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095" tabRatio="854" activeTab="0"/>
  </bookViews>
  <sheets>
    <sheet name="12 決算（市）" sheetId="1" r:id="rId1"/>
    <sheet name="12 決算（千円）" sheetId="2" state="hidden" r:id="rId2"/>
    <sheet name="13 決算（町村）" sheetId="3" r:id="rId3"/>
    <sheet name="13 決算（千円）" sheetId="4" state="hidden" r:id="rId4"/>
    <sheet name="14歳入(千円)" sheetId="5" state="hidden" r:id="rId5"/>
    <sheet name="14歳入" sheetId="6" r:id="rId6"/>
    <sheet name="15 税動向" sheetId="7" r:id="rId7"/>
    <sheet name="15 税動向 (2)" sheetId="8" state="hidden" r:id="rId8"/>
    <sheet name="16 性質別" sheetId="9" r:id="rId9"/>
    <sheet name="17 目的別" sheetId="10" r:id="rId10"/>
    <sheet name="18 健全化判断比率一覧" sheetId="11" r:id="rId11"/>
    <sheet name="19 税（合計）" sheetId="12" r:id="rId12"/>
    <sheet name="19 税（千円）" sheetId="13" state="hidden" r:id="rId13"/>
    <sheet name="20 税（個人）" sheetId="14" r:id="rId14"/>
    <sheet name="20 税（千円）" sheetId="15" state="hidden" r:id="rId15"/>
    <sheet name="21 税（固定)" sheetId="16" r:id="rId16"/>
    <sheet name="21 税（千円)" sheetId="17" state="hidden" r:id="rId17"/>
  </sheets>
  <definedNames>
    <definedName name="_xlfn.AGGREGATE" hidden="1">#NAME?</definedName>
    <definedName name="_xlnm.Print_Area" localSheetId="0">'12 決算（市）'!$A$1:$O$46</definedName>
    <definedName name="_xlnm.Print_Area" localSheetId="1">'12 決算（千円）'!$A$1:$O$46</definedName>
    <definedName name="_xlnm.Print_Area" localSheetId="3">'13 決算（千円）'!$A$1:$O$33</definedName>
    <definedName name="_xlnm.Print_Area" localSheetId="2">'13 決算（町村）'!$A$1:$O$32</definedName>
    <definedName name="_xlnm.Print_Area" localSheetId="5">'14歳入'!$A$1:$M$34</definedName>
    <definedName name="_xlnm.Print_Area" localSheetId="4">'14歳入(千円)'!$A$1:$M$34</definedName>
    <definedName name="_xlnm.Print_Area" localSheetId="6">'15 税動向'!$A$1:$I$24</definedName>
    <definedName name="_xlnm.Print_Area" localSheetId="7">'15 税動向 (2)'!$A$1:$I$24</definedName>
    <definedName name="_xlnm.Print_Area" localSheetId="8">'16 性質別'!$A$1:$J$25</definedName>
    <definedName name="_xlnm.Print_Area" localSheetId="9">'17 目的別'!$A$1:$H$20</definedName>
    <definedName name="_xlnm.Print_Area" localSheetId="10">'18 健全化判断比率一覧'!$A$1:$Q$49</definedName>
    <definedName name="_xlnm.Print_Area" localSheetId="11">'19 税（合計）'!$A$1:$K$75</definedName>
    <definedName name="_xlnm.Print_Area" localSheetId="12">'19 税（千円）'!$A$1:$K$75</definedName>
    <definedName name="_xlnm.Print_Area" localSheetId="13">'20 税（個人）'!$A$1:$K$75</definedName>
    <definedName name="_xlnm.Print_Area" localSheetId="14">'20 税（千円）'!$A$1:$K$75</definedName>
    <definedName name="_xlnm.Print_Area" localSheetId="15">'21 税（固定)'!$A$1:$K$75</definedName>
    <definedName name="_xlnm.Print_Area" localSheetId="16">'21 税（千円)'!$A$1:$K$75</definedName>
    <definedName name="_xlnm.Print_Titles" localSheetId="0">'12 決算（市）'!$B:$C</definedName>
    <definedName name="_xlnm.Print_Titles" localSheetId="1">'12 決算（千円）'!$B:$C</definedName>
    <definedName name="_xlnm.Print_Titles" localSheetId="3">'13 決算（千円）'!$B:$C</definedName>
    <definedName name="_xlnm.Print_Titles" localSheetId="2">'13 決算（町村）'!$B:$C</definedName>
  </definedNames>
  <calcPr fullCalcOnLoad="1"/>
</workbook>
</file>

<file path=xl/sharedStrings.xml><?xml version="1.0" encoding="utf-8"?>
<sst xmlns="http://schemas.openxmlformats.org/spreadsheetml/2006/main" count="1121" uniqueCount="288">
  <si>
    <t>形式収支</t>
  </si>
  <si>
    <t>翌年度に繰り</t>
  </si>
  <si>
    <t>実質収支</t>
  </si>
  <si>
    <t>繰上</t>
  </si>
  <si>
    <t>積立金</t>
  </si>
  <si>
    <t>実質単年度収支</t>
  </si>
  <si>
    <t>実質収支比率</t>
  </si>
  <si>
    <t>経常収支比率</t>
  </si>
  <si>
    <t>市町村名</t>
  </si>
  <si>
    <t>歳入総額</t>
  </si>
  <si>
    <t>歳出総額</t>
  </si>
  <si>
    <t>（A-B）</t>
  </si>
  <si>
    <t>越すべき財源</t>
  </si>
  <si>
    <t>（C-D)</t>
  </si>
  <si>
    <t>単年度収支</t>
  </si>
  <si>
    <t>償還金</t>
  </si>
  <si>
    <t>取崩し額</t>
  </si>
  <si>
    <t>（F+G+H-I）</t>
  </si>
  <si>
    <t>A</t>
  </si>
  <si>
    <t>B</t>
  </si>
  <si>
    <t>C</t>
  </si>
  <si>
    <t>D</t>
  </si>
  <si>
    <t>E</t>
  </si>
  <si>
    <t>F</t>
  </si>
  <si>
    <t>G</t>
  </si>
  <si>
    <t>H</t>
  </si>
  <si>
    <t>I</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</si>
  <si>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</si>
  <si>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</si>
  <si>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</si>
  <si>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</si>
  <si>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</si>
  <si>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</si>
  <si>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</si>
  <si>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</si>
  <si>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</si>
  <si>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</si>
  <si>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</si>
  <si>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</si>
  <si>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</si>
  <si>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</si>
  <si>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</si>
  <si>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</si>
  <si>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</si>
  <si>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</si>
  <si>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</si>
  <si>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</si>
  <si>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</si>
  <si>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</si>
  <si>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</si>
  <si>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</si>
  <si>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</si>
  <si>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</si>
  <si>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</si>
  <si>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</si>
  <si>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</si>
  <si>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</si>
  <si>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</si>
  <si>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</si>
  <si>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</si>
  <si>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</si>
  <si>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</si>
  <si>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</si>
  <si>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</si>
  <si>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</si>
  <si>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</si>
  <si>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市計</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</si>
  <si>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</si>
  <si>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</si>
  <si>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</si>
  <si>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</si>
  <si>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</si>
  <si>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</si>
  <si>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</si>
  <si>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</si>
  <si>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</si>
  <si>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</si>
  <si>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</si>
  <si>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</si>
  <si>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</si>
  <si>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</si>
  <si>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</si>
  <si>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</si>
  <si>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</si>
  <si>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</si>
  <si>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</si>
  <si>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</si>
  <si>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</si>
  <si>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</si>
  <si>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</si>
  <si>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町村計</t>
  </si>
  <si>
    <t>市町村計</t>
  </si>
  <si>
    <t>※ 計数については、それぞれ表示単位未満を四捨五入しているため、合計と内訳が合わない場合がある。また、実際は計上額があるが、表示単位未満のため「0」となっている箇所がある。</t>
  </si>
  <si>
    <t>白岡市</t>
  </si>
  <si>
    <t>（A-B）</t>
  </si>
  <si>
    <t>（C-D)</t>
  </si>
  <si>
    <t>（F+G+H-I）</t>
  </si>
  <si>
    <t>A</t>
  </si>
  <si>
    <t>B</t>
  </si>
  <si>
    <t>C</t>
  </si>
  <si>
    <t>D</t>
  </si>
  <si>
    <t>E</t>
  </si>
  <si>
    <t>F</t>
  </si>
  <si>
    <t>G</t>
  </si>
  <si>
    <t>H</t>
  </si>
  <si>
    <t>I</t>
  </si>
  <si>
    <t>歳出合計</t>
  </si>
  <si>
    <t>諸支出金</t>
  </si>
  <si>
    <t>公債費</t>
  </si>
  <si>
    <t>災害復旧費</t>
  </si>
  <si>
    <t>教育費</t>
  </si>
  <si>
    <t>消防費</t>
  </si>
  <si>
    <t>土木費</t>
  </si>
  <si>
    <t>商工費</t>
  </si>
  <si>
    <t>農林水産業費</t>
  </si>
  <si>
    <t>労働費</t>
  </si>
  <si>
    <t>衛生費</t>
  </si>
  <si>
    <t>民生費</t>
  </si>
  <si>
    <t>総務費</t>
  </si>
  <si>
    <t>議会費</t>
  </si>
  <si>
    <t>構成比</t>
  </si>
  <si>
    <t>比較増減</t>
  </si>
  <si>
    <t>目的別歳出決算額の状況</t>
  </si>
  <si>
    <t>性質別歳出決算額の状況</t>
  </si>
  <si>
    <t>※ 決算額や構成比については、それぞれ表示単位未満を四捨五入しているため、合計と内訳が合わない場合がある。</t>
  </si>
  <si>
    <t>繰出金</t>
  </si>
  <si>
    <t>貸付金</t>
  </si>
  <si>
    <t>投資及び出資金</t>
  </si>
  <si>
    <t>補助費等</t>
  </si>
  <si>
    <t>維持補修費</t>
  </si>
  <si>
    <t>物件費</t>
  </si>
  <si>
    <t>その他の経費</t>
  </si>
  <si>
    <t>災害復旧事業費</t>
  </si>
  <si>
    <t>うち単独事業費</t>
  </si>
  <si>
    <t>うち補助事業費</t>
  </si>
  <si>
    <t>普通建設事業費</t>
  </si>
  <si>
    <t>投資的経費</t>
  </si>
  <si>
    <t>扶助費</t>
  </si>
  <si>
    <t>人件費</t>
  </si>
  <si>
    <t>義務的経費</t>
  </si>
  <si>
    <t>増減率 (C)/(B)</t>
  </si>
  <si>
    <t>増減額 (C)=(A)-(B)</t>
  </si>
  <si>
    <t>決算額 (B)</t>
  </si>
  <si>
    <t>決算額 (A)</t>
  </si>
  <si>
    <t>　区　分</t>
  </si>
  <si>
    <t>（単位：百万円、％）</t>
  </si>
  <si>
    <t>※ 計数については、それぞれ表示単位未満を四捨五入しているため、合計と内訳が合わない場合がある。</t>
  </si>
  <si>
    <t>　市 町 村 計</t>
  </si>
  <si>
    <t>　町　村　計</t>
  </si>
  <si>
    <t>　市　計</t>
  </si>
  <si>
    <t>白岡市</t>
  </si>
  <si>
    <t>さいたま市</t>
  </si>
  <si>
    <t>(f/c)</t>
  </si>
  <si>
    <t>(e/b)</t>
  </si>
  <si>
    <t>(d/a)</t>
  </si>
  <si>
    <t>(f=d+e)</t>
  </si>
  <si>
    <t>(e)</t>
  </si>
  <si>
    <t>(d)</t>
  </si>
  <si>
    <t>(c=a+b)</t>
  </si>
  <si>
    <t>(b)</t>
  </si>
  <si>
    <t>(a)</t>
  </si>
  <si>
    <t>計</t>
  </si>
  <si>
    <t>滞納</t>
  </si>
  <si>
    <t>現年</t>
  </si>
  <si>
    <t>滞納繰越分</t>
  </si>
  <si>
    <t>現年課税分</t>
  </si>
  <si>
    <t>納税率</t>
  </si>
  <si>
    <t>収入額</t>
  </si>
  <si>
    <t>調定額</t>
  </si>
  <si>
    <t>※ 国民健康保険税を除く　　　　（単位：千円、％）</t>
  </si>
  <si>
    <t>(f/c)</t>
  </si>
  <si>
    <t>(e/b)</t>
  </si>
  <si>
    <t>(d/a)</t>
  </si>
  <si>
    <t>(f=d+e)</t>
  </si>
  <si>
    <t>(e)</t>
  </si>
  <si>
    <t>(d)</t>
  </si>
  <si>
    <t>(c=a+b)</t>
  </si>
  <si>
    <t>(b)</t>
  </si>
  <si>
    <t>(a)</t>
  </si>
  <si>
    <t>※ 国民健康保険税を除く　　　　（単位：百万円、％）</t>
  </si>
  <si>
    <t>諸収入</t>
  </si>
  <si>
    <t>繰越金</t>
  </si>
  <si>
    <t>繰入金</t>
  </si>
  <si>
    <t>寄付金</t>
  </si>
  <si>
    <t>財産収入</t>
  </si>
  <si>
    <t>使用料・手数料</t>
  </si>
  <si>
    <t>分担金・負担金</t>
  </si>
  <si>
    <t>その他の地方債</t>
  </si>
  <si>
    <t>臨時財政対策債</t>
  </si>
  <si>
    <t>地方債</t>
  </si>
  <si>
    <t>県支出金</t>
  </si>
  <si>
    <t>国庫支出金</t>
  </si>
  <si>
    <t>震災復興特別交付税</t>
  </si>
  <si>
    <t>特別交付税</t>
  </si>
  <si>
    <t>普通交付税</t>
  </si>
  <si>
    <t>地方交付税</t>
  </si>
  <si>
    <t>地方消費税交付金</t>
  </si>
  <si>
    <t>地方譲与税</t>
  </si>
  <si>
    <t>うち法人住民税</t>
  </si>
  <si>
    <t>うち個人住民税</t>
  </si>
  <si>
    <t>市町村税</t>
  </si>
  <si>
    <t>歳入決算額の状況</t>
  </si>
  <si>
    <t>市町村税の動向</t>
  </si>
  <si>
    <t>　税　目</t>
  </si>
  <si>
    <t>１　普通税</t>
  </si>
  <si>
    <t>（１）法定普通税</t>
  </si>
  <si>
    <t>ア　市町村民税</t>
  </si>
  <si>
    <t>（ア）個人住民税</t>
  </si>
  <si>
    <t>（イ）法人住民税</t>
  </si>
  <si>
    <t>イ　固定資産税</t>
  </si>
  <si>
    <t>ウ　軽自動車税</t>
  </si>
  <si>
    <t>エ　市町村たばこ税</t>
  </si>
  <si>
    <t>オ　その他</t>
  </si>
  <si>
    <t>（２）法定外普通税</t>
  </si>
  <si>
    <t>２　目的税</t>
  </si>
  <si>
    <t>（１）法定目的税</t>
  </si>
  <si>
    <t>ア　都市計画税</t>
  </si>
  <si>
    <t>イ　事業所税</t>
  </si>
  <si>
    <t>ウ　その他</t>
  </si>
  <si>
    <t>（２）法定外目的税</t>
  </si>
  <si>
    <t>市町村税合計</t>
  </si>
  <si>
    <t>市平均</t>
  </si>
  <si>
    <t>-</t>
  </si>
  <si>
    <t>鶴ヶ島市</t>
  </si>
  <si>
    <t>　　・「－」は、将来負担額がない場合（充当可能財源が将来負担額を超えている場合）。</t>
  </si>
  <si>
    <t>　　・平均値は、加重平均。</t>
  </si>
  <si>
    <t>基準なし</t>
  </si>
  <si>
    <t>財政再生基準</t>
  </si>
  <si>
    <t>早期健全化基準</t>
  </si>
  <si>
    <t>（参考）</t>
  </si>
  <si>
    <t>市町村平均</t>
  </si>
  <si>
    <t>町村平均</t>
  </si>
  <si>
    <t>さいたま市</t>
  </si>
  <si>
    <t>増減 A-B</t>
  </si>
  <si>
    <t>将来負担比率</t>
  </si>
  <si>
    <t>実質公債費比率</t>
  </si>
  <si>
    <t>団体名</t>
  </si>
  <si>
    <t>（単位：％）</t>
  </si>
  <si>
    <t>（単位：千円、％）</t>
  </si>
  <si>
    <t>平成27年度</t>
  </si>
  <si>
    <t>(a)</t>
  </si>
  <si>
    <t>(b)</t>
  </si>
  <si>
    <t>(c=a+b)</t>
  </si>
  <si>
    <t>(d)</t>
  </si>
  <si>
    <t>(e)</t>
  </si>
  <si>
    <t>(f=d+e)</t>
  </si>
  <si>
    <t>(d/a)</t>
  </si>
  <si>
    <t>(e/b)</t>
  </si>
  <si>
    <t>(f/c)</t>
  </si>
  <si>
    <t>(a)</t>
  </si>
  <si>
    <t>(b)</t>
  </si>
  <si>
    <t>(c=a+b)</t>
  </si>
  <si>
    <t>(d)</t>
  </si>
  <si>
    <t>(e)</t>
  </si>
  <si>
    <t>(f=d+e)</t>
  </si>
  <si>
    <t>(d/a)</t>
  </si>
  <si>
    <t>(e/b)</t>
  </si>
  <si>
    <t>(f/c)</t>
  </si>
  <si>
    <t>(政令市は400.0）</t>
  </si>
  <si>
    <t>　●実質公債費比率、将来負担比率は以下のとおり</t>
  </si>
  <si>
    <t>　●実質赤字比率、連結実質赤字比率は該当団体なし</t>
  </si>
  <si>
    <t>　　・実質公債費比率は、当該年度を含む前３か年平均の値。</t>
  </si>
  <si>
    <r>
      <rPr>
        <b/>
        <sz val="16"/>
        <color indexed="8"/>
        <rFont val="ＭＳ ゴシック"/>
        <family val="3"/>
      </rPr>
      <t>平成２８年度　市町村別普通会計決算の状況 （市）　</t>
    </r>
    <r>
      <rPr>
        <b/>
        <sz val="14"/>
        <color indexed="8"/>
        <rFont val="ＭＳ ゴシック"/>
        <family val="3"/>
      </rPr>
      <t>　　　　　　　　　　　　　　　　　　　　　　　　　　　　　　　</t>
    </r>
    <r>
      <rPr>
        <sz val="12"/>
        <color indexed="8"/>
        <rFont val="ＭＳ ゴシック"/>
        <family val="3"/>
      </rPr>
      <t>　（単位：百万円、％）</t>
    </r>
  </si>
  <si>
    <r>
      <rPr>
        <b/>
        <sz val="16"/>
        <color indexed="8"/>
        <rFont val="ＭＳ ゴシック"/>
        <family val="3"/>
      </rPr>
      <t>平成２８年度　市町村別普通会計決算の状況 （市）　</t>
    </r>
    <r>
      <rPr>
        <b/>
        <sz val="14"/>
        <color indexed="8"/>
        <rFont val="ＭＳ ゴシック"/>
        <family val="3"/>
      </rPr>
      <t>　　　　　　　　　　　　　　　　　　　　　　　　　　　　　　　</t>
    </r>
    <r>
      <rPr>
        <sz val="12"/>
        <color indexed="8"/>
        <rFont val="ＭＳ ゴシック"/>
        <family val="3"/>
      </rPr>
      <t>　（単位：千円、％）</t>
    </r>
  </si>
  <si>
    <r>
      <rPr>
        <b/>
        <sz val="16"/>
        <color indexed="8"/>
        <rFont val="ＭＳ ゴシック"/>
        <family val="3"/>
      </rPr>
      <t>平成２８年度　市町村別普通会計決算の状況 （町村、市町村計）　</t>
    </r>
    <r>
      <rPr>
        <b/>
        <sz val="14"/>
        <color indexed="8"/>
        <rFont val="ＭＳ ゴシック"/>
        <family val="3"/>
      </rPr>
      <t>　　　　　　　　　　　　　　　　　　　　　　　　　</t>
    </r>
    <r>
      <rPr>
        <sz val="12"/>
        <color indexed="8"/>
        <rFont val="ＭＳ ゴシック"/>
        <family val="3"/>
      </rPr>
      <t>　（単位：百万円、％）</t>
    </r>
  </si>
  <si>
    <r>
      <rPr>
        <b/>
        <sz val="16"/>
        <color indexed="8"/>
        <rFont val="ＭＳ ゴシック"/>
        <family val="3"/>
      </rPr>
      <t>平成２８年度　市町村別普通会計決算の状況 （町村、市町村計）　</t>
    </r>
    <r>
      <rPr>
        <b/>
        <sz val="14"/>
        <color indexed="8"/>
        <rFont val="ＭＳ ゴシック"/>
        <family val="3"/>
      </rPr>
      <t>　　　　　　　　　　　　　　　　　　　　　　　　　</t>
    </r>
    <r>
      <rPr>
        <sz val="12"/>
        <color indexed="8"/>
        <rFont val="ＭＳ ゴシック"/>
        <family val="3"/>
      </rPr>
      <t>　（単位：千円、％）</t>
    </r>
  </si>
  <si>
    <t>平成28年度</t>
  </si>
  <si>
    <t>平成27年度</t>
  </si>
  <si>
    <t>平成２８年度　市町村税（合計）収入状況</t>
  </si>
  <si>
    <t>平成２８年度　市町村税（個人市町村民税）収入状況</t>
  </si>
  <si>
    <t>平成２８年度　市町村税（固定資産税）収入状況</t>
  </si>
  <si>
    <t>平成27年度</t>
  </si>
  <si>
    <t>H28決算 A</t>
  </si>
  <si>
    <t>H27決算 B</t>
  </si>
  <si>
    <t>平成２８年度決算に基づく健全化判断比率一覧</t>
  </si>
  <si>
    <t>　区分</t>
  </si>
  <si>
    <t>決算額</t>
  </si>
  <si>
    <t>増減額</t>
  </si>
  <si>
    <t>増減率</t>
  </si>
  <si>
    <t>自主財源</t>
  </si>
  <si>
    <t>うち固定資産税</t>
  </si>
  <si>
    <t>依存財源</t>
  </si>
  <si>
    <t>その他税交付金等 ※</t>
  </si>
  <si>
    <t>地方特例交付金等</t>
  </si>
  <si>
    <t>歳入合計</t>
  </si>
  <si>
    <t>※本表中の数値については表示単位未満四捨五入の関係で、積上合計が一致しない箇所があります。</t>
  </si>
  <si>
    <t>※「その他交付金等」は、利子割交付金、配当割交付金、株式等譲渡所得割交付金、ゴルフ場利用税交付金、特別地方消費税交付金、自動車取得税交付金、</t>
  </si>
  <si>
    <t>　軽油取引税交付金、交通安全対策特別交付金及び国有提供施設等所在市町村助成交付金の合計額である。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</si>
</sst>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_ ;[Red]\-#,##0\ "/>
    <numFmt numFmtId="180" formatCode="#,##0;\-#,##0;&quot;-&quot;"/>
    <numFmt numFmtId="181" formatCode="0.0;&quot;▲ &quot;0.0"/>
    <numFmt numFmtId="182" formatCode="0.000;&quot;▲ &quot;0.000"/>
    <numFmt numFmtId="183" formatCode="#,##0.0_ ;[Red]\-#,##0.0\ "/>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_ "/>
    <numFmt numFmtId="190" formatCode="0.0000;&quot;▲ &quot;0.0000"/>
    <numFmt numFmtId="191" formatCode="0.00;&quot;▲ &quot;0.00"/>
  </numFmts>
  <fonts count="67">
    <font>
      <sz val="11"/>
      <name val="ＭＳ Ｐゴシック"/>
      <family val="3"/>
    </font>
    <font>
      <sz val="11"/>
      <color indexed="8"/>
      <name val="ＭＳ Ｐゴシック"/>
      <family val="3"/>
    </font>
    <font>
      <sz val="16"/>
      <name val="ＭＳ ゴシック"/>
      <family val="3"/>
    </font>
    <font>
      <sz val="6"/>
      <name val="ＭＳ Ｐゴシック"/>
      <family val="3"/>
    </font>
    <font>
      <sz val="10"/>
      <color indexed="8"/>
      <name val="Arial"/>
      <family val="2"/>
    </font>
    <font>
      <b/>
      <sz val="12"/>
      <name val="Arial"/>
      <family val="2"/>
    </font>
    <font>
      <sz val="10"/>
      <name val="Arial"/>
      <family val="2"/>
    </font>
    <font>
      <sz val="14"/>
      <name val="ＭＳ 明朝"/>
      <family val="1"/>
    </font>
    <font>
      <sz val="12"/>
      <color indexed="8"/>
      <name val="ＭＳ ゴシック"/>
      <family val="3"/>
    </font>
    <font>
      <sz val="11"/>
      <name val="ＭＳ ゴシック"/>
      <family val="3"/>
    </font>
    <font>
      <sz val="12"/>
      <name val="ＭＳ ゴシック"/>
      <family val="3"/>
    </font>
    <font>
      <b/>
      <sz val="12"/>
      <name val="ＭＳ ゴシック"/>
      <family val="3"/>
    </font>
    <font>
      <b/>
      <sz val="14"/>
      <color indexed="8"/>
      <name val="ＭＳ ゴシック"/>
      <family val="3"/>
    </font>
    <font>
      <b/>
      <sz val="16"/>
      <color indexed="8"/>
      <name val="ＭＳ ゴシック"/>
      <family val="3"/>
    </font>
    <font>
      <b/>
      <sz val="12"/>
      <color indexed="8"/>
      <name val="ＭＳ ゴシック"/>
      <family val="3"/>
    </font>
    <font>
      <sz val="20"/>
      <color indexed="8"/>
      <name val="ＭＳ ゴシック"/>
      <family val="3"/>
    </font>
    <font>
      <sz val="14"/>
      <color indexed="8"/>
      <name val="ＭＳ ゴシック"/>
      <family val="3"/>
    </font>
    <font>
      <sz val="14"/>
      <name val="ＭＳ ゴシック"/>
      <family val="3"/>
    </font>
    <font>
      <sz val="12"/>
      <name val="ＭＳ Ｐゴシック"/>
      <family val="3"/>
    </font>
    <font>
      <sz val="12"/>
      <color indexed="8"/>
      <name val="ＭＳ Ｐゴシック"/>
      <family val="3"/>
    </font>
    <font>
      <sz val="11"/>
      <color indexed="8"/>
      <name val="ＭＳ ゴシック"/>
      <family val="3"/>
    </font>
    <font>
      <sz val="13"/>
      <color indexed="8"/>
      <name val="ＭＳ ゴシック"/>
      <family val="3"/>
    </font>
    <font>
      <sz val="10"/>
      <color indexed="8"/>
      <name val="ＭＳ 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5"/>
      <color indexed="8"/>
      <name val="ＭＳ Ｐゴシック"/>
      <family val="3"/>
    </font>
    <font>
      <sz val="20"/>
      <color indexed="8"/>
      <name val="ＭＳ Ｐゴシック"/>
      <family val="3"/>
    </font>
    <font>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ゴシック"/>
      <family val="3"/>
    </font>
    <font>
      <b/>
      <sz val="12"/>
      <color theme="1"/>
      <name val="ＭＳ Ｐゴシック"/>
      <family val="3"/>
    </font>
    <font>
      <sz val="12"/>
      <color theme="1"/>
      <name val="ＭＳ Ｐゴシック"/>
      <family val="3"/>
    </font>
    <font>
      <sz val="15"/>
      <color theme="1"/>
      <name val="ＭＳ Ｐゴシック"/>
      <family val="3"/>
    </font>
    <font>
      <sz val="20"/>
      <color theme="1"/>
      <name val="ＭＳ Ｐゴシック"/>
      <family val="3"/>
    </font>
    <font>
      <sz val="1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theme="0" tint="-0.1499900072813034"/>
        <bgColor indexed="64"/>
      </patternFill>
    </fill>
  </fills>
  <borders count="12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style="medium"/>
      <right style="thin"/>
      <top style="double"/>
      <bottom style="double"/>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medium"/>
      <right style="thin"/>
      <top>
        <color indexed="63"/>
      </top>
      <bottom>
        <color indexed="63"/>
      </bottom>
    </border>
    <border>
      <left style="thin"/>
      <right style="thin"/>
      <top style="thin"/>
      <bottom style="double"/>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style="double"/>
      <bottom/>
    </border>
    <border>
      <left style="thin"/>
      <right style="thin"/>
      <top style="double"/>
      <bottom/>
    </border>
    <border>
      <left>
        <color indexed="63"/>
      </left>
      <right style="thin"/>
      <top style="thin"/>
      <bottom style="double"/>
    </border>
    <border>
      <left style="medium"/>
      <right>
        <color indexed="63"/>
      </right>
      <top style="thin"/>
      <bottom style="double"/>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top/>
      <bottom/>
    </border>
    <border>
      <left style="thin"/>
      <right>
        <color indexed="63"/>
      </right>
      <top>
        <color indexed="63"/>
      </top>
      <bottom style="thin"/>
    </border>
    <border>
      <left style="medium"/>
      <right>
        <color indexed="63"/>
      </right>
      <top>
        <color indexed="63"/>
      </top>
      <bottom style="thin"/>
    </border>
    <border>
      <left style="medium"/>
      <right/>
      <top style="thin"/>
      <bottom/>
    </border>
    <border>
      <left style="medium"/>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color indexed="63"/>
      </bottom>
    </border>
    <border>
      <left>
        <color indexed="63"/>
      </left>
      <right>
        <color indexed="63"/>
      </right>
      <top style="thin"/>
      <bottom style="medium"/>
    </border>
    <border>
      <left style="dashed"/>
      <right style="thin"/>
      <top style="thin"/>
      <bottom style="medium"/>
    </border>
    <border>
      <left style="thin"/>
      <right>
        <color indexed="63"/>
      </right>
      <top style="thin"/>
      <bottom style="medium"/>
    </border>
    <border>
      <left>
        <color indexed="63"/>
      </left>
      <right style="medium"/>
      <top>
        <color indexed="63"/>
      </top>
      <bottom style="thin"/>
    </border>
    <border>
      <left>
        <color indexed="63"/>
      </left>
      <right>
        <color indexed="63"/>
      </right>
      <top>
        <color indexed="63"/>
      </top>
      <bottom style="thin"/>
    </border>
    <border>
      <left style="dashed"/>
      <right style="thin"/>
      <top>
        <color indexed="63"/>
      </top>
      <bottom style="thin"/>
    </border>
    <border>
      <left style="thin"/>
      <right>
        <color indexed="63"/>
      </right>
      <top style="thin"/>
      <bottom style="thin"/>
    </border>
    <border>
      <left>
        <color indexed="63"/>
      </left>
      <right style="medium"/>
      <top style="thin"/>
      <bottom style="thin"/>
    </border>
    <border>
      <left style="dashed"/>
      <right style="thin"/>
      <top style="thin"/>
      <bottom style="thin"/>
    </border>
    <border>
      <left style="thin"/>
      <right style="medium"/>
      <top style="thin"/>
      <bottom style="dashed"/>
    </border>
    <border>
      <left>
        <color indexed="63"/>
      </left>
      <right>
        <color indexed="63"/>
      </right>
      <top style="thin"/>
      <bottom style="dashed"/>
    </border>
    <border>
      <left style="dashed"/>
      <right style="thin"/>
      <top style="thin"/>
      <bottom style="dashed"/>
    </border>
    <border>
      <left style="thin"/>
      <right>
        <color indexed="63"/>
      </right>
      <top style="thin"/>
      <bottom style="dashed"/>
    </border>
    <border>
      <left style="thin"/>
      <right style="thin"/>
      <top style="thin"/>
      <bottom style="dashed"/>
    </border>
    <border>
      <left style="thin"/>
      <right style="medium"/>
      <top style="dashed"/>
      <bottom style="thin"/>
    </border>
    <border>
      <left>
        <color indexed="63"/>
      </left>
      <right>
        <color indexed="63"/>
      </right>
      <top style="dashed"/>
      <bottom style="thin"/>
    </border>
    <border>
      <left style="dashed"/>
      <right style="thin"/>
      <top style="dashed"/>
      <bottom style="thin"/>
    </border>
    <border>
      <left style="thin"/>
      <right>
        <color indexed="63"/>
      </right>
      <top style="dashed"/>
      <bottom style="thin"/>
    </border>
    <border>
      <left style="thin"/>
      <right style="thin"/>
      <top style="dashed"/>
      <bottom style="thin"/>
    </border>
    <border>
      <left style="dashed"/>
      <right style="thin"/>
      <top style="thin"/>
      <bottom>
        <color indexed="63"/>
      </bottom>
    </border>
    <border>
      <left style="thin"/>
      <right>
        <color indexed="63"/>
      </right>
      <top style="double"/>
      <bottom style="medium"/>
    </border>
    <border>
      <left style="dashed"/>
      <right style="thin"/>
      <top style="double"/>
      <bottom style="medium"/>
    </border>
    <border>
      <left style="medium"/>
      <right style="dashed"/>
      <top style="thin"/>
      <bottom style="medium"/>
    </border>
    <border>
      <left style="thin"/>
      <right style="dashed"/>
      <top style="thin"/>
      <bottom style="medium"/>
    </border>
    <border>
      <left style="medium"/>
      <right style="medium"/>
      <top>
        <color indexed="63"/>
      </top>
      <bottom>
        <color indexed="63"/>
      </bottom>
    </border>
    <border>
      <left style="medium"/>
      <right style="dashed"/>
      <top>
        <color indexed="63"/>
      </top>
      <bottom style="thin"/>
    </border>
    <border>
      <left style="thin"/>
      <right style="dashed"/>
      <top>
        <color indexed="63"/>
      </top>
      <bottom style="thin"/>
    </border>
    <border>
      <left style="medium"/>
      <right style="medium"/>
      <top style="thin"/>
      <bottom style="thin"/>
    </border>
    <border>
      <left style="medium"/>
      <right style="dashed"/>
      <top style="thin"/>
      <bottom style="thin"/>
    </border>
    <border>
      <left style="thin"/>
      <right style="dashed"/>
      <top style="thin"/>
      <bottom style="thin"/>
    </border>
    <border>
      <left style="medium"/>
      <right style="medium"/>
      <top style="double"/>
      <bottom style="medium"/>
    </border>
    <border>
      <left style="medium"/>
      <right style="dashed"/>
      <top style="double"/>
      <bottom style="medium"/>
    </border>
    <border>
      <left style="thin"/>
      <right style="dashed"/>
      <top style="double"/>
      <bottom style="medium"/>
    </border>
    <border>
      <left style="medium"/>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medium"/>
      <right style="medium"/>
      <top>
        <color indexed="63"/>
      </top>
      <bottom style="thin"/>
    </border>
    <border>
      <left style="thin"/>
      <right>
        <color indexed="63"/>
      </right>
      <top style="medium"/>
      <bottom>
        <color indexed="63"/>
      </bottom>
    </border>
    <border>
      <left style="medium"/>
      <right style="thin"/>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color indexed="63"/>
      </left>
      <right style="medium"/>
      <top style="medium"/>
      <bottom style="thin"/>
    </border>
    <border>
      <left style="medium"/>
      <right style="medium"/>
      <top>
        <color indexed="63"/>
      </top>
      <bottom style="medium"/>
    </border>
    <border>
      <left style="medium"/>
      <right/>
      <top style="double"/>
      <bottom style="double"/>
    </border>
    <border>
      <left/>
      <right style="medium"/>
      <top style="double"/>
      <bottom style="double"/>
    </border>
  </borders>
  <cellStyleXfs count="11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180"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6" borderId="3" applyNumberFormat="0" applyAlignment="0" applyProtection="0"/>
    <xf numFmtId="0" fontId="47" fillId="26" borderId="3" applyNumberFormat="0" applyAlignment="0" applyProtection="0"/>
    <xf numFmtId="0" fontId="48" fillId="27" borderId="0" applyNumberFormat="0" applyBorder="0" applyAlignment="0" applyProtection="0"/>
    <xf numFmtId="0" fontId="48" fillId="27" borderId="0" applyNumberFormat="0" applyBorder="0" applyAlignment="0" applyProtection="0"/>
    <xf numFmtId="9" fontId="44" fillId="0" borderId="0" applyFont="0" applyFill="0" applyBorder="0" applyAlignment="0" applyProtection="0"/>
    <xf numFmtId="0" fontId="44" fillId="28" borderId="4" applyNumberFormat="0" applyFont="0" applyAlignment="0" applyProtection="0"/>
    <xf numFmtId="0" fontId="1" fillId="28" borderId="4" applyNumberFormat="0" applyFont="0" applyAlignment="0" applyProtection="0"/>
    <xf numFmtId="0" fontId="49" fillId="0" borderId="5" applyNumberFormat="0" applyFill="0" applyAlignment="0" applyProtection="0"/>
    <xf numFmtId="0" fontId="49" fillId="0" borderId="5" applyNumberFormat="0" applyFill="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6" applyNumberFormat="0" applyAlignment="0" applyProtection="0"/>
    <xf numFmtId="0" fontId="51" fillId="30" borderId="6"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0" fontId="53" fillId="0" borderId="7"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6" fillId="0" borderId="10" applyNumberFormat="0" applyFill="0" applyAlignment="0" applyProtection="0"/>
    <xf numFmtId="0" fontId="57" fillId="30" borderId="11" applyNumberFormat="0" applyAlignment="0" applyProtection="0"/>
    <xf numFmtId="0" fontId="57" fillId="30" borderId="11"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6" applyNumberFormat="0" applyAlignment="0" applyProtection="0"/>
    <xf numFmtId="0" fontId="59" fillId="31" borderId="6" applyNumberFormat="0" applyAlignment="0" applyProtection="0"/>
    <xf numFmtId="0" fontId="0" fillId="0" borderId="0">
      <alignment vertical="center"/>
      <protection/>
    </xf>
    <xf numFmtId="0" fontId="44" fillId="0" borderId="0">
      <alignment vertical="center"/>
      <protection/>
    </xf>
    <xf numFmtId="0" fontId="1"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7" fillId="0" borderId="0">
      <alignment/>
      <protection/>
    </xf>
    <xf numFmtId="0" fontId="60" fillId="32" borderId="0" applyNumberFormat="0" applyBorder="0" applyAlignment="0" applyProtection="0"/>
    <xf numFmtId="0" fontId="60" fillId="32" borderId="0" applyNumberFormat="0" applyBorder="0" applyAlignment="0" applyProtection="0"/>
  </cellStyleXfs>
  <cellXfs count="600">
    <xf numFmtId="0" fontId="0" fillId="0" borderId="0" xfId="0" applyAlignment="1">
      <alignment/>
    </xf>
    <xf numFmtId="176" fontId="9" fillId="0" borderId="0" xfId="0" applyNumberFormat="1" applyFont="1" applyFill="1" applyAlignment="1">
      <alignment vertical="center"/>
    </xf>
    <xf numFmtId="176" fontId="9" fillId="0" borderId="0" xfId="0" applyNumberFormat="1" applyFont="1" applyFill="1" applyAlignment="1">
      <alignment vertical="center" shrinkToFit="1"/>
    </xf>
    <xf numFmtId="176" fontId="10" fillId="0" borderId="12" xfId="0" applyNumberFormat="1" applyFont="1" applyFill="1" applyBorder="1" applyAlignment="1">
      <alignment vertical="center"/>
    </xf>
    <xf numFmtId="176" fontId="10" fillId="0" borderId="13" xfId="0" applyNumberFormat="1" applyFont="1" applyFill="1" applyBorder="1" applyAlignment="1">
      <alignment vertical="center" shrinkToFit="1"/>
    </xf>
    <xf numFmtId="176" fontId="10" fillId="0" borderId="14" xfId="0" applyNumberFormat="1" applyFont="1" applyFill="1" applyBorder="1" applyAlignment="1">
      <alignment vertical="center"/>
    </xf>
    <xf numFmtId="176" fontId="10" fillId="0" borderId="15" xfId="0" applyNumberFormat="1" applyFont="1" applyFill="1" applyBorder="1" applyAlignment="1">
      <alignment vertical="center"/>
    </xf>
    <xf numFmtId="176" fontId="10" fillId="0" borderId="15" xfId="0" applyNumberFormat="1" applyFont="1" applyFill="1" applyBorder="1" applyAlignment="1">
      <alignment horizontal="center" vertical="center"/>
    </xf>
    <xf numFmtId="176" fontId="10" fillId="0" borderId="16" xfId="0" applyNumberFormat="1" applyFont="1" applyFill="1" applyBorder="1" applyAlignment="1">
      <alignment horizontal="center" vertical="center" shrinkToFit="1"/>
    </xf>
    <xf numFmtId="176" fontId="10" fillId="0" borderId="0" xfId="0" applyNumberFormat="1" applyFont="1" applyFill="1" applyAlignment="1">
      <alignment vertical="center"/>
    </xf>
    <xf numFmtId="176" fontId="10" fillId="0" borderId="17" xfId="0" applyNumberFormat="1" applyFont="1" applyFill="1" applyBorder="1" applyAlignment="1">
      <alignment vertical="center"/>
    </xf>
    <xf numFmtId="176" fontId="10" fillId="0" borderId="18" xfId="0" applyNumberFormat="1" applyFont="1" applyFill="1" applyBorder="1" applyAlignment="1">
      <alignment vertical="center"/>
    </xf>
    <xf numFmtId="176" fontId="10" fillId="0" borderId="19" xfId="0" applyNumberFormat="1" applyFont="1" applyFill="1" applyBorder="1" applyAlignment="1">
      <alignment horizontal="center" vertical="center"/>
    </xf>
    <xf numFmtId="176" fontId="10" fillId="0" borderId="20" xfId="0" applyNumberFormat="1" applyFont="1" applyFill="1" applyBorder="1" applyAlignment="1">
      <alignment horizontal="center" vertical="center"/>
    </xf>
    <xf numFmtId="176" fontId="10" fillId="0" borderId="21" xfId="0" applyNumberFormat="1" applyFont="1" applyFill="1" applyBorder="1" applyAlignment="1">
      <alignment horizontal="center" vertical="center"/>
    </xf>
    <xf numFmtId="176" fontId="10" fillId="0" borderId="22" xfId="0" applyNumberFormat="1" applyFont="1" applyFill="1" applyBorder="1" applyAlignment="1">
      <alignment vertical="center"/>
    </xf>
    <xf numFmtId="176" fontId="10" fillId="0" borderId="23" xfId="0" applyNumberFormat="1" applyFont="1" applyFill="1" applyBorder="1" applyAlignment="1">
      <alignment vertical="center" shrinkToFit="1"/>
    </xf>
    <xf numFmtId="176" fontId="10" fillId="0" borderId="24" xfId="0" applyNumberFormat="1" applyFont="1" applyFill="1" applyBorder="1" applyAlignment="1">
      <alignment horizontal="right" vertical="center"/>
    </xf>
    <xf numFmtId="176" fontId="10" fillId="0" borderId="25" xfId="0" applyNumberFormat="1" applyFont="1" applyFill="1" applyBorder="1" applyAlignment="1">
      <alignment horizontal="right" vertical="center"/>
    </xf>
    <xf numFmtId="176" fontId="10" fillId="0" borderId="26" xfId="0" applyNumberFormat="1" applyFont="1" applyFill="1" applyBorder="1" applyAlignment="1">
      <alignment vertical="center"/>
    </xf>
    <xf numFmtId="179" fontId="10" fillId="0" borderId="27" xfId="0" applyNumberFormat="1" applyFont="1" applyFill="1" applyBorder="1" applyAlignment="1">
      <alignment vertical="center"/>
    </xf>
    <xf numFmtId="179" fontId="10" fillId="0" borderId="28" xfId="0" applyNumberFormat="1" applyFont="1" applyFill="1" applyBorder="1" applyAlignment="1">
      <alignment vertical="center" shrinkToFit="1"/>
    </xf>
    <xf numFmtId="177" fontId="10" fillId="0" borderId="29" xfId="0" applyNumberFormat="1" applyFont="1" applyFill="1" applyBorder="1" applyAlignment="1">
      <alignment vertical="center"/>
    </xf>
    <xf numFmtId="177" fontId="10" fillId="0" borderId="30" xfId="0" applyNumberFormat="1" applyFont="1" applyFill="1" applyBorder="1" applyAlignment="1">
      <alignment vertical="center"/>
    </xf>
    <xf numFmtId="177" fontId="10" fillId="0" borderId="28" xfId="0" applyNumberFormat="1" applyFont="1" applyFill="1" applyBorder="1" applyAlignment="1">
      <alignment vertical="center"/>
    </xf>
    <xf numFmtId="178" fontId="10" fillId="0" borderId="27" xfId="0" applyNumberFormat="1" applyFont="1" applyFill="1" applyBorder="1" applyAlignment="1">
      <alignment vertical="center"/>
    </xf>
    <xf numFmtId="178" fontId="10" fillId="0" borderId="28" xfId="0" applyNumberFormat="1" applyFont="1" applyFill="1" applyBorder="1" applyAlignment="1">
      <alignment vertical="center"/>
    </xf>
    <xf numFmtId="179" fontId="10" fillId="0" borderId="0" xfId="0" applyNumberFormat="1" applyFont="1" applyFill="1" applyAlignment="1">
      <alignment vertical="center"/>
    </xf>
    <xf numFmtId="179" fontId="10" fillId="0" borderId="31" xfId="0" applyNumberFormat="1" applyFont="1" applyFill="1" applyBorder="1" applyAlignment="1">
      <alignment vertical="center"/>
    </xf>
    <xf numFmtId="179" fontId="61" fillId="0" borderId="32" xfId="106" applyNumberFormat="1" applyFont="1" applyFill="1" applyBorder="1" applyAlignment="1">
      <alignment vertical="center" shrinkToFit="1"/>
      <protection/>
    </xf>
    <xf numFmtId="177" fontId="10" fillId="0" borderId="33" xfId="0" applyNumberFormat="1" applyFont="1" applyFill="1" applyBorder="1" applyAlignment="1">
      <alignment vertical="center"/>
    </xf>
    <xf numFmtId="177" fontId="10" fillId="0" borderId="34" xfId="0" applyNumberFormat="1" applyFont="1" applyFill="1" applyBorder="1" applyAlignment="1">
      <alignment vertical="center"/>
    </xf>
    <xf numFmtId="177" fontId="10" fillId="0" borderId="32" xfId="0" applyNumberFormat="1" applyFont="1" applyFill="1" applyBorder="1" applyAlignment="1">
      <alignment vertical="center"/>
    </xf>
    <xf numFmtId="178" fontId="10" fillId="0" borderId="31" xfId="0" applyNumberFormat="1" applyFont="1" applyFill="1" applyBorder="1" applyAlignment="1">
      <alignment vertical="center"/>
    </xf>
    <xf numFmtId="178" fontId="10" fillId="0" borderId="32" xfId="0" applyNumberFormat="1" applyFont="1" applyFill="1" applyBorder="1" applyAlignment="1">
      <alignment vertical="center"/>
    </xf>
    <xf numFmtId="179" fontId="10" fillId="0" borderId="35" xfId="0" applyNumberFormat="1" applyFont="1" applyFill="1" applyBorder="1" applyAlignment="1">
      <alignment vertical="center"/>
    </xf>
    <xf numFmtId="179" fontId="61" fillId="0" borderId="36" xfId="106" applyNumberFormat="1" applyFont="1" applyFill="1" applyBorder="1" applyAlignment="1">
      <alignment vertical="center" shrinkToFit="1"/>
      <protection/>
    </xf>
    <xf numFmtId="177" fontId="10" fillId="0" borderId="37" xfId="0" applyNumberFormat="1" applyFont="1" applyFill="1" applyBorder="1" applyAlignment="1">
      <alignment vertical="center"/>
    </xf>
    <xf numFmtId="177" fontId="10" fillId="0" borderId="38" xfId="0" applyNumberFormat="1" applyFont="1" applyFill="1" applyBorder="1" applyAlignment="1">
      <alignment vertical="center"/>
    </xf>
    <xf numFmtId="177" fontId="10" fillId="0" borderId="36" xfId="0" applyNumberFormat="1" applyFont="1" applyFill="1" applyBorder="1" applyAlignment="1">
      <alignment vertical="center"/>
    </xf>
    <xf numFmtId="178" fontId="10" fillId="0" borderId="35" xfId="0" applyNumberFormat="1" applyFont="1" applyFill="1" applyBorder="1" applyAlignment="1">
      <alignment vertical="center"/>
    </xf>
    <xf numFmtId="178" fontId="10" fillId="0" borderId="39" xfId="0" applyNumberFormat="1" applyFont="1" applyFill="1" applyBorder="1" applyAlignment="1">
      <alignment vertical="center"/>
    </xf>
    <xf numFmtId="177" fontId="11" fillId="0" borderId="40" xfId="0" applyNumberFormat="1" applyFont="1" applyFill="1" applyBorder="1" applyAlignment="1">
      <alignment vertical="center"/>
    </xf>
    <xf numFmtId="177" fontId="11" fillId="0" borderId="41" xfId="0" applyNumberFormat="1" applyFont="1" applyFill="1" applyBorder="1" applyAlignment="1">
      <alignment vertical="center"/>
    </xf>
    <xf numFmtId="177" fontId="11" fillId="0" borderId="42" xfId="0" applyNumberFormat="1" applyFont="1" applyFill="1" applyBorder="1" applyAlignment="1">
      <alignment vertical="center"/>
    </xf>
    <xf numFmtId="178" fontId="11" fillId="0" borderId="43" xfId="0" applyNumberFormat="1" applyFont="1" applyFill="1" applyBorder="1" applyAlignment="1">
      <alignment vertical="center"/>
    </xf>
    <xf numFmtId="178" fontId="11" fillId="0" borderId="42" xfId="0" applyNumberFormat="1" applyFont="1" applyFill="1" applyBorder="1" applyAlignment="1">
      <alignment vertical="center"/>
    </xf>
    <xf numFmtId="176" fontId="11" fillId="0" borderId="0" xfId="0" applyNumberFormat="1" applyFont="1" applyFill="1" applyAlignment="1">
      <alignment vertical="center"/>
    </xf>
    <xf numFmtId="177" fontId="11" fillId="0" borderId="44" xfId="0" applyNumberFormat="1" applyFont="1" applyFill="1" applyBorder="1" applyAlignment="1">
      <alignment vertical="center"/>
    </xf>
    <xf numFmtId="177" fontId="11" fillId="0" borderId="45" xfId="0" applyNumberFormat="1" applyFont="1" applyFill="1" applyBorder="1" applyAlignment="1">
      <alignment vertical="center"/>
    </xf>
    <xf numFmtId="177" fontId="11" fillId="0" borderId="46" xfId="0" applyNumberFormat="1" applyFont="1" applyFill="1" applyBorder="1" applyAlignment="1">
      <alignment vertical="center"/>
    </xf>
    <xf numFmtId="178" fontId="11" fillId="0" borderId="47" xfId="0" applyNumberFormat="1" applyFont="1" applyFill="1" applyBorder="1" applyAlignment="1">
      <alignment vertical="center"/>
    </xf>
    <xf numFmtId="178" fontId="11" fillId="0" borderId="46"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7"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176" fontId="10" fillId="0" borderId="0" xfId="0" applyNumberFormat="1" applyFont="1" applyFill="1" applyBorder="1" applyAlignment="1">
      <alignment horizontal="left" vertical="center"/>
    </xf>
    <xf numFmtId="177" fontId="10" fillId="0" borderId="0" xfId="0" applyNumberFormat="1" applyFont="1" applyFill="1" applyAlignment="1">
      <alignment vertical="center" shrinkToFit="1"/>
    </xf>
    <xf numFmtId="177" fontId="10" fillId="0" borderId="0" xfId="0" applyNumberFormat="1" applyFont="1" applyFill="1" applyAlignment="1">
      <alignment vertical="center"/>
    </xf>
    <xf numFmtId="176" fontId="10" fillId="0" borderId="0" xfId="0" applyNumberFormat="1" applyFont="1" applyFill="1" applyAlignment="1">
      <alignment vertical="center" shrinkToFit="1"/>
    </xf>
    <xf numFmtId="177" fontId="10" fillId="0" borderId="27" xfId="0" applyNumberFormat="1" applyFont="1" applyFill="1" applyBorder="1" applyAlignment="1">
      <alignment vertical="center"/>
    </xf>
    <xf numFmtId="177" fontId="10" fillId="0" borderId="28" xfId="0" applyNumberFormat="1" applyFont="1" applyFill="1" applyBorder="1" applyAlignment="1">
      <alignment vertical="center" shrinkToFit="1"/>
    </xf>
    <xf numFmtId="177" fontId="10" fillId="0" borderId="31" xfId="0" applyNumberFormat="1" applyFont="1" applyFill="1" applyBorder="1" applyAlignment="1">
      <alignment vertical="center"/>
    </xf>
    <xf numFmtId="177" fontId="61" fillId="0" borderId="32" xfId="106" applyNumberFormat="1" applyFont="1" applyFill="1" applyBorder="1" applyAlignment="1">
      <alignment vertical="center"/>
      <protection/>
    </xf>
    <xf numFmtId="177" fontId="10" fillId="0" borderId="48" xfId="0" applyNumberFormat="1" applyFont="1" applyFill="1" applyBorder="1" applyAlignment="1">
      <alignment vertical="center"/>
    </xf>
    <xf numFmtId="177" fontId="61" fillId="0" borderId="21" xfId="106" applyNumberFormat="1" applyFont="1" applyFill="1" applyBorder="1" applyAlignment="1">
      <alignment vertical="center"/>
      <protection/>
    </xf>
    <xf numFmtId="177" fontId="10" fillId="0" borderId="19" xfId="0" applyNumberFormat="1" applyFont="1" applyFill="1" applyBorder="1" applyAlignment="1">
      <alignment vertical="center"/>
    </xf>
    <xf numFmtId="177" fontId="10" fillId="0" borderId="20" xfId="0" applyNumberFormat="1" applyFont="1" applyFill="1" applyBorder="1" applyAlignment="1">
      <alignment vertical="center"/>
    </xf>
    <xf numFmtId="177" fontId="10" fillId="0" borderId="21" xfId="0" applyNumberFormat="1" applyFont="1" applyFill="1" applyBorder="1" applyAlignment="1">
      <alignment vertical="center"/>
    </xf>
    <xf numFmtId="178" fontId="10" fillId="0" borderId="48" xfId="0" applyNumberFormat="1" applyFont="1" applyFill="1" applyBorder="1" applyAlignment="1">
      <alignment vertical="center"/>
    </xf>
    <xf numFmtId="178" fontId="10" fillId="0" borderId="21" xfId="0" applyNumberFormat="1" applyFont="1" applyFill="1" applyBorder="1" applyAlignment="1">
      <alignment vertical="center"/>
    </xf>
    <xf numFmtId="177" fontId="9" fillId="0" borderId="0" xfId="0" applyNumberFormat="1" applyFont="1" applyFill="1" applyAlignment="1">
      <alignment vertical="center"/>
    </xf>
    <xf numFmtId="0" fontId="44" fillId="0" borderId="0" xfId="109" applyAlignment="1">
      <alignment vertical="center"/>
      <protection/>
    </xf>
    <xf numFmtId="0" fontId="44" fillId="0" borderId="0" xfId="110" applyFont="1" applyFill="1" applyBorder="1" applyAlignment="1">
      <alignment vertical="center"/>
      <protection/>
    </xf>
    <xf numFmtId="0" fontId="62" fillId="0" borderId="0" xfId="109" applyFont="1" applyAlignment="1">
      <alignment vertical="center"/>
      <protection/>
    </xf>
    <xf numFmtId="178" fontId="62" fillId="0" borderId="46" xfId="109" applyNumberFormat="1" applyFont="1" applyBorder="1" applyAlignment="1">
      <alignment vertical="center"/>
      <protection/>
    </xf>
    <xf numFmtId="178" fontId="62" fillId="0" borderId="45" xfId="109" applyNumberFormat="1" applyFont="1" applyBorder="1" applyAlignment="1">
      <alignment vertical="center"/>
      <protection/>
    </xf>
    <xf numFmtId="177" fontId="62" fillId="0" borderId="44" xfId="107" applyNumberFormat="1" applyFont="1" applyBorder="1" applyAlignment="1">
      <alignment vertical="center"/>
      <protection/>
    </xf>
    <xf numFmtId="178" fontId="62" fillId="0" borderId="42" xfId="109" applyNumberFormat="1" applyFont="1" applyBorder="1" applyAlignment="1">
      <alignment vertical="center"/>
      <protection/>
    </xf>
    <xf numFmtId="178" fontId="62" fillId="0" borderId="41" xfId="109" applyNumberFormat="1" applyFont="1" applyBorder="1" applyAlignment="1">
      <alignment vertical="center"/>
      <protection/>
    </xf>
    <xf numFmtId="177" fontId="62" fillId="0" borderId="40" xfId="107" applyNumberFormat="1" applyFont="1" applyBorder="1" applyAlignment="1">
      <alignment vertical="center"/>
      <protection/>
    </xf>
    <xf numFmtId="0" fontId="63" fillId="0" borderId="0" xfId="109" applyFont="1" applyAlignment="1">
      <alignment vertical="center"/>
      <protection/>
    </xf>
    <xf numFmtId="178" fontId="63" fillId="0" borderId="36" xfId="109" applyNumberFormat="1" applyFont="1" applyBorder="1" applyAlignment="1">
      <alignment vertical="center"/>
      <protection/>
    </xf>
    <xf numFmtId="178" fontId="63" fillId="0" borderId="38" xfId="109" applyNumberFormat="1" applyFont="1" applyBorder="1" applyAlignment="1">
      <alignment vertical="center"/>
      <protection/>
    </xf>
    <xf numFmtId="177" fontId="63" fillId="0" borderId="49" xfId="109" applyNumberFormat="1" applyFont="1" applyBorder="1" applyAlignment="1">
      <alignment vertical="center"/>
      <protection/>
    </xf>
    <xf numFmtId="179" fontId="63" fillId="0" borderId="36" xfId="107" applyNumberFormat="1" applyFont="1" applyBorder="1" applyAlignment="1">
      <alignment vertical="center" shrinkToFit="1"/>
      <protection/>
    </xf>
    <xf numFmtId="177" fontId="63" fillId="0" borderId="31" xfId="109" applyNumberFormat="1" applyFont="1" applyBorder="1" applyAlignment="1">
      <alignment vertical="center"/>
      <protection/>
    </xf>
    <xf numFmtId="178" fontId="63" fillId="0" borderId="32" xfId="109" applyNumberFormat="1" applyFont="1" applyBorder="1" applyAlignment="1">
      <alignment vertical="center"/>
      <protection/>
    </xf>
    <xf numFmtId="178" fontId="63" fillId="0" borderId="34" xfId="109" applyNumberFormat="1" applyFont="1" applyBorder="1" applyAlignment="1">
      <alignment vertical="center"/>
      <protection/>
    </xf>
    <xf numFmtId="177" fontId="63" fillId="0" borderId="34" xfId="109" applyNumberFormat="1" applyFont="1" applyBorder="1" applyAlignment="1">
      <alignment vertical="center"/>
      <protection/>
    </xf>
    <xf numFmtId="179" fontId="63" fillId="0" borderId="32" xfId="107" applyNumberFormat="1" applyFont="1" applyBorder="1" applyAlignment="1">
      <alignment vertical="center" shrinkToFit="1"/>
      <protection/>
    </xf>
    <xf numFmtId="178" fontId="63" fillId="0" borderId="50" xfId="109" applyNumberFormat="1" applyFont="1" applyBorder="1" applyAlignment="1">
      <alignment vertical="center"/>
      <protection/>
    </xf>
    <xf numFmtId="178" fontId="63" fillId="0" borderId="51" xfId="109" applyNumberFormat="1" applyFont="1" applyBorder="1" applyAlignment="1">
      <alignment vertical="center"/>
      <protection/>
    </xf>
    <xf numFmtId="177" fontId="63" fillId="0" borderId="51" xfId="109" applyNumberFormat="1" applyFont="1" applyBorder="1" applyAlignment="1">
      <alignment vertical="center"/>
      <protection/>
    </xf>
    <xf numFmtId="179" fontId="63" fillId="0" borderId="50" xfId="109" applyNumberFormat="1" applyFont="1" applyBorder="1" applyAlignment="1">
      <alignment vertical="center" shrinkToFit="1"/>
      <protection/>
    </xf>
    <xf numFmtId="177" fontId="63" fillId="0" borderId="52" xfId="109" applyNumberFormat="1" applyFont="1" applyBorder="1" applyAlignment="1">
      <alignment vertical="center"/>
      <protection/>
    </xf>
    <xf numFmtId="178" fontId="62" fillId="0" borderId="53" xfId="109" applyNumberFormat="1" applyFont="1" applyBorder="1" applyAlignment="1">
      <alignment vertical="center"/>
      <protection/>
    </xf>
    <xf numFmtId="178" fontId="62" fillId="0" borderId="54" xfId="109" applyNumberFormat="1" applyFont="1" applyBorder="1" applyAlignment="1">
      <alignment vertical="center"/>
      <protection/>
    </xf>
    <xf numFmtId="178" fontId="63" fillId="0" borderId="39" xfId="109" applyNumberFormat="1" applyFont="1" applyBorder="1" applyAlignment="1">
      <alignment vertical="center"/>
      <protection/>
    </xf>
    <xf numFmtId="178" fontId="63" fillId="0" borderId="49" xfId="109" applyNumberFormat="1" applyFont="1" applyBorder="1" applyAlignment="1">
      <alignment vertical="center"/>
      <protection/>
    </xf>
    <xf numFmtId="177" fontId="63" fillId="0" borderId="55" xfId="109" applyNumberFormat="1" applyFont="1" applyBorder="1" applyAlignment="1">
      <alignment vertical="center"/>
      <protection/>
    </xf>
    <xf numFmtId="177" fontId="63" fillId="0" borderId="56" xfId="109" applyNumberFormat="1" applyFont="1" applyBorder="1" applyAlignment="1">
      <alignment horizontal="right" vertical="center"/>
      <protection/>
    </xf>
    <xf numFmtId="177" fontId="63" fillId="0" borderId="20" xfId="109" applyNumberFormat="1" applyFont="1" applyBorder="1" applyAlignment="1">
      <alignment vertical="center"/>
      <protection/>
    </xf>
    <xf numFmtId="179" fontId="63" fillId="0" borderId="36" xfId="107" applyNumberFormat="1" applyFont="1" applyBorder="1" applyAlignment="1">
      <alignment vertical="center"/>
      <protection/>
    </xf>
    <xf numFmtId="177" fontId="63" fillId="0" borderId="35" xfId="109" applyNumberFormat="1" applyFont="1" applyBorder="1" applyAlignment="1">
      <alignment horizontal="right" vertical="center"/>
      <protection/>
    </xf>
    <xf numFmtId="177" fontId="63" fillId="0" borderId="30" xfId="109" applyNumberFormat="1" applyFont="1" applyBorder="1" applyAlignment="1">
      <alignment vertical="center"/>
      <protection/>
    </xf>
    <xf numFmtId="179" fontId="63" fillId="0" borderId="32" xfId="107" applyNumberFormat="1" applyFont="1" applyBorder="1" applyAlignment="1">
      <alignment vertical="center"/>
      <protection/>
    </xf>
    <xf numFmtId="177" fontId="63" fillId="0" borderId="31" xfId="109" applyNumberFormat="1" applyFont="1" applyBorder="1" applyAlignment="1">
      <alignment horizontal="right" vertical="center"/>
      <protection/>
    </xf>
    <xf numFmtId="177" fontId="63" fillId="0" borderId="27" xfId="109" applyNumberFormat="1" applyFont="1" applyBorder="1" applyAlignment="1">
      <alignment horizontal="right" vertical="center"/>
      <protection/>
    </xf>
    <xf numFmtId="178" fontId="63" fillId="0" borderId="28" xfId="109" applyNumberFormat="1" applyFont="1" applyBorder="1" applyAlignment="1">
      <alignment vertical="center"/>
      <protection/>
    </xf>
    <xf numFmtId="178" fontId="63" fillId="0" borderId="30" xfId="109" applyNumberFormat="1" applyFont="1" applyBorder="1" applyAlignment="1">
      <alignment vertical="center"/>
      <protection/>
    </xf>
    <xf numFmtId="179" fontId="63" fillId="0" borderId="28" xfId="109" applyNumberFormat="1" applyFont="1" applyBorder="1" applyAlignment="1">
      <alignment vertical="center" shrinkToFit="1"/>
      <protection/>
    </xf>
    <xf numFmtId="0" fontId="63" fillId="0" borderId="26" xfId="109" applyFont="1" applyBorder="1" applyAlignment="1">
      <alignment horizontal="center" vertical="center"/>
      <protection/>
    </xf>
    <xf numFmtId="0" fontId="63" fillId="0" borderId="25" xfId="109" applyFont="1" applyBorder="1" applyAlignment="1">
      <alignment horizontal="center" vertical="center"/>
      <protection/>
    </xf>
    <xf numFmtId="0" fontId="63" fillId="0" borderId="24" xfId="109" applyFont="1" applyBorder="1" applyAlignment="1">
      <alignment horizontal="center" vertical="center"/>
      <protection/>
    </xf>
    <xf numFmtId="0" fontId="63" fillId="0" borderId="21" xfId="109" applyFont="1" applyBorder="1" applyAlignment="1">
      <alignment horizontal="center" vertical="center"/>
      <protection/>
    </xf>
    <xf numFmtId="0" fontId="63" fillId="0" borderId="20" xfId="109" applyFont="1" applyBorder="1" applyAlignment="1">
      <alignment horizontal="center" vertical="center"/>
      <protection/>
    </xf>
    <xf numFmtId="0" fontId="63" fillId="0" borderId="19" xfId="109" applyFont="1" applyBorder="1" applyAlignment="1">
      <alignment horizontal="center" vertical="center"/>
      <protection/>
    </xf>
    <xf numFmtId="0" fontId="63" fillId="0" borderId="36" xfId="109" applyFont="1" applyBorder="1" applyAlignment="1">
      <alignment horizontal="center" vertical="center"/>
      <protection/>
    </xf>
    <xf numFmtId="0" fontId="63" fillId="0" borderId="38" xfId="109" applyFont="1" applyBorder="1" applyAlignment="1">
      <alignment horizontal="center" vertical="center"/>
      <protection/>
    </xf>
    <xf numFmtId="0" fontId="63" fillId="0" borderId="37" xfId="109" applyFont="1" applyBorder="1" applyAlignment="1">
      <alignment horizontal="center" vertical="center"/>
      <protection/>
    </xf>
    <xf numFmtId="0" fontId="18" fillId="0" borderId="0" xfId="110" applyFont="1" applyBorder="1" applyAlignment="1">
      <alignment horizontal="right" vertical="center"/>
      <protection/>
    </xf>
    <xf numFmtId="0" fontId="0" fillId="0" borderId="0" xfId="110" applyBorder="1" applyAlignment="1">
      <alignment horizontal="right" vertical="center"/>
      <protection/>
    </xf>
    <xf numFmtId="0" fontId="0" fillId="0" borderId="0" xfId="110" applyAlignment="1">
      <alignment vertical="center"/>
      <protection/>
    </xf>
    <xf numFmtId="0" fontId="0" fillId="0" borderId="0" xfId="110" applyAlignment="1">
      <alignment horizontal="right" vertical="center"/>
      <protection/>
    </xf>
    <xf numFmtId="0" fontId="64" fillId="0" borderId="0" xfId="106" applyFont="1" applyFill="1" applyBorder="1" applyAlignment="1">
      <alignment vertical="center"/>
      <protection/>
    </xf>
    <xf numFmtId="0" fontId="65" fillId="0" borderId="0" xfId="106" applyFont="1" applyFill="1" applyBorder="1" applyAlignment="1">
      <alignment vertical="center"/>
      <protection/>
    </xf>
    <xf numFmtId="0" fontId="63" fillId="0" borderId="0" xfId="106" applyFont="1" applyFill="1" applyAlignment="1">
      <alignment vertical="center"/>
      <protection/>
    </xf>
    <xf numFmtId="0" fontId="63" fillId="0" borderId="0" xfId="0" applyFont="1" applyFill="1" applyAlignment="1">
      <alignment vertical="center"/>
    </xf>
    <xf numFmtId="0" fontId="63" fillId="0" borderId="0" xfId="106" applyFont="1" applyFill="1" applyBorder="1" applyAlignment="1">
      <alignment vertical="center"/>
      <protection/>
    </xf>
    <xf numFmtId="0" fontId="63" fillId="0" borderId="57" xfId="106" applyFont="1" applyFill="1" applyBorder="1" applyAlignment="1">
      <alignment horizontal="center" vertical="center"/>
      <protection/>
    </xf>
    <xf numFmtId="0" fontId="63" fillId="0" borderId="51" xfId="106" applyFont="1" applyFill="1" applyBorder="1" applyAlignment="1">
      <alignment horizontal="center" vertical="center"/>
      <protection/>
    </xf>
    <xf numFmtId="0" fontId="63" fillId="0" borderId="58" xfId="106" applyFont="1" applyFill="1" applyBorder="1" applyAlignment="1">
      <alignment horizontal="center" vertical="center"/>
      <protection/>
    </xf>
    <xf numFmtId="0" fontId="63" fillId="0" borderId="59" xfId="106" applyFont="1" applyFill="1" applyBorder="1" applyAlignment="1">
      <alignment horizontal="center" vertical="center"/>
      <protection/>
    </xf>
    <xf numFmtId="0" fontId="63" fillId="0" borderId="60" xfId="106" applyFont="1" applyFill="1" applyBorder="1" applyAlignment="1">
      <alignment horizontal="center" vertical="center"/>
      <protection/>
    </xf>
    <xf numFmtId="0" fontId="63" fillId="0" borderId="17" xfId="106" applyFont="1" applyFill="1" applyBorder="1" applyAlignment="1">
      <alignment vertical="center"/>
      <protection/>
    </xf>
    <xf numFmtId="0" fontId="63" fillId="0" borderId="18" xfId="106" applyFont="1" applyFill="1" applyBorder="1" applyAlignment="1">
      <alignment vertical="center"/>
      <protection/>
    </xf>
    <xf numFmtId="177" fontId="63" fillId="0" borderId="29" xfId="106" applyNumberFormat="1" applyFont="1" applyFill="1" applyBorder="1" applyAlignment="1">
      <alignment vertical="center"/>
      <protection/>
    </xf>
    <xf numFmtId="177" fontId="63" fillId="0" borderId="30" xfId="106" applyNumberFormat="1" applyFont="1" applyFill="1" applyBorder="1" applyAlignment="1">
      <alignment vertical="center"/>
      <protection/>
    </xf>
    <xf numFmtId="181" fontId="63" fillId="0" borderId="28" xfId="106" applyNumberFormat="1" applyFont="1" applyFill="1" applyBorder="1" applyAlignment="1">
      <alignment vertical="center"/>
      <protection/>
    </xf>
    <xf numFmtId="0" fontId="63" fillId="0" borderId="61" xfId="106" applyFont="1" applyFill="1" applyBorder="1" applyAlignment="1">
      <alignment vertical="center"/>
      <protection/>
    </xf>
    <xf numFmtId="0" fontId="63" fillId="0" borderId="62" xfId="106" applyFont="1" applyFill="1" applyBorder="1" applyAlignment="1">
      <alignment vertical="center"/>
      <protection/>
    </xf>
    <xf numFmtId="0" fontId="63" fillId="0" borderId="63" xfId="106" applyFont="1" applyFill="1" applyBorder="1" applyAlignment="1">
      <alignment vertical="center"/>
      <protection/>
    </xf>
    <xf numFmtId="177" fontId="63" fillId="0" borderId="33" xfId="106" applyNumberFormat="1" applyFont="1" applyFill="1" applyBorder="1" applyAlignment="1">
      <alignment vertical="center"/>
      <protection/>
    </xf>
    <xf numFmtId="177" fontId="63" fillId="0" borderId="34" xfId="106" applyNumberFormat="1" applyFont="1" applyFill="1" applyBorder="1" applyAlignment="1">
      <alignment vertical="center"/>
      <protection/>
    </xf>
    <xf numFmtId="0" fontId="63" fillId="0" borderId="64" xfId="106" applyFont="1" applyFill="1" applyBorder="1" applyAlignment="1">
      <alignment vertical="center"/>
      <protection/>
    </xf>
    <xf numFmtId="0" fontId="63" fillId="0" borderId="64" xfId="106" applyFont="1" applyFill="1" applyBorder="1" applyAlignment="1">
      <alignment horizontal="left" vertical="center" shrinkToFit="1"/>
      <protection/>
    </xf>
    <xf numFmtId="0" fontId="63" fillId="0" borderId="32" xfId="106" applyFont="1" applyFill="1" applyBorder="1" applyAlignment="1">
      <alignment horizontal="left" vertical="center" shrinkToFit="1"/>
      <protection/>
    </xf>
    <xf numFmtId="0" fontId="63" fillId="0" borderId="65" xfId="106" applyFont="1" applyFill="1" applyBorder="1" applyAlignment="1">
      <alignment horizontal="left" vertical="center" shrinkToFit="1"/>
      <protection/>
    </xf>
    <xf numFmtId="0" fontId="63" fillId="0" borderId="66" xfId="106" applyFont="1" applyFill="1" applyBorder="1" applyAlignment="1">
      <alignment vertical="center"/>
      <protection/>
    </xf>
    <xf numFmtId="0" fontId="63" fillId="0" borderId="67" xfId="106" applyFont="1" applyFill="1" applyBorder="1" applyAlignment="1">
      <alignment vertical="center"/>
      <protection/>
    </xf>
    <xf numFmtId="0" fontId="63" fillId="0" borderId="64" xfId="106" applyFont="1" applyFill="1" applyBorder="1" applyAlignment="1">
      <alignment horizontal="left" vertical="center"/>
      <protection/>
    </xf>
    <xf numFmtId="0" fontId="63" fillId="0" borderId="65" xfId="106" applyFont="1" applyFill="1" applyBorder="1" applyAlignment="1">
      <alignment horizontal="left" vertical="center"/>
      <protection/>
    </xf>
    <xf numFmtId="0" fontId="62" fillId="0" borderId="68" xfId="106" applyFont="1" applyFill="1" applyBorder="1" applyAlignment="1">
      <alignment vertical="center"/>
      <protection/>
    </xf>
    <xf numFmtId="0" fontId="62" fillId="0" borderId="69" xfId="106" applyFont="1" applyFill="1" applyBorder="1" applyAlignment="1">
      <alignment vertical="center"/>
      <protection/>
    </xf>
    <xf numFmtId="0" fontId="62" fillId="0" borderId="70" xfId="106" applyFont="1" applyFill="1" applyBorder="1" applyAlignment="1">
      <alignment vertical="center"/>
      <protection/>
    </xf>
    <xf numFmtId="177" fontId="62" fillId="0" borderId="44" xfId="106" applyNumberFormat="1" applyFont="1" applyFill="1" applyBorder="1" applyAlignment="1">
      <alignment vertical="center"/>
      <protection/>
    </xf>
    <xf numFmtId="0" fontId="62" fillId="0" borderId="0" xfId="0" applyFont="1" applyFill="1" applyAlignment="1">
      <alignment vertical="center"/>
    </xf>
    <xf numFmtId="0" fontId="62" fillId="0" borderId="0" xfId="106" applyFont="1" applyFill="1" applyBorder="1" applyAlignment="1">
      <alignment vertical="center"/>
      <protection/>
    </xf>
    <xf numFmtId="177" fontId="62" fillId="0" borderId="0" xfId="106" applyNumberFormat="1" applyFont="1" applyFill="1" applyBorder="1" applyAlignment="1">
      <alignment vertical="center"/>
      <protection/>
    </xf>
    <xf numFmtId="0" fontId="19" fillId="0" borderId="0" xfId="0" applyFont="1" applyFill="1" applyAlignment="1">
      <alignment vertical="center" textRotation="180"/>
    </xf>
    <xf numFmtId="0" fontId="63" fillId="0" borderId="0" xfId="0" applyFont="1" applyFill="1" applyBorder="1" applyAlignment="1">
      <alignment vertical="center"/>
    </xf>
    <xf numFmtId="0" fontId="19" fillId="0" borderId="0" xfId="0" applyFont="1" applyFill="1" applyAlignment="1">
      <alignment vertical="center"/>
    </xf>
    <xf numFmtId="181" fontId="63" fillId="0" borderId="32" xfId="106" applyNumberFormat="1" applyFont="1" applyFill="1" applyBorder="1" applyAlignment="1">
      <alignment vertical="center"/>
      <protection/>
    </xf>
    <xf numFmtId="181" fontId="63" fillId="0" borderId="32" xfId="106" applyNumberFormat="1" applyFont="1" applyFill="1" applyBorder="1" applyAlignment="1">
      <alignment horizontal="right" vertical="center"/>
      <protection/>
    </xf>
    <xf numFmtId="177" fontId="62" fillId="0" borderId="45" xfId="106" applyNumberFormat="1" applyFont="1" applyFill="1" applyBorder="1" applyAlignment="1">
      <alignment vertical="center"/>
      <protection/>
    </xf>
    <xf numFmtId="181" fontId="62" fillId="0" borderId="0" xfId="106" applyNumberFormat="1" applyFont="1" applyFill="1" applyBorder="1" applyAlignment="1">
      <alignment vertical="center"/>
      <protection/>
    </xf>
    <xf numFmtId="0" fontId="8" fillId="33" borderId="0" xfId="0" applyFont="1" applyFill="1" applyAlignment="1">
      <alignment vertical="center"/>
    </xf>
    <xf numFmtId="0" fontId="10" fillId="33" borderId="0" xfId="0" applyFont="1" applyFill="1" applyAlignment="1">
      <alignment vertical="center"/>
    </xf>
    <xf numFmtId="0" fontId="11" fillId="33" borderId="0" xfId="0" applyFont="1" applyFill="1" applyAlignment="1">
      <alignment vertical="center"/>
    </xf>
    <xf numFmtId="0" fontId="10" fillId="33" borderId="0" xfId="0" applyFont="1" applyFill="1" applyAlignment="1">
      <alignment vertical="center" textRotation="180"/>
    </xf>
    <xf numFmtId="181" fontId="10" fillId="33" borderId="0" xfId="0" applyNumberFormat="1" applyFont="1" applyFill="1" applyAlignment="1">
      <alignment vertical="center"/>
    </xf>
    <xf numFmtId="0" fontId="14" fillId="33" borderId="0" xfId="0" applyFont="1" applyFill="1" applyAlignment="1">
      <alignment vertical="center"/>
    </xf>
    <xf numFmtId="0" fontId="8" fillId="33" borderId="0" xfId="0" applyFont="1" applyFill="1" applyAlignment="1">
      <alignment vertical="center" textRotation="180"/>
    </xf>
    <xf numFmtId="181" fontId="8" fillId="33" borderId="0" xfId="0" applyNumberFormat="1" applyFont="1" applyFill="1" applyAlignment="1">
      <alignment vertical="center"/>
    </xf>
    <xf numFmtId="177" fontId="63" fillId="3" borderId="29" xfId="109" applyNumberFormat="1" applyFont="1" applyFill="1" applyBorder="1" applyAlignment="1">
      <alignment vertical="center"/>
      <protection/>
    </xf>
    <xf numFmtId="177" fontId="63" fillId="3" borderId="30" xfId="109" applyNumberFormat="1" applyFont="1" applyFill="1" applyBorder="1" applyAlignment="1">
      <alignment vertical="center"/>
      <protection/>
    </xf>
    <xf numFmtId="177" fontId="63" fillId="3" borderId="33" xfId="109" applyNumberFormat="1" applyFont="1" applyFill="1" applyBorder="1" applyAlignment="1">
      <alignment vertical="center"/>
      <protection/>
    </xf>
    <xf numFmtId="177" fontId="63" fillId="3" borderId="34" xfId="109" applyNumberFormat="1" applyFont="1" applyFill="1" applyBorder="1" applyAlignment="1">
      <alignment vertical="center"/>
      <protection/>
    </xf>
    <xf numFmtId="177" fontId="63" fillId="3" borderId="37" xfId="109" applyNumberFormat="1" applyFont="1" applyFill="1" applyBorder="1" applyAlignment="1">
      <alignment vertical="center"/>
      <protection/>
    </xf>
    <xf numFmtId="177" fontId="63" fillId="3" borderId="38" xfId="109" applyNumberFormat="1" applyFont="1" applyFill="1" applyBorder="1" applyAlignment="1">
      <alignment vertical="center"/>
      <protection/>
    </xf>
    <xf numFmtId="177" fontId="63" fillId="3" borderId="55" xfId="109" applyNumberFormat="1" applyFont="1" applyFill="1" applyBorder="1" applyAlignment="1">
      <alignment vertical="center"/>
      <protection/>
    </xf>
    <xf numFmtId="177" fontId="63" fillId="3" borderId="57" xfId="109" applyNumberFormat="1" applyFont="1" applyFill="1" applyBorder="1" applyAlignment="1">
      <alignment vertical="center"/>
      <protection/>
    </xf>
    <xf numFmtId="177" fontId="63" fillId="3" borderId="51" xfId="109" applyNumberFormat="1" applyFont="1" applyFill="1" applyBorder="1" applyAlignment="1">
      <alignment vertical="center"/>
      <protection/>
    </xf>
    <xf numFmtId="177" fontId="63" fillId="0" borderId="49" xfId="106" applyNumberFormat="1" applyFont="1" applyFill="1" applyBorder="1" applyAlignment="1">
      <alignment vertical="center"/>
      <protection/>
    </xf>
    <xf numFmtId="181" fontId="63" fillId="0" borderId="39" xfId="106" applyNumberFormat="1" applyFont="1" applyFill="1" applyBorder="1" applyAlignment="1">
      <alignment vertical="center"/>
      <protection/>
    </xf>
    <xf numFmtId="177" fontId="63" fillId="0" borderId="20" xfId="106" applyNumberFormat="1" applyFont="1" applyFill="1" applyBorder="1" applyAlignment="1">
      <alignment vertical="center"/>
      <protection/>
    </xf>
    <xf numFmtId="181" fontId="63" fillId="0" borderId="21" xfId="106" applyNumberFormat="1" applyFont="1" applyFill="1" applyBorder="1" applyAlignment="1">
      <alignment vertical="center"/>
      <protection/>
    </xf>
    <xf numFmtId="177" fontId="62" fillId="0" borderId="71" xfId="106" applyNumberFormat="1" applyFont="1" applyFill="1" applyBorder="1" applyAlignment="1">
      <alignment vertical="center"/>
      <protection/>
    </xf>
    <xf numFmtId="181" fontId="62" fillId="0" borderId="71" xfId="106" applyNumberFormat="1" applyFont="1" applyFill="1" applyBorder="1" applyAlignment="1">
      <alignment vertical="center"/>
      <protection/>
    </xf>
    <xf numFmtId="0" fontId="44" fillId="0" borderId="0" xfId="109" applyFill="1" applyAlignment="1">
      <alignment vertical="center"/>
      <protection/>
    </xf>
    <xf numFmtId="0" fontId="0" fillId="0" borderId="0" xfId="110" applyFill="1" applyAlignment="1">
      <alignment vertical="center"/>
      <protection/>
    </xf>
    <xf numFmtId="0" fontId="0" fillId="0" borderId="0" xfId="110" applyFill="1" applyAlignment="1">
      <alignment horizontal="right" vertical="center"/>
      <protection/>
    </xf>
    <xf numFmtId="0" fontId="0" fillId="0" borderId="0" xfId="110" applyFill="1" applyBorder="1" applyAlignment="1">
      <alignment horizontal="right" vertical="center"/>
      <protection/>
    </xf>
    <xf numFmtId="0" fontId="18" fillId="0" borderId="0" xfId="110" applyFont="1" applyFill="1" applyBorder="1" applyAlignment="1">
      <alignment horizontal="right" vertical="center"/>
      <protection/>
    </xf>
    <xf numFmtId="0" fontId="63" fillId="0" borderId="0" xfId="109" applyFont="1" applyFill="1" applyAlignment="1">
      <alignment vertical="center"/>
      <protection/>
    </xf>
    <xf numFmtId="0" fontId="63" fillId="0" borderId="37" xfId="109" applyFont="1" applyFill="1" applyBorder="1" applyAlignment="1">
      <alignment horizontal="center" vertical="center"/>
      <protection/>
    </xf>
    <xf numFmtId="0" fontId="63" fillId="0" borderId="38" xfId="109" applyFont="1" applyFill="1" applyBorder="1" applyAlignment="1">
      <alignment horizontal="center" vertical="center"/>
      <protection/>
    </xf>
    <xf numFmtId="0" fontId="63" fillId="0" borderId="36" xfId="109" applyFont="1" applyFill="1" applyBorder="1" applyAlignment="1">
      <alignment horizontal="center" vertical="center"/>
      <protection/>
    </xf>
    <xf numFmtId="0" fontId="63" fillId="0" borderId="19" xfId="109" applyFont="1" applyFill="1" applyBorder="1" applyAlignment="1">
      <alignment horizontal="center" vertical="center"/>
      <protection/>
    </xf>
    <xf numFmtId="0" fontId="63" fillId="0" borderId="20" xfId="109" applyFont="1" applyFill="1" applyBorder="1" applyAlignment="1">
      <alignment horizontal="center" vertical="center"/>
      <protection/>
    </xf>
    <xf numFmtId="0" fontId="63" fillId="0" borderId="21" xfId="109" applyFont="1" applyFill="1" applyBorder="1" applyAlignment="1">
      <alignment horizontal="center" vertical="center"/>
      <protection/>
    </xf>
    <xf numFmtId="0" fontId="63" fillId="0" borderId="24" xfId="109" applyFont="1" applyFill="1" applyBorder="1" applyAlignment="1">
      <alignment horizontal="center" vertical="center"/>
      <protection/>
    </xf>
    <xf numFmtId="0" fontId="63" fillId="0" borderId="25" xfId="109" applyFont="1" applyFill="1" applyBorder="1" applyAlignment="1">
      <alignment horizontal="center" vertical="center"/>
      <protection/>
    </xf>
    <xf numFmtId="0" fontId="63" fillId="0" borderId="26" xfId="109" applyFont="1" applyFill="1" applyBorder="1" applyAlignment="1">
      <alignment horizontal="center" vertical="center"/>
      <protection/>
    </xf>
    <xf numFmtId="177" fontId="63" fillId="0" borderId="27" xfId="109" applyNumberFormat="1" applyFont="1" applyFill="1" applyBorder="1" applyAlignment="1">
      <alignment horizontal="right" vertical="center"/>
      <protection/>
    </xf>
    <xf numFmtId="179" fontId="63" fillId="0" borderId="28" xfId="109" applyNumberFormat="1" applyFont="1" applyFill="1" applyBorder="1" applyAlignment="1">
      <alignment vertical="center" shrinkToFit="1"/>
      <protection/>
    </xf>
    <xf numFmtId="177" fontId="63" fillId="0" borderId="29" xfId="109" applyNumberFormat="1" applyFont="1" applyFill="1" applyBorder="1" applyAlignment="1">
      <alignment vertical="center"/>
      <protection/>
    </xf>
    <xf numFmtId="177" fontId="63" fillId="0" borderId="30" xfId="109" applyNumberFormat="1" applyFont="1" applyFill="1" applyBorder="1" applyAlignment="1">
      <alignment vertical="center"/>
      <protection/>
    </xf>
    <xf numFmtId="178" fontId="63" fillId="0" borderId="30" xfId="109" applyNumberFormat="1" applyFont="1" applyFill="1" applyBorder="1" applyAlignment="1">
      <alignment vertical="center"/>
      <protection/>
    </xf>
    <xf numFmtId="178" fontId="63" fillId="0" borderId="28" xfId="109" applyNumberFormat="1" applyFont="1" applyFill="1" applyBorder="1" applyAlignment="1">
      <alignment vertical="center"/>
      <protection/>
    </xf>
    <xf numFmtId="177" fontId="63" fillId="0" borderId="31" xfId="109" applyNumberFormat="1" applyFont="1" applyFill="1" applyBorder="1" applyAlignment="1">
      <alignment horizontal="right" vertical="center"/>
      <protection/>
    </xf>
    <xf numFmtId="179" fontId="63" fillId="0" borderId="32" xfId="107" applyNumberFormat="1" applyFont="1" applyFill="1" applyBorder="1" applyAlignment="1">
      <alignment vertical="center"/>
      <protection/>
    </xf>
    <xf numFmtId="177" fontId="63" fillId="0" borderId="33" xfId="109" applyNumberFormat="1" applyFont="1" applyFill="1" applyBorder="1" applyAlignment="1">
      <alignment vertical="center"/>
      <protection/>
    </xf>
    <xf numFmtId="177" fontId="63" fillId="0" borderId="34" xfId="109" applyNumberFormat="1" applyFont="1" applyFill="1" applyBorder="1" applyAlignment="1">
      <alignment vertical="center"/>
      <protection/>
    </xf>
    <xf numFmtId="178" fontId="63" fillId="0" borderId="34" xfId="109" applyNumberFormat="1" applyFont="1" applyFill="1" applyBorder="1" applyAlignment="1">
      <alignment vertical="center"/>
      <protection/>
    </xf>
    <xf numFmtId="178" fontId="63" fillId="0" borderId="32" xfId="109" applyNumberFormat="1" applyFont="1" applyFill="1" applyBorder="1" applyAlignment="1">
      <alignment vertical="center"/>
      <protection/>
    </xf>
    <xf numFmtId="177" fontId="63" fillId="0" borderId="35" xfId="109" applyNumberFormat="1" applyFont="1" applyFill="1" applyBorder="1" applyAlignment="1">
      <alignment horizontal="right" vertical="center"/>
      <protection/>
    </xf>
    <xf numFmtId="179" fontId="63" fillId="0" borderId="36" xfId="107" applyNumberFormat="1" applyFont="1" applyFill="1" applyBorder="1" applyAlignment="1">
      <alignment vertical="center"/>
      <protection/>
    </xf>
    <xf numFmtId="177" fontId="63" fillId="0" borderId="37" xfId="109" applyNumberFormat="1" applyFont="1" applyFill="1" applyBorder="1" applyAlignment="1">
      <alignment vertical="center"/>
      <protection/>
    </xf>
    <xf numFmtId="177" fontId="63" fillId="0" borderId="38" xfId="109" applyNumberFormat="1" applyFont="1" applyFill="1" applyBorder="1" applyAlignment="1">
      <alignment vertical="center"/>
      <protection/>
    </xf>
    <xf numFmtId="177" fontId="63" fillId="0" borderId="20" xfId="109" applyNumberFormat="1" applyFont="1" applyFill="1" applyBorder="1" applyAlignment="1">
      <alignment vertical="center"/>
      <protection/>
    </xf>
    <xf numFmtId="178" fontId="63" fillId="0" borderId="38" xfId="109" applyNumberFormat="1" applyFont="1" applyFill="1" applyBorder="1" applyAlignment="1">
      <alignment vertical="center"/>
      <protection/>
    </xf>
    <xf numFmtId="178" fontId="63" fillId="0" borderId="36" xfId="109" applyNumberFormat="1" applyFont="1" applyFill="1" applyBorder="1" applyAlignment="1">
      <alignment vertical="center"/>
      <protection/>
    </xf>
    <xf numFmtId="177" fontId="63" fillId="0" borderId="56" xfId="109" applyNumberFormat="1" applyFont="1" applyFill="1" applyBorder="1" applyAlignment="1">
      <alignment horizontal="right" vertical="center"/>
      <protection/>
    </xf>
    <xf numFmtId="179" fontId="63" fillId="0" borderId="32" xfId="107" applyNumberFormat="1" applyFont="1" applyFill="1" applyBorder="1" applyAlignment="1">
      <alignment vertical="center" shrinkToFit="1"/>
      <protection/>
    </xf>
    <xf numFmtId="177" fontId="63" fillId="0" borderId="55" xfId="109" applyNumberFormat="1" applyFont="1" applyFill="1" applyBorder="1" applyAlignment="1">
      <alignment vertical="center"/>
      <protection/>
    </xf>
    <xf numFmtId="178" fontId="63" fillId="0" borderId="49" xfId="109" applyNumberFormat="1" applyFont="1" applyFill="1" applyBorder="1" applyAlignment="1">
      <alignment vertical="center"/>
      <protection/>
    </xf>
    <xf numFmtId="178" fontId="63" fillId="0" borderId="39" xfId="109" applyNumberFormat="1" applyFont="1" applyFill="1" applyBorder="1" applyAlignment="1">
      <alignment vertical="center"/>
      <protection/>
    </xf>
    <xf numFmtId="177" fontId="62" fillId="0" borderId="44" xfId="107" applyNumberFormat="1" applyFont="1" applyFill="1" applyBorder="1" applyAlignment="1">
      <alignment vertical="center"/>
      <protection/>
    </xf>
    <xf numFmtId="178" fontId="62" fillId="0" borderId="54" xfId="109" applyNumberFormat="1" applyFont="1" applyFill="1" applyBorder="1" applyAlignment="1">
      <alignment vertical="center"/>
      <protection/>
    </xf>
    <xf numFmtId="178" fontId="62" fillId="0" borderId="53" xfId="109" applyNumberFormat="1" applyFont="1" applyFill="1" applyBorder="1" applyAlignment="1">
      <alignment vertical="center"/>
      <protection/>
    </xf>
    <xf numFmtId="0" fontId="62" fillId="0" borderId="0" xfId="109" applyFont="1" applyFill="1" applyAlignment="1">
      <alignment vertical="center"/>
      <protection/>
    </xf>
    <xf numFmtId="177" fontId="63" fillId="0" borderId="52" xfId="109" applyNumberFormat="1" applyFont="1" applyFill="1" applyBorder="1" applyAlignment="1">
      <alignment vertical="center"/>
      <protection/>
    </xf>
    <xf numFmtId="179" fontId="63" fillId="0" borderId="50" xfId="109" applyNumberFormat="1" applyFont="1" applyFill="1" applyBorder="1" applyAlignment="1">
      <alignment vertical="center" shrinkToFit="1"/>
      <protection/>
    </xf>
    <xf numFmtId="177" fontId="63" fillId="0" borderId="57" xfId="109" applyNumberFormat="1" applyFont="1" applyFill="1" applyBorder="1" applyAlignment="1">
      <alignment vertical="center"/>
      <protection/>
    </xf>
    <xf numFmtId="177" fontId="63" fillId="0" borderId="51" xfId="109" applyNumberFormat="1" applyFont="1" applyFill="1" applyBorder="1" applyAlignment="1">
      <alignment vertical="center"/>
      <protection/>
    </xf>
    <xf numFmtId="178" fontId="63" fillId="0" borderId="51" xfId="109" applyNumberFormat="1" applyFont="1" applyFill="1" applyBorder="1" applyAlignment="1">
      <alignment vertical="center"/>
      <protection/>
    </xf>
    <xf numFmtId="178" fontId="63" fillId="0" borderId="50" xfId="109" applyNumberFormat="1" applyFont="1" applyFill="1" applyBorder="1" applyAlignment="1">
      <alignment vertical="center"/>
      <protection/>
    </xf>
    <xf numFmtId="177" fontId="63" fillId="0" borderId="31" xfId="109" applyNumberFormat="1" applyFont="1" applyFill="1" applyBorder="1" applyAlignment="1">
      <alignment vertical="center"/>
      <protection/>
    </xf>
    <xf numFmtId="179" fontId="63" fillId="0" borderId="36" xfId="107" applyNumberFormat="1" applyFont="1" applyFill="1" applyBorder="1" applyAlignment="1">
      <alignment vertical="center" shrinkToFit="1"/>
      <protection/>
    </xf>
    <xf numFmtId="177" fontId="63" fillId="0" borderId="49" xfId="109" applyNumberFormat="1" applyFont="1" applyFill="1" applyBorder="1" applyAlignment="1">
      <alignment vertical="center"/>
      <protection/>
    </xf>
    <xf numFmtId="177" fontId="62" fillId="0" borderId="40" xfId="107" applyNumberFormat="1" applyFont="1" applyFill="1" applyBorder="1" applyAlignment="1">
      <alignment vertical="center"/>
      <protection/>
    </xf>
    <xf numFmtId="178" fontId="62" fillId="0" borderId="41" xfId="109" applyNumberFormat="1" applyFont="1" applyFill="1" applyBorder="1" applyAlignment="1">
      <alignment vertical="center"/>
      <protection/>
    </xf>
    <xf numFmtId="178" fontId="62" fillId="0" borderId="42" xfId="109" applyNumberFormat="1" applyFont="1" applyFill="1" applyBorder="1" applyAlignment="1">
      <alignment vertical="center"/>
      <protection/>
    </xf>
    <xf numFmtId="178" fontId="62" fillId="0" borderId="45" xfId="109" applyNumberFormat="1" applyFont="1" applyFill="1" applyBorder="1" applyAlignment="1">
      <alignment vertical="center"/>
      <protection/>
    </xf>
    <xf numFmtId="178" fontId="62" fillId="0" borderId="46" xfId="109" applyNumberFormat="1" applyFont="1" applyFill="1" applyBorder="1" applyAlignment="1">
      <alignment vertical="center"/>
      <protection/>
    </xf>
    <xf numFmtId="178" fontId="63" fillId="0" borderId="34" xfId="109" applyNumberFormat="1" applyFont="1" applyFill="1" applyBorder="1" applyAlignment="1">
      <alignment horizontal="right" vertical="center"/>
      <protection/>
    </xf>
    <xf numFmtId="0" fontId="16" fillId="0" borderId="0" xfId="0" applyFont="1" applyFill="1" applyAlignment="1">
      <alignment vertical="center"/>
    </xf>
    <xf numFmtId="0" fontId="15"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horizontal="right" vertical="center"/>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8" fillId="0" borderId="48" xfId="0" applyFont="1" applyFill="1" applyBorder="1" applyAlignment="1">
      <alignment vertical="center"/>
    </xf>
    <xf numFmtId="0" fontId="8" fillId="0" borderId="65" xfId="0" applyFont="1" applyFill="1" applyBorder="1" applyAlignment="1">
      <alignment vertical="center"/>
    </xf>
    <xf numFmtId="0" fontId="8" fillId="0" borderId="75" xfId="0" applyFont="1" applyFill="1" applyBorder="1" applyAlignment="1">
      <alignment vertical="center"/>
    </xf>
    <xf numFmtId="177" fontId="8" fillId="0" borderId="76" xfId="0" applyNumberFormat="1" applyFont="1" applyFill="1" applyBorder="1" applyAlignment="1">
      <alignment vertical="center"/>
    </xf>
    <xf numFmtId="181" fontId="8" fillId="0" borderId="77" xfId="0" applyNumberFormat="1" applyFont="1" applyFill="1" applyBorder="1" applyAlignment="1">
      <alignment vertical="center"/>
    </xf>
    <xf numFmtId="177" fontId="8" fillId="0" borderId="65" xfId="0" applyNumberFormat="1" applyFont="1" applyFill="1" applyBorder="1" applyAlignment="1">
      <alignment vertical="center"/>
    </xf>
    <xf numFmtId="177" fontId="8" fillId="0" borderId="30" xfId="0" applyNumberFormat="1" applyFont="1" applyFill="1" applyBorder="1" applyAlignment="1">
      <alignment vertical="center"/>
    </xf>
    <xf numFmtId="181" fontId="8" fillId="0" borderId="28" xfId="0" applyNumberFormat="1" applyFont="1" applyFill="1" applyBorder="1" applyAlignment="1">
      <alignment vertical="center"/>
    </xf>
    <xf numFmtId="0" fontId="8" fillId="0" borderId="78" xfId="0" applyFont="1" applyFill="1" applyBorder="1" applyAlignment="1">
      <alignment vertical="center"/>
    </xf>
    <xf numFmtId="0" fontId="8" fillId="0" borderId="79" xfId="0" applyFont="1" applyFill="1" applyBorder="1" applyAlignment="1">
      <alignment vertical="center"/>
    </xf>
    <xf numFmtId="177" fontId="8" fillId="0" borderId="2" xfId="0" applyNumberFormat="1" applyFont="1" applyFill="1" applyBorder="1" applyAlignment="1">
      <alignment vertical="center"/>
    </xf>
    <xf numFmtId="181" fontId="8" fillId="0" borderId="80" xfId="0" applyNumberFormat="1" applyFont="1" applyFill="1" applyBorder="1" applyAlignment="1">
      <alignment vertical="center"/>
    </xf>
    <xf numFmtId="177" fontId="8" fillId="0" borderId="78" xfId="0" applyNumberFormat="1" applyFont="1" applyFill="1" applyBorder="1" applyAlignment="1">
      <alignment vertical="center"/>
    </xf>
    <xf numFmtId="177" fontId="8" fillId="0" borderId="34" xfId="0" applyNumberFormat="1" applyFont="1" applyFill="1" applyBorder="1" applyAlignment="1">
      <alignment vertical="center"/>
    </xf>
    <xf numFmtId="181" fontId="8" fillId="0" borderId="32" xfId="0" applyNumberFormat="1" applyFont="1" applyFill="1" applyBorder="1" applyAlignment="1">
      <alignment vertical="center"/>
    </xf>
    <xf numFmtId="0" fontId="8" fillId="0" borderId="27" xfId="0" applyFont="1" applyFill="1" applyBorder="1" applyAlignment="1">
      <alignment vertical="center"/>
    </xf>
    <xf numFmtId="0" fontId="8" fillId="0" borderId="35" xfId="0" applyFont="1" applyFill="1" applyBorder="1" applyAlignment="1">
      <alignment vertical="center"/>
    </xf>
    <xf numFmtId="0" fontId="8" fillId="0" borderId="62" xfId="0" applyFont="1" applyFill="1" applyBorder="1" applyAlignment="1">
      <alignment vertical="center"/>
    </xf>
    <xf numFmtId="0" fontId="8" fillId="0" borderId="20" xfId="0" applyFont="1" applyFill="1" applyBorder="1" applyAlignment="1">
      <alignment vertical="center"/>
    </xf>
    <xf numFmtId="0" fontId="8" fillId="0" borderId="81" xfId="0" applyFont="1" applyFill="1" applyBorder="1" applyAlignment="1">
      <alignment vertical="center"/>
    </xf>
    <xf numFmtId="177" fontId="8" fillId="0" borderId="82" xfId="0" applyNumberFormat="1" applyFont="1" applyFill="1" applyBorder="1" applyAlignment="1">
      <alignment vertical="center"/>
    </xf>
    <xf numFmtId="181" fontId="8" fillId="0" borderId="83" xfId="0" applyNumberFormat="1" applyFont="1" applyFill="1" applyBorder="1" applyAlignment="1">
      <alignment vertical="center"/>
    </xf>
    <xf numFmtId="177" fontId="8" fillId="0" borderId="84" xfId="0" applyNumberFormat="1" applyFont="1" applyFill="1" applyBorder="1" applyAlignment="1">
      <alignment vertical="center"/>
    </xf>
    <xf numFmtId="177" fontId="8" fillId="0" borderId="85" xfId="0" applyNumberFormat="1" applyFont="1" applyFill="1" applyBorder="1" applyAlignment="1">
      <alignment vertical="center"/>
    </xf>
    <xf numFmtId="181" fontId="8" fillId="0" borderId="81" xfId="0" applyNumberFormat="1" applyFont="1" applyFill="1" applyBorder="1" applyAlignment="1">
      <alignment vertical="center"/>
    </xf>
    <xf numFmtId="0" fontId="8" fillId="0" borderId="29" xfId="0" applyFont="1" applyFill="1" applyBorder="1" applyAlignment="1">
      <alignment vertical="center"/>
    </xf>
    <xf numFmtId="0" fontId="8" fillId="0" borderId="86" xfId="0" applyFont="1" applyFill="1" applyBorder="1" applyAlignment="1">
      <alignment vertical="center"/>
    </xf>
    <xf numFmtId="177" fontId="8" fillId="0" borderId="87" xfId="0" applyNumberFormat="1" applyFont="1" applyFill="1" applyBorder="1" applyAlignment="1">
      <alignment vertical="center"/>
    </xf>
    <xf numFmtId="181" fontId="8" fillId="0" borderId="88" xfId="0" applyNumberFormat="1" applyFont="1" applyFill="1" applyBorder="1" applyAlignment="1">
      <alignment vertical="center"/>
    </xf>
    <xf numFmtId="177" fontId="8" fillId="0" borderId="89" xfId="0" applyNumberFormat="1" applyFont="1" applyFill="1" applyBorder="1" applyAlignment="1">
      <alignment vertical="center"/>
    </xf>
    <xf numFmtId="177" fontId="8" fillId="0" borderId="90" xfId="0" applyNumberFormat="1" applyFont="1" applyFill="1" applyBorder="1" applyAlignment="1">
      <alignment vertical="center"/>
    </xf>
    <xf numFmtId="181" fontId="8" fillId="0" borderId="86" xfId="0" applyNumberFormat="1" applyFont="1" applyFill="1" applyBorder="1" applyAlignment="1">
      <alignment vertical="center"/>
    </xf>
    <xf numFmtId="0" fontId="8" fillId="0" borderId="33" xfId="0" applyFont="1" applyFill="1" applyBorder="1" applyAlignment="1">
      <alignment vertical="center"/>
    </xf>
    <xf numFmtId="0" fontId="8" fillId="0" borderId="61" xfId="0" applyFont="1" applyFill="1" applyBorder="1" applyAlignment="1">
      <alignment vertical="center"/>
    </xf>
    <xf numFmtId="0" fontId="8" fillId="0" borderId="63" xfId="0" applyFont="1" applyFill="1" applyBorder="1" applyAlignment="1">
      <alignment vertical="center"/>
    </xf>
    <xf numFmtId="177" fontId="8" fillId="0" borderId="62"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61" xfId="0" applyNumberFormat="1" applyFont="1" applyFill="1" applyBorder="1" applyAlignment="1">
      <alignment vertical="center"/>
    </xf>
    <xf numFmtId="177" fontId="8" fillId="0" borderId="38" xfId="0" applyNumberFormat="1" applyFont="1" applyFill="1" applyBorder="1" applyAlignment="1">
      <alignment vertical="center"/>
    </xf>
    <xf numFmtId="181" fontId="8" fillId="0" borderId="36" xfId="0" applyNumberFormat="1" applyFont="1" applyFill="1" applyBorder="1" applyAlignment="1">
      <alignment vertical="center"/>
    </xf>
    <xf numFmtId="0" fontId="14" fillId="0" borderId="47" xfId="0" applyFont="1" applyFill="1" applyBorder="1" applyAlignment="1">
      <alignment vertical="center"/>
    </xf>
    <xf numFmtId="0" fontId="14" fillId="0" borderId="92" xfId="0" applyFont="1" applyFill="1" applyBorder="1" applyAlignment="1">
      <alignment vertical="center"/>
    </xf>
    <xf numFmtId="0" fontId="14" fillId="0" borderId="70" xfId="0" applyFont="1" applyFill="1" applyBorder="1" applyAlignment="1">
      <alignment vertical="center"/>
    </xf>
    <xf numFmtId="177" fontId="14" fillId="0" borderId="69" xfId="0" applyNumberFormat="1" applyFont="1" applyFill="1" applyBorder="1" applyAlignment="1">
      <alignment vertical="center"/>
    </xf>
    <xf numFmtId="181" fontId="14" fillId="0" borderId="93" xfId="0" applyNumberFormat="1" applyFont="1" applyFill="1" applyBorder="1" applyAlignment="1">
      <alignment vertical="center"/>
    </xf>
    <xf numFmtId="177" fontId="14" fillId="0" borderId="92" xfId="0" applyNumberFormat="1" applyFont="1" applyFill="1" applyBorder="1" applyAlignment="1">
      <alignment vertical="center"/>
    </xf>
    <xf numFmtId="177" fontId="14" fillId="0" borderId="45" xfId="0" applyNumberFormat="1" applyFont="1" applyFill="1" applyBorder="1" applyAlignment="1">
      <alignment vertical="center"/>
    </xf>
    <xf numFmtId="181" fontId="14" fillId="0" borderId="46" xfId="0" applyNumberFormat="1" applyFont="1" applyFill="1" applyBorder="1" applyAlignment="1">
      <alignment vertical="center"/>
    </xf>
    <xf numFmtId="0" fontId="14" fillId="0" borderId="0" xfId="0" applyFont="1" applyFill="1" applyBorder="1" applyAlignment="1">
      <alignment vertical="center"/>
    </xf>
    <xf numFmtId="177" fontId="14"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0" fontId="61" fillId="0" borderId="0" xfId="0" applyFont="1" applyFill="1" applyBorder="1" applyAlignment="1">
      <alignment vertical="center"/>
    </xf>
    <xf numFmtId="0" fontId="17" fillId="0" borderId="0" xfId="0" applyFont="1" applyFill="1" applyAlignment="1">
      <alignment vertical="center"/>
    </xf>
    <xf numFmtId="0" fontId="10" fillId="0" borderId="0" xfId="0" applyFont="1" applyFill="1" applyAlignment="1">
      <alignment vertical="center"/>
    </xf>
    <xf numFmtId="0" fontId="10" fillId="0" borderId="94"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96" xfId="0" applyFont="1" applyFill="1" applyBorder="1" applyAlignment="1">
      <alignment vertical="center"/>
    </xf>
    <xf numFmtId="177" fontId="10" fillId="0" borderId="97" xfId="0" applyNumberFormat="1" applyFont="1" applyFill="1" applyBorder="1" applyAlignment="1">
      <alignment vertical="center"/>
    </xf>
    <xf numFmtId="181" fontId="10" fillId="0" borderId="77" xfId="0" applyNumberFormat="1" applyFont="1" applyFill="1" applyBorder="1" applyAlignment="1">
      <alignment vertical="center"/>
    </xf>
    <xf numFmtId="177" fontId="10" fillId="0" borderId="98" xfId="0" applyNumberFormat="1" applyFont="1" applyFill="1" applyBorder="1" applyAlignment="1">
      <alignment vertical="center"/>
    </xf>
    <xf numFmtId="181" fontId="10" fillId="0" borderId="28" xfId="0" applyNumberFormat="1" applyFont="1" applyFill="1" applyBorder="1" applyAlignment="1">
      <alignment vertical="center"/>
    </xf>
    <xf numFmtId="0" fontId="10" fillId="0" borderId="99" xfId="0" applyFont="1" applyFill="1" applyBorder="1" applyAlignment="1">
      <alignment vertical="center"/>
    </xf>
    <xf numFmtId="177" fontId="10" fillId="0" borderId="100" xfId="0" applyNumberFormat="1" applyFont="1" applyFill="1" applyBorder="1" applyAlignment="1">
      <alignment vertical="center"/>
    </xf>
    <xf numFmtId="181" fontId="10" fillId="0" borderId="80" xfId="0" applyNumberFormat="1" applyFont="1" applyFill="1" applyBorder="1" applyAlignment="1">
      <alignment vertical="center"/>
    </xf>
    <xf numFmtId="177" fontId="10" fillId="0" borderId="101" xfId="0" applyNumberFormat="1" applyFont="1" applyFill="1" applyBorder="1" applyAlignment="1">
      <alignment vertical="center"/>
    </xf>
    <xf numFmtId="181" fontId="10" fillId="0" borderId="32" xfId="0" applyNumberFormat="1" applyFont="1" applyFill="1" applyBorder="1" applyAlignment="1">
      <alignment vertical="center"/>
    </xf>
    <xf numFmtId="0" fontId="11" fillId="0" borderId="102" xfId="0" applyFont="1" applyFill="1" applyBorder="1" applyAlignment="1">
      <alignment vertical="center"/>
    </xf>
    <xf numFmtId="177" fontId="11" fillId="0" borderId="103" xfId="0" applyNumberFormat="1" applyFont="1" applyFill="1" applyBorder="1" applyAlignment="1">
      <alignment vertical="center"/>
    </xf>
    <xf numFmtId="181" fontId="11" fillId="0" borderId="93" xfId="0" applyNumberFormat="1" applyFont="1" applyFill="1" applyBorder="1" applyAlignment="1">
      <alignment vertical="center"/>
    </xf>
    <xf numFmtId="177" fontId="11" fillId="0" borderId="104" xfId="0" applyNumberFormat="1" applyFont="1" applyFill="1" applyBorder="1" applyAlignment="1">
      <alignment vertical="center"/>
    </xf>
    <xf numFmtId="181" fontId="11" fillId="0" borderId="46" xfId="0" applyNumberFormat="1" applyFont="1" applyFill="1" applyBorder="1" applyAlignment="1">
      <alignment vertical="center"/>
    </xf>
    <xf numFmtId="0" fontId="11" fillId="0" borderId="0" xfId="0" applyFont="1" applyFill="1" applyBorder="1" applyAlignment="1">
      <alignment vertical="center"/>
    </xf>
    <xf numFmtId="181" fontId="11" fillId="0" borderId="0" xfId="0" applyNumberFormat="1"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0" borderId="0" xfId="0" applyFont="1" applyFill="1" applyBorder="1" applyAlignment="1">
      <alignment vertical="center" wrapText="1"/>
    </xf>
    <xf numFmtId="181" fontId="20" fillId="0" borderId="46" xfId="0" applyNumberFormat="1" applyFont="1" applyFill="1" applyBorder="1" applyAlignment="1">
      <alignment horizontal="right" vertical="center"/>
    </xf>
    <xf numFmtId="181" fontId="20" fillId="0" borderId="92" xfId="0" applyNumberFormat="1" applyFont="1" applyFill="1" applyBorder="1" applyAlignment="1">
      <alignment vertical="center"/>
    </xf>
    <xf numFmtId="181" fontId="20" fillId="0" borderId="45" xfId="0" applyNumberFormat="1" applyFont="1" applyFill="1" applyBorder="1" applyAlignment="1">
      <alignment horizontal="right" vertical="center"/>
    </xf>
    <xf numFmtId="181" fontId="20" fillId="0" borderId="69" xfId="0" applyNumberFormat="1" applyFont="1" applyFill="1" applyBorder="1" applyAlignment="1">
      <alignment vertical="center"/>
    </xf>
    <xf numFmtId="181" fontId="20" fillId="0" borderId="47" xfId="0" applyNumberFormat="1" applyFont="1" applyFill="1" applyBorder="1" applyAlignment="1">
      <alignment vertical="center"/>
    </xf>
    <xf numFmtId="0" fontId="20" fillId="0" borderId="102" xfId="0" applyFont="1" applyFill="1" applyBorder="1" applyAlignment="1">
      <alignment horizontal="left" vertical="center"/>
    </xf>
    <xf numFmtId="181" fontId="20" fillId="0" borderId="36" xfId="0" applyNumberFormat="1" applyFont="1" applyFill="1" applyBorder="1" applyAlignment="1">
      <alignment horizontal="right" vertical="center"/>
    </xf>
    <xf numFmtId="181" fontId="20" fillId="0" borderId="38" xfId="0" applyNumberFormat="1" applyFont="1" applyFill="1" applyBorder="1" applyAlignment="1">
      <alignment horizontal="right" vertical="center"/>
    </xf>
    <xf numFmtId="181" fontId="20" fillId="0" borderId="37" xfId="0" applyNumberFormat="1" applyFont="1" applyFill="1" applyBorder="1" applyAlignment="1">
      <alignment horizontal="right" vertical="center"/>
    </xf>
    <xf numFmtId="0" fontId="20" fillId="0" borderId="105" xfId="0" applyFont="1" applyFill="1" applyBorder="1" applyAlignment="1">
      <alignment horizontal="left" vertical="center"/>
    </xf>
    <xf numFmtId="181" fontId="20" fillId="0" borderId="32" xfId="0" applyNumberFormat="1" applyFont="1" applyFill="1" applyBorder="1" applyAlignment="1">
      <alignment horizontal="right" vertical="center"/>
    </xf>
    <xf numFmtId="181" fontId="20" fillId="0" borderId="34" xfId="0" applyNumberFormat="1" applyFont="1" applyFill="1" applyBorder="1" applyAlignment="1">
      <alignment horizontal="right" vertical="center"/>
    </xf>
    <xf numFmtId="181" fontId="20" fillId="0" borderId="33" xfId="0" applyNumberFormat="1" applyFont="1" applyFill="1" applyBorder="1" applyAlignment="1">
      <alignment horizontal="right" vertical="center"/>
    </xf>
    <xf numFmtId="0" fontId="20" fillId="0" borderId="99" xfId="0" applyFont="1" applyFill="1" applyBorder="1" applyAlignment="1">
      <alignment horizontal="left" vertical="center"/>
    </xf>
    <xf numFmtId="0" fontId="20" fillId="0" borderId="0" xfId="0" applyFont="1" applyFill="1" applyBorder="1" applyAlignment="1">
      <alignment vertical="center"/>
    </xf>
    <xf numFmtId="181" fontId="20" fillId="0" borderId="106" xfId="0" applyNumberFormat="1" applyFont="1" applyFill="1" applyBorder="1" applyAlignment="1">
      <alignment horizontal="center" vertical="center"/>
    </xf>
    <xf numFmtId="181" fontId="20" fillId="0" borderId="72" xfId="0" applyNumberFormat="1" applyFont="1" applyFill="1" applyBorder="1" applyAlignment="1">
      <alignment horizontal="center" vertical="center"/>
    </xf>
    <xf numFmtId="181" fontId="20" fillId="0" borderId="74" xfId="0" applyNumberFormat="1" applyFont="1" applyFill="1" applyBorder="1" applyAlignment="1">
      <alignment horizontal="right" vertical="center"/>
    </xf>
    <xf numFmtId="181" fontId="20" fillId="0" borderId="58" xfId="0" applyNumberFormat="1" applyFont="1" applyFill="1" applyBorder="1" applyAlignment="1">
      <alignment horizontal="center" vertical="center"/>
    </xf>
    <xf numFmtId="181" fontId="20" fillId="0" borderId="107" xfId="0" applyNumberFormat="1" applyFont="1" applyFill="1" applyBorder="1" applyAlignment="1">
      <alignment vertical="center"/>
    </xf>
    <xf numFmtId="0" fontId="20" fillId="0" borderId="108" xfId="0" applyFont="1" applyFill="1" applyBorder="1" applyAlignment="1">
      <alignment horizontal="left" vertical="center" shrinkToFit="1"/>
    </xf>
    <xf numFmtId="181" fontId="20" fillId="0" borderId="75" xfId="0" applyNumberFormat="1" applyFont="1" applyFill="1" applyBorder="1" applyAlignment="1">
      <alignment horizontal="center" vertical="center"/>
    </xf>
    <xf numFmtId="181" fontId="20" fillId="0" borderId="76" xfId="0" applyNumberFormat="1" applyFont="1" applyFill="1" applyBorder="1" applyAlignment="1">
      <alignment horizontal="left" vertical="center"/>
    </xf>
    <xf numFmtId="181" fontId="20" fillId="0" borderId="65" xfId="0" applyNumberFormat="1" applyFont="1" applyFill="1" applyBorder="1" applyAlignment="1">
      <alignment vertical="center"/>
    </xf>
    <xf numFmtId="181" fontId="20" fillId="0" borderId="29" xfId="0" applyNumberFormat="1" applyFont="1" applyFill="1" applyBorder="1" applyAlignment="1">
      <alignment horizontal="center" vertical="center"/>
    </xf>
    <xf numFmtId="181" fontId="20" fillId="0" borderId="76" xfId="0" applyNumberFormat="1" applyFont="1" applyFill="1" applyBorder="1" applyAlignment="1">
      <alignment horizontal="center" vertical="center"/>
    </xf>
    <xf numFmtId="181" fontId="20" fillId="0" borderId="66" xfId="0" applyNumberFormat="1" applyFont="1" applyFill="1" applyBorder="1" applyAlignment="1">
      <alignment vertical="center"/>
    </xf>
    <xf numFmtId="0" fontId="20" fillId="0" borderId="109" xfId="0" applyFont="1" applyFill="1" applyBorder="1" applyAlignment="1">
      <alignment horizontal="left" vertical="center" shrinkToFit="1"/>
    </xf>
    <xf numFmtId="181" fontId="20" fillId="0" borderId="1" xfId="0" applyNumberFormat="1" applyFont="1" applyFill="1" applyBorder="1" applyAlignment="1">
      <alignment vertical="center"/>
    </xf>
    <xf numFmtId="0" fontId="22" fillId="0" borderId="1" xfId="0" applyFont="1" applyFill="1" applyBorder="1" applyAlignment="1">
      <alignment horizontal="left" vertical="center"/>
    </xf>
    <xf numFmtId="181" fontId="20" fillId="0" borderId="16" xfId="0" applyNumberFormat="1" applyFont="1" applyFill="1" applyBorder="1" applyAlignment="1">
      <alignment vertical="center"/>
    </xf>
    <xf numFmtId="181" fontId="20" fillId="0" borderId="110" xfId="0" applyNumberFormat="1" applyFont="1" applyFill="1" applyBorder="1" applyAlignment="1">
      <alignment vertical="center"/>
    </xf>
    <xf numFmtId="181" fontId="20" fillId="0" borderId="15" xfId="0" applyNumberFormat="1" applyFont="1" applyFill="1" applyBorder="1" applyAlignment="1">
      <alignment vertical="center"/>
    </xf>
    <xf numFmtId="181" fontId="20" fillId="0" borderId="71" xfId="0" applyNumberFormat="1" applyFont="1" applyFill="1" applyBorder="1" applyAlignment="1">
      <alignment vertical="center"/>
    </xf>
    <xf numFmtId="181" fontId="20" fillId="0" borderId="111" xfId="0" applyNumberFormat="1" applyFont="1" applyFill="1" applyBorder="1" applyAlignment="1">
      <alignment vertical="center"/>
    </xf>
    <xf numFmtId="0" fontId="20" fillId="0" borderId="112" xfId="0" applyFont="1" applyFill="1" applyBorder="1" applyAlignment="1">
      <alignment horizontal="left" vertical="center"/>
    </xf>
    <xf numFmtId="181" fontId="20" fillId="0" borderId="46" xfId="0" applyNumberFormat="1" applyFont="1" applyFill="1" applyBorder="1" applyAlignment="1">
      <alignment horizontal="right" vertical="center" wrapText="1"/>
    </xf>
    <xf numFmtId="181" fontId="20" fillId="0" borderId="45" xfId="0" applyNumberFormat="1" applyFont="1" applyFill="1" applyBorder="1" applyAlignment="1">
      <alignment horizontal="right" vertical="center" wrapText="1"/>
    </xf>
    <xf numFmtId="181" fontId="20" fillId="0" borderId="36" xfId="0" applyNumberFormat="1" applyFont="1" applyFill="1" applyBorder="1" applyAlignment="1">
      <alignment horizontal="right" vertical="center" wrapText="1"/>
    </xf>
    <xf numFmtId="181" fontId="20" fillId="0" borderId="38" xfId="0" applyNumberFormat="1" applyFont="1" applyFill="1" applyBorder="1" applyAlignment="1">
      <alignment horizontal="right" vertical="center" wrapText="1"/>
    </xf>
    <xf numFmtId="181" fontId="20" fillId="0" borderId="37" xfId="0" applyNumberFormat="1" applyFont="1" applyFill="1" applyBorder="1" applyAlignment="1">
      <alignment horizontal="right" vertical="center" wrapText="1"/>
    </xf>
    <xf numFmtId="0" fontId="20" fillId="0" borderId="105" xfId="0" applyFont="1" applyFill="1" applyBorder="1" applyAlignment="1">
      <alignment horizontal="left" vertical="center" wrapText="1"/>
    </xf>
    <xf numFmtId="181" fontId="20" fillId="0" borderId="32" xfId="0" applyNumberFormat="1" applyFont="1" applyFill="1" applyBorder="1" applyAlignment="1">
      <alignment horizontal="right" vertical="center" wrapText="1"/>
    </xf>
    <xf numFmtId="181" fontId="20" fillId="0" borderId="34" xfId="0" applyNumberFormat="1" applyFont="1" applyFill="1" applyBorder="1" applyAlignment="1">
      <alignment horizontal="right" vertical="center" wrapText="1"/>
    </xf>
    <xf numFmtId="181" fontId="20" fillId="0" borderId="33" xfId="0" applyNumberFormat="1" applyFont="1" applyFill="1" applyBorder="1" applyAlignment="1">
      <alignment horizontal="right" vertical="center" wrapText="1"/>
    </xf>
    <xf numFmtId="0" fontId="20" fillId="0" borderId="99" xfId="0" applyFont="1" applyFill="1" applyBorder="1" applyAlignment="1">
      <alignment horizontal="left" vertical="center" wrapText="1"/>
    </xf>
    <xf numFmtId="181" fontId="20" fillId="0" borderId="28" xfId="0" applyNumberFormat="1" applyFont="1" applyFill="1" applyBorder="1" applyAlignment="1">
      <alignment horizontal="right" vertical="center" wrapText="1"/>
    </xf>
    <xf numFmtId="181" fontId="20" fillId="0" borderId="30" xfId="0" applyNumberFormat="1" applyFont="1" applyFill="1" applyBorder="1" applyAlignment="1">
      <alignment horizontal="right" vertical="center" wrapText="1"/>
    </xf>
    <xf numFmtId="181" fontId="20" fillId="0" borderId="29" xfId="0" applyNumberFormat="1" applyFont="1" applyFill="1" applyBorder="1" applyAlignment="1">
      <alignment horizontal="right" vertical="center" wrapText="1"/>
    </xf>
    <xf numFmtId="0" fontId="20" fillId="0" borderId="109" xfId="0" applyFont="1" applyFill="1" applyBorder="1" applyAlignment="1">
      <alignment horizontal="left" vertical="center" wrapText="1"/>
    </xf>
    <xf numFmtId="181" fontId="20" fillId="0" borderId="28" xfId="0" applyNumberFormat="1" applyFont="1" applyFill="1" applyBorder="1" applyAlignment="1">
      <alignment horizontal="right" vertical="center"/>
    </xf>
    <xf numFmtId="181" fontId="20" fillId="0" borderId="30" xfId="0" applyNumberFormat="1" applyFont="1" applyFill="1" applyBorder="1" applyAlignment="1">
      <alignment horizontal="right" vertical="center"/>
    </xf>
    <xf numFmtId="181" fontId="20" fillId="0" borderId="29" xfId="0" applyNumberFormat="1" applyFont="1" applyFill="1" applyBorder="1" applyAlignment="1">
      <alignment horizontal="right" vertical="center"/>
    </xf>
    <xf numFmtId="0" fontId="20" fillId="0" borderId="109" xfId="0" applyFont="1" applyFill="1" applyBorder="1" applyAlignment="1">
      <alignment horizontal="left" vertical="center"/>
    </xf>
    <xf numFmtId="0" fontId="9" fillId="0" borderId="0" xfId="0" applyFont="1" applyFill="1" applyBorder="1" applyAlignment="1">
      <alignment horizontal="center" vertical="center"/>
    </xf>
    <xf numFmtId="0" fontId="9" fillId="0" borderId="60"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3" fillId="0" borderId="0" xfId="0" applyFont="1" applyFill="1" applyAlignment="1">
      <alignment vertical="center"/>
    </xf>
    <xf numFmtId="0" fontId="2" fillId="0" borderId="0" xfId="0" applyFont="1" applyFill="1" applyBorder="1" applyAlignment="1">
      <alignment horizontal="center" vertical="center"/>
    </xf>
    <xf numFmtId="181" fontId="62" fillId="0" borderId="46" xfId="106" applyNumberFormat="1" applyFont="1" applyFill="1" applyBorder="1" applyAlignment="1">
      <alignment vertical="center"/>
      <protection/>
    </xf>
    <xf numFmtId="0" fontId="8" fillId="0" borderId="0" xfId="0" applyFont="1" applyAlignment="1">
      <alignment vertical="center"/>
    </xf>
    <xf numFmtId="0" fontId="14" fillId="0" borderId="0" xfId="0" applyFont="1" applyAlignment="1">
      <alignment vertical="center"/>
    </xf>
    <xf numFmtId="0" fontId="8" fillId="0" borderId="0" xfId="0" applyFont="1" applyAlignment="1">
      <alignment vertical="center" shrinkToFit="1"/>
    </xf>
    <xf numFmtId="177" fontId="8" fillId="0" borderId="0" xfId="0" applyNumberFormat="1" applyFont="1" applyAlignment="1">
      <alignment vertical="center"/>
    </xf>
    <xf numFmtId="177" fontId="8" fillId="34" borderId="38" xfId="0" applyNumberFormat="1" applyFont="1" applyFill="1" applyBorder="1" applyAlignment="1">
      <alignment horizontal="center" vertical="center"/>
    </xf>
    <xf numFmtId="0" fontId="8" fillId="34" borderId="38" xfId="0" applyFont="1" applyFill="1" applyBorder="1" applyAlignment="1">
      <alignment horizontal="center" vertical="center"/>
    </xf>
    <xf numFmtId="177" fontId="14" fillId="0" borderId="51" xfId="0" applyNumberFormat="1" applyFont="1" applyBorder="1" applyAlignment="1">
      <alignment vertical="center"/>
    </xf>
    <xf numFmtId="189" fontId="14" fillId="0" borderId="51" xfId="0" applyNumberFormat="1" applyFont="1" applyBorder="1" applyAlignment="1">
      <alignment vertical="center"/>
    </xf>
    <xf numFmtId="181" fontId="14" fillId="0" borderId="51" xfId="0" applyNumberFormat="1" applyFont="1" applyBorder="1" applyAlignment="1">
      <alignment vertical="center"/>
    </xf>
    <xf numFmtId="181" fontId="14" fillId="0" borderId="50" xfId="0" applyNumberFormat="1" applyFont="1" applyBorder="1" applyAlignment="1">
      <alignment vertical="center"/>
    </xf>
    <xf numFmtId="189" fontId="8" fillId="0" borderId="34" xfId="0" applyNumberFormat="1" applyFont="1" applyBorder="1" applyAlignment="1">
      <alignment vertical="center"/>
    </xf>
    <xf numFmtId="177" fontId="8" fillId="0" borderId="34" xfId="0" applyNumberFormat="1" applyFont="1" applyBorder="1" applyAlignment="1">
      <alignment vertical="center"/>
    </xf>
    <xf numFmtId="181" fontId="8" fillId="0" borderId="34" xfId="0" applyNumberFormat="1" applyFont="1" applyBorder="1" applyAlignment="1">
      <alignment vertical="center"/>
    </xf>
    <xf numFmtId="179" fontId="61" fillId="0" borderId="34" xfId="0" applyNumberFormat="1" applyFont="1" applyBorder="1" applyAlignment="1">
      <alignment vertical="center"/>
    </xf>
    <xf numFmtId="181" fontId="8" fillId="0" borderId="32" xfId="0" applyNumberFormat="1" applyFont="1" applyBorder="1" applyAlignment="1">
      <alignment vertical="center"/>
    </xf>
    <xf numFmtId="177" fontId="14" fillId="0" borderId="34" xfId="0" applyNumberFormat="1" applyFont="1" applyBorder="1" applyAlignment="1">
      <alignment vertical="center"/>
    </xf>
    <xf numFmtId="189" fontId="14" fillId="0" borderId="34" xfId="0" applyNumberFormat="1" applyFont="1" applyBorder="1" applyAlignment="1">
      <alignment vertical="center"/>
    </xf>
    <xf numFmtId="181" fontId="14" fillId="0" borderId="34" xfId="0" applyNumberFormat="1" applyFont="1" applyBorder="1" applyAlignment="1">
      <alignment vertical="center"/>
    </xf>
    <xf numFmtId="181" fontId="14" fillId="0" borderId="32" xfId="0" applyNumberFormat="1" applyFont="1" applyBorder="1" applyAlignment="1">
      <alignment vertical="center"/>
    </xf>
    <xf numFmtId="177" fontId="14" fillId="0" borderId="38" xfId="0" applyNumberFormat="1" applyFont="1" applyBorder="1" applyAlignment="1">
      <alignment vertical="center"/>
    </xf>
    <xf numFmtId="189" fontId="14" fillId="0" borderId="38" xfId="0" applyNumberFormat="1" applyFont="1" applyBorder="1" applyAlignment="1">
      <alignment vertical="center"/>
    </xf>
    <xf numFmtId="181" fontId="14" fillId="0" borderId="38" xfId="0" applyNumberFormat="1" applyFont="1" applyBorder="1" applyAlignment="1">
      <alignment vertical="center"/>
    </xf>
    <xf numFmtId="181" fontId="14" fillId="0" borderId="36" xfId="0" applyNumberFormat="1" applyFont="1" applyBorder="1" applyAlignment="1">
      <alignment vertical="center"/>
    </xf>
    <xf numFmtId="177" fontId="8" fillId="0" borderId="45" xfId="0" applyNumberFormat="1" applyFont="1" applyBorder="1" applyAlignment="1">
      <alignment vertical="center"/>
    </xf>
    <xf numFmtId="189" fontId="8" fillId="0" borderId="45" xfId="0" applyNumberFormat="1" applyFont="1" applyBorder="1" applyAlignment="1">
      <alignment vertical="center"/>
    </xf>
    <xf numFmtId="181" fontId="8" fillId="0" borderId="45" xfId="0" applyNumberFormat="1" applyFont="1" applyBorder="1" applyAlignment="1">
      <alignment vertical="center"/>
    </xf>
    <xf numFmtId="181" fontId="8" fillId="0" borderId="46" xfId="0" applyNumberFormat="1" applyFont="1" applyBorder="1" applyAlignment="1">
      <alignment vertical="center"/>
    </xf>
    <xf numFmtId="189" fontId="14" fillId="0" borderId="51" xfId="0" applyNumberFormat="1" applyFont="1" applyFill="1" applyBorder="1" applyAlignment="1">
      <alignment vertical="center"/>
    </xf>
    <xf numFmtId="189" fontId="14" fillId="0" borderId="34" xfId="0" applyNumberFormat="1" applyFont="1" applyFill="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177" fontId="8" fillId="0" borderId="49" xfId="0" applyNumberFormat="1" applyFont="1" applyBorder="1" applyAlignment="1">
      <alignment vertical="center"/>
    </xf>
    <xf numFmtId="189" fontId="8" fillId="0" borderId="49" xfId="0" applyNumberFormat="1" applyFont="1" applyBorder="1" applyAlignment="1">
      <alignment vertical="center"/>
    </xf>
    <xf numFmtId="181" fontId="8" fillId="0" borderId="49" xfId="0" applyNumberFormat="1" applyFont="1" applyBorder="1" applyAlignment="1">
      <alignment vertical="center"/>
    </xf>
    <xf numFmtId="181" fontId="8" fillId="0" borderId="39" xfId="0" applyNumberFormat="1" applyFont="1" applyBorder="1" applyAlignment="1">
      <alignment vertical="center"/>
    </xf>
    <xf numFmtId="177" fontId="8" fillId="0" borderId="25" xfId="0" applyNumberFormat="1" applyFont="1" applyBorder="1" applyAlignment="1">
      <alignment vertical="center"/>
    </xf>
    <xf numFmtId="189" fontId="8" fillId="0" borderId="25" xfId="0" applyNumberFormat="1" applyFont="1" applyBorder="1" applyAlignment="1">
      <alignment vertical="center"/>
    </xf>
    <xf numFmtId="181" fontId="8" fillId="0" borderId="25" xfId="0" applyNumberFormat="1" applyFont="1" applyBorder="1" applyAlignment="1">
      <alignment vertical="center"/>
    </xf>
    <xf numFmtId="181" fontId="8" fillId="0" borderId="26" xfId="0" applyNumberFormat="1" applyFont="1" applyBorder="1" applyAlignment="1">
      <alignment vertical="center"/>
    </xf>
    <xf numFmtId="177" fontId="14" fillId="0" borderId="30" xfId="0" applyNumberFormat="1" applyFont="1" applyBorder="1" applyAlignment="1">
      <alignment vertical="center"/>
    </xf>
    <xf numFmtId="189" fontId="14" fillId="0" borderId="30" xfId="0" applyNumberFormat="1" applyFont="1" applyBorder="1" applyAlignment="1">
      <alignment vertical="center"/>
    </xf>
    <xf numFmtId="181" fontId="14" fillId="0" borderId="30" xfId="0" applyNumberFormat="1" applyFont="1" applyBorder="1" applyAlignment="1">
      <alignment vertical="center"/>
    </xf>
    <xf numFmtId="0" fontId="22" fillId="0" borderId="0" xfId="0" applyFont="1" applyAlignment="1">
      <alignment vertical="center"/>
    </xf>
    <xf numFmtId="0" fontId="22" fillId="0" borderId="0" xfId="0" applyFont="1" applyAlignment="1">
      <alignment vertical="center" shrinkToFit="1"/>
    </xf>
    <xf numFmtId="177" fontId="22" fillId="0" borderId="0" xfId="0" applyNumberFormat="1" applyFont="1" applyAlignment="1">
      <alignment vertical="center"/>
    </xf>
    <xf numFmtId="177" fontId="61" fillId="0" borderId="34" xfId="0" applyNumberFormat="1" applyFont="1" applyBorder="1" applyAlignment="1">
      <alignment vertical="center"/>
    </xf>
    <xf numFmtId="183" fontId="10" fillId="0" borderId="0" xfId="0" applyNumberFormat="1" applyFont="1" applyFill="1" applyAlignment="1">
      <alignment vertical="center"/>
    </xf>
    <xf numFmtId="183" fontId="11" fillId="0" borderId="0" xfId="0" applyNumberFormat="1" applyFont="1" applyFill="1" applyAlignment="1">
      <alignment vertical="center"/>
    </xf>
    <xf numFmtId="178" fontId="63" fillId="0" borderId="0" xfId="109" applyNumberFormat="1" applyFont="1" applyFill="1" applyAlignment="1">
      <alignment vertical="center"/>
      <protection/>
    </xf>
    <xf numFmtId="176" fontId="2" fillId="0" borderId="0" xfId="0" applyNumberFormat="1" applyFont="1" applyFill="1" applyAlignment="1">
      <alignment vertical="center" textRotation="180"/>
    </xf>
    <xf numFmtId="0" fontId="2" fillId="0" borderId="0" xfId="0" applyFont="1" applyAlignment="1">
      <alignment vertical="center" textRotation="180"/>
    </xf>
    <xf numFmtId="176" fontId="12" fillId="0" borderId="0" xfId="0" applyNumberFormat="1" applyFont="1" applyFill="1" applyAlignment="1">
      <alignment horizontal="right" vertical="center"/>
    </xf>
    <xf numFmtId="0" fontId="9" fillId="0" borderId="0" xfId="0" applyFont="1" applyAlignment="1">
      <alignment vertical="center"/>
    </xf>
    <xf numFmtId="176" fontId="10" fillId="0" borderId="113" xfId="0" applyNumberFormat="1" applyFont="1" applyFill="1" applyBorder="1" applyAlignment="1">
      <alignment horizontal="center" vertical="center" wrapText="1"/>
    </xf>
    <xf numFmtId="176" fontId="10" fillId="0" borderId="48" xfId="0" applyNumberFormat="1" applyFont="1" applyFill="1" applyBorder="1" applyAlignment="1">
      <alignment horizontal="center" vertical="center" wrapText="1"/>
    </xf>
    <xf numFmtId="176" fontId="10" fillId="0" borderId="114"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176" fontId="10" fillId="0" borderId="21" xfId="0" applyNumberFormat="1" applyFont="1" applyFill="1" applyBorder="1" applyAlignment="1">
      <alignment horizontal="center" vertical="center" wrapText="1"/>
    </xf>
    <xf numFmtId="176" fontId="10" fillId="0" borderId="26" xfId="0" applyNumberFormat="1" applyFont="1" applyFill="1" applyBorder="1" applyAlignment="1">
      <alignment horizontal="center" vertical="center" wrapText="1"/>
    </xf>
    <xf numFmtId="176" fontId="11" fillId="0" borderId="47" xfId="0" applyNumberFormat="1" applyFont="1" applyFill="1" applyBorder="1" applyAlignment="1">
      <alignment horizontal="center" vertical="center"/>
    </xf>
    <xf numFmtId="176" fontId="11" fillId="0" borderId="46" xfId="0" applyNumberFormat="1" applyFont="1" applyFill="1" applyBorder="1" applyAlignment="1">
      <alignment horizontal="center" vertical="center"/>
    </xf>
    <xf numFmtId="0" fontId="2" fillId="0" borderId="0" xfId="0" applyFont="1" applyAlignment="1">
      <alignment vertical="center"/>
    </xf>
    <xf numFmtId="176" fontId="11" fillId="0" borderId="43" xfId="0" applyNumberFormat="1" applyFont="1" applyFill="1" applyBorder="1" applyAlignment="1">
      <alignment horizontal="center" vertical="center"/>
    </xf>
    <xf numFmtId="176" fontId="11" fillId="0" borderId="42" xfId="0" applyNumberFormat="1" applyFont="1" applyFill="1" applyBorder="1" applyAlignment="1">
      <alignment horizontal="center" vertical="center"/>
    </xf>
    <xf numFmtId="0" fontId="20" fillId="0" borderId="0" xfId="0" applyFont="1" applyFill="1" applyAlignment="1">
      <alignment horizontal="left" vertical="center" textRotation="180"/>
    </xf>
    <xf numFmtId="0" fontId="8" fillId="0" borderId="76" xfId="0" applyFont="1" applyBorder="1" applyAlignment="1">
      <alignment horizontal="right" vertical="center"/>
    </xf>
    <xf numFmtId="0" fontId="8" fillId="34" borderId="61" xfId="0" applyFont="1" applyFill="1" applyBorder="1" applyAlignment="1">
      <alignment horizontal="center" vertical="center"/>
    </xf>
    <xf numFmtId="0" fontId="8" fillId="34" borderId="62" xfId="0" applyFont="1" applyFill="1" applyBorder="1" applyAlignment="1">
      <alignment horizontal="center" vertical="center"/>
    </xf>
    <xf numFmtId="0" fontId="8" fillId="34" borderId="37" xfId="0" applyFont="1" applyFill="1" applyBorder="1" applyAlignment="1">
      <alignment horizontal="center" vertical="center"/>
    </xf>
    <xf numFmtId="0" fontId="8" fillId="34" borderId="64"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34" xfId="0" applyFont="1" applyFill="1" applyBorder="1" applyAlignment="1">
      <alignment horizontal="center" vertical="center"/>
    </xf>
    <xf numFmtId="0" fontId="8" fillId="0" borderId="113" xfId="0" applyFont="1" applyBorder="1" applyAlignment="1">
      <alignment horizontal="center" vertical="center" textRotation="255"/>
    </xf>
    <xf numFmtId="0" fontId="8" fillId="0" borderId="48" xfId="0" applyFont="1" applyBorder="1" applyAlignment="1">
      <alignment horizontal="center" vertical="center" textRotation="255"/>
    </xf>
    <xf numFmtId="0" fontId="8" fillId="0" borderId="114" xfId="0" applyFont="1" applyBorder="1" applyAlignment="1">
      <alignment horizontal="center" vertical="center" textRotation="255"/>
    </xf>
    <xf numFmtId="0" fontId="8" fillId="0" borderId="110" xfId="0" applyFont="1" applyBorder="1" applyAlignment="1">
      <alignment vertical="center"/>
    </xf>
    <xf numFmtId="0" fontId="8" fillId="0" borderId="71" xfId="0" applyFont="1" applyBorder="1" applyAlignment="1">
      <alignment vertical="center"/>
    </xf>
    <xf numFmtId="0" fontId="8" fillId="0" borderId="14" xfId="0" applyFont="1" applyBorder="1" applyAlignment="1">
      <alignment vertical="center"/>
    </xf>
    <xf numFmtId="0" fontId="8" fillId="0" borderId="20" xfId="0" applyFont="1" applyBorder="1" applyAlignment="1">
      <alignment horizontal="center" vertical="center"/>
    </xf>
    <xf numFmtId="0" fontId="8" fillId="0" borderId="34" xfId="0" applyFont="1" applyBorder="1" applyAlignment="1">
      <alignment horizontal="left" vertical="center" shrinkToFit="1"/>
    </xf>
    <xf numFmtId="0" fontId="9" fillId="0" borderId="34" xfId="0" applyFont="1" applyBorder="1" applyAlignment="1">
      <alignment horizontal="left" vertical="center" shrinkToFit="1"/>
    </xf>
    <xf numFmtId="0" fontId="8" fillId="0" borderId="78" xfId="0" applyFont="1" applyBorder="1" applyAlignment="1">
      <alignment vertical="center"/>
    </xf>
    <xf numFmtId="0" fontId="8" fillId="0" borderId="2" xfId="0" applyFont="1" applyBorder="1" applyAlignment="1">
      <alignment vertical="center"/>
    </xf>
    <xf numFmtId="0" fontId="8" fillId="0" borderId="33"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37" xfId="0" applyFont="1" applyBorder="1" applyAlignment="1">
      <alignment vertical="center"/>
    </xf>
    <xf numFmtId="0" fontId="8" fillId="0" borderId="92" xfId="0" applyFont="1" applyBorder="1" applyAlignment="1">
      <alignment vertical="center"/>
    </xf>
    <xf numFmtId="0" fontId="8" fillId="0" borderId="69" xfId="0" applyFont="1" applyBorder="1" applyAlignment="1">
      <alignment vertical="center"/>
    </xf>
    <xf numFmtId="0" fontId="8" fillId="0" borderId="4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57" xfId="0" applyFont="1" applyBorder="1" applyAlignment="1">
      <alignment vertical="center"/>
    </xf>
    <xf numFmtId="0" fontId="8" fillId="0" borderId="49" xfId="0" applyFont="1" applyBorder="1" applyAlignment="1">
      <alignment horizontal="left" vertical="center" shrinkToFit="1"/>
    </xf>
    <xf numFmtId="0" fontId="9" fillId="0" borderId="49" xfId="0" applyFont="1" applyBorder="1" applyAlignment="1">
      <alignment horizontal="left" vertical="center" shrinkToFit="1"/>
    </xf>
    <xf numFmtId="0" fontId="8" fillId="0" borderId="117" xfId="0" applyFont="1" applyBorder="1" applyAlignment="1">
      <alignment vertical="center"/>
    </xf>
    <xf numFmtId="0" fontId="8" fillId="0" borderId="24" xfId="0" applyFont="1" applyBorder="1" applyAlignment="1">
      <alignment vertical="center"/>
    </xf>
    <xf numFmtId="0" fontId="8" fillId="0" borderId="65" xfId="0" applyFont="1" applyBorder="1" applyAlignment="1">
      <alignment vertical="center"/>
    </xf>
    <xf numFmtId="0" fontId="8" fillId="0" borderId="76" xfId="0" applyFont="1" applyBorder="1" applyAlignment="1">
      <alignment vertical="center"/>
    </xf>
    <xf numFmtId="0" fontId="8" fillId="0" borderId="29" xfId="0" applyFont="1" applyBorder="1" applyAlignment="1">
      <alignment vertical="center"/>
    </xf>
    <xf numFmtId="0" fontId="22" fillId="0" borderId="62" xfId="0" applyFont="1" applyBorder="1" applyAlignment="1">
      <alignment vertical="center"/>
    </xf>
    <xf numFmtId="0" fontId="63" fillId="0" borderId="117" xfId="106" applyFont="1" applyFill="1" applyBorder="1" applyAlignment="1">
      <alignment horizontal="right" vertical="center"/>
      <protection/>
    </xf>
    <xf numFmtId="0" fontId="63" fillId="0" borderId="12" xfId="106" applyFont="1" applyFill="1" applyBorder="1" applyAlignment="1">
      <alignment vertical="center"/>
      <protection/>
    </xf>
    <xf numFmtId="0" fontId="0" fillId="0" borderId="71" xfId="106" applyFill="1" applyBorder="1" applyAlignment="1">
      <alignment vertical="center"/>
      <protection/>
    </xf>
    <xf numFmtId="0" fontId="0" fillId="0" borderId="13" xfId="106" applyFill="1" applyBorder="1" applyAlignment="1">
      <alignment vertical="center"/>
      <protection/>
    </xf>
    <xf numFmtId="0" fontId="0" fillId="0" borderId="22" xfId="106" applyFill="1" applyBorder="1" applyAlignment="1">
      <alignment vertical="center"/>
      <protection/>
    </xf>
    <xf numFmtId="0" fontId="0" fillId="0" borderId="117" xfId="106" applyFill="1" applyBorder="1" applyAlignment="1">
      <alignment vertical="center"/>
      <protection/>
    </xf>
    <xf numFmtId="0" fontId="0" fillId="0" borderId="23" xfId="106" applyFill="1" applyBorder="1" applyAlignment="1">
      <alignment vertical="center"/>
      <protection/>
    </xf>
    <xf numFmtId="0" fontId="63" fillId="0" borderId="116" xfId="106" applyFont="1" applyFill="1" applyBorder="1" applyAlignment="1">
      <alignment horizontal="center" vertical="center"/>
      <protection/>
    </xf>
    <xf numFmtId="0" fontId="63" fillId="0" borderId="118" xfId="106" applyFont="1" applyFill="1" applyBorder="1" applyAlignment="1">
      <alignment horizontal="center" vertical="center"/>
      <protection/>
    </xf>
    <xf numFmtId="0" fontId="63" fillId="0" borderId="61" xfId="106" applyFont="1" applyFill="1" applyBorder="1" applyAlignment="1">
      <alignment horizontal="left" vertical="center" shrinkToFit="1"/>
      <protection/>
    </xf>
    <xf numFmtId="0" fontId="63" fillId="0" borderId="63" xfId="106" applyFont="1" applyFill="1" applyBorder="1" applyAlignment="1">
      <alignment horizontal="left" vertical="center" shrinkToFit="1"/>
      <protection/>
    </xf>
    <xf numFmtId="0" fontId="63" fillId="0" borderId="78" xfId="106" applyFont="1" applyFill="1" applyBorder="1" applyAlignment="1">
      <alignment horizontal="left" vertical="center" shrinkToFit="1"/>
      <protection/>
    </xf>
    <xf numFmtId="0" fontId="63" fillId="0" borderId="79" xfId="106" applyFont="1" applyFill="1" applyBorder="1" applyAlignment="1">
      <alignment horizontal="left" vertical="center" shrinkToFit="1"/>
      <protection/>
    </xf>
    <xf numFmtId="0" fontId="63" fillId="0" borderId="61" xfId="106" applyFont="1" applyFill="1" applyBorder="1" applyAlignment="1">
      <alignment horizontal="left" vertical="center"/>
      <protection/>
    </xf>
    <xf numFmtId="0" fontId="63" fillId="0" borderId="62" xfId="106" applyFont="1" applyFill="1" applyBorder="1" applyAlignment="1">
      <alignment horizontal="left" vertical="center"/>
      <protection/>
    </xf>
    <xf numFmtId="0" fontId="63" fillId="0" borderId="63" xfId="106" applyFont="1" applyFill="1" applyBorder="1" applyAlignment="1">
      <alignment horizontal="left" vertical="center"/>
      <protection/>
    </xf>
    <xf numFmtId="0" fontId="63" fillId="0" borderId="78" xfId="106" applyFont="1" applyFill="1" applyBorder="1" applyAlignment="1">
      <alignment horizontal="left" vertical="center"/>
      <protection/>
    </xf>
    <xf numFmtId="0" fontId="63" fillId="0" borderId="79" xfId="106" applyFont="1" applyFill="1" applyBorder="1" applyAlignment="1">
      <alignment horizontal="left" vertical="center"/>
      <protection/>
    </xf>
    <xf numFmtId="0" fontId="63" fillId="0" borderId="2" xfId="106" applyFont="1" applyFill="1" applyBorder="1" applyAlignment="1">
      <alignment horizontal="left" vertical="center"/>
      <protection/>
    </xf>
    <xf numFmtId="0" fontId="8" fillId="0" borderId="0" xfId="106" applyFont="1" applyFill="1" applyAlignment="1">
      <alignment horizontal="left" vertical="center" textRotation="180"/>
      <protection/>
    </xf>
    <xf numFmtId="0" fontId="0" fillId="0" borderId="0" xfId="106" applyFill="1" applyAlignment="1">
      <alignment vertical="center" textRotation="180"/>
      <protection/>
    </xf>
    <xf numFmtId="0" fontId="63" fillId="0" borderId="78" xfId="106" applyFont="1" applyFill="1" applyBorder="1" applyAlignment="1">
      <alignment vertical="center"/>
      <protection/>
    </xf>
    <xf numFmtId="0" fontId="63" fillId="0" borderId="2" xfId="106" applyFont="1" applyFill="1" applyBorder="1" applyAlignment="1">
      <alignment vertical="center"/>
      <protection/>
    </xf>
    <xf numFmtId="0" fontId="63" fillId="0" borderId="79" xfId="106" applyFont="1" applyFill="1" applyBorder="1" applyAlignment="1">
      <alignment vertical="center"/>
      <protection/>
    </xf>
    <xf numFmtId="0" fontId="0" fillId="0" borderId="71" xfId="106" applyBorder="1" applyAlignment="1">
      <alignment vertical="center"/>
      <protection/>
    </xf>
    <xf numFmtId="0" fontId="0" fillId="0" borderId="13" xfId="106" applyBorder="1" applyAlignment="1">
      <alignment vertical="center"/>
      <protection/>
    </xf>
    <xf numFmtId="0" fontId="0" fillId="0" borderId="22" xfId="106" applyBorder="1" applyAlignment="1">
      <alignment vertical="center"/>
      <protection/>
    </xf>
    <xf numFmtId="0" fontId="0" fillId="0" borderId="117" xfId="106" applyBorder="1" applyAlignment="1">
      <alignment vertical="center"/>
      <protection/>
    </xf>
    <xf numFmtId="0" fontId="0" fillId="0" borderId="23" xfId="106" applyBorder="1" applyAlignment="1">
      <alignment vertical="center"/>
      <protection/>
    </xf>
    <xf numFmtId="0" fontId="0" fillId="0" borderId="0" xfId="106" applyAlignment="1">
      <alignment vertical="center" textRotation="180"/>
      <protection/>
    </xf>
    <xf numFmtId="0" fontId="8" fillId="0" borderId="0" xfId="0" applyFont="1" applyFill="1" applyAlignment="1">
      <alignment horizontal="left" vertical="center" textRotation="180"/>
    </xf>
    <xf numFmtId="0" fontId="9" fillId="0" borderId="0" xfId="0" applyFont="1" applyFill="1" applyAlignment="1">
      <alignment vertical="center" textRotation="180"/>
    </xf>
    <xf numFmtId="0" fontId="8" fillId="0" borderId="12" xfId="0" applyFont="1" applyFill="1" applyBorder="1" applyAlignment="1">
      <alignment vertical="center"/>
    </xf>
    <xf numFmtId="0" fontId="9" fillId="0" borderId="71" xfId="0" applyFont="1" applyFill="1" applyBorder="1" applyAlignment="1">
      <alignment vertical="center"/>
    </xf>
    <xf numFmtId="0" fontId="9" fillId="0" borderId="13" xfId="0" applyFont="1" applyFill="1" applyBorder="1" applyAlignment="1">
      <alignment vertical="center"/>
    </xf>
    <xf numFmtId="0" fontId="9" fillId="0" borderId="22" xfId="0" applyFont="1" applyFill="1" applyBorder="1" applyAlignment="1">
      <alignment vertical="center"/>
    </xf>
    <xf numFmtId="0" fontId="9" fillId="0" borderId="117" xfId="0" applyFont="1" applyFill="1" applyBorder="1" applyAlignment="1">
      <alignment vertical="center"/>
    </xf>
    <xf numFmtId="0" fontId="9" fillId="0" borderId="23" xfId="0" applyFont="1" applyFill="1" applyBorder="1" applyAlignment="1">
      <alignment vertical="center"/>
    </xf>
    <xf numFmtId="0" fontId="8" fillId="0" borderId="11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115" xfId="0" applyFont="1" applyFill="1" applyBorder="1" applyAlignment="1">
      <alignment horizontal="center" vertical="center"/>
    </xf>
    <xf numFmtId="0" fontId="10" fillId="0" borderId="115" xfId="0" applyFont="1" applyFill="1" applyBorder="1" applyAlignment="1">
      <alignment horizontal="center" vertical="center"/>
    </xf>
    <xf numFmtId="0" fontId="9" fillId="0" borderId="118" xfId="0" applyFont="1" applyFill="1" applyBorder="1" applyAlignment="1">
      <alignment horizontal="center" vertical="center"/>
    </xf>
    <xf numFmtId="0" fontId="9" fillId="0" borderId="0" xfId="0" applyFont="1" applyFill="1" applyAlignment="1">
      <alignment horizontal="left" vertical="center" textRotation="180"/>
    </xf>
    <xf numFmtId="0" fontId="10" fillId="0" borderId="76" xfId="0" applyFont="1" applyFill="1" applyBorder="1" applyAlignment="1">
      <alignment horizontal="right" vertical="center"/>
    </xf>
    <xf numFmtId="0" fontId="10" fillId="0" borderId="112" xfId="0" applyFont="1" applyFill="1" applyBorder="1" applyAlignment="1">
      <alignment vertical="center"/>
    </xf>
    <xf numFmtId="0" fontId="9" fillId="0" borderId="119" xfId="0" applyFont="1" applyFill="1" applyBorder="1" applyAlignment="1">
      <alignment vertical="center"/>
    </xf>
    <xf numFmtId="0" fontId="10" fillId="0" borderId="116" xfId="0" applyFont="1" applyFill="1" applyBorder="1" applyAlignment="1">
      <alignment horizontal="center" vertical="center"/>
    </xf>
    <xf numFmtId="0" fontId="10" fillId="0" borderId="57" xfId="0" applyFont="1" applyFill="1" applyBorder="1" applyAlignment="1">
      <alignment horizontal="center" vertical="center"/>
    </xf>
    <xf numFmtId="0" fontId="21" fillId="0" borderId="0" xfId="0" applyFont="1" applyFill="1" applyAlignment="1">
      <alignment horizontal="left" vertical="center" textRotation="180"/>
    </xf>
    <xf numFmtId="0" fontId="2"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horizontal="right" vertical="center"/>
    </xf>
    <xf numFmtId="0" fontId="9" fillId="0" borderId="112" xfId="0" applyFont="1" applyFill="1" applyBorder="1" applyAlignment="1">
      <alignment horizontal="center" vertical="center" wrapText="1"/>
    </xf>
    <xf numFmtId="0" fontId="9" fillId="0" borderId="11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10" xfId="0" applyFont="1" applyFill="1" applyBorder="1" applyAlignment="1">
      <alignment horizontal="center" vertical="center" wrapText="1"/>
    </xf>
    <xf numFmtId="0" fontId="9" fillId="0" borderId="118" xfId="0" applyFont="1" applyFill="1" applyBorder="1" applyAlignment="1">
      <alignment horizontal="center" vertical="center" wrapText="1"/>
    </xf>
    <xf numFmtId="0" fontId="20" fillId="0" borderId="112" xfId="0" applyFont="1" applyFill="1" applyBorder="1" applyAlignment="1">
      <alignment horizontal="center" vertical="center" wrapText="1"/>
    </xf>
    <xf numFmtId="0" fontId="20" fillId="0" borderId="119" xfId="0" applyFont="1" applyFill="1" applyBorder="1" applyAlignment="1">
      <alignment horizontal="center" vertical="center" wrapText="1"/>
    </xf>
    <xf numFmtId="181" fontId="9" fillId="0" borderId="71" xfId="0" applyNumberFormat="1" applyFont="1" applyFill="1" applyBorder="1" applyAlignment="1">
      <alignment horizontal="center" vertical="center" wrapText="1"/>
    </xf>
    <xf numFmtId="181" fontId="9" fillId="0" borderId="57" xfId="0" applyNumberFormat="1" applyFont="1" applyFill="1" applyBorder="1" applyAlignment="1">
      <alignment horizontal="center" vertical="center" wrapText="1"/>
    </xf>
    <xf numFmtId="181" fontId="9" fillId="0" borderId="110" xfId="0" applyNumberFormat="1" applyFont="1" applyFill="1" applyBorder="1" applyAlignment="1">
      <alignment horizontal="center" vertical="center" wrapText="1"/>
    </xf>
    <xf numFmtId="181" fontId="9" fillId="0" borderId="118" xfId="0" applyNumberFormat="1" applyFont="1" applyFill="1" applyBorder="1" applyAlignment="1">
      <alignment horizontal="center" vertical="center" wrapText="1"/>
    </xf>
    <xf numFmtId="176" fontId="62" fillId="0" borderId="120" xfId="107" applyNumberFormat="1" applyFont="1" applyFill="1" applyBorder="1" applyAlignment="1">
      <alignment horizontal="left" vertical="center"/>
      <protection/>
    </xf>
    <xf numFmtId="0" fontId="0" fillId="0" borderId="121" xfId="110" applyFill="1" applyBorder="1" applyAlignment="1">
      <alignment horizontal="left" vertical="center"/>
      <protection/>
    </xf>
    <xf numFmtId="179" fontId="62" fillId="0" borderId="68" xfId="107" applyNumberFormat="1" applyFont="1" applyFill="1" applyBorder="1" applyAlignment="1">
      <alignment horizontal="left" vertical="center" shrinkToFit="1"/>
      <protection/>
    </xf>
    <xf numFmtId="0" fontId="0" fillId="0" borderId="70" xfId="110" applyFill="1" applyBorder="1" applyAlignment="1">
      <alignment vertical="center" shrinkToFit="1"/>
      <protection/>
    </xf>
    <xf numFmtId="0" fontId="66" fillId="0" borderId="0" xfId="109" applyFont="1" applyFill="1" applyAlignment="1">
      <alignment horizontal="center" vertical="center"/>
      <protection/>
    </xf>
    <xf numFmtId="176" fontId="63" fillId="0" borderId="12" xfId="109" applyNumberFormat="1" applyFont="1" applyFill="1" applyBorder="1" applyAlignment="1">
      <alignment horizontal="center" vertical="center"/>
      <protection/>
    </xf>
    <xf numFmtId="0" fontId="0" fillId="0" borderId="13" xfId="110" applyFill="1" applyBorder="1" applyAlignment="1">
      <alignment horizontal="center" vertical="center"/>
      <protection/>
    </xf>
    <xf numFmtId="0" fontId="0" fillId="0" borderId="17" xfId="110" applyFill="1" applyBorder="1" applyAlignment="1">
      <alignment horizontal="center" vertical="center"/>
      <protection/>
    </xf>
    <xf numFmtId="0" fontId="0" fillId="0" borderId="18" xfId="110" applyFill="1" applyBorder="1" applyAlignment="1">
      <alignment horizontal="center" vertical="center"/>
      <protection/>
    </xf>
    <xf numFmtId="0" fontId="0" fillId="0" borderId="22" xfId="110" applyFill="1" applyBorder="1" applyAlignment="1">
      <alignment horizontal="center" vertical="center"/>
      <protection/>
    </xf>
    <xf numFmtId="0" fontId="0" fillId="0" borderId="23" xfId="110" applyFill="1" applyBorder="1" applyAlignment="1">
      <alignment horizontal="center" vertical="center"/>
      <protection/>
    </xf>
    <xf numFmtId="0" fontId="63" fillId="0" borderId="57" xfId="109" applyFont="1" applyFill="1" applyBorder="1" applyAlignment="1">
      <alignment horizontal="center" vertical="center"/>
      <protection/>
    </xf>
    <xf numFmtId="0" fontId="63" fillId="0" borderId="51" xfId="109" applyFont="1" applyFill="1" applyBorder="1" applyAlignment="1">
      <alignment horizontal="center" vertical="center"/>
      <protection/>
    </xf>
    <xf numFmtId="0" fontId="63" fillId="0" borderId="50" xfId="109" applyFont="1" applyFill="1" applyBorder="1" applyAlignment="1">
      <alignment horizontal="center" vertical="center"/>
      <protection/>
    </xf>
    <xf numFmtId="176" fontId="62" fillId="0" borderId="68" xfId="107" applyNumberFormat="1" applyFont="1" applyFill="1" applyBorder="1" applyAlignment="1">
      <alignment horizontal="left" vertical="center"/>
      <protection/>
    </xf>
    <xf numFmtId="0" fontId="0" fillId="0" borderId="70" xfId="110" applyFill="1" applyBorder="1" applyAlignment="1">
      <alignment horizontal="left" vertical="center"/>
      <protection/>
    </xf>
    <xf numFmtId="176" fontId="62" fillId="0" borderId="120" xfId="107" applyNumberFormat="1" applyFont="1" applyBorder="1" applyAlignment="1">
      <alignment horizontal="left" vertical="center"/>
      <protection/>
    </xf>
    <xf numFmtId="0" fontId="0" fillId="0" borderId="121" xfId="110" applyBorder="1" applyAlignment="1">
      <alignment horizontal="left" vertical="center"/>
      <protection/>
    </xf>
    <xf numFmtId="179" fontId="62" fillId="0" borderId="68" xfId="107" applyNumberFormat="1" applyFont="1" applyBorder="1" applyAlignment="1">
      <alignment horizontal="left" vertical="center" shrinkToFit="1"/>
      <protection/>
    </xf>
    <xf numFmtId="0" fontId="0" fillId="0" borderId="70" xfId="110" applyBorder="1" applyAlignment="1">
      <alignment vertical="center" shrinkToFit="1"/>
      <protection/>
    </xf>
    <xf numFmtId="0" fontId="66" fillId="0" borderId="0" xfId="109" applyFont="1" applyAlignment="1">
      <alignment horizontal="center" vertical="center"/>
      <protection/>
    </xf>
    <xf numFmtId="176" fontId="63" fillId="0" borderId="12" xfId="109" applyNumberFormat="1" applyFont="1" applyBorder="1" applyAlignment="1">
      <alignment horizontal="center" vertical="center"/>
      <protection/>
    </xf>
    <xf numFmtId="0" fontId="0" fillId="0" borderId="13" xfId="110" applyBorder="1" applyAlignment="1">
      <alignment horizontal="center" vertical="center"/>
      <protection/>
    </xf>
    <xf numFmtId="0" fontId="0" fillId="0" borderId="17" xfId="110" applyBorder="1" applyAlignment="1">
      <alignment horizontal="center" vertical="center"/>
      <protection/>
    </xf>
    <xf numFmtId="0" fontId="0" fillId="0" borderId="18" xfId="110" applyBorder="1" applyAlignment="1">
      <alignment horizontal="center" vertical="center"/>
      <protection/>
    </xf>
    <xf numFmtId="0" fontId="0" fillId="0" borderId="22" xfId="110" applyBorder="1" applyAlignment="1">
      <alignment horizontal="center" vertical="center"/>
      <protection/>
    </xf>
    <xf numFmtId="0" fontId="0" fillId="0" borderId="23" xfId="110" applyBorder="1" applyAlignment="1">
      <alignment horizontal="center" vertical="center"/>
      <protection/>
    </xf>
    <xf numFmtId="0" fontId="63" fillId="0" borderId="57" xfId="109" applyFont="1" applyBorder="1" applyAlignment="1">
      <alignment horizontal="center" vertical="center"/>
      <protection/>
    </xf>
    <xf numFmtId="0" fontId="63" fillId="0" borderId="51" xfId="109" applyFont="1" applyBorder="1" applyAlignment="1">
      <alignment horizontal="center" vertical="center"/>
      <protection/>
    </xf>
    <xf numFmtId="0" fontId="63" fillId="0" borderId="50" xfId="109" applyFont="1" applyBorder="1" applyAlignment="1">
      <alignment horizontal="center" vertical="center"/>
      <protection/>
    </xf>
    <xf numFmtId="176" fontId="62" fillId="0" borderId="68" xfId="107" applyNumberFormat="1" applyFont="1" applyBorder="1" applyAlignment="1">
      <alignment horizontal="left" vertical="center"/>
      <protection/>
    </xf>
    <xf numFmtId="0" fontId="0" fillId="0" borderId="70" xfId="110" applyBorder="1" applyAlignment="1">
      <alignment horizontal="left" vertical="center"/>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Header1" xfId="52"/>
    <cellStyle name="Header2" xfId="53"/>
    <cellStyle name="Normal_#18-Internet" xfId="54"/>
    <cellStyle name="アクセント 1" xfId="55"/>
    <cellStyle name="アクセント 1 2" xfId="56"/>
    <cellStyle name="アクセント 2" xfId="57"/>
    <cellStyle name="アクセント 2 2" xfId="58"/>
    <cellStyle name="アクセント 3" xfId="59"/>
    <cellStyle name="アクセント 3 2" xfId="60"/>
    <cellStyle name="アクセント 4" xfId="61"/>
    <cellStyle name="アクセント 4 2" xfId="62"/>
    <cellStyle name="アクセント 5" xfId="63"/>
    <cellStyle name="アクセント 5 2" xfId="64"/>
    <cellStyle name="アクセント 6" xfId="65"/>
    <cellStyle name="アクセント 6 2" xfId="66"/>
    <cellStyle name="タイトル" xfId="67"/>
    <cellStyle name="タイトル 2" xfId="68"/>
    <cellStyle name="チェック セル" xfId="69"/>
    <cellStyle name="チェック セル 2" xfId="70"/>
    <cellStyle name="どちらでもない" xfId="71"/>
    <cellStyle name="どちらでもない 2" xfId="72"/>
    <cellStyle name="Percent" xfId="73"/>
    <cellStyle name="メモ" xfId="74"/>
    <cellStyle name="メモ 2"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2" xfId="86"/>
    <cellStyle name="桁区切り 3" xfId="87"/>
    <cellStyle name="見出し 1" xfId="88"/>
    <cellStyle name="見出し 1 2" xfId="89"/>
    <cellStyle name="見出し 2" xfId="90"/>
    <cellStyle name="見出し 2 2" xfId="91"/>
    <cellStyle name="見出し 3" xfId="92"/>
    <cellStyle name="見出し 3 2" xfId="93"/>
    <cellStyle name="見出し 4" xfId="94"/>
    <cellStyle name="見出し 4 2" xfId="95"/>
    <cellStyle name="集計" xfId="96"/>
    <cellStyle name="集計 2" xfId="97"/>
    <cellStyle name="出力" xfId="98"/>
    <cellStyle name="出力 2" xfId="99"/>
    <cellStyle name="説明文" xfId="100"/>
    <cellStyle name="説明文 2" xfId="101"/>
    <cellStyle name="Currency [0]" xfId="102"/>
    <cellStyle name="Currency" xfId="103"/>
    <cellStyle name="入力" xfId="104"/>
    <cellStyle name="入力 2" xfId="105"/>
    <cellStyle name="標準 2" xfId="106"/>
    <cellStyle name="標準 2 2" xfId="107"/>
    <cellStyle name="標準 2_各種財政指標" xfId="108"/>
    <cellStyle name="標準 3" xfId="109"/>
    <cellStyle name="標準 4" xfId="110"/>
    <cellStyle name="標準 5" xfId="111"/>
    <cellStyle name="未定義" xfId="112"/>
    <cellStyle name="良い" xfId="113"/>
    <cellStyle name="良い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0"/>
  <sheetViews>
    <sheetView tabSelected="1" view="pageBreakPreview" zoomScale="70" zoomScaleSheetLayoutView="70" workbookViewId="0" topLeftCell="A1">
      <selection activeCell="O6" sqref="O6"/>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00390625" style="1" customWidth="1"/>
  </cols>
  <sheetData>
    <row r="1" spans="1:15" ht="25.5" customHeight="1">
      <c r="A1" s="450">
        <v>12</v>
      </c>
      <c r="B1" s="452" t="s">
        <v>262</v>
      </c>
      <c r="C1" s="453"/>
      <c r="D1" s="453"/>
      <c r="E1" s="453"/>
      <c r="F1" s="453"/>
      <c r="G1" s="453"/>
      <c r="H1" s="453"/>
      <c r="I1" s="453"/>
      <c r="J1" s="453"/>
      <c r="K1" s="453"/>
      <c r="L1" s="453"/>
      <c r="M1" s="453"/>
      <c r="N1" s="453"/>
      <c r="O1" s="453"/>
    </row>
    <row r="2" ht="7.5" customHeight="1" thickBot="1">
      <c r="A2" s="451"/>
    </row>
    <row r="3" spans="1:15" s="9" customFormat="1" ht="18.75" customHeight="1">
      <c r="A3" s="451"/>
      <c r="B3" s="3"/>
      <c r="C3" s="4"/>
      <c r="D3" s="5"/>
      <c r="E3" s="6"/>
      <c r="F3" s="7" t="s">
        <v>0</v>
      </c>
      <c r="G3" s="7" t="s">
        <v>1</v>
      </c>
      <c r="H3" s="7" t="s">
        <v>2</v>
      </c>
      <c r="I3" s="7"/>
      <c r="J3" s="7"/>
      <c r="K3" s="7" t="s">
        <v>3</v>
      </c>
      <c r="L3" s="7" t="s">
        <v>4</v>
      </c>
      <c r="M3" s="8" t="s">
        <v>5</v>
      </c>
      <c r="N3" s="454" t="s">
        <v>6</v>
      </c>
      <c r="O3" s="457" t="s">
        <v>7</v>
      </c>
    </row>
    <row r="4" spans="1:15" s="9" customFormat="1" ht="18.75" customHeight="1">
      <c r="A4" s="451"/>
      <c r="B4" s="10"/>
      <c r="C4" s="11" t="s">
        <v>8</v>
      </c>
      <c r="D4" s="12" t="s">
        <v>9</v>
      </c>
      <c r="E4" s="13" t="s">
        <v>10</v>
      </c>
      <c r="F4" s="13" t="s">
        <v>11</v>
      </c>
      <c r="G4" s="13" t="s">
        <v>12</v>
      </c>
      <c r="H4" s="13" t="s">
        <v>13</v>
      </c>
      <c r="I4" s="13" t="s">
        <v>14</v>
      </c>
      <c r="J4" s="13" t="s">
        <v>4</v>
      </c>
      <c r="K4" s="13" t="s">
        <v>15</v>
      </c>
      <c r="L4" s="13" t="s">
        <v>16</v>
      </c>
      <c r="M4" s="14" t="s">
        <v>17</v>
      </c>
      <c r="N4" s="455"/>
      <c r="O4" s="458"/>
    </row>
    <row r="5" spans="1:15" s="9" customFormat="1" ht="18.75" customHeight="1" thickBot="1">
      <c r="A5" s="451"/>
      <c r="B5" s="15"/>
      <c r="C5" s="16"/>
      <c r="D5" s="17" t="s">
        <v>18</v>
      </c>
      <c r="E5" s="18" t="s">
        <v>19</v>
      </c>
      <c r="F5" s="18" t="s">
        <v>20</v>
      </c>
      <c r="G5" s="18" t="s">
        <v>21</v>
      </c>
      <c r="H5" s="18" t="s">
        <v>22</v>
      </c>
      <c r="I5" s="18" t="s">
        <v>23</v>
      </c>
      <c r="J5" s="18" t="s">
        <v>24</v>
      </c>
      <c r="K5" s="18" t="s">
        <v>25</v>
      </c>
      <c r="L5" s="18" t="s">
        <v>26</v>
      </c>
      <c r="M5" s="19"/>
      <c r="N5" s="456"/>
      <c r="O5" s="459"/>
    </row>
    <row r="6" spans="1:18" s="27" customFormat="1" ht="18.75" customHeight="1">
      <c r="A6" s="451"/>
      <c r="B6" s="60">
        <v>1</v>
      </c>
      <c r="C6" s="61" t="s">
        <v>27</v>
      </c>
      <c r="D6" s="22">
        <f>ROUND('12 決算（千円）'!D6/1000,0)</f>
        <v>462254</v>
      </c>
      <c r="E6" s="23">
        <f>ROUND('12 決算（千円）'!E6/1000,0)</f>
        <v>452231</v>
      </c>
      <c r="F6" s="23">
        <f>ROUND('12 決算（千円）'!F6/1000,0)</f>
        <v>10024</v>
      </c>
      <c r="G6" s="23">
        <f>ROUND('12 決算（千円）'!G6/1000,0)</f>
        <v>7644</v>
      </c>
      <c r="H6" s="23">
        <f>ROUND('12 決算（千円）'!H6/1000,0)</f>
        <v>2380</v>
      </c>
      <c r="I6" s="23">
        <f>ROUND('12 決算（千円）'!I6/1000,0)</f>
        <v>-2580</v>
      </c>
      <c r="J6" s="23">
        <f>ROUND('12 決算（千円）'!J6/1000,0)</f>
        <v>5</v>
      </c>
      <c r="K6" s="23">
        <f>ROUND('12 決算（千円）'!K6/1000,0)</f>
        <v>334</v>
      </c>
      <c r="L6" s="23">
        <f>ROUND('12 決算（千円）'!L6/1000,0)</f>
        <v>0</v>
      </c>
      <c r="M6" s="24">
        <f>ROUND('12 決算（千円）'!M6/1000,0)</f>
        <v>-2242</v>
      </c>
      <c r="N6" s="25">
        <v>0.9</v>
      </c>
      <c r="O6" s="26">
        <v>95.7</v>
      </c>
      <c r="Q6" s="447"/>
      <c r="R6" s="447"/>
    </row>
    <row r="7" spans="1:18" s="27" customFormat="1" ht="18.75" customHeight="1">
      <c r="A7" s="451"/>
      <c r="B7" s="62">
        <v>2</v>
      </c>
      <c r="C7" s="63" t="s">
        <v>28</v>
      </c>
      <c r="D7" s="30">
        <f>ROUND('12 決算（千円）'!D7/1000,0)</f>
        <v>112215</v>
      </c>
      <c r="E7" s="31">
        <f>ROUND('12 決算（千円）'!E7/1000,0)</f>
        <v>108552</v>
      </c>
      <c r="F7" s="31">
        <f>ROUND('12 決算（千円）'!F7/1000,0)</f>
        <v>3662</v>
      </c>
      <c r="G7" s="31">
        <f>ROUND('12 決算（千円）'!G7/1000,0)</f>
        <v>142</v>
      </c>
      <c r="H7" s="31">
        <f>ROUND('12 決算（千円）'!H7/1000,0)</f>
        <v>3520</v>
      </c>
      <c r="I7" s="31">
        <f>ROUND('12 決算（千円）'!I7/1000,0)</f>
        <v>-1388</v>
      </c>
      <c r="J7" s="31">
        <f>ROUND('12 決算（千円）'!J7/1000,0)</f>
        <v>11</v>
      </c>
      <c r="K7" s="31">
        <f>ROUND('12 決算（千円）'!K7/1000,0)</f>
        <v>0</v>
      </c>
      <c r="L7" s="31">
        <f>ROUND('12 決算（千円）'!L7/1000,0)</f>
        <v>368</v>
      </c>
      <c r="M7" s="32">
        <f>ROUND('12 決算（千円）'!M7/1000,0)</f>
        <v>-1745</v>
      </c>
      <c r="N7" s="33">
        <v>5.7</v>
      </c>
      <c r="O7" s="34">
        <v>95.7</v>
      </c>
      <c r="Q7" s="447"/>
      <c r="R7" s="447"/>
    </row>
    <row r="8" spans="1:18" s="27" customFormat="1" ht="18.75" customHeight="1">
      <c r="A8" s="451"/>
      <c r="B8" s="62">
        <v>3</v>
      </c>
      <c r="C8" s="63" t="s">
        <v>29</v>
      </c>
      <c r="D8" s="30">
        <f>ROUND('12 決算（千円）'!D8/1000,0)</f>
        <v>66635</v>
      </c>
      <c r="E8" s="31">
        <f>ROUND('12 決算（千円）'!E8/1000,0)</f>
        <v>61801</v>
      </c>
      <c r="F8" s="31">
        <f>ROUND('12 決算（千円）'!F8/1000,0)</f>
        <v>4834</v>
      </c>
      <c r="G8" s="31">
        <f>ROUND('12 決算（千円）'!G8/1000,0)</f>
        <v>80</v>
      </c>
      <c r="H8" s="31">
        <f>ROUND('12 決算（千円）'!H8/1000,0)</f>
        <v>4754</v>
      </c>
      <c r="I8" s="31">
        <f>ROUND('12 決算（千円）'!I8/1000,0)</f>
        <v>788</v>
      </c>
      <c r="J8" s="31">
        <f>ROUND('12 決算（千円）'!J8/1000,0)</f>
        <v>7</v>
      </c>
      <c r="K8" s="31">
        <f>ROUND('12 決算（千円）'!K8/1000,0)</f>
        <v>0</v>
      </c>
      <c r="L8" s="31">
        <f>ROUND('12 決算（千円）'!L8/1000,0)</f>
        <v>0</v>
      </c>
      <c r="M8" s="32">
        <f>ROUND('12 決算（千円）'!M8/1000,0)</f>
        <v>795</v>
      </c>
      <c r="N8" s="33">
        <v>12</v>
      </c>
      <c r="O8" s="34">
        <v>87.2</v>
      </c>
      <c r="Q8" s="447"/>
      <c r="R8" s="447"/>
    </row>
    <row r="9" spans="1:18" s="27" customFormat="1" ht="18.75" customHeight="1">
      <c r="A9" s="451"/>
      <c r="B9" s="62">
        <v>4</v>
      </c>
      <c r="C9" s="63" t="s">
        <v>30</v>
      </c>
      <c r="D9" s="30">
        <f>ROUND('12 決算（千円）'!D9/1000,0)</f>
        <v>200705</v>
      </c>
      <c r="E9" s="31">
        <f>ROUND('12 決算（千円）'!E9/1000,0)</f>
        <v>191137</v>
      </c>
      <c r="F9" s="31">
        <f>ROUND('12 決算（千円）'!F9/1000,0)</f>
        <v>9568</v>
      </c>
      <c r="G9" s="31">
        <f>ROUND('12 決算（千円）'!G9/1000,0)</f>
        <v>1794</v>
      </c>
      <c r="H9" s="31">
        <f>ROUND('12 決算（千円）'!H9/1000,0)</f>
        <v>7774</v>
      </c>
      <c r="I9" s="31">
        <f>ROUND('12 決算（千円）'!I9/1000,0)</f>
        <v>-297</v>
      </c>
      <c r="J9" s="31">
        <f>ROUND('12 決算（千円）'!J9/1000,0)</f>
        <v>2431</v>
      </c>
      <c r="K9" s="31">
        <f>ROUND('12 決算（千円）'!K9/1000,0)</f>
        <v>0</v>
      </c>
      <c r="L9" s="31">
        <f>ROUND('12 決算（千円）'!L9/1000,0)</f>
        <v>0</v>
      </c>
      <c r="M9" s="32">
        <f>ROUND('12 決算（千円）'!M9/1000,0)</f>
        <v>2133</v>
      </c>
      <c r="N9" s="33">
        <v>7.7</v>
      </c>
      <c r="O9" s="34">
        <v>95.1</v>
      </c>
      <c r="Q9" s="447"/>
      <c r="R9" s="447"/>
    </row>
    <row r="10" spans="1:18" s="27" customFormat="1" ht="18.75" customHeight="1">
      <c r="A10" s="451"/>
      <c r="B10" s="62">
        <v>5</v>
      </c>
      <c r="C10" s="63" t="s">
        <v>31</v>
      </c>
      <c r="D10" s="30">
        <f>ROUND('12 決算（千円）'!D10/1000,0)</f>
        <v>28060</v>
      </c>
      <c r="E10" s="31">
        <f>ROUND('12 決算（千円）'!E10/1000,0)</f>
        <v>26765</v>
      </c>
      <c r="F10" s="31">
        <f>ROUND('12 決算（千円）'!F10/1000,0)</f>
        <v>1295</v>
      </c>
      <c r="G10" s="31">
        <f>ROUND('12 決算（千円）'!G10/1000,0)</f>
        <v>150</v>
      </c>
      <c r="H10" s="31">
        <f>ROUND('12 決算（千円）'!H10/1000,0)</f>
        <v>1145</v>
      </c>
      <c r="I10" s="31">
        <f>ROUND('12 決算（千円）'!I10/1000,0)</f>
        <v>-325</v>
      </c>
      <c r="J10" s="31">
        <f>ROUND('12 決算（千円）'!J10/1000,0)</f>
        <v>1</v>
      </c>
      <c r="K10" s="31">
        <f>ROUND('12 決算（千円）'!K10/1000,0)</f>
        <v>0</v>
      </c>
      <c r="L10" s="31">
        <f>ROUND('12 決算（千円）'!L10/1000,0)</f>
        <v>0</v>
      </c>
      <c r="M10" s="32">
        <f>ROUND('12 決算（千円）'!M10/1000,0)</f>
        <v>-324</v>
      </c>
      <c r="N10" s="33">
        <v>6.7</v>
      </c>
      <c r="O10" s="34">
        <v>94.1</v>
      </c>
      <c r="Q10" s="447"/>
      <c r="R10" s="447"/>
    </row>
    <row r="11" spans="1:18" s="27" customFormat="1" ht="18.75" customHeight="1">
      <c r="A11" s="451"/>
      <c r="B11" s="62">
        <v>6</v>
      </c>
      <c r="C11" s="63" t="s">
        <v>32</v>
      </c>
      <c r="D11" s="30">
        <f>ROUND('12 決算（千円）'!D11/1000,0)</f>
        <v>34752</v>
      </c>
      <c r="E11" s="31">
        <f>ROUND('12 決算（千円）'!E11/1000,0)</f>
        <v>32977</v>
      </c>
      <c r="F11" s="31">
        <f>ROUND('12 決算（千円）'!F11/1000,0)</f>
        <v>1775</v>
      </c>
      <c r="G11" s="31">
        <f>ROUND('12 決算（千円）'!G11/1000,0)</f>
        <v>107</v>
      </c>
      <c r="H11" s="31">
        <f>ROUND('12 決算（千円）'!H11/1000,0)</f>
        <v>1668</v>
      </c>
      <c r="I11" s="31">
        <f>ROUND('12 決算（千円）'!I11/1000,0)</f>
        <v>-138</v>
      </c>
      <c r="J11" s="31">
        <f>ROUND('12 決算（千円）'!J11/1000,0)</f>
        <v>970</v>
      </c>
      <c r="K11" s="31">
        <f>ROUND('12 決算（千円）'!K11/1000,0)</f>
        <v>367</v>
      </c>
      <c r="L11" s="31">
        <f>ROUND('12 決算（千円）'!L11/1000,0)</f>
        <v>700</v>
      </c>
      <c r="M11" s="32">
        <f>ROUND('12 決算（千円）'!M11/1000,0)</f>
        <v>498</v>
      </c>
      <c r="N11" s="33">
        <v>9.7</v>
      </c>
      <c r="O11" s="34">
        <v>82.9</v>
      </c>
      <c r="Q11" s="447"/>
      <c r="R11" s="447"/>
    </row>
    <row r="12" spans="1:18" s="27" customFormat="1" ht="18.75" customHeight="1">
      <c r="A12" s="451"/>
      <c r="B12" s="62">
        <v>7</v>
      </c>
      <c r="C12" s="63" t="s">
        <v>33</v>
      </c>
      <c r="D12" s="30">
        <f>ROUND('12 決算（千円）'!D12/1000,0)</f>
        <v>105566</v>
      </c>
      <c r="E12" s="31">
        <f>ROUND('12 決算（千円）'!E12/1000,0)</f>
        <v>101940</v>
      </c>
      <c r="F12" s="31">
        <f>ROUND('12 決算（千円）'!F12/1000,0)</f>
        <v>3626</v>
      </c>
      <c r="G12" s="31">
        <f>ROUND('12 決算（千円）'!G12/1000,0)</f>
        <v>549</v>
      </c>
      <c r="H12" s="31">
        <f>ROUND('12 決算（千円）'!H12/1000,0)</f>
        <v>3077</v>
      </c>
      <c r="I12" s="31">
        <f>ROUND('12 決算（千円）'!I12/1000,0)</f>
        <v>-1255</v>
      </c>
      <c r="J12" s="31">
        <f>ROUND('12 決算（千円）'!J12/1000,0)</f>
        <v>2638</v>
      </c>
      <c r="K12" s="31">
        <f>ROUND('12 決算（千円）'!K12/1000,0)</f>
        <v>0</v>
      </c>
      <c r="L12" s="31">
        <f>ROUND('12 決算（千円）'!L12/1000,0)</f>
        <v>1241</v>
      </c>
      <c r="M12" s="32">
        <f>ROUND('12 決算（千円）'!M12/1000,0)</f>
        <v>142</v>
      </c>
      <c r="N12" s="33">
        <v>5.2</v>
      </c>
      <c r="O12" s="34">
        <v>96</v>
      </c>
      <c r="Q12" s="447"/>
      <c r="R12" s="447"/>
    </row>
    <row r="13" spans="1:18" s="27" customFormat="1" ht="18.75" customHeight="1">
      <c r="A13" s="451"/>
      <c r="B13" s="62">
        <v>8</v>
      </c>
      <c r="C13" s="63" t="s">
        <v>34</v>
      </c>
      <c r="D13" s="30">
        <f>ROUND('12 決算（千円）'!D13/1000,0)</f>
        <v>32004</v>
      </c>
      <c r="E13" s="31">
        <f>ROUND('12 決算（千円）'!E13/1000,0)</f>
        <v>30441</v>
      </c>
      <c r="F13" s="31">
        <f>ROUND('12 決算（千円）'!F13/1000,0)</f>
        <v>1563</v>
      </c>
      <c r="G13" s="31">
        <f>ROUND('12 決算（千円）'!G13/1000,0)</f>
        <v>972</v>
      </c>
      <c r="H13" s="31">
        <f>ROUND('12 決算（千円）'!H13/1000,0)</f>
        <v>590</v>
      </c>
      <c r="I13" s="31">
        <f>ROUND('12 決算（千円）'!I13/1000,0)</f>
        <v>-203</v>
      </c>
      <c r="J13" s="31">
        <f>ROUND('12 決算（千円）'!J13/1000,0)</f>
        <v>0</v>
      </c>
      <c r="K13" s="31">
        <f>ROUND('12 決算（千円）'!K13/1000,0)</f>
        <v>0</v>
      </c>
      <c r="L13" s="31">
        <f>ROUND('12 決算（千円）'!L13/1000,0)</f>
        <v>335</v>
      </c>
      <c r="M13" s="32">
        <f>ROUND('12 決算（千円）'!M13/1000,0)</f>
        <v>-538</v>
      </c>
      <c r="N13" s="33">
        <v>3.4</v>
      </c>
      <c r="O13" s="34">
        <v>94.8</v>
      </c>
      <c r="Q13" s="447"/>
      <c r="R13" s="447"/>
    </row>
    <row r="14" spans="1:18" s="27" customFormat="1" ht="18.75" customHeight="1">
      <c r="A14" s="451"/>
      <c r="B14" s="62">
        <v>9</v>
      </c>
      <c r="C14" s="63" t="s">
        <v>35</v>
      </c>
      <c r="D14" s="30">
        <f>ROUND('12 決算（千円）'!D14/1000,0)</f>
        <v>44610</v>
      </c>
      <c r="E14" s="31">
        <f>ROUND('12 決算（千円）'!E14/1000,0)</f>
        <v>41541</v>
      </c>
      <c r="F14" s="31">
        <f>ROUND('12 決算（千円）'!F14/1000,0)</f>
        <v>3069</v>
      </c>
      <c r="G14" s="31">
        <f>ROUND('12 決算（千円）'!G14/1000,0)</f>
        <v>566</v>
      </c>
      <c r="H14" s="31">
        <f>ROUND('12 決算（千円）'!H14/1000,0)</f>
        <v>2503</v>
      </c>
      <c r="I14" s="31">
        <f>ROUND('12 決算（千円）'!I14/1000,0)</f>
        <v>-767</v>
      </c>
      <c r="J14" s="31">
        <f>ROUND('12 決算（千円）'!J14/1000,0)</f>
        <v>5</v>
      </c>
      <c r="K14" s="31">
        <f>ROUND('12 決算（千円）'!K14/1000,0)</f>
        <v>74</v>
      </c>
      <c r="L14" s="31">
        <f>ROUND('12 決算（千円）'!L14/1000,0)</f>
        <v>0</v>
      </c>
      <c r="M14" s="32">
        <f>ROUND('12 決算（千円）'!M14/1000,0)</f>
        <v>-688</v>
      </c>
      <c r="N14" s="33">
        <v>10.3</v>
      </c>
      <c r="O14" s="34">
        <v>91.8</v>
      </c>
      <c r="Q14" s="447"/>
      <c r="R14" s="447"/>
    </row>
    <row r="15" spans="1:18" s="27" customFormat="1" ht="18.75" customHeight="1">
      <c r="A15" s="451"/>
      <c r="B15" s="62">
        <v>10</v>
      </c>
      <c r="C15" s="63" t="s">
        <v>36</v>
      </c>
      <c r="D15" s="30">
        <f>ROUND('12 決算（千円）'!D15/1000,0)</f>
        <v>32677</v>
      </c>
      <c r="E15" s="31">
        <f>ROUND('12 決算（千円）'!E15/1000,0)</f>
        <v>29785</v>
      </c>
      <c r="F15" s="31">
        <f>ROUND('12 決算（千円）'!F15/1000,0)</f>
        <v>2892</v>
      </c>
      <c r="G15" s="31">
        <f>ROUND('12 決算（千円）'!G15/1000,0)</f>
        <v>134</v>
      </c>
      <c r="H15" s="31">
        <f>ROUND('12 決算（千円）'!H15/1000,0)</f>
        <v>2757</v>
      </c>
      <c r="I15" s="31">
        <f>ROUND('12 決算（千円）'!I15/1000,0)</f>
        <v>400</v>
      </c>
      <c r="J15" s="31">
        <f>ROUND('12 決算（千円）'!J15/1000,0)</f>
        <v>0</v>
      </c>
      <c r="K15" s="31">
        <f>ROUND('12 決算（千円）'!K15/1000,0)</f>
        <v>0</v>
      </c>
      <c r="L15" s="31">
        <f>ROUND('12 決算（千円）'!L15/1000,0)</f>
        <v>0</v>
      </c>
      <c r="M15" s="32">
        <f>ROUND('12 決算（千円）'!M15/1000,0)</f>
        <v>401</v>
      </c>
      <c r="N15" s="33">
        <v>16.2</v>
      </c>
      <c r="O15" s="34">
        <v>87.6</v>
      </c>
      <c r="Q15" s="447"/>
      <c r="R15" s="447"/>
    </row>
    <row r="16" spans="1:18" s="27" customFormat="1" ht="18.75" customHeight="1">
      <c r="A16" s="451"/>
      <c r="B16" s="62">
        <v>11</v>
      </c>
      <c r="C16" s="63" t="s">
        <v>37</v>
      </c>
      <c r="D16" s="30">
        <f>ROUND('12 決算（千円）'!D16/1000,0)</f>
        <v>31665</v>
      </c>
      <c r="E16" s="31">
        <f>ROUND('12 決算（千円）'!E16/1000,0)</f>
        <v>30303</v>
      </c>
      <c r="F16" s="31">
        <f>ROUND('12 決算（千円）'!F16/1000,0)</f>
        <v>1362</v>
      </c>
      <c r="G16" s="31">
        <f>ROUND('12 決算（千円）'!G16/1000,0)</f>
        <v>351</v>
      </c>
      <c r="H16" s="31">
        <f>ROUND('12 決算（千円）'!H16/1000,0)</f>
        <v>1011</v>
      </c>
      <c r="I16" s="31">
        <f>ROUND('12 決算（千円）'!I16/1000,0)</f>
        <v>-180</v>
      </c>
      <c r="J16" s="31">
        <f>ROUND('12 決算（千円）'!J16/1000,0)</f>
        <v>901</v>
      </c>
      <c r="K16" s="31">
        <f>ROUND('12 決算（千円）'!K16/1000,0)</f>
        <v>0</v>
      </c>
      <c r="L16" s="31">
        <f>ROUND('12 決算（千円）'!L16/1000,0)</f>
        <v>1050</v>
      </c>
      <c r="M16" s="32">
        <f>ROUND('12 決算（千円）'!M16/1000,0)</f>
        <v>-329</v>
      </c>
      <c r="N16" s="33">
        <v>5.9</v>
      </c>
      <c r="O16" s="34">
        <v>92.2</v>
      </c>
      <c r="Q16" s="447"/>
      <c r="R16" s="447"/>
    </row>
    <row r="17" spans="1:18" s="27" customFormat="1" ht="18.75" customHeight="1">
      <c r="A17" s="451"/>
      <c r="B17" s="62">
        <v>12</v>
      </c>
      <c r="C17" s="63" t="s">
        <v>38</v>
      </c>
      <c r="D17" s="30">
        <f>ROUND('12 決算（千円）'!D17/1000,0)</f>
        <v>71524</v>
      </c>
      <c r="E17" s="31">
        <f>ROUND('12 決算（千円）'!E17/1000,0)</f>
        <v>69243</v>
      </c>
      <c r="F17" s="31">
        <f>ROUND('12 決算（千円）'!F17/1000,0)</f>
        <v>2281</v>
      </c>
      <c r="G17" s="31">
        <f>ROUND('12 決算（千円）'!G17/1000,0)</f>
        <v>347</v>
      </c>
      <c r="H17" s="31">
        <f>ROUND('12 決算（千円）'!H17/1000,0)</f>
        <v>1934</v>
      </c>
      <c r="I17" s="31">
        <f>ROUND('12 決算（千円）'!I17/1000,0)</f>
        <v>-789</v>
      </c>
      <c r="J17" s="31">
        <f>ROUND('12 決算（千円）'!J17/1000,0)</f>
        <v>1</v>
      </c>
      <c r="K17" s="31">
        <f>ROUND('12 決算（千円）'!K17/1000,0)</f>
        <v>0</v>
      </c>
      <c r="L17" s="31">
        <f>ROUND('12 決算（千円）'!L17/1000,0)</f>
        <v>411</v>
      </c>
      <c r="M17" s="32">
        <f>ROUND('12 決算（千円）'!M17/1000,0)</f>
        <v>-1199</v>
      </c>
      <c r="N17" s="33">
        <v>4.6</v>
      </c>
      <c r="O17" s="34">
        <v>92.3</v>
      </c>
      <c r="Q17" s="447"/>
      <c r="R17" s="447"/>
    </row>
    <row r="18" spans="1:18" s="27" customFormat="1" ht="18.75" customHeight="1">
      <c r="A18" s="451"/>
      <c r="B18" s="62">
        <v>13</v>
      </c>
      <c r="C18" s="63" t="s">
        <v>39</v>
      </c>
      <c r="D18" s="30">
        <f>ROUND('12 決算（千円）'!D18/1000,0)</f>
        <v>46241</v>
      </c>
      <c r="E18" s="31">
        <f>ROUND('12 決算（千円）'!E18/1000,0)</f>
        <v>44624</v>
      </c>
      <c r="F18" s="31">
        <f>ROUND('12 決算（千円）'!F18/1000,0)</f>
        <v>1617</v>
      </c>
      <c r="G18" s="31">
        <f>ROUND('12 決算（千円）'!G18/1000,0)</f>
        <v>154</v>
      </c>
      <c r="H18" s="31">
        <f>ROUND('12 決算（千円）'!H18/1000,0)</f>
        <v>1463</v>
      </c>
      <c r="I18" s="31">
        <f>ROUND('12 決算（千円）'!I18/1000,0)</f>
        <v>353</v>
      </c>
      <c r="J18" s="31">
        <f>ROUND('12 決算（千円）'!J18/1000,0)</f>
        <v>808</v>
      </c>
      <c r="K18" s="31">
        <f>ROUND('12 決算（千円）'!K18/1000,0)</f>
        <v>0</v>
      </c>
      <c r="L18" s="31">
        <f>ROUND('12 決算（千円）'!L18/1000,0)</f>
        <v>1000</v>
      </c>
      <c r="M18" s="32">
        <f>ROUND('12 決算（千円）'!M18/1000,0)</f>
        <v>161</v>
      </c>
      <c r="N18" s="33">
        <v>5.4</v>
      </c>
      <c r="O18" s="34">
        <v>91.9</v>
      </c>
      <c r="Q18" s="447"/>
      <c r="R18" s="447"/>
    </row>
    <row r="19" spans="1:18" s="27" customFormat="1" ht="18.75" customHeight="1">
      <c r="A19" s="451"/>
      <c r="B19" s="62">
        <v>14</v>
      </c>
      <c r="C19" s="63" t="s">
        <v>40</v>
      </c>
      <c r="D19" s="30">
        <f>ROUND('12 決算（千円）'!D19/1000,0)</f>
        <v>19070</v>
      </c>
      <c r="E19" s="31">
        <f>ROUND('12 決算（千円）'!E19/1000,0)</f>
        <v>17995</v>
      </c>
      <c r="F19" s="31">
        <f>ROUND('12 決算（千円）'!F19/1000,0)</f>
        <v>1074</v>
      </c>
      <c r="G19" s="31">
        <f>ROUND('12 決算（千円）'!G19/1000,0)</f>
        <v>22</v>
      </c>
      <c r="H19" s="31">
        <f>ROUND('12 決算（千円）'!H19/1000,0)</f>
        <v>1052</v>
      </c>
      <c r="I19" s="31">
        <f>ROUND('12 決算（千円）'!I19/1000,0)</f>
        <v>145</v>
      </c>
      <c r="J19" s="31">
        <f>ROUND('12 決算（千円）'!J19/1000,0)</f>
        <v>201</v>
      </c>
      <c r="K19" s="31">
        <f>ROUND('12 決算（千円）'!K19/1000,0)</f>
        <v>0</v>
      </c>
      <c r="L19" s="31">
        <f>ROUND('12 決算（千円）'!L19/1000,0)</f>
        <v>600</v>
      </c>
      <c r="M19" s="32">
        <f>ROUND('12 決算（千円）'!M19/1000,0)</f>
        <v>-254</v>
      </c>
      <c r="N19" s="33">
        <v>9.6</v>
      </c>
      <c r="O19" s="34">
        <v>94</v>
      </c>
      <c r="Q19" s="447"/>
      <c r="R19" s="447"/>
    </row>
    <row r="20" spans="1:18" s="27" customFormat="1" ht="18.75" customHeight="1">
      <c r="A20" s="451"/>
      <c r="B20" s="62">
        <v>15</v>
      </c>
      <c r="C20" s="63" t="s">
        <v>41</v>
      </c>
      <c r="D20" s="30">
        <f>ROUND('12 決算（千円）'!D20/1000,0)</f>
        <v>37674</v>
      </c>
      <c r="E20" s="31">
        <f>ROUND('12 決算（千円）'!E20/1000,0)</f>
        <v>35986</v>
      </c>
      <c r="F20" s="31">
        <f>ROUND('12 決算（千円）'!F20/1000,0)</f>
        <v>1688</v>
      </c>
      <c r="G20" s="31">
        <f>ROUND('12 決算（千円）'!G20/1000,0)</f>
        <v>45</v>
      </c>
      <c r="H20" s="31">
        <f>ROUND('12 決算（千円）'!H20/1000,0)</f>
        <v>1643</v>
      </c>
      <c r="I20" s="31">
        <f>ROUND('12 決算（千円）'!I20/1000,0)</f>
        <v>-286</v>
      </c>
      <c r="J20" s="31">
        <f>ROUND('12 決算（千円）'!J20/1000,0)</f>
        <v>225</v>
      </c>
      <c r="K20" s="31">
        <f>ROUND('12 決算（千円）'!K20/1000,0)</f>
        <v>0</v>
      </c>
      <c r="L20" s="31">
        <f>ROUND('12 決算（千円）'!L20/1000,0)</f>
        <v>0</v>
      </c>
      <c r="M20" s="32">
        <f>ROUND('12 決算（千円）'!M20/1000,0)</f>
        <v>-61</v>
      </c>
      <c r="N20" s="33">
        <v>6.9</v>
      </c>
      <c r="O20" s="34">
        <v>92.3</v>
      </c>
      <c r="Q20" s="447"/>
      <c r="R20" s="447"/>
    </row>
    <row r="21" spans="1:18" s="27" customFormat="1" ht="18.75" customHeight="1">
      <c r="A21" s="451"/>
      <c r="B21" s="62">
        <v>16</v>
      </c>
      <c r="C21" s="63" t="s">
        <v>42</v>
      </c>
      <c r="D21" s="30">
        <f>ROUND('12 決算（千円）'!D21/1000,0)</f>
        <v>51546</v>
      </c>
      <c r="E21" s="31">
        <f>ROUND('12 決算（千円）'!E21/1000,0)</f>
        <v>47214</v>
      </c>
      <c r="F21" s="31">
        <f>ROUND('12 決算（千円）'!F21/1000,0)</f>
        <v>4333</v>
      </c>
      <c r="G21" s="31">
        <f>ROUND('12 決算（千円）'!G21/1000,0)</f>
        <v>664</v>
      </c>
      <c r="H21" s="31">
        <f>ROUND('12 決算（千円）'!H21/1000,0)</f>
        <v>3669</v>
      </c>
      <c r="I21" s="31">
        <f>ROUND('12 決算（千円）'!I21/1000,0)</f>
        <v>-218</v>
      </c>
      <c r="J21" s="31">
        <f>ROUND('12 決算（千円）'!J21/1000,0)</f>
        <v>1334</v>
      </c>
      <c r="K21" s="31">
        <f>ROUND('12 決算（千円）'!K21/1000,0)</f>
        <v>0</v>
      </c>
      <c r="L21" s="31">
        <f>ROUND('12 決算（千円）'!L21/1000,0)</f>
        <v>0</v>
      </c>
      <c r="M21" s="32">
        <f>ROUND('12 決算（千円）'!M21/1000,0)</f>
        <v>1116</v>
      </c>
      <c r="N21" s="33">
        <v>12.2</v>
      </c>
      <c r="O21" s="34">
        <v>84.2</v>
      </c>
      <c r="Q21" s="447"/>
      <c r="R21" s="447"/>
    </row>
    <row r="22" spans="1:18" s="27" customFormat="1" ht="18.75" customHeight="1">
      <c r="A22" s="451"/>
      <c r="B22" s="62">
        <v>17</v>
      </c>
      <c r="C22" s="63" t="s">
        <v>43</v>
      </c>
      <c r="D22" s="30">
        <f>ROUND('12 決算（千円）'!D22/1000,0)</f>
        <v>63423</v>
      </c>
      <c r="E22" s="31">
        <f>ROUND('12 決算（千円）'!E22/1000,0)</f>
        <v>60748</v>
      </c>
      <c r="F22" s="31">
        <f>ROUND('12 決算（千円）'!F22/1000,0)</f>
        <v>2675</v>
      </c>
      <c r="G22" s="31">
        <f>ROUND('12 決算（千円）'!G22/1000,0)</f>
        <v>612</v>
      </c>
      <c r="H22" s="31">
        <f>ROUND('12 決算（千円）'!H22/1000,0)</f>
        <v>2064</v>
      </c>
      <c r="I22" s="31">
        <f>ROUND('12 決算（千円）'!I22/1000,0)</f>
        <v>-458</v>
      </c>
      <c r="J22" s="31">
        <f>ROUND('12 決算（千円）'!J22/1000,0)</f>
        <v>4</v>
      </c>
      <c r="K22" s="31">
        <f>ROUND('12 決算（千円）'!K22/1000,0)</f>
        <v>0</v>
      </c>
      <c r="L22" s="31">
        <f>ROUND('12 決算（千円）'!L22/1000,0)</f>
        <v>0</v>
      </c>
      <c r="M22" s="32">
        <f>ROUND('12 決算（千円）'!M22/1000,0)</f>
        <v>-454</v>
      </c>
      <c r="N22" s="33">
        <v>5.5</v>
      </c>
      <c r="O22" s="34">
        <v>95.8</v>
      </c>
      <c r="Q22" s="447"/>
      <c r="R22" s="447"/>
    </row>
    <row r="23" spans="1:18" s="27" customFormat="1" ht="18.75" customHeight="1">
      <c r="A23" s="451"/>
      <c r="B23" s="62">
        <v>18</v>
      </c>
      <c r="C23" s="63" t="s">
        <v>44</v>
      </c>
      <c r="D23" s="30">
        <f>ROUND('12 決算（千円）'!D23/1000,0)</f>
        <v>73442</v>
      </c>
      <c r="E23" s="31">
        <f>ROUND('12 決算（千円）'!E23/1000,0)</f>
        <v>70422</v>
      </c>
      <c r="F23" s="31">
        <f>ROUND('12 決算（千円）'!F23/1000,0)</f>
        <v>3021</v>
      </c>
      <c r="G23" s="31">
        <f>ROUND('12 決算（千円）'!G23/1000,0)</f>
        <v>255</v>
      </c>
      <c r="H23" s="31">
        <f>ROUND('12 決算（千円）'!H23/1000,0)</f>
        <v>2766</v>
      </c>
      <c r="I23" s="31">
        <f>ROUND('12 決算（千円）'!I23/1000,0)</f>
        <v>-2049</v>
      </c>
      <c r="J23" s="31">
        <f>ROUND('12 決算（千円）'!J23/1000,0)</f>
        <v>88</v>
      </c>
      <c r="K23" s="31">
        <f>ROUND('12 決算（千円）'!K23/1000,0)</f>
        <v>0</v>
      </c>
      <c r="L23" s="31">
        <f>ROUND('12 決算（千円）'!L23/1000,0)</f>
        <v>0</v>
      </c>
      <c r="M23" s="32">
        <f>ROUND('12 決算（千円）'!M23/1000,0)</f>
        <v>-1961</v>
      </c>
      <c r="N23" s="33">
        <v>6.4</v>
      </c>
      <c r="O23" s="34">
        <v>94.3</v>
      </c>
      <c r="Q23" s="447"/>
      <c r="R23" s="447"/>
    </row>
    <row r="24" spans="1:18" s="27" customFormat="1" ht="18.75" customHeight="1">
      <c r="A24" s="451"/>
      <c r="B24" s="62">
        <v>19</v>
      </c>
      <c r="C24" s="63" t="s">
        <v>45</v>
      </c>
      <c r="D24" s="30">
        <f>ROUND('12 決算（千円）'!D24/1000,0)</f>
        <v>99531</v>
      </c>
      <c r="E24" s="31">
        <f>ROUND('12 決算（千円）'!E24/1000,0)</f>
        <v>94701</v>
      </c>
      <c r="F24" s="31">
        <f>ROUND('12 決算（千円）'!F24/1000,0)</f>
        <v>4830</v>
      </c>
      <c r="G24" s="31">
        <f>ROUND('12 決算（千円）'!G24/1000,0)</f>
        <v>135</v>
      </c>
      <c r="H24" s="31">
        <f>ROUND('12 決算（千円）'!H24/1000,0)</f>
        <v>4695</v>
      </c>
      <c r="I24" s="31">
        <f>ROUND('12 決算（千円）'!I24/1000,0)</f>
        <v>-459</v>
      </c>
      <c r="J24" s="31">
        <f>ROUND('12 決算（千円）'!J24/1000,0)</f>
        <v>2604</v>
      </c>
      <c r="K24" s="31">
        <f>ROUND('12 決算（千円）'!K24/1000,0)</f>
        <v>0</v>
      </c>
      <c r="L24" s="31">
        <f>ROUND('12 決算（千円）'!L24/1000,0)</f>
        <v>1600</v>
      </c>
      <c r="M24" s="32">
        <f>ROUND('12 決算（千円）'!M24/1000,0)</f>
        <v>545</v>
      </c>
      <c r="N24" s="33">
        <v>8</v>
      </c>
      <c r="O24" s="34">
        <v>89.2</v>
      </c>
      <c r="Q24" s="447"/>
      <c r="R24" s="447"/>
    </row>
    <row r="25" spans="1:18" s="27" customFormat="1" ht="18.75" customHeight="1">
      <c r="A25" s="451"/>
      <c r="B25" s="62">
        <v>20</v>
      </c>
      <c r="C25" s="63" t="s">
        <v>46</v>
      </c>
      <c r="D25" s="30">
        <f>ROUND('12 決算（千円）'!D25/1000,0)</f>
        <v>24333</v>
      </c>
      <c r="E25" s="31">
        <f>ROUND('12 決算（千円）'!E25/1000,0)</f>
        <v>23409</v>
      </c>
      <c r="F25" s="31">
        <f>ROUND('12 決算（千円）'!F25/1000,0)</f>
        <v>924</v>
      </c>
      <c r="G25" s="31">
        <f>ROUND('12 決算（千円）'!G25/1000,0)</f>
        <v>45</v>
      </c>
      <c r="H25" s="31">
        <f>ROUND('12 決算（千円）'!H25/1000,0)</f>
        <v>879</v>
      </c>
      <c r="I25" s="31">
        <f>ROUND('12 決算（千円）'!I25/1000,0)</f>
        <v>-165</v>
      </c>
      <c r="J25" s="31">
        <f>ROUND('12 決算（千円）'!J25/1000,0)</f>
        <v>4</v>
      </c>
      <c r="K25" s="31">
        <f>ROUND('12 決算（千円）'!K25/1000,0)</f>
        <v>0</v>
      </c>
      <c r="L25" s="31">
        <f>ROUND('12 決算（千円）'!L25/1000,0)</f>
        <v>88</v>
      </c>
      <c r="M25" s="32">
        <f>ROUND('12 決算（千円）'!M25/1000,0)</f>
        <v>-248</v>
      </c>
      <c r="N25" s="33">
        <v>6.2</v>
      </c>
      <c r="O25" s="34">
        <v>88.9</v>
      </c>
      <c r="Q25" s="447"/>
      <c r="R25" s="447"/>
    </row>
    <row r="26" spans="1:18" s="27" customFormat="1" ht="18.75" customHeight="1">
      <c r="A26" s="451"/>
      <c r="B26" s="62">
        <v>21</v>
      </c>
      <c r="C26" s="63" t="s">
        <v>47</v>
      </c>
      <c r="D26" s="30">
        <f>ROUND('12 決算（千円）'!D26/1000,0)</f>
        <v>52113</v>
      </c>
      <c r="E26" s="31">
        <f>ROUND('12 決算（千円）'!E26/1000,0)</f>
        <v>49015</v>
      </c>
      <c r="F26" s="31">
        <f>ROUND('12 決算（千円）'!F26/1000,0)</f>
        <v>3098</v>
      </c>
      <c r="G26" s="31">
        <f>ROUND('12 決算（千円）'!G26/1000,0)</f>
        <v>528</v>
      </c>
      <c r="H26" s="31">
        <f>ROUND('12 決算（千円）'!H26/1000,0)</f>
        <v>2570</v>
      </c>
      <c r="I26" s="31">
        <f>ROUND('12 決算（千円）'!I26/1000,0)</f>
        <v>161</v>
      </c>
      <c r="J26" s="31">
        <f>ROUND('12 決算（千円）'!J26/1000,0)</f>
        <v>1112</v>
      </c>
      <c r="K26" s="31">
        <f>ROUND('12 決算（千円）'!K26/1000,0)</f>
        <v>0</v>
      </c>
      <c r="L26" s="31">
        <f>ROUND('12 決算（千円）'!L26/1000,0)</f>
        <v>278</v>
      </c>
      <c r="M26" s="32">
        <f>ROUND('12 決算（千円）'!M26/1000,0)</f>
        <v>995</v>
      </c>
      <c r="N26" s="33">
        <v>8.9</v>
      </c>
      <c r="O26" s="34">
        <v>91.9</v>
      </c>
      <c r="Q26" s="447"/>
      <c r="R26" s="447"/>
    </row>
    <row r="27" spans="1:18" s="27" customFormat="1" ht="18.75" customHeight="1">
      <c r="A27" s="451"/>
      <c r="B27" s="62">
        <v>22</v>
      </c>
      <c r="C27" s="63" t="s">
        <v>48</v>
      </c>
      <c r="D27" s="30">
        <f>ROUND('12 決算（千円）'!D27/1000,0)</f>
        <v>40078</v>
      </c>
      <c r="E27" s="31">
        <f>ROUND('12 決算（千円）'!E27/1000,0)</f>
        <v>39182</v>
      </c>
      <c r="F27" s="31">
        <f>ROUND('12 決算（千円）'!F27/1000,0)</f>
        <v>896</v>
      </c>
      <c r="G27" s="31">
        <f>ROUND('12 決算（千円）'!G27/1000,0)</f>
        <v>138</v>
      </c>
      <c r="H27" s="31">
        <f>ROUND('12 決算（千円）'!H27/1000,0)</f>
        <v>758</v>
      </c>
      <c r="I27" s="31">
        <f>ROUND('12 決算（千円）'!I27/1000,0)</f>
        <v>-529</v>
      </c>
      <c r="J27" s="31">
        <f>ROUND('12 決算（千円）'!J27/1000,0)</f>
        <v>1</v>
      </c>
      <c r="K27" s="31">
        <f>ROUND('12 決算（千円）'!K27/1000,0)</f>
        <v>0</v>
      </c>
      <c r="L27" s="31">
        <f>ROUND('12 決算（千円）'!L27/1000,0)</f>
        <v>283</v>
      </c>
      <c r="M27" s="32">
        <f>ROUND('12 決算（千円）'!M27/1000,0)</f>
        <v>-810</v>
      </c>
      <c r="N27" s="33">
        <v>3</v>
      </c>
      <c r="O27" s="34">
        <v>97.2</v>
      </c>
      <c r="Q27" s="447"/>
      <c r="R27" s="447"/>
    </row>
    <row r="28" spans="1:18" s="27" customFormat="1" ht="18.75" customHeight="1">
      <c r="A28" s="451"/>
      <c r="B28" s="62">
        <v>23</v>
      </c>
      <c r="C28" s="63" t="s">
        <v>49</v>
      </c>
      <c r="D28" s="30">
        <f>ROUND('12 決算（千円）'!D28/1000,0)</f>
        <v>40174</v>
      </c>
      <c r="E28" s="31">
        <f>ROUND('12 決算（千円）'!E28/1000,0)</f>
        <v>39108</v>
      </c>
      <c r="F28" s="31">
        <f>ROUND('12 決算（千円）'!F28/1000,0)</f>
        <v>1066</v>
      </c>
      <c r="G28" s="31">
        <f>ROUND('12 決算（千円）'!G28/1000,0)</f>
        <v>61</v>
      </c>
      <c r="H28" s="31">
        <f>ROUND('12 決算（千円）'!H28/1000,0)</f>
        <v>1005</v>
      </c>
      <c r="I28" s="31">
        <f>ROUND('12 決算（千円）'!I28/1000,0)</f>
        <v>-4</v>
      </c>
      <c r="J28" s="31">
        <f>ROUND('12 決算（千円）'!J28/1000,0)</f>
        <v>519</v>
      </c>
      <c r="K28" s="31">
        <f>ROUND('12 決算（千円）'!K28/1000,0)</f>
        <v>0</v>
      </c>
      <c r="L28" s="31">
        <f>ROUND('12 決算（千円）'!L28/1000,0)</f>
        <v>55</v>
      </c>
      <c r="M28" s="32">
        <f>ROUND('12 決算（千円）'!M28/1000,0)</f>
        <v>459</v>
      </c>
      <c r="N28" s="33">
        <v>4.3</v>
      </c>
      <c r="O28" s="34">
        <v>92.8</v>
      </c>
      <c r="Q28" s="447"/>
      <c r="R28" s="447"/>
    </row>
    <row r="29" spans="1:18" s="27" customFormat="1" ht="18.75" customHeight="1">
      <c r="A29" s="451"/>
      <c r="B29" s="62">
        <v>24</v>
      </c>
      <c r="C29" s="63" t="s">
        <v>50</v>
      </c>
      <c r="D29" s="30">
        <f>ROUND('12 決算（千円）'!D29/1000,0)</f>
        <v>23220</v>
      </c>
      <c r="E29" s="31">
        <f>ROUND('12 決算（千円）'!E29/1000,0)</f>
        <v>21785</v>
      </c>
      <c r="F29" s="31">
        <f>ROUND('12 決算（千円）'!F29/1000,0)</f>
        <v>1435</v>
      </c>
      <c r="G29" s="31">
        <f>ROUND('12 決算（千円）'!G29/1000,0)</f>
        <v>16</v>
      </c>
      <c r="H29" s="31">
        <f>ROUND('12 決算（千円）'!H29/1000,0)</f>
        <v>1418</v>
      </c>
      <c r="I29" s="31">
        <f>ROUND('12 決算（千円）'!I29/1000,0)</f>
        <v>-174</v>
      </c>
      <c r="J29" s="31">
        <f>ROUND('12 決算（千円）'!J29/1000,0)</f>
        <v>3</v>
      </c>
      <c r="K29" s="31">
        <f>ROUND('12 決算（千円）'!K29/1000,0)</f>
        <v>0</v>
      </c>
      <c r="L29" s="31">
        <f>ROUND('12 決算（千円）'!L29/1000,0)</f>
        <v>177</v>
      </c>
      <c r="M29" s="32">
        <f>ROUND('12 決算（千円）'!M29/1000,0)</f>
        <v>-348</v>
      </c>
      <c r="N29" s="33">
        <v>10.2</v>
      </c>
      <c r="O29" s="34">
        <v>94.3</v>
      </c>
      <c r="Q29" s="447"/>
      <c r="R29" s="447"/>
    </row>
    <row r="30" spans="1:18" s="27" customFormat="1" ht="18.75" customHeight="1">
      <c r="A30" s="451"/>
      <c r="B30" s="62">
        <v>25</v>
      </c>
      <c r="C30" s="63" t="s">
        <v>51</v>
      </c>
      <c r="D30" s="30">
        <f>ROUND('12 決算（千円）'!D30/1000,0)</f>
        <v>26773</v>
      </c>
      <c r="E30" s="31">
        <f>ROUND('12 決算（千円）'!E30/1000,0)</f>
        <v>25601</v>
      </c>
      <c r="F30" s="31">
        <f>ROUND('12 決算（千円）'!F30/1000,0)</f>
        <v>1172</v>
      </c>
      <c r="G30" s="31">
        <f>ROUND('12 決算（千円）'!G30/1000,0)</f>
        <v>189</v>
      </c>
      <c r="H30" s="31">
        <f>ROUND('12 決算（千円）'!H30/1000,0)</f>
        <v>983</v>
      </c>
      <c r="I30" s="31">
        <f>ROUND('12 決算（千円）'!I30/1000,0)</f>
        <v>-352</v>
      </c>
      <c r="J30" s="31">
        <f>ROUND('12 決算（千円）'!J30/1000,0)</f>
        <v>346</v>
      </c>
      <c r="K30" s="31">
        <f>ROUND('12 決算（千円）'!K30/1000,0)</f>
        <v>0</v>
      </c>
      <c r="L30" s="31">
        <f>ROUND('12 決算（千円）'!L30/1000,0)</f>
        <v>153</v>
      </c>
      <c r="M30" s="32">
        <f>ROUND('12 決算（千円）'!M30/1000,0)</f>
        <v>-159</v>
      </c>
      <c r="N30" s="33">
        <v>6.5</v>
      </c>
      <c r="O30" s="34">
        <v>88.2</v>
      </c>
      <c r="Q30" s="447"/>
      <c r="R30" s="447"/>
    </row>
    <row r="31" spans="1:18" s="27" customFormat="1" ht="18.75" customHeight="1">
      <c r="A31" s="451"/>
      <c r="B31" s="62">
        <v>26</v>
      </c>
      <c r="C31" s="63" t="s">
        <v>52</v>
      </c>
      <c r="D31" s="30">
        <f>ROUND('12 決算（千円）'!D31/1000,0)</f>
        <v>52909</v>
      </c>
      <c r="E31" s="31">
        <f>ROUND('12 決算（千円）'!E31/1000,0)</f>
        <v>50761</v>
      </c>
      <c r="F31" s="31">
        <f>ROUND('12 決算（千円）'!F31/1000,0)</f>
        <v>2149</v>
      </c>
      <c r="G31" s="31">
        <f>ROUND('12 決算（千円）'!G31/1000,0)</f>
        <v>578</v>
      </c>
      <c r="H31" s="31">
        <f>ROUND('12 決算（千円）'!H31/1000,0)</f>
        <v>1571</v>
      </c>
      <c r="I31" s="31">
        <f>ROUND('12 決算（千円）'!I31/1000,0)</f>
        <v>433</v>
      </c>
      <c r="J31" s="31">
        <f>ROUND('12 決算（千円）'!J31/1000,0)</f>
        <v>1972</v>
      </c>
      <c r="K31" s="31">
        <f>ROUND('12 決算（千円）'!K31/1000,0)</f>
        <v>0</v>
      </c>
      <c r="L31" s="31">
        <f>ROUND('12 決算（千円）'!L31/1000,0)</f>
        <v>1505</v>
      </c>
      <c r="M31" s="32">
        <f>ROUND('12 決算（千円）'!M31/1000,0)</f>
        <v>900</v>
      </c>
      <c r="N31" s="33">
        <v>5.5</v>
      </c>
      <c r="O31" s="34">
        <v>95.2</v>
      </c>
      <c r="Q31" s="447"/>
      <c r="R31" s="447"/>
    </row>
    <row r="32" spans="1:18" s="27" customFormat="1" ht="18.75" customHeight="1">
      <c r="A32" s="451"/>
      <c r="B32" s="62">
        <v>27</v>
      </c>
      <c r="C32" s="63" t="s">
        <v>53</v>
      </c>
      <c r="D32" s="30">
        <f>ROUND('12 決算（千円）'!D32/1000,0)</f>
        <v>23781</v>
      </c>
      <c r="E32" s="31">
        <f>ROUND('12 決算（千円）'!E32/1000,0)</f>
        <v>23381</v>
      </c>
      <c r="F32" s="31">
        <f>ROUND('12 決算（千円）'!F32/1000,0)</f>
        <v>400</v>
      </c>
      <c r="G32" s="31">
        <f>ROUND('12 決算（千円）'!G32/1000,0)</f>
        <v>76</v>
      </c>
      <c r="H32" s="31">
        <f>ROUND('12 決算（千円）'!H32/1000,0)</f>
        <v>324</v>
      </c>
      <c r="I32" s="31">
        <f>ROUND('12 決算（千円）'!I32/1000,0)</f>
        <v>-57</v>
      </c>
      <c r="J32" s="31">
        <f>ROUND('12 決算（千円）'!J32/1000,0)</f>
        <v>0</v>
      </c>
      <c r="K32" s="31">
        <f>ROUND('12 決算（千円）'!K32/1000,0)</f>
        <v>0</v>
      </c>
      <c r="L32" s="31">
        <f>ROUND('12 決算（千円）'!L32/1000,0)</f>
        <v>664</v>
      </c>
      <c r="M32" s="32">
        <f>ROUND('12 決算（千円）'!M32/1000,0)</f>
        <v>-721</v>
      </c>
      <c r="N32" s="33">
        <v>2.4</v>
      </c>
      <c r="O32" s="34">
        <v>95.3</v>
      </c>
      <c r="Q32" s="447"/>
      <c r="R32" s="447"/>
    </row>
    <row r="33" spans="1:18" s="27" customFormat="1" ht="18.75" customHeight="1">
      <c r="A33" s="451"/>
      <c r="B33" s="62">
        <v>28</v>
      </c>
      <c r="C33" s="63" t="s">
        <v>54</v>
      </c>
      <c r="D33" s="30">
        <f>ROUND('12 決算（千円）'!D33/1000,0)</f>
        <v>51717</v>
      </c>
      <c r="E33" s="31">
        <f>ROUND('12 決算（千円）'!E33/1000,0)</f>
        <v>47235</v>
      </c>
      <c r="F33" s="31">
        <f>ROUND('12 決算（千円）'!F33/1000,0)</f>
        <v>4482</v>
      </c>
      <c r="G33" s="31">
        <f>ROUND('12 決算（千円）'!G33/1000,0)</f>
        <v>2165</v>
      </c>
      <c r="H33" s="31">
        <f>ROUND('12 決算（千円）'!H33/1000,0)</f>
        <v>2316</v>
      </c>
      <c r="I33" s="31">
        <f>ROUND('12 決算（千円）'!I33/1000,0)</f>
        <v>-246</v>
      </c>
      <c r="J33" s="31">
        <f>ROUND('12 決算（千円）'!J33/1000,0)</f>
        <v>0</v>
      </c>
      <c r="K33" s="31">
        <f>ROUND('12 決算（千円）'!K33/1000,0)</f>
        <v>415</v>
      </c>
      <c r="L33" s="31">
        <f>ROUND('12 決算（千円）'!L33/1000,0)</f>
        <v>946</v>
      </c>
      <c r="M33" s="32">
        <f>ROUND('12 決算（千円）'!M33/1000,0)</f>
        <v>-778</v>
      </c>
      <c r="N33" s="33">
        <v>7.6</v>
      </c>
      <c r="O33" s="34">
        <v>92.6</v>
      </c>
      <c r="Q33" s="447"/>
      <c r="R33" s="447"/>
    </row>
    <row r="34" spans="1:18" s="27" customFormat="1" ht="18.75" customHeight="1">
      <c r="A34" s="451"/>
      <c r="B34" s="62">
        <v>29</v>
      </c>
      <c r="C34" s="63" t="s">
        <v>55</v>
      </c>
      <c r="D34" s="30">
        <f>ROUND('12 決算（千円）'!D34/1000,0)</f>
        <v>20483</v>
      </c>
      <c r="E34" s="31">
        <f>ROUND('12 決算（千円）'!E34/1000,0)</f>
        <v>19644</v>
      </c>
      <c r="F34" s="31">
        <f>ROUND('12 決算（千円）'!F34/1000,0)</f>
        <v>839</v>
      </c>
      <c r="G34" s="31">
        <f>ROUND('12 決算（千円）'!G34/1000,0)</f>
        <v>89</v>
      </c>
      <c r="H34" s="31">
        <f>ROUND('12 決算（千円）'!H34/1000,0)</f>
        <v>750</v>
      </c>
      <c r="I34" s="31">
        <f>ROUND('12 決算（千円）'!I34/1000,0)</f>
        <v>-141</v>
      </c>
      <c r="J34" s="31">
        <f>ROUND('12 決算（千円）'!J34/1000,0)</f>
        <v>450</v>
      </c>
      <c r="K34" s="31">
        <f>ROUND('12 決算（千円）'!K34/1000,0)</f>
        <v>0</v>
      </c>
      <c r="L34" s="31">
        <f>ROUND('12 決算（千円）'!L34/1000,0)</f>
        <v>897</v>
      </c>
      <c r="M34" s="32">
        <f>ROUND('12 決算（千円）'!M34/1000,0)</f>
        <v>-588</v>
      </c>
      <c r="N34" s="33">
        <v>5.9</v>
      </c>
      <c r="O34" s="34">
        <v>90.6</v>
      </c>
      <c r="Q34" s="447"/>
      <c r="R34" s="447"/>
    </row>
    <row r="35" spans="1:18" s="27" customFormat="1" ht="18.75" customHeight="1">
      <c r="A35" s="451"/>
      <c r="B35" s="62">
        <v>30</v>
      </c>
      <c r="C35" s="63" t="s">
        <v>56</v>
      </c>
      <c r="D35" s="30">
        <f>ROUND('12 決算（千円）'!D35/1000,0)</f>
        <v>30096</v>
      </c>
      <c r="E35" s="31">
        <f>ROUND('12 決算（千円）'!E35/1000,0)</f>
        <v>28338</v>
      </c>
      <c r="F35" s="31">
        <f>ROUND('12 決算（千円）'!F35/1000,0)</f>
        <v>1758</v>
      </c>
      <c r="G35" s="31">
        <f>ROUND('12 決算（千円）'!G35/1000,0)</f>
        <v>6</v>
      </c>
      <c r="H35" s="31">
        <f>ROUND('12 決算（千円）'!H35/1000,0)</f>
        <v>1752</v>
      </c>
      <c r="I35" s="31">
        <f>ROUND('12 決算（千円）'!I35/1000,0)</f>
        <v>155</v>
      </c>
      <c r="J35" s="31">
        <f>ROUND('12 決算（千円）'!J35/1000,0)</f>
        <v>587</v>
      </c>
      <c r="K35" s="31">
        <f>ROUND('12 決算（千円）'!K35/1000,0)</f>
        <v>0</v>
      </c>
      <c r="L35" s="31">
        <f>ROUND('12 決算（千円）'!L35/1000,0)</f>
        <v>399</v>
      </c>
      <c r="M35" s="32">
        <f>ROUND('12 決算（千円）'!M35/1000,0)</f>
        <v>343</v>
      </c>
      <c r="N35" s="33">
        <v>10.6</v>
      </c>
      <c r="O35" s="34">
        <v>88.1</v>
      </c>
      <c r="Q35" s="447"/>
      <c r="R35" s="447"/>
    </row>
    <row r="36" spans="1:18" s="27" customFormat="1" ht="18.75" customHeight="1">
      <c r="A36" s="451"/>
      <c r="B36" s="62">
        <v>31</v>
      </c>
      <c r="C36" s="63" t="s">
        <v>57</v>
      </c>
      <c r="D36" s="30">
        <f>ROUND('12 決算（千円）'!D36/1000,0)</f>
        <v>34272</v>
      </c>
      <c r="E36" s="31">
        <f>ROUND('12 決算（千円）'!E36/1000,0)</f>
        <v>33312</v>
      </c>
      <c r="F36" s="31">
        <f>ROUND('12 決算（千円）'!F36/1000,0)</f>
        <v>961</v>
      </c>
      <c r="G36" s="31">
        <f>ROUND('12 決算（千円）'!G36/1000,0)</f>
        <v>228</v>
      </c>
      <c r="H36" s="31">
        <f>ROUND('12 決算（千円）'!H36/1000,0)</f>
        <v>733</v>
      </c>
      <c r="I36" s="31">
        <f>ROUND('12 決算（千円）'!I36/1000,0)</f>
        <v>-416</v>
      </c>
      <c r="J36" s="31">
        <f>ROUND('12 決算（千円）'!J36/1000,0)</f>
        <v>1</v>
      </c>
      <c r="K36" s="31">
        <f>ROUND('12 決算（千円）'!K36/1000,0)</f>
        <v>0</v>
      </c>
      <c r="L36" s="31">
        <f>ROUND('12 決算（千円）'!L36/1000,0)</f>
        <v>0</v>
      </c>
      <c r="M36" s="32">
        <f>ROUND('12 決算（千円）'!M36/1000,0)</f>
        <v>-415</v>
      </c>
      <c r="N36" s="33">
        <v>3.7</v>
      </c>
      <c r="O36" s="34">
        <v>89</v>
      </c>
      <c r="Q36" s="447"/>
      <c r="R36" s="447"/>
    </row>
    <row r="37" spans="1:18" s="27" customFormat="1" ht="18.75" customHeight="1">
      <c r="A37" s="451"/>
      <c r="B37" s="62">
        <v>32</v>
      </c>
      <c r="C37" s="63" t="s">
        <v>58</v>
      </c>
      <c r="D37" s="30">
        <f>ROUND('12 決算（千円）'!D37/1000,0)</f>
        <v>47744</v>
      </c>
      <c r="E37" s="31">
        <f>ROUND('12 決算（千円）'!E37/1000,0)</f>
        <v>44471</v>
      </c>
      <c r="F37" s="31">
        <f>ROUND('12 決算（千円）'!F37/1000,0)</f>
        <v>3273</v>
      </c>
      <c r="G37" s="31">
        <f>ROUND('12 決算（千円）'!G37/1000,0)</f>
        <v>240</v>
      </c>
      <c r="H37" s="31">
        <f>ROUND('12 決算（千円）'!H37/1000,0)</f>
        <v>3033</v>
      </c>
      <c r="I37" s="31">
        <f>ROUND('12 決算（千円）'!I37/1000,0)</f>
        <v>192</v>
      </c>
      <c r="J37" s="31">
        <f>ROUND('12 決算（千円）'!J37/1000,0)</f>
        <v>1519</v>
      </c>
      <c r="K37" s="31">
        <f>ROUND('12 決算（千円）'!K37/1000,0)</f>
        <v>0</v>
      </c>
      <c r="L37" s="31">
        <f>ROUND('12 決算（千円）'!L37/1000,0)</f>
        <v>1740</v>
      </c>
      <c r="M37" s="32">
        <f>ROUND('12 決算（千円）'!M37/1000,0)</f>
        <v>-29</v>
      </c>
      <c r="N37" s="33">
        <v>12.2</v>
      </c>
      <c r="O37" s="34">
        <v>94.2</v>
      </c>
      <c r="Q37" s="447"/>
      <c r="R37" s="447"/>
    </row>
    <row r="38" spans="1:18" s="27" customFormat="1" ht="18.75" customHeight="1">
      <c r="A38" s="451"/>
      <c r="B38" s="62">
        <v>33</v>
      </c>
      <c r="C38" s="63" t="s">
        <v>59</v>
      </c>
      <c r="D38" s="30">
        <f>ROUND('12 決算（千円）'!D38/1000,0)</f>
        <v>18355</v>
      </c>
      <c r="E38" s="31">
        <f>ROUND('12 決算（千円）'!E38/1000,0)</f>
        <v>17444</v>
      </c>
      <c r="F38" s="31">
        <f>ROUND('12 決算（千円）'!F38/1000,0)</f>
        <v>911</v>
      </c>
      <c r="G38" s="31">
        <f>ROUND('12 決算（千円）'!G38/1000,0)</f>
        <v>195</v>
      </c>
      <c r="H38" s="31">
        <f>ROUND('12 決算（千円）'!H38/1000,0)</f>
        <v>717</v>
      </c>
      <c r="I38" s="31">
        <f>ROUND('12 決算（千円）'!I38/1000,0)</f>
        <v>20</v>
      </c>
      <c r="J38" s="31">
        <f>ROUND('12 決算（千円）'!J38/1000,0)</f>
        <v>345</v>
      </c>
      <c r="K38" s="31">
        <f>ROUND('12 決算（千円）'!K38/1000,0)</f>
        <v>0</v>
      </c>
      <c r="L38" s="31">
        <f>ROUND('12 決算（千円）'!L38/1000,0)</f>
        <v>297</v>
      </c>
      <c r="M38" s="32">
        <f>ROUND('12 決算（千円）'!M38/1000,0)</f>
        <v>68</v>
      </c>
      <c r="N38" s="33">
        <v>6</v>
      </c>
      <c r="O38" s="34">
        <v>87.9</v>
      </c>
      <c r="Q38" s="447"/>
      <c r="R38" s="447"/>
    </row>
    <row r="39" spans="1:18" s="27" customFormat="1" ht="18.75" customHeight="1">
      <c r="A39" s="451"/>
      <c r="B39" s="62">
        <v>34</v>
      </c>
      <c r="C39" s="63" t="s">
        <v>60</v>
      </c>
      <c r="D39" s="30">
        <f>ROUND('12 決算（千円）'!D39/1000,0)</f>
        <v>31400</v>
      </c>
      <c r="E39" s="31">
        <f>ROUND('12 決算（千円）'!E39/1000,0)</f>
        <v>30419</v>
      </c>
      <c r="F39" s="31">
        <f>ROUND('12 決算（千円）'!F39/1000,0)</f>
        <v>981</v>
      </c>
      <c r="G39" s="31">
        <f>ROUND('12 決算（千円）'!G39/1000,0)</f>
        <v>37</v>
      </c>
      <c r="H39" s="31">
        <f>ROUND('12 決算（千円）'!H39/1000,0)</f>
        <v>944</v>
      </c>
      <c r="I39" s="31">
        <f>ROUND('12 決算（千円）'!I39/1000,0)</f>
        <v>-466</v>
      </c>
      <c r="J39" s="31">
        <f>ROUND('12 決算（千円）'!J39/1000,0)</f>
        <v>859</v>
      </c>
      <c r="K39" s="31">
        <f>ROUND('12 決算（千円）'!K39/1000,0)</f>
        <v>0</v>
      </c>
      <c r="L39" s="31">
        <f>ROUND('12 決算（千円）'!L39/1000,0)</f>
        <v>440</v>
      </c>
      <c r="M39" s="32">
        <f>ROUND('12 決算（千円）'!M39/1000,0)</f>
        <v>-46</v>
      </c>
      <c r="N39" s="33">
        <v>5.2</v>
      </c>
      <c r="O39" s="34">
        <v>91.8</v>
      </c>
      <c r="Q39" s="447"/>
      <c r="R39" s="447"/>
    </row>
    <row r="40" spans="1:18" s="27" customFormat="1" ht="18.75" customHeight="1">
      <c r="A40" s="451"/>
      <c r="B40" s="62">
        <v>35</v>
      </c>
      <c r="C40" s="63" t="s">
        <v>61</v>
      </c>
      <c r="D40" s="30">
        <f>ROUND('12 決算（千円）'!D40/1000,0)</f>
        <v>18160</v>
      </c>
      <c r="E40" s="31">
        <f>ROUND('12 決算（千円）'!E40/1000,0)</f>
        <v>16853</v>
      </c>
      <c r="F40" s="31">
        <f>ROUND('12 決算（千円）'!F40/1000,0)</f>
        <v>1307</v>
      </c>
      <c r="G40" s="31">
        <f>ROUND('12 決算（千円）'!G40/1000,0)</f>
        <v>396</v>
      </c>
      <c r="H40" s="31">
        <f>ROUND('12 決算（千円）'!H40/1000,0)</f>
        <v>911</v>
      </c>
      <c r="I40" s="31">
        <f>ROUND('12 決算（千円）'!I40/1000,0)</f>
        <v>-305</v>
      </c>
      <c r="J40" s="31">
        <f>ROUND('12 決算（千円）'!J40/1000,0)</f>
        <v>393</v>
      </c>
      <c r="K40" s="31">
        <f>ROUND('12 決算（千円）'!K40/1000,0)</f>
        <v>0</v>
      </c>
      <c r="L40" s="31">
        <f>ROUND('12 決算（千円）'!L40/1000,0)</f>
        <v>550</v>
      </c>
      <c r="M40" s="32">
        <f>ROUND('12 決算（千円）'!M40/1000,0)</f>
        <v>-462</v>
      </c>
      <c r="N40" s="33">
        <v>9.1</v>
      </c>
      <c r="O40" s="34">
        <v>91.2</v>
      </c>
      <c r="Q40" s="447"/>
      <c r="R40" s="447"/>
    </row>
    <row r="41" spans="1:18" s="27" customFormat="1" ht="18.75" customHeight="1">
      <c r="A41" s="451"/>
      <c r="B41" s="62">
        <v>36</v>
      </c>
      <c r="C41" s="63" t="s">
        <v>62</v>
      </c>
      <c r="D41" s="30">
        <f>ROUND('12 決算（千円）'!D41/1000,0)</f>
        <v>21260</v>
      </c>
      <c r="E41" s="31">
        <f>ROUND('12 決算（千円）'!E41/1000,0)</f>
        <v>20438</v>
      </c>
      <c r="F41" s="31">
        <f>ROUND('12 決算（千円）'!F41/1000,0)</f>
        <v>822</v>
      </c>
      <c r="G41" s="31">
        <f>ROUND('12 決算（千円）'!G41/1000,0)</f>
        <v>70</v>
      </c>
      <c r="H41" s="31">
        <f>ROUND('12 決算（千円）'!H41/1000,0)</f>
        <v>752</v>
      </c>
      <c r="I41" s="31">
        <f>ROUND('12 決算（千円）'!I41/1000,0)</f>
        <v>-52</v>
      </c>
      <c r="J41" s="31">
        <f>ROUND('12 決算（千円）'!J41/1000,0)</f>
        <v>411</v>
      </c>
      <c r="K41" s="31">
        <f>ROUND('12 決算（千円）'!K41/1000,0)</f>
        <v>0</v>
      </c>
      <c r="L41" s="31">
        <f>ROUND('12 決算（千円）'!L41/1000,0)</f>
        <v>284</v>
      </c>
      <c r="M41" s="32">
        <f>ROUND('12 決算（千円）'!M41/1000,0)</f>
        <v>74</v>
      </c>
      <c r="N41" s="33">
        <v>6</v>
      </c>
      <c r="O41" s="34">
        <v>93.8</v>
      </c>
      <c r="Q41" s="447"/>
      <c r="R41" s="447"/>
    </row>
    <row r="42" spans="1:18" s="27" customFormat="1" ht="18.75" customHeight="1">
      <c r="A42" s="451"/>
      <c r="B42" s="62">
        <v>37</v>
      </c>
      <c r="C42" s="63" t="s">
        <v>63</v>
      </c>
      <c r="D42" s="30">
        <f>ROUND('12 決算（千円）'!D42/1000,0)</f>
        <v>19367</v>
      </c>
      <c r="E42" s="31">
        <f>ROUND('12 決算（千円）'!E42/1000,0)</f>
        <v>18350</v>
      </c>
      <c r="F42" s="31">
        <f>ROUND('12 決算（千円）'!F42/1000,0)</f>
        <v>1016</v>
      </c>
      <c r="G42" s="31">
        <f>ROUND('12 決算（千円）'!G42/1000,0)</f>
        <v>167</v>
      </c>
      <c r="H42" s="31">
        <f>ROUND('12 決算（千円）'!H42/1000,0)</f>
        <v>850</v>
      </c>
      <c r="I42" s="31">
        <f>ROUND('12 決算（千円）'!I42/1000,0)</f>
        <v>35</v>
      </c>
      <c r="J42" s="31">
        <f>ROUND('12 決算（千円）'!J42/1000,0)</f>
        <v>408</v>
      </c>
      <c r="K42" s="31">
        <f>ROUND('12 決算（千円）'!K42/1000,0)</f>
        <v>0</v>
      </c>
      <c r="L42" s="31">
        <f>ROUND('12 決算（千円）'!L42/1000,0)</f>
        <v>700</v>
      </c>
      <c r="M42" s="32">
        <f>ROUND('12 決算（千円）'!M42/1000,0)</f>
        <v>-257</v>
      </c>
      <c r="N42" s="33">
        <v>7.8</v>
      </c>
      <c r="O42" s="34">
        <v>94.6</v>
      </c>
      <c r="Q42" s="447"/>
      <c r="R42" s="447"/>
    </row>
    <row r="43" spans="1:18" s="27" customFormat="1" ht="18.75" customHeight="1">
      <c r="A43" s="451"/>
      <c r="B43" s="62">
        <v>38</v>
      </c>
      <c r="C43" s="63" t="s">
        <v>64</v>
      </c>
      <c r="D43" s="30">
        <f>ROUND('12 決算（千円）'!D43/1000,0)</f>
        <v>21324</v>
      </c>
      <c r="E43" s="31">
        <f>ROUND('12 決算（千円）'!E43/1000,0)</f>
        <v>20751</v>
      </c>
      <c r="F43" s="31">
        <f>ROUND('12 決算（千円）'!F43/1000,0)</f>
        <v>573</v>
      </c>
      <c r="G43" s="31">
        <f>ROUND('12 決算（千円）'!G43/1000,0)</f>
        <v>54</v>
      </c>
      <c r="H43" s="31">
        <f>ROUND('12 決算（千円）'!H43/1000,0)</f>
        <v>519</v>
      </c>
      <c r="I43" s="31">
        <f>ROUND('12 決算（千円）'!I43/1000,0)</f>
        <v>-77</v>
      </c>
      <c r="J43" s="31">
        <f>ROUND('12 決算（千円）'!J43/1000,0)</f>
        <v>0</v>
      </c>
      <c r="K43" s="31">
        <f>ROUND('12 決算（千円）'!K43/1000,0)</f>
        <v>0</v>
      </c>
      <c r="L43" s="31">
        <f>ROUND('12 決算（千円）'!L43/1000,0)</f>
        <v>408</v>
      </c>
      <c r="M43" s="32">
        <f>ROUND('12 決算（千円）'!M43/1000,0)</f>
        <v>-485</v>
      </c>
      <c r="N43" s="33">
        <v>4.2</v>
      </c>
      <c r="O43" s="34">
        <v>94.9</v>
      </c>
      <c r="Q43" s="447"/>
      <c r="R43" s="447"/>
    </row>
    <row r="44" spans="1:18" s="27" customFormat="1" ht="18.75" customHeight="1">
      <c r="A44" s="451"/>
      <c r="B44" s="62">
        <v>39</v>
      </c>
      <c r="C44" s="63" t="s">
        <v>65</v>
      </c>
      <c r="D44" s="30">
        <f>ROUND('12 決算（千円）'!D44/1000,0)</f>
        <v>42333</v>
      </c>
      <c r="E44" s="31">
        <f>ROUND('12 決算（千円）'!E44/1000,0)</f>
        <v>40766</v>
      </c>
      <c r="F44" s="31">
        <f>ROUND('12 決算（千円）'!F44/1000,0)</f>
        <v>1567</v>
      </c>
      <c r="G44" s="31">
        <f>ROUND('12 決算（千円）'!G44/1000,0)</f>
        <v>363</v>
      </c>
      <c r="H44" s="31">
        <f>ROUND('12 決算（千円）'!H44/1000,0)</f>
        <v>1204</v>
      </c>
      <c r="I44" s="31">
        <f>ROUND('12 決算（千円）'!I44/1000,0)</f>
        <v>-324</v>
      </c>
      <c r="J44" s="31">
        <f>ROUND('12 決算（千円）'!J44/1000,0)</f>
        <v>95</v>
      </c>
      <c r="K44" s="31">
        <f>ROUND('12 決算（千円）'!K44/1000,0)</f>
        <v>0</v>
      </c>
      <c r="L44" s="31">
        <f>ROUND('12 決算（千円）'!L44/1000,0)</f>
        <v>0</v>
      </c>
      <c r="M44" s="32">
        <f>ROUND('12 決算（千円）'!M44/1000,0)</f>
        <v>-229</v>
      </c>
      <c r="N44" s="33">
        <v>5.5</v>
      </c>
      <c r="O44" s="34">
        <v>92.8</v>
      </c>
      <c r="Q44" s="447"/>
      <c r="R44" s="447"/>
    </row>
    <row r="45" spans="1:18" s="27" customFormat="1" ht="18.75" customHeight="1" thickBot="1">
      <c r="A45" s="451"/>
      <c r="B45" s="64">
        <v>40</v>
      </c>
      <c r="C45" s="65" t="s">
        <v>93</v>
      </c>
      <c r="D45" s="66">
        <f>ROUND('12 決算（千円）'!D45/1000,0)</f>
        <v>14811</v>
      </c>
      <c r="E45" s="67">
        <f>ROUND('12 決算（千円）'!E45/1000,0)</f>
        <v>14126</v>
      </c>
      <c r="F45" s="67">
        <f>ROUND('12 決算（千円）'!F45/1000,0)</f>
        <v>685</v>
      </c>
      <c r="G45" s="67">
        <f>ROUND('12 決算（千円）'!G45/1000,0)</f>
        <v>127</v>
      </c>
      <c r="H45" s="67">
        <f>ROUND('12 決算（千円）'!H45/1000,0)</f>
        <v>558</v>
      </c>
      <c r="I45" s="67">
        <f>ROUND('12 決算（千円）'!I45/1000,0)</f>
        <v>-3</v>
      </c>
      <c r="J45" s="67">
        <f>ROUND('12 決算（千円）'!J45/1000,0)</f>
        <v>1</v>
      </c>
      <c r="K45" s="67">
        <f>ROUND('12 決算（千円）'!K45/1000,0)</f>
        <v>0</v>
      </c>
      <c r="L45" s="67">
        <f>ROUND('12 決算（千円）'!L45/1000,0)</f>
        <v>0</v>
      </c>
      <c r="M45" s="68">
        <f>ROUND('12 決算（千円）'!M45/1000,0)</f>
        <v>-2</v>
      </c>
      <c r="N45" s="69">
        <v>5.8</v>
      </c>
      <c r="O45" s="70">
        <v>86</v>
      </c>
      <c r="Q45" s="447"/>
      <c r="R45" s="447"/>
    </row>
    <row r="46" spans="1:18" s="47" customFormat="1" ht="21" customHeight="1" thickBot="1" thickTop="1">
      <c r="A46" s="451"/>
      <c r="B46" s="460" t="s">
        <v>66</v>
      </c>
      <c r="C46" s="461"/>
      <c r="D46" s="48">
        <f>ROUND('12 決算（千円）'!D46/1000,0)</f>
        <v>2268298</v>
      </c>
      <c r="E46" s="49">
        <f>ROUND('12 決算（千円）'!E46/1000,0)</f>
        <v>2172796</v>
      </c>
      <c r="F46" s="49">
        <f>ROUND('12 決算（千円）'!F46/1000,0)</f>
        <v>95502</v>
      </c>
      <c r="G46" s="49">
        <f>ROUND('12 決算（千円）'!G46/1000,0)</f>
        <v>20490</v>
      </c>
      <c r="H46" s="49">
        <f>ROUND('12 決算（千円）'!H46/1000,0)</f>
        <v>75012</v>
      </c>
      <c r="I46" s="49">
        <f>ROUND('12 決算（千円）'!I46/1000,0)</f>
        <v>-12024</v>
      </c>
      <c r="J46" s="49">
        <f>ROUND('12 決算（千円）'!J46/1000,0)</f>
        <v>21261</v>
      </c>
      <c r="K46" s="49">
        <f>ROUND('12 決算（千円）'!K46/1000,0)</f>
        <v>1189</v>
      </c>
      <c r="L46" s="49">
        <f>ROUND('12 決算（千円）'!L46/1000,0)</f>
        <v>17168</v>
      </c>
      <c r="M46" s="50">
        <f>ROUND('12 決算（千円）'!M46/1000,0)</f>
        <v>-6742</v>
      </c>
      <c r="N46" s="51">
        <v>5.9</v>
      </c>
      <c r="O46" s="52">
        <v>93.1</v>
      </c>
      <c r="Q46" s="447"/>
      <c r="R46" s="448"/>
    </row>
    <row r="47" spans="4:14" ht="13.5">
      <c r="D47" s="71"/>
      <c r="E47" s="71"/>
      <c r="F47" s="71"/>
      <c r="G47" s="71"/>
      <c r="H47" s="71"/>
      <c r="I47" s="71"/>
      <c r="J47" s="71"/>
      <c r="K47" s="71"/>
      <c r="L47" s="71"/>
      <c r="M47" s="71"/>
      <c r="N47" s="71"/>
    </row>
    <row r="48" spans="4:14" ht="13.5">
      <c r="D48" s="71"/>
      <c r="E48" s="71"/>
      <c r="F48" s="71"/>
      <c r="G48" s="71"/>
      <c r="H48" s="71"/>
      <c r="I48" s="71"/>
      <c r="J48" s="71"/>
      <c r="K48" s="71"/>
      <c r="L48" s="71"/>
      <c r="M48" s="71"/>
      <c r="N48" s="71"/>
    </row>
    <row r="49" spans="4:14" ht="13.5">
      <c r="D49" s="71"/>
      <c r="E49" s="71"/>
      <c r="F49" s="71"/>
      <c r="G49" s="71"/>
      <c r="H49" s="71"/>
      <c r="I49" s="71"/>
      <c r="J49" s="71"/>
      <c r="K49" s="71"/>
      <c r="L49" s="71"/>
      <c r="M49" s="71"/>
      <c r="N49" s="71"/>
    </row>
    <row r="50" spans="4:14" ht="13.5">
      <c r="D50" s="71"/>
      <c r="E50" s="71"/>
      <c r="F50" s="71"/>
      <c r="G50" s="71"/>
      <c r="H50" s="71"/>
      <c r="I50" s="71"/>
      <c r="J50" s="71"/>
      <c r="K50" s="71"/>
      <c r="L50" s="71"/>
      <c r="M50" s="71"/>
      <c r="N50" s="71"/>
    </row>
    <row r="51" spans="4:14" ht="13.5">
      <c r="D51" s="71"/>
      <c r="E51" s="71"/>
      <c r="F51" s="71"/>
      <c r="G51" s="71"/>
      <c r="H51" s="71"/>
      <c r="I51" s="71"/>
      <c r="J51" s="71"/>
      <c r="K51" s="71"/>
      <c r="L51" s="71"/>
      <c r="M51" s="71"/>
      <c r="N51" s="71"/>
    </row>
    <row r="52" spans="4:14" ht="13.5">
      <c r="D52" s="71"/>
      <c r="E52" s="71"/>
      <c r="F52" s="71"/>
      <c r="G52" s="71"/>
      <c r="H52" s="71"/>
      <c r="I52" s="71"/>
      <c r="J52" s="71"/>
      <c r="K52" s="71"/>
      <c r="L52" s="71"/>
      <c r="M52" s="71"/>
      <c r="N52" s="71"/>
    </row>
    <row r="53" spans="4:14" ht="13.5">
      <c r="D53" s="71"/>
      <c r="E53" s="71"/>
      <c r="F53" s="71"/>
      <c r="G53" s="71"/>
      <c r="H53" s="71"/>
      <c r="I53" s="71"/>
      <c r="J53" s="71"/>
      <c r="K53" s="71"/>
      <c r="L53" s="71"/>
      <c r="M53" s="71"/>
      <c r="N53" s="71"/>
    </row>
    <row r="54" spans="4:14" ht="13.5">
      <c r="D54" s="71"/>
      <c r="E54" s="71"/>
      <c r="F54" s="71"/>
      <c r="G54" s="71"/>
      <c r="H54" s="71"/>
      <c r="I54" s="71"/>
      <c r="J54" s="71"/>
      <c r="K54" s="71"/>
      <c r="L54" s="71"/>
      <c r="M54" s="71"/>
      <c r="N54" s="71"/>
    </row>
    <row r="55" spans="4:14" ht="13.5">
      <c r="D55" s="71"/>
      <c r="E55" s="71"/>
      <c r="F55" s="71"/>
      <c r="G55" s="71"/>
      <c r="H55" s="71"/>
      <c r="I55" s="71"/>
      <c r="J55" s="71"/>
      <c r="K55" s="71"/>
      <c r="L55" s="71"/>
      <c r="M55" s="71"/>
      <c r="N55" s="71"/>
    </row>
    <row r="56" spans="4:14" ht="13.5">
      <c r="D56" s="71"/>
      <c r="E56" s="71"/>
      <c r="F56" s="71"/>
      <c r="G56" s="71"/>
      <c r="H56" s="71"/>
      <c r="I56" s="71"/>
      <c r="J56" s="71"/>
      <c r="K56" s="71"/>
      <c r="L56" s="71"/>
      <c r="M56" s="71"/>
      <c r="N56" s="71"/>
    </row>
    <row r="57" spans="4:14" ht="13.5">
      <c r="D57" s="71"/>
      <c r="E57" s="71"/>
      <c r="F57" s="71"/>
      <c r="G57" s="71"/>
      <c r="H57" s="71"/>
      <c r="I57" s="71"/>
      <c r="J57" s="71"/>
      <c r="K57" s="71"/>
      <c r="L57" s="71"/>
      <c r="M57" s="71"/>
      <c r="N57" s="71"/>
    </row>
    <row r="58" spans="4:14" ht="13.5">
      <c r="D58" s="71"/>
      <c r="E58" s="71"/>
      <c r="F58" s="71"/>
      <c r="G58" s="71"/>
      <c r="H58" s="71"/>
      <c r="I58" s="71"/>
      <c r="J58" s="71"/>
      <c r="K58" s="71"/>
      <c r="L58" s="71"/>
      <c r="M58" s="71"/>
      <c r="N58" s="71"/>
    </row>
    <row r="59" spans="4:14" ht="13.5">
      <c r="D59" s="71"/>
      <c r="E59" s="71"/>
      <c r="F59" s="71"/>
      <c r="G59" s="71"/>
      <c r="H59" s="71"/>
      <c r="I59" s="71"/>
      <c r="J59" s="71"/>
      <c r="K59" s="71"/>
      <c r="L59" s="71"/>
      <c r="M59" s="71"/>
      <c r="N59" s="71"/>
    </row>
    <row r="60" spans="4:14" ht="13.5">
      <c r="D60" s="71"/>
      <c r="E60" s="71"/>
      <c r="F60" s="71"/>
      <c r="G60" s="71"/>
      <c r="H60" s="71"/>
      <c r="I60" s="71"/>
      <c r="J60" s="71"/>
      <c r="K60" s="71"/>
      <c r="L60" s="71"/>
      <c r="M60" s="71"/>
      <c r="N60" s="71"/>
    </row>
  </sheetData>
  <sheetProtection/>
  <mergeCells count="5">
    <mergeCell ref="A1:A46"/>
    <mergeCell ref="B1:O1"/>
    <mergeCell ref="N3:N5"/>
    <mergeCell ref="O3:O5"/>
    <mergeCell ref="B46:C46"/>
  </mergeCells>
  <printOptions/>
  <pageMargins left="0.3937007874015748" right="0.31496062992125984" top="0.6692913385826772" bottom="0.35433070866141736" header="0.31496062992125984" footer="0.31496062992125984"/>
  <pageSetup firstPageNumber="12" useFirstPageNumber="1" horizontalDpi="600" verticalDpi="600" orientation="landscape" paperSize="9" scale="65" r:id="rId1"/>
  <headerFooter>
    <evenFooter>&amp;C&amp;"ＭＳ 明朝,標準"12</evenFooter>
  </headerFooter>
</worksheet>
</file>

<file path=xl/worksheets/sheet10.xml><?xml version="1.0" encoding="utf-8"?>
<worksheet xmlns="http://schemas.openxmlformats.org/spreadsheetml/2006/main" xmlns:r="http://schemas.openxmlformats.org/officeDocument/2006/relationships">
  <dimension ref="A1:H31"/>
  <sheetViews>
    <sheetView view="pageBreakPreview" zoomScale="70" zoomScaleSheetLayoutView="70" zoomScalePageLayoutView="0" workbookViewId="0" topLeftCell="A1">
      <selection activeCell="J16" sqref="J16"/>
    </sheetView>
  </sheetViews>
  <sheetFormatPr defaultColWidth="9.00390625" defaultRowHeight="19.5" customHeight="1"/>
  <cols>
    <col min="1" max="1" width="6.125" style="168" customWidth="1"/>
    <col min="2" max="2" width="20.375" style="168" customWidth="1"/>
    <col min="3" max="3" width="24.125" style="168" customWidth="1"/>
    <col min="4" max="4" width="14.625" style="168" customWidth="1"/>
    <col min="5" max="5" width="24.125" style="168" customWidth="1"/>
    <col min="6" max="6" width="14.625" style="168" customWidth="1"/>
    <col min="7" max="7" width="23.125" style="168" customWidth="1"/>
    <col min="8" max="8" width="17.00390625" style="168" customWidth="1"/>
    <col min="9" max="9" width="9.00390625" style="168" customWidth="1"/>
    <col min="10" max="16384" width="9.00390625" style="168" customWidth="1"/>
  </cols>
  <sheetData>
    <row r="1" spans="1:8" ht="26.25" customHeight="1">
      <c r="A1" s="546">
        <v>17</v>
      </c>
      <c r="B1" s="309" t="s">
        <v>122</v>
      </c>
      <c r="C1" s="310"/>
      <c r="D1" s="310"/>
      <c r="E1" s="310"/>
      <c r="F1" s="310"/>
      <c r="G1" s="310"/>
      <c r="H1" s="310"/>
    </row>
    <row r="2" spans="1:8" ht="19.5" customHeight="1" thickBot="1">
      <c r="A2" s="546"/>
      <c r="B2" s="310"/>
      <c r="C2" s="310"/>
      <c r="D2" s="310"/>
      <c r="E2" s="310"/>
      <c r="F2" s="310"/>
      <c r="G2" s="547" t="s">
        <v>145</v>
      </c>
      <c r="H2" s="547"/>
    </row>
    <row r="3" spans="1:8" ht="27.75" customHeight="1">
      <c r="A3" s="546"/>
      <c r="B3" s="548" t="s">
        <v>144</v>
      </c>
      <c r="C3" s="550" t="s">
        <v>266</v>
      </c>
      <c r="D3" s="551"/>
      <c r="E3" s="544" t="s">
        <v>271</v>
      </c>
      <c r="F3" s="551"/>
      <c r="G3" s="544" t="s">
        <v>121</v>
      </c>
      <c r="H3" s="545"/>
    </row>
    <row r="4" spans="1:8" ht="27.75" customHeight="1" thickBot="1">
      <c r="A4" s="546"/>
      <c r="B4" s="549"/>
      <c r="C4" s="311" t="s">
        <v>143</v>
      </c>
      <c r="D4" s="312" t="s">
        <v>120</v>
      </c>
      <c r="E4" s="313" t="s">
        <v>142</v>
      </c>
      <c r="F4" s="312" t="s">
        <v>120</v>
      </c>
      <c r="G4" s="255" t="s">
        <v>141</v>
      </c>
      <c r="H4" s="256" t="s">
        <v>140</v>
      </c>
    </row>
    <row r="5" spans="1:8" ht="27.75" customHeight="1">
      <c r="A5" s="546"/>
      <c r="B5" s="314" t="s">
        <v>119</v>
      </c>
      <c r="C5" s="315">
        <v>16439</v>
      </c>
      <c r="D5" s="316">
        <v>0.7026979429018916</v>
      </c>
      <c r="E5" s="317">
        <v>16813</v>
      </c>
      <c r="F5" s="316">
        <v>0.7195165163982834</v>
      </c>
      <c r="G5" s="23">
        <v>-374</v>
      </c>
      <c r="H5" s="318">
        <v>-2.2248121678142</v>
      </c>
    </row>
    <row r="6" spans="1:8" ht="27.75" customHeight="1">
      <c r="A6" s="546"/>
      <c r="B6" s="319" t="s">
        <v>118</v>
      </c>
      <c r="C6" s="320">
        <v>270438</v>
      </c>
      <c r="D6" s="321">
        <v>11.560084328882642</v>
      </c>
      <c r="E6" s="322">
        <v>289899</v>
      </c>
      <c r="F6" s="321">
        <v>12.406299802970675</v>
      </c>
      <c r="G6" s="31">
        <v>-19461</v>
      </c>
      <c r="H6" s="323">
        <v>-6.713089038953789</v>
      </c>
    </row>
    <row r="7" spans="1:8" ht="27.75" customHeight="1">
      <c r="A7" s="546"/>
      <c r="B7" s="319" t="s">
        <v>117</v>
      </c>
      <c r="C7" s="320">
        <v>974613</v>
      </c>
      <c r="D7" s="321">
        <v>41.66059676534103</v>
      </c>
      <c r="E7" s="322">
        <v>933343</v>
      </c>
      <c r="F7" s="321">
        <v>39.94264580769185</v>
      </c>
      <c r="G7" s="31">
        <v>41270</v>
      </c>
      <c r="H7" s="323">
        <v>4.42168633993989</v>
      </c>
    </row>
    <row r="8" spans="1:8" ht="27.75" customHeight="1">
      <c r="A8" s="546"/>
      <c r="B8" s="319" t="s">
        <v>116</v>
      </c>
      <c r="C8" s="320">
        <v>204499</v>
      </c>
      <c r="D8" s="321">
        <v>8.741470078806127</v>
      </c>
      <c r="E8" s="322">
        <v>202598</v>
      </c>
      <c r="F8" s="321">
        <v>8.67023179618506</v>
      </c>
      <c r="G8" s="31">
        <v>1901</v>
      </c>
      <c r="H8" s="323">
        <v>0.9383845521613597</v>
      </c>
    </row>
    <row r="9" spans="1:8" ht="27.75" customHeight="1">
      <c r="A9" s="546"/>
      <c r="B9" s="319" t="s">
        <v>115</v>
      </c>
      <c r="C9" s="320">
        <v>4329</v>
      </c>
      <c r="D9" s="321">
        <v>0.18504649886381705</v>
      </c>
      <c r="E9" s="322">
        <v>4576</v>
      </c>
      <c r="F9" s="321">
        <v>0.19583105805261078</v>
      </c>
      <c r="G9" s="31">
        <v>-246</v>
      </c>
      <c r="H9" s="323">
        <v>-5.38441399391679</v>
      </c>
    </row>
    <row r="10" spans="1:8" ht="27.75" customHeight="1">
      <c r="A10" s="546"/>
      <c r="B10" s="319" t="s">
        <v>114</v>
      </c>
      <c r="C10" s="320">
        <v>17553</v>
      </c>
      <c r="D10" s="321">
        <v>0.7503167462593164</v>
      </c>
      <c r="E10" s="322">
        <v>26712</v>
      </c>
      <c r="F10" s="321">
        <v>1.1431466832826351</v>
      </c>
      <c r="G10" s="31">
        <v>-9159</v>
      </c>
      <c r="H10" s="323">
        <v>-34.28823607234316</v>
      </c>
    </row>
    <row r="11" spans="1:8" ht="27.75" customHeight="1">
      <c r="A11" s="546"/>
      <c r="B11" s="319" t="s">
        <v>113</v>
      </c>
      <c r="C11" s="320">
        <v>33805</v>
      </c>
      <c r="D11" s="321">
        <v>1.4450212275563261</v>
      </c>
      <c r="E11" s="322">
        <v>42208</v>
      </c>
      <c r="F11" s="321">
        <v>1.8063018571426126</v>
      </c>
      <c r="G11" s="31">
        <v>-8403</v>
      </c>
      <c r="H11" s="323">
        <v>-19.907794905619966</v>
      </c>
    </row>
    <row r="12" spans="1:8" ht="27.75" customHeight="1">
      <c r="A12" s="546"/>
      <c r="B12" s="319" t="s">
        <v>112</v>
      </c>
      <c r="C12" s="320">
        <v>263881</v>
      </c>
      <c r="D12" s="321">
        <v>11.279800223303976</v>
      </c>
      <c r="E12" s="322">
        <v>268038</v>
      </c>
      <c r="F12" s="321">
        <v>11.470752871133236</v>
      </c>
      <c r="G12" s="31">
        <v>-4157</v>
      </c>
      <c r="H12" s="323">
        <v>-1.550908897809243</v>
      </c>
    </row>
    <row r="13" spans="1:8" ht="27.75" customHeight="1">
      <c r="A13" s="546"/>
      <c r="B13" s="319" t="s">
        <v>111</v>
      </c>
      <c r="C13" s="320">
        <v>94157</v>
      </c>
      <c r="D13" s="321">
        <v>4.024814782518</v>
      </c>
      <c r="E13" s="322">
        <v>96011</v>
      </c>
      <c r="F13" s="321">
        <v>4.1088146229652995</v>
      </c>
      <c r="G13" s="31">
        <v>-1854</v>
      </c>
      <c r="H13" s="323">
        <v>-1.9309751920236817</v>
      </c>
    </row>
    <row r="14" spans="1:8" ht="27.75" customHeight="1">
      <c r="A14" s="546"/>
      <c r="B14" s="319" t="s">
        <v>110</v>
      </c>
      <c r="C14" s="320">
        <v>249950</v>
      </c>
      <c r="D14" s="321">
        <v>10.684351452416248</v>
      </c>
      <c r="E14" s="322">
        <v>254402</v>
      </c>
      <c r="F14" s="321">
        <v>10.887196859855832</v>
      </c>
      <c r="G14" s="31">
        <v>-4452</v>
      </c>
      <c r="H14" s="323">
        <v>-1.7498308623037473</v>
      </c>
    </row>
    <row r="15" spans="1:8" ht="27.75" customHeight="1">
      <c r="A15" s="546"/>
      <c r="B15" s="319" t="s">
        <v>109</v>
      </c>
      <c r="C15" s="320">
        <v>934</v>
      </c>
      <c r="D15" s="321">
        <v>0.039924562240426224</v>
      </c>
      <c r="E15" s="322">
        <v>274</v>
      </c>
      <c r="F15" s="321">
        <v>0.011725898143884474</v>
      </c>
      <c r="G15" s="31">
        <v>659</v>
      </c>
      <c r="H15" s="323">
        <v>240.26542384369</v>
      </c>
    </row>
    <row r="16" spans="1:8" ht="27.75" customHeight="1">
      <c r="A16" s="546"/>
      <c r="B16" s="319" t="s">
        <v>108</v>
      </c>
      <c r="C16" s="320">
        <v>208612</v>
      </c>
      <c r="D16" s="321">
        <v>8.917283488329547</v>
      </c>
      <c r="E16" s="322">
        <v>201631</v>
      </c>
      <c r="F16" s="321">
        <v>8.628848790691862</v>
      </c>
      <c r="G16" s="31">
        <v>6980</v>
      </c>
      <c r="H16" s="323">
        <v>3.462009857558896</v>
      </c>
    </row>
    <row r="17" spans="1:8" ht="27.75" customHeight="1" thickBot="1">
      <c r="A17" s="546"/>
      <c r="B17" s="319" t="s">
        <v>107</v>
      </c>
      <c r="C17" s="320">
        <v>200</v>
      </c>
      <c r="D17" s="321">
        <v>0.008549156796665146</v>
      </c>
      <c r="E17" s="322">
        <v>201</v>
      </c>
      <c r="F17" s="321">
        <v>0.008601844988761967</v>
      </c>
      <c r="G17" s="31">
        <v>-1</v>
      </c>
      <c r="H17" s="323">
        <v>-0.5680379354005809</v>
      </c>
    </row>
    <row r="18" spans="1:8" s="169" customFormat="1" ht="29.25" customHeight="1" thickBot="1" thickTop="1">
      <c r="A18" s="546"/>
      <c r="B18" s="324" t="s">
        <v>106</v>
      </c>
      <c r="C18" s="325">
        <v>2339412</v>
      </c>
      <c r="D18" s="326">
        <v>100</v>
      </c>
      <c r="E18" s="327">
        <v>2336708</v>
      </c>
      <c r="F18" s="326">
        <v>100</v>
      </c>
      <c r="G18" s="49">
        <v>2703</v>
      </c>
      <c r="H18" s="328">
        <v>0.11568743916640147</v>
      </c>
    </row>
    <row r="19" spans="1:8" s="169" customFormat="1" ht="9.75" customHeight="1">
      <c r="A19" s="546"/>
      <c r="B19" s="329"/>
      <c r="C19" s="54"/>
      <c r="D19" s="330"/>
      <c r="E19" s="54"/>
      <c r="F19" s="330"/>
      <c r="G19" s="54"/>
      <c r="H19" s="330"/>
    </row>
    <row r="20" spans="1:8" ht="25.5" customHeight="1">
      <c r="A20" s="546"/>
      <c r="B20" s="331" t="s">
        <v>124</v>
      </c>
      <c r="C20" s="310"/>
      <c r="D20" s="310"/>
      <c r="E20" s="310"/>
      <c r="F20" s="310"/>
      <c r="G20" s="310"/>
      <c r="H20" s="310"/>
    </row>
    <row r="21" spans="1:6" ht="19.5" customHeight="1">
      <c r="A21" s="170"/>
      <c r="D21" s="171"/>
      <c r="F21" s="171"/>
    </row>
    <row r="22" ht="19.5" customHeight="1">
      <c r="A22" s="170"/>
    </row>
    <row r="23" ht="19.5" customHeight="1">
      <c r="A23" s="170"/>
    </row>
    <row r="24" ht="19.5" customHeight="1">
      <c r="A24" s="170"/>
    </row>
    <row r="25" ht="19.5" customHeight="1">
      <c r="A25" s="170"/>
    </row>
    <row r="26" ht="19.5" customHeight="1">
      <c r="A26" s="170"/>
    </row>
    <row r="27" ht="19.5" customHeight="1">
      <c r="A27" s="170"/>
    </row>
    <row r="28" ht="19.5" customHeight="1">
      <c r="A28" s="170"/>
    </row>
    <row r="29" ht="19.5" customHeight="1">
      <c r="A29" s="170"/>
    </row>
    <row r="30" ht="19.5" customHeight="1">
      <c r="A30" s="170"/>
    </row>
    <row r="31" ht="19.5" customHeight="1">
      <c r="A31" s="170"/>
    </row>
  </sheetData>
  <sheetProtection/>
  <mergeCells count="6">
    <mergeCell ref="A1:A20"/>
    <mergeCell ref="G2:H2"/>
    <mergeCell ref="B3:B4"/>
    <mergeCell ref="C3:D3"/>
    <mergeCell ref="E3:F3"/>
    <mergeCell ref="G3:H3"/>
  </mergeCells>
  <printOptions/>
  <pageMargins left="0.5905511811023623" right="0.31496062992125984" top="0.8661417322834646" bottom="0.7480314960629921"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R61"/>
  <sheetViews>
    <sheetView view="pageBreakPreview" zoomScale="85" zoomScaleSheetLayoutView="85" zoomScalePageLayoutView="0" workbookViewId="0" topLeftCell="A1">
      <selection activeCell="H45" sqref="H45"/>
    </sheetView>
  </sheetViews>
  <sheetFormatPr defaultColWidth="9.00390625" defaultRowHeight="13.5"/>
  <cols>
    <col min="1" max="1" width="7.25390625" style="250" customWidth="1"/>
    <col min="2" max="2" width="13.625" style="332" customWidth="1"/>
    <col min="3" max="8" width="11.125" style="332" customWidth="1"/>
    <col min="9" max="9" width="8.375" style="332" customWidth="1"/>
    <col min="10" max="10" width="13.625" style="332" customWidth="1"/>
    <col min="11" max="16" width="11.125" style="332" customWidth="1"/>
    <col min="17" max="17" width="1.37890625" style="332" customWidth="1"/>
    <col min="18" max="16384" width="9.00390625" style="332" customWidth="1"/>
  </cols>
  <sheetData>
    <row r="1" spans="1:16" s="396" customFormat="1" ht="21" customHeight="1">
      <c r="A1" s="552">
        <v>18</v>
      </c>
      <c r="B1" s="553" t="s">
        <v>274</v>
      </c>
      <c r="C1" s="553"/>
      <c r="D1" s="553"/>
      <c r="E1" s="553"/>
      <c r="F1" s="553"/>
      <c r="G1" s="553"/>
      <c r="H1" s="553"/>
      <c r="I1" s="554"/>
      <c r="J1" s="554"/>
      <c r="K1" s="554"/>
      <c r="L1" s="554"/>
      <c r="M1" s="554"/>
      <c r="N1" s="554"/>
      <c r="O1" s="554"/>
      <c r="P1" s="554"/>
    </row>
    <row r="2" spans="1:16" s="396" customFormat="1" ht="9.75" customHeight="1">
      <c r="A2" s="552"/>
      <c r="B2" s="399"/>
      <c r="C2" s="399"/>
      <c r="D2" s="399"/>
      <c r="E2" s="399"/>
      <c r="F2" s="399"/>
      <c r="G2" s="399"/>
      <c r="H2" s="399"/>
      <c r="I2" s="397"/>
      <c r="J2" s="399"/>
      <c r="K2" s="399"/>
      <c r="L2" s="399"/>
      <c r="M2" s="399"/>
      <c r="N2" s="399"/>
      <c r="O2" s="399"/>
      <c r="P2" s="399"/>
    </row>
    <row r="3" spans="1:15" s="396" customFormat="1" ht="18.75">
      <c r="A3" s="552"/>
      <c r="B3" s="398" t="s">
        <v>260</v>
      </c>
      <c r="C3" s="397"/>
      <c r="D3" s="397"/>
      <c r="E3" s="397"/>
      <c r="F3" s="397"/>
      <c r="G3" s="397"/>
      <c r="H3" s="397"/>
      <c r="I3" s="397"/>
      <c r="J3" s="397"/>
      <c r="K3" s="397"/>
      <c r="L3" s="397"/>
      <c r="M3" s="397"/>
      <c r="N3" s="397"/>
      <c r="O3" s="397"/>
    </row>
    <row r="4" spans="1:15" s="396" customFormat="1" ht="18.75">
      <c r="A4" s="552"/>
      <c r="B4" s="398" t="s">
        <v>259</v>
      </c>
      <c r="C4" s="397"/>
      <c r="D4" s="397"/>
      <c r="E4" s="397"/>
      <c r="F4" s="397"/>
      <c r="G4" s="397"/>
      <c r="H4" s="397"/>
      <c r="I4" s="397"/>
      <c r="J4" s="397"/>
      <c r="K4" s="397"/>
      <c r="L4" s="397"/>
      <c r="M4" s="397"/>
      <c r="N4" s="397"/>
      <c r="O4" s="397"/>
    </row>
    <row r="5" spans="1:16" s="396" customFormat="1" ht="19.5" thickBot="1">
      <c r="A5" s="552"/>
      <c r="B5" s="397"/>
      <c r="C5" s="397"/>
      <c r="D5" s="397"/>
      <c r="E5" s="397"/>
      <c r="F5" s="555" t="s">
        <v>237</v>
      </c>
      <c r="G5" s="555"/>
      <c r="H5" s="555"/>
      <c r="I5" s="397"/>
      <c r="J5" s="397"/>
      <c r="K5" s="397"/>
      <c r="L5" s="397"/>
      <c r="M5" s="397"/>
      <c r="N5" s="555" t="s">
        <v>237</v>
      </c>
      <c r="O5" s="555"/>
      <c r="P5" s="555"/>
    </row>
    <row r="6" spans="1:16" s="391" customFormat="1" ht="15.75" customHeight="1">
      <c r="A6" s="552"/>
      <c r="B6" s="556" t="s">
        <v>236</v>
      </c>
      <c r="C6" s="558" t="s">
        <v>235</v>
      </c>
      <c r="D6" s="558"/>
      <c r="E6" s="559"/>
      <c r="F6" s="560" t="s">
        <v>234</v>
      </c>
      <c r="G6" s="558"/>
      <c r="H6" s="561"/>
      <c r="I6" s="395"/>
      <c r="J6" s="562" t="s">
        <v>236</v>
      </c>
      <c r="K6" s="564" t="s">
        <v>235</v>
      </c>
      <c r="L6" s="564"/>
      <c r="M6" s="565"/>
      <c r="N6" s="566" t="s">
        <v>234</v>
      </c>
      <c r="O6" s="564"/>
      <c r="P6" s="567"/>
    </row>
    <row r="7" spans="1:16" s="391" customFormat="1" ht="15.75" customHeight="1" thickBot="1">
      <c r="A7" s="552"/>
      <c r="B7" s="557"/>
      <c r="C7" s="394" t="s">
        <v>272</v>
      </c>
      <c r="D7" s="393" t="s">
        <v>273</v>
      </c>
      <c r="E7" s="393" t="s">
        <v>233</v>
      </c>
      <c r="F7" s="394" t="s">
        <v>272</v>
      </c>
      <c r="G7" s="393" t="s">
        <v>273</v>
      </c>
      <c r="H7" s="392" t="s">
        <v>233</v>
      </c>
      <c r="I7" s="395"/>
      <c r="J7" s="563"/>
      <c r="K7" s="394" t="s">
        <v>272</v>
      </c>
      <c r="L7" s="393" t="s">
        <v>273</v>
      </c>
      <c r="M7" s="393" t="s">
        <v>233</v>
      </c>
      <c r="N7" s="394" t="s">
        <v>272</v>
      </c>
      <c r="O7" s="393" t="s">
        <v>273</v>
      </c>
      <c r="P7" s="392" t="s">
        <v>233</v>
      </c>
    </row>
    <row r="8" spans="1:16" s="333" customFormat="1" ht="15.75" customHeight="1">
      <c r="A8" s="552"/>
      <c r="B8" s="390" t="s">
        <v>232</v>
      </c>
      <c r="C8" s="389">
        <v>5</v>
      </c>
      <c r="D8" s="389">
        <v>5</v>
      </c>
      <c r="E8" s="388">
        <f aca="true" t="shared" si="0" ref="E8:E48">C8-D8</f>
        <v>0</v>
      </c>
      <c r="F8" s="388">
        <v>5.4</v>
      </c>
      <c r="G8" s="388">
        <v>9.7</v>
      </c>
      <c r="H8" s="387">
        <f>F8-G8</f>
        <v>-4.299999999999999</v>
      </c>
      <c r="I8" s="336"/>
      <c r="J8" s="386" t="s">
        <v>67</v>
      </c>
      <c r="K8" s="385">
        <v>10</v>
      </c>
      <c r="L8" s="385">
        <v>10.3</v>
      </c>
      <c r="M8" s="384">
        <f aca="true" t="shared" si="1" ref="M8:M32">K8-L8</f>
        <v>-0.3000000000000007</v>
      </c>
      <c r="N8" s="384">
        <v>57.1</v>
      </c>
      <c r="O8" s="384">
        <v>65.6</v>
      </c>
      <c r="P8" s="383">
        <f aca="true" t="shared" si="2" ref="P8:P22">N8-O8</f>
        <v>-8.499999999999993</v>
      </c>
    </row>
    <row r="9" spans="1:16" s="333" customFormat="1" ht="15.75" customHeight="1">
      <c r="A9" s="552"/>
      <c r="B9" s="350" t="s">
        <v>28</v>
      </c>
      <c r="C9" s="349">
        <v>5.4</v>
      </c>
      <c r="D9" s="349">
        <v>5.9</v>
      </c>
      <c r="E9" s="348">
        <f t="shared" si="0"/>
        <v>-0.5</v>
      </c>
      <c r="F9" s="348">
        <v>66.6</v>
      </c>
      <c r="G9" s="348">
        <v>64.9</v>
      </c>
      <c r="H9" s="347">
        <f>F9-G9</f>
        <v>1.6999999999999886</v>
      </c>
      <c r="I9" s="336"/>
      <c r="J9" s="382" t="s">
        <v>68</v>
      </c>
      <c r="K9" s="381">
        <v>8.7</v>
      </c>
      <c r="L9" s="381">
        <v>8.5</v>
      </c>
      <c r="M9" s="380">
        <f t="shared" si="1"/>
        <v>0.1999999999999993</v>
      </c>
      <c r="N9" s="380">
        <v>136.3</v>
      </c>
      <c r="O9" s="380">
        <v>130.5</v>
      </c>
      <c r="P9" s="379">
        <f t="shared" si="2"/>
        <v>5.800000000000011</v>
      </c>
    </row>
    <row r="10" spans="1:16" s="333" customFormat="1" ht="15.75" customHeight="1">
      <c r="A10" s="552"/>
      <c r="B10" s="350" t="s">
        <v>29</v>
      </c>
      <c r="C10" s="349">
        <v>1.2</v>
      </c>
      <c r="D10" s="349">
        <v>2.1</v>
      </c>
      <c r="E10" s="348">
        <f t="shared" si="0"/>
        <v>-0.9000000000000001</v>
      </c>
      <c r="F10" s="348" t="s">
        <v>222</v>
      </c>
      <c r="G10" s="348" t="s">
        <v>222</v>
      </c>
      <c r="H10" s="347" t="s">
        <v>222</v>
      </c>
      <c r="I10" s="336"/>
      <c r="J10" s="382" t="s">
        <v>69</v>
      </c>
      <c r="K10" s="381">
        <v>5.6</v>
      </c>
      <c r="L10" s="381">
        <v>5.3</v>
      </c>
      <c r="M10" s="380">
        <f t="shared" si="1"/>
        <v>0.2999999999999998</v>
      </c>
      <c r="N10" s="380">
        <v>48.2</v>
      </c>
      <c r="O10" s="380">
        <v>49.8</v>
      </c>
      <c r="P10" s="379">
        <f t="shared" si="2"/>
        <v>-1.5999999999999943</v>
      </c>
    </row>
    <row r="11" spans="1:16" s="333" customFormat="1" ht="15.75" customHeight="1">
      <c r="A11" s="552"/>
      <c r="B11" s="350" t="s">
        <v>30</v>
      </c>
      <c r="C11" s="349">
        <v>4.9</v>
      </c>
      <c r="D11" s="349">
        <v>6.5</v>
      </c>
      <c r="E11" s="348">
        <f t="shared" si="0"/>
        <v>-1.5999999999999996</v>
      </c>
      <c r="F11" s="348">
        <v>5.8</v>
      </c>
      <c r="G11" s="348">
        <v>11.8</v>
      </c>
      <c r="H11" s="347">
        <f>F11-G11</f>
        <v>-6.000000000000001</v>
      </c>
      <c r="I11" s="336"/>
      <c r="J11" s="382" t="s">
        <v>70</v>
      </c>
      <c r="K11" s="381">
        <v>3.2</v>
      </c>
      <c r="L11" s="381">
        <v>3.7</v>
      </c>
      <c r="M11" s="380">
        <f t="shared" si="1"/>
        <v>-0.5</v>
      </c>
      <c r="N11" s="380">
        <v>9.5</v>
      </c>
      <c r="O11" s="380">
        <v>16.8</v>
      </c>
      <c r="P11" s="379">
        <f t="shared" si="2"/>
        <v>-7.300000000000001</v>
      </c>
    </row>
    <row r="12" spans="1:16" s="333" customFormat="1" ht="15.75" customHeight="1">
      <c r="A12" s="552"/>
      <c r="B12" s="350" t="s">
        <v>31</v>
      </c>
      <c r="C12" s="349">
        <v>4.3</v>
      </c>
      <c r="D12" s="349">
        <v>4.4</v>
      </c>
      <c r="E12" s="348">
        <f t="shared" si="0"/>
        <v>-0.10000000000000053</v>
      </c>
      <c r="F12" s="348">
        <v>25.4</v>
      </c>
      <c r="G12" s="348">
        <v>34</v>
      </c>
      <c r="H12" s="347">
        <f>F12-G12</f>
        <v>-8.600000000000001</v>
      </c>
      <c r="I12" s="336"/>
      <c r="J12" s="382" t="s">
        <v>71</v>
      </c>
      <c r="K12" s="381">
        <v>11.6</v>
      </c>
      <c r="L12" s="381">
        <v>11.3</v>
      </c>
      <c r="M12" s="380">
        <f t="shared" si="1"/>
        <v>0.29999999999999893</v>
      </c>
      <c r="N12" s="380">
        <v>66.3</v>
      </c>
      <c r="O12" s="380">
        <v>74.3</v>
      </c>
      <c r="P12" s="379">
        <f t="shared" si="2"/>
        <v>-8</v>
      </c>
    </row>
    <row r="13" spans="1:16" s="333" customFormat="1" ht="15.75" customHeight="1">
      <c r="A13" s="552"/>
      <c r="B13" s="350" t="s">
        <v>32</v>
      </c>
      <c r="C13" s="349">
        <v>3.6</v>
      </c>
      <c r="D13" s="349">
        <v>4.2</v>
      </c>
      <c r="E13" s="348">
        <f t="shared" si="0"/>
        <v>-0.6000000000000001</v>
      </c>
      <c r="F13" s="348">
        <v>31.6</v>
      </c>
      <c r="G13" s="348">
        <v>38.3</v>
      </c>
      <c r="H13" s="347">
        <f>F13-G13</f>
        <v>-6.699999999999996</v>
      </c>
      <c r="I13" s="336"/>
      <c r="J13" s="382" t="s">
        <v>72</v>
      </c>
      <c r="K13" s="381">
        <v>8.2</v>
      </c>
      <c r="L13" s="381">
        <v>7.8</v>
      </c>
      <c r="M13" s="380">
        <f t="shared" si="1"/>
        <v>0.39999999999999947</v>
      </c>
      <c r="N13" s="380">
        <v>81.3</v>
      </c>
      <c r="O13" s="380">
        <v>80.5</v>
      </c>
      <c r="P13" s="379">
        <f t="shared" si="2"/>
        <v>0.7999999999999972</v>
      </c>
    </row>
    <row r="14" spans="1:16" s="333" customFormat="1" ht="15.75" customHeight="1">
      <c r="A14" s="552"/>
      <c r="B14" s="350" t="s">
        <v>33</v>
      </c>
      <c r="C14" s="349">
        <v>1.6</v>
      </c>
      <c r="D14" s="349">
        <v>1.5</v>
      </c>
      <c r="E14" s="348">
        <f t="shared" si="0"/>
        <v>0.10000000000000009</v>
      </c>
      <c r="F14" s="348">
        <v>2.5</v>
      </c>
      <c r="G14" s="348">
        <v>0.5</v>
      </c>
      <c r="H14" s="347">
        <f>F14-G14</f>
        <v>2</v>
      </c>
      <c r="I14" s="336"/>
      <c r="J14" s="382" t="s">
        <v>73</v>
      </c>
      <c r="K14" s="381">
        <v>4.7</v>
      </c>
      <c r="L14" s="381">
        <v>3.8</v>
      </c>
      <c r="M14" s="380">
        <f t="shared" si="1"/>
        <v>0.9000000000000004</v>
      </c>
      <c r="N14" s="380">
        <v>70.1</v>
      </c>
      <c r="O14" s="380">
        <v>74.4</v>
      </c>
      <c r="P14" s="379">
        <f t="shared" si="2"/>
        <v>-4.300000000000011</v>
      </c>
    </row>
    <row r="15" spans="1:16" s="333" customFormat="1" ht="15.75" customHeight="1">
      <c r="A15" s="552"/>
      <c r="B15" s="350" t="s">
        <v>34</v>
      </c>
      <c r="C15" s="349">
        <v>2.5</v>
      </c>
      <c r="D15" s="349">
        <v>2.4</v>
      </c>
      <c r="E15" s="348">
        <f t="shared" si="0"/>
        <v>0.10000000000000009</v>
      </c>
      <c r="F15" s="348">
        <v>17.5</v>
      </c>
      <c r="G15" s="348">
        <v>6.5</v>
      </c>
      <c r="H15" s="347">
        <f>F15-G15</f>
        <v>11</v>
      </c>
      <c r="I15" s="336"/>
      <c r="J15" s="382" t="s">
        <v>74</v>
      </c>
      <c r="K15" s="381">
        <v>3.6</v>
      </c>
      <c r="L15" s="381">
        <v>3.5</v>
      </c>
      <c r="M15" s="380">
        <f t="shared" si="1"/>
        <v>0.10000000000000009</v>
      </c>
      <c r="N15" s="380">
        <v>43.9</v>
      </c>
      <c r="O15" s="380">
        <v>45.2</v>
      </c>
      <c r="P15" s="379">
        <f t="shared" si="2"/>
        <v>-1.3000000000000043</v>
      </c>
    </row>
    <row r="16" spans="1:16" s="333" customFormat="1" ht="15.75" customHeight="1">
      <c r="A16" s="552"/>
      <c r="B16" s="350" t="s">
        <v>35</v>
      </c>
      <c r="C16" s="349">
        <v>6.2</v>
      </c>
      <c r="D16" s="349">
        <v>6.4</v>
      </c>
      <c r="E16" s="348">
        <f t="shared" si="0"/>
        <v>-0.20000000000000018</v>
      </c>
      <c r="F16" s="348" t="s">
        <v>222</v>
      </c>
      <c r="G16" s="348" t="s">
        <v>222</v>
      </c>
      <c r="H16" s="347" t="s">
        <v>222</v>
      </c>
      <c r="I16" s="336"/>
      <c r="J16" s="382" t="s">
        <v>75</v>
      </c>
      <c r="K16" s="381">
        <v>6.2</v>
      </c>
      <c r="L16" s="381">
        <v>6.6</v>
      </c>
      <c r="M16" s="380">
        <f t="shared" si="1"/>
        <v>-0.39999999999999947</v>
      </c>
      <c r="N16" s="380">
        <v>24.8</v>
      </c>
      <c r="O16" s="380">
        <v>43.9</v>
      </c>
      <c r="P16" s="379">
        <f t="shared" si="2"/>
        <v>-19.099999999999998</v>
      </c>
    </row>
    <row r="17" spans="1:16" s="333" customFormat="1" ht="15.75" customHeight="1">
      <c r="A17" s="552"/>
      <c r="B17" s="350" t="s">
        <v>36</v>
      </c>
      <c r="C17" s="349">
        <v>4.4</v>
      </c>
      <c r="D17" s="349">
        <v>5.1</v>
      </c>
      <c r="E17" s="348">
        <f t="shared" si="0"/>
        <v>-0.6999999999999993</v>
      </c>
      <c r="F17" s="348">
        <v>0</v>
      </c>
      <c r="G17" s="348">
        <v>4.6</v>
      </c>
      <c r="H17" s="347">
        <f aca="true" t="shared" si="3" ref="H17:H22">F17-G17</f>
        <v>-4.6</v>
      </c>
      <c r="I17" s="336"/>
      <c r="J17" s="382" t="s">
        <v>76</v>
      </c>
      <c r="K17" s="381">
        <v>6.7</v>
      </c>
      <c r="L17" s="381">
        <v>6.2</v>
      </c>
      <c r="M17" s="380">
        <f t="shared" si="1"/>
        <v>0.5</v>
      </c>
      <c r="N17" s="380">
        <v>78.1</v>
      </c>
      <c r="O17" s="380">
        <v>69.3</v>
      </c>
      <c r="P17" s="379">
        <f t="shared" si="2"/>
        <v>8.799999999999997</v>
      </c>
    </row>
    <row r="18" spans="1:16" s="333" customFormat="1" ht="15.75" customHeight="1">
      <c r="A18" s="552"/>
      <c r="B18" s="350" t="s">
        <v>37</v>
      </c>
      <c r="C18" s="349">
        <v>3.6</v>
      </c>
      <c r="D18" s="349">
        <v>3.5</v>
      </c>
      <c r="E18" s="348">
        <f t="shared" si="0"/>
        <v>0.10000000000000009</v>
      </c>
      <c r="F18" s="348">
        <v>25.8</v>
      </c>
      <c r="G18" s="348">
        <v>22.3</v>
      </c>
      <c r="H18" s="347">
        <f t="shared" si="3"/>
        <v>3.5</v>
      </c>
      <c r="I18" s="336"/>
      <c r="J18" s="382" t="s">
        <v>77</v>
      </c>
      <c r="K18" s="381">
        <v>4.1</v>
      </c>
      <c r="L18" s="381">
        <v>3.6</v>
      </c>
      <c r="M18" s="380">
        <f t="shared" si="1"/>
        <v>0.49999999999999956</v>
      </c>
      <c r="N18" s="380">
        <v>57.9</v>
      </c>
      <c r="O18" s="380">
        <v>64</v>
      </c>
      <c r="P18" s="379">
        <f t="shared" si="2"/>
        <v>-6.100000000000001</v>
      </c>
    </row>
    <row r="19" spans="1:16" s="333" customFormat="1" ht="15.75" customHeight="1">
      <c r="A19" s="552"/>
      <c r="B19" s="350" t="s">
        <v>38</v>
      </c>
      <c r="C19" s="349">
        <v>5.6</v>
      </c>
      <c r="D19" s="349">
        <v>6.7</v>
      </c>
      <c r="E19" s="348">
        <f t="shared" si="0"/>
        <v>-1.1000000000000005</v>
      </c>
      <c r="F19" s="348">
        <v>46.8</v>
      </c>
      <c r="G19" s="348">
        <v>47.6</v>
      </c>
      <c r="H19" s="347">
        <f t="shared" si="3"/>
        <v>-0.8000000000000043</v>
      </c>
      <c r="I19" s="336"/>
      <c r="J19" s="382" t="s">
        <v>78</v>
      </c>
      <c r="K19" s="381">
        <v>7.3</v>
      </c>
      <c r="L19" s="381">
        <v>7.3</v>
      </c>
      <c r="M19" s="380">
        <f t="shared" si="1"/>
        <v>0</v>
      </c>
      <c r="N19" s="380">
        <v>45.8</v>
      </c>
      <c r="O19" s="380">
        <v>49</v>
      </c>
      <c r="P19" s="379">
        <f t="shared" si="2"/>
        <v>-3.200000000000003</v>
      </c>
    </row>
    <row r="20" spans="1:16" s="333" customFormat="1" ht="15.75" customHeight="1">
      <c r="A20" s="552"/>
      <c r="B20" s="350" t="s">
        <v>39</v>
      </c>
      <c r="C20" s="349">
        <v>2.8</v>
      </c>
      <c r="D20" s="349">
        <v>2.1</v>
      </c>
      <c r="E20" s="348">
        <f t="shared" si="0"/>
        <v>0.6999999999999997</v>
      </c>
      <c r="F20" s="348">
        <v>18.4</v>
      </c>
      <c r="G20" s="348">
        <v>20</v>
      </c>
      <c r="H20" s="347">
        <f t="shared" si="3"/>
        <v>-1.6000000000000014</v>
      </c>
      <c r="I20" s="336"/>
      <c r="J20" s="382" t="s">
        <v>79</v>
      </c>
      <c r="K20" s="381">
        <v>4.2</v>
      </c>
      <c r="L20" s="381">
        <v>3.1</v>
      </c>
      <c r="M20" s="380">
        <f t="shared" si="1"/>
        <v>1.1</v>
      </c>
      <c r="N20" s="380">
        <v>10.7</v>
      </c>
      <c r="O20" s="380">
        <v>21.5</v>
      </c>
      <c r="P20" s="379">
        <f t="shared" si="2"/>
        <v>-10.8</v>
      </c>
    </row>
    <row r="21" spans="1:16" s="333" customFormat="1" ht="15.75" customHeight="1">
      <c r="A21" s="552"/>
      <c r="B21" s="350" t="s">
        <v>40</v>
      </c>
      <c r="C21" s="349">
        <v>8.5</v>
      </c>
      <c r="D21" s="349">
        <v>10.6</v>
      </c>
      <c r="E21" s="348">
        <f t="shared" si="0"/>
        <v>-2.0999999999999996</v>
      </c>
      <c r="F21" s="348">
        <v>102.2</v>
      </c>
      <c r="G21" s="348">
        <v>95.9</v>
      </c>
      <c r="H21" s="347">
        <f t="shared" si="3"/>
        <v>6.299999999999997</v>
      </c>
      <c r="I21" s="336"/>
      <c r="J21" s="382" t="s">
        <v>80</v>
      </c>
      <c r="K21" s="381">
        <v>11.3</v>
      </c>
      <c r="L21" s="381">
        <v>11.2</v>
      </c>
      <c r="M21" s="380">
        <f t="shared" si="1"/>
        <v>0.10000000000000142</v>
      </c>
      <c r="N21" s="380">
        <v>103.1</v>
      </c>
      <c r="O21" s="380">
        <v>116.2</v>
      </c>
      <c r="P21" s="379">
        <f t="shared" si="2"/>
        <v>-13.100000000000009</v>
      </c>
    </row>
    <row r="22" spans="1:16" s="333" customFormat="1" ht="15.75" customHeight="1">
      <c r="A22" s="552"/>
      <c r="B22" s="350" t="s">
        <v>41</v>
      </c>
      <c r="C22" s="349">
        <v>3.7</v>
      </c>
      <c r="D22" s="349">
        <v>3.5</v>
      </c>
      <c r="E22" s="348">
        <f t="shared" si="0"/>
        <v>0.20000000000000018</v>
      </c>
      <c r="F22" s="348">
        <v>20.4</v>
      </c>
      <c r="G22" s="348">
        <v>26.5</v>
      </c>
      <c r="H22" s="347">
        <f t="shared" si="3"/>
        <v>-6.100000000000001</v>
      </c>
      <c r="I22" s="336"/>
      <c r="J22" s="382" t="s">
        <v>81</v>
      </c>
      <c r="K22" s="381">
        <v>8.1</v>
      </c>
      <c r="L22" s="381">
        <v>9</v>
      </c>
      <c r="M22" s="380">
        <f t="shared" si="1"/>
        <v>-0.9000000000000004</v>
      </c>
      <c r="N22" s="380">
        <v>27.6</v>
      </c>
      <c r="O22" s="380">
        <v>27.4</v>
      </c>
      <c r="P22" s="379">
        <f t="shared" si="2"/>
        <v>0.20000000000000284</v>
      </c>
    </row>
    <row r="23" spans="1:16" s="333" customFormat="1" ht="15.75" customHeight="1">
      <c r="A23" s="552"/>
      <c r="B23" s="350" t="s">
        <v>42</v>
      </c>
      <c r="C23" s="349">
        <v>0.8</v>
      </c>
      <c r="D23" s="349">
        <v>2.5</v>
      </c>
      <c r="E23" s="348">
        <f t="shared" si="0"/>
        <v>-1.7</v>
      </c>
      <c r="F23" s="348" t="s">
        <v>222</v>
      </c>
      <c r="G23" s="348" t="s">
        <v>222</v>
      </c>
      <c r="H23" s="347" t="s">
        <v>222</v>
      </c>
      <c r="I23" s="336"/>
      <c r="J23" s="382" t="s">
        <v>82</v>
      </c>
      <c r="K23" s="381">
        <v>0</v>
      </c>
      <c r="L23" s="381">
        <v>0.5</v>
      </c>
      <c r="M23" s="380">
        <f t="shared" si="1"/>
        <v>-0.5</v>
      </c>
      <c r="N23" s="380" t="s">
        <v>222</v>
      </c>
      <c r="O23" s="380" t="s">
        <v>222</v>
      </c>
      <c r="P23" s="347" t="s">
        <v>222</v>
      </c>
    </row>
    <row r="24" spans="1:16" s="333" customFormat="1" ht="15.75" customHeight="1">
      <c r="A24" s="552"/>
      <c r="B24" s="350" t="s">
        <v>43</v>
      </c>
      <c r="C24" s="349">
        <v>4</v>
      </c>
      <c r="D24" s="349">
        <v>4</v>
      </c>
      <c r="E24" s="348">
        <f t="shared" si="0"/>
        <v>0</v>
      </c>
      <c r="F24" s="348">
        <v>25.2</v>
      </c>
      <c r="G24" s="348">
        <v>29.4</v>
      </c>
      <c r="H24" s="347">
        <f aca="true" t="shared" si="4" ref="H24:H30">F24-G24</f>
        <v>-4.199999999999999</v>
      </c>
      <c r="I24" s="336"/>
      <c r="J24" s="382" t="s">
        <v>83</v>
      </c>
      <c r="K24" s="381">
        <v>5.1</v>
      </c>
      <c r="L24" s="381">
        <v>5.1</v>
      </c>
      <c r="M24" s="380">
        <f t="shared" si="1"/>
        <v>0</v>
      </c>
      <c r="N24" s="380">
        <v>61.5</v>
      </c>
      <c r="O24" s="380">
        <v>72.4</v>
      </c>
      <c r="P24" s="379">
        <f aca="true" t="shared" si="5" ref="P24:P32">N24-O24</f>
        <v>-10.900000000000006</v>
      </c>
    </row>
    <row r="25" spans="1:16" s="333" customFormat="1" ht="15.75" customHeight="1">
      <c r="A25" s="552"/>
      <c r="B25" s="350" t="s">
        <v>44</v>
      </c>
      <c r="C25" s="349">
        <v>3.9</v>
      </c>
      <c r="D25" s="349">
        <v>3.9</v>
      </c>
      <c r="E25" s="348">
        <f t="shared" si="0"/>
        <v>0</v>
      </c>
      <c r="F25" s="348">
        <v>11.2</v>
      </c>
      <c r="G25" s="348">
        <v>18.3</v>
      </c>
      <c r="H25" s="347">
        <f t="shared" si="4"/>
        <v>-7.100000000000001</v>
      </c>
      <c r="I25" s="336"/>
      <c r="J25" s="382" t="s">
        <v>84</v>
      </c>
      <c r="K25" s="381">
        <v>4.5</v>
      </c>
      <c r="L25" s="381">
        <v>4.7</v>
      </c>
      <c r="M25" s="380">
        <f t="shared" si="1"/>
        <v>-0.20000000000000018</v>
      </c>
      <c r="N25" s="380">
        <v>11.8</v>
      </c>
      <c r="O25" s="380">
        <v>5.5</v>
      </c>
      <c r="P25" s="379">
        <f t="shared" si="5"/>
        <v>6.300000000000001</v>
      </c>
    </row>
    <row r="26" spans="1:16" s="333" customFormat="1" ht="15.75" customHeight="1">
      <c r="A26" s="552"/>
      <c r="B26" s="350" t="s">
        <v>45</v>
      </c>
      <c r="C26" s="349">
        <v>7.6</v>
      </c>
      <c r="D26" s="349">
        <v>8.2</v>
      </c>
      <c r="E26" s="348">
        <f t="shared" si="0"/>
        <v>-0.5999999999999996</v>
      </c>
      <c r="F26" s="348">
        <v>49.9</v>
      </c>
      <c r="G26" s="348">
        <v>58.1</v>
      </c>
      <c r="H26" s="347">
        <f t="shared" si="4"/>
        <v>-8.200000000000003</v>
      </c>
      <c r="I26" s="336"/>
      <c r="J26" s="382" t="s">
        <v>85</v>
      </c>
      <c r="K26" s="381">
        <v>6.1</v>
      </c>
      <c r="L26" s="381">
        <v>9.2</v>
      </c>
      <c r="M26" s="380">
        <f t="shared" si="1"/>
        <v>-3.0999999999999996</v>
      </c>
      <c r="N26" s="380">
        <v>25.2</v>
      </c>
      <c r="O26" s="380">
        <v>25.9</v>
      </c>
      <c r="P26" s="379">
        <f t="shared" si="5"/>
        <v>-0.6999999999999993</v>
      </c>
    </row>
    <row r="27" spans="1:16" s="333" customFormat="1" ht="15.75" customHeight="1">
      <c r="A27" s="552"/>
      <c r="B27" s="350" t="s">
        <v>46</v>
      </c>
      <c r="C27" s="349">
        <v>4.1</v>
      </c>
      <c r="D27" s="349">
        <v>5.1</v>
      </c>
      <c r="E27" s="348">
        <f t="shared" si="0"/>
        <v>-1</v>
      </c>
      <c r="F27" s="348">
        <v>2</v>
      </c>
      <c r="G27" s="348">
        <v>8.2</v>
      </c>
      <c r="H27" s="347">
        <f t="shared" si="4"/>
        <v>-6.199999999999999</v>
      </c>
      <c r="I27" s="336"/>
      <c r="J27" s="382" t="s">
        <v>86</v>
      </c>
      <c r="K27" s="381">
        <v>4.6</v>
      </c>
      <c r="L27" s="381">
        <v>4.8</v>
      </c>
      <c r="M27" s="380">
        <f t="shared" si="1"/>
        <v>-0.20000000000000018</v>
      </c>
      <c r="N27" s="380">
        <v>53.8</v>
      </c>
      <c r="O27" s="380">
        <v>47.1</v>
      </c>
      <c r="P27" s="379">
        <f t="shared" si="5"/>
        <v>6.699999999999996</v>
      </c>
    </row>
    <row r="28" spans="1:16" s="333" customFormat="1" ht="15.75" customHeight="1">
      <c r="A28" s="552"/>
      <c r="B28" s="350" t="s">
        <v>47</v>
      </c>
      <c r="C28" s="349">
        <v>3.8</v>
      </c>
      <c r="D28" s="349">
        <v>3.7</v>
      </c>
      <c r="E28" s="348">
        <f t="shared" si="0"/>
        <v>0.09999999999999964</v>
      </c>
      <c r="F28" s="348">
        <v>40.4</v>
      </c>
      <c r="G28" s="348">
        <v>54.9</v>
      </c>
      <c r="H28" s="347">
        <f t="shared" si="4"/>
        <v>-14.5</v>
      </c>
      <c r="I28" s="336"/>
      <c r="J28" s="382" t="s">
        <v>87</v>
      </c>
      <c r="K28" s="381">
        <v>6.7</v>
      </c>
      <c r="L28" s="381">
        <v>6.6</v>
      </c>
      <c r="M28" s="380">
        <f t="shared" si="1"/>
        <v>0.10000000000000053</v>
      </c>
      <c r="N28" s="380">
        <v>16.8</v>
      </c>
      <c r="O28" s="380">
        <v>28.3</v>
      </c>
      <c r="P28" s="379">
        <f t="shared" si="5"/>
        <v>-11.5</v>
      </c>
    </row>
    <row r="29" spans="1:16" s="333" customFormat="1" ht="15.75" customHeight="1">
      <c r="A29" s="552"/>
      <c r="B29" s="350" t="s">
        <v>48</v>
      </c>
      <c r="C29" s="349">
        <v>0.4</v>
      </c>
      <c r="D29" s="349">
        <v>0.4</v>
      </c>
      <c r="E29" s="348">
        <f t="shared" si="0"/>
        <v>0</v>
      </c>
      <c r="F29" s="348">
        <v>3.6</v>
      </c>
      <c r="G29" s="348">
        <v>3.1</v>
      </c>
      <c r="H29" s="347">
        <f t="shared" si="4"/>
        <v>0.5</v>
      </c>
      <c r="I29" s="336"/>
      <c r="J29" s="382" t="s">
        <v>88</v>
      </c>
      <c r="K29" s="381">
        <v>8.9</v>
      </c>
      <c r="L29" s="381">
        <v>8.9</v>
      </c>
      <c r="M29" s="380">
        <f t="shared" si="1"/>
        <v>0</v>
      </c>
      <c r="N29" s="380">
        <v>9.6</v>
      </c>
      <c r="O29" s="380">
        <v>15.4</v>
      </c>
      <c r="P29" s="379">
        <f t="shared" si="5"/>
        <v>-5.800000000000001</v>
      </c>
    </row>
    <row r="30" spans="1:16" s="333" customFormat="1" ht="15.75" customHeight="1" thickBot="1">
      <c r="A30" s="552"/>
      <c r="B30" s="350" t="s">
        <v>49</v>
      </c>
      <c r="C30" s="349">
        <v>3.8</v>
      </c>
      <c r="D30" s="349">
        <v>3.7</v>
      </c>
      <c r="E30" s="348">
        <f t="shared" si="0"/>
        <v>0.09999999999999964</v>
      </c>
      <c r="F30" s="348">
        <v>25.5</v>
      </c>
      <c r="G30" s="348">
        <v>34.5</v>
      </c>
      <c r="H30" s="347">
        <f t="shared" si="4"/>
        <v>-9</v>
      </c>
      <c r="I30" s="336"/>
      <c r="J30" s="378" t="s">
        <v>89</v>
      </c>
      <c r="K30" s="377">
        <v>8.4</v>
      </c>
      <c r="L30" s="377">
        <v>8.7</v>
      </c>
      <c r="M30" s="376">
        <f t="shared" si="1"/>
        <v>-0.29999999999999893</v>
      </c>
      <c r="N30" s="376">
        <v>61.4</v>
      </c>
      <c r="O30" s="376">
        <v>60.3</v>
      </c>
      <c r="P30" s="375">
        <f t="shared" si="5"/>
        <v>1.1000000000000014</v>
      </c>
    </row>
    <row r="31" spans="1:16" s="333" customFormat="1" ht="15.75" customHeight="1" thickBot="1" thickTop="1">
      <c r="A31" s="552"/>
      <c r="B31" s="350" t="s">
        <v>50</v>
      </c>
      <c r="C31" s="349">
        <v>0.6</v>
      </c>
      <c r="D31" s="349">
        <v>0.2</v>
      </c>
      <c r="E31" s="348">
        <f t="shared" si="0"/>
        <v>0.39999999999999997</v>
      </c>
      <c r="F31" s="348" t="s">
        <v>222</v>
      </c>
      <c r="G31" s="348" t="s">
        <v>222</v>
      </c>
      <c r="H31" s="347" t="s">
        <v>222</v>
      </c>
      <c r="I31" s="336"/>
      <c r="J31" s="342" t="s">
        <v>231</v>
      </c>
      <c r="K31" s="341">
        <v>6.8</v>
      </c>
      <c r="L31" s="340">
        <v>6.9</v>
      </c>
      <c r="M31" s="374">
        <f t="shared" si="1"/>
        <v>-0.10000000000000053</v>
      </c>
      <c r="N31" s="338">
        <v>48.9</v>
      </c>
      <c r="O31" s="338">
        <v>51.8</v>
      </c>
      <c r="P31" s="373">
        <f t="shared" si="5"/>
        <v>-2.8999999999999986</v>
      </c>
    </row>
    <row r="32" spans="1:16" s="333" customFormat="1" ht="15.75" customHeight="1" thickBot="1">
      <c r="A32" s="552"/>
      <c r="B32" s="350" t="s">
        <v>51</v>
      </c>
      <c r="C32" s="349">
        <v>2.8</v>
      </c>
      <c r="D32" s="349">
        <v>2.7</v>
      </c>
      <c r="E32" s="348">
        <f t="shared" si="0"/>
        <v>0.09999999999999964</v>
      </c>
      <c r="F32" s="348">
        <v>57.1</v>
      </c>
      <c r="G32" s="348">
        <v>57.9</v>
      </c>
      <c r="H32" s="347">
        <f aca="true" t="shared" si="6" ref="H32:H37">F32-G32</f>
        <v>-0.7999999999999972</v>
      </c>
      <c r="I32" s="336"/>
      <c r="J32" s="372" t="s">
        <v>230</v>
      </c>
      <c r="K32" s="371">
        <v>4.6</v>
      </c>
      <c r="L32" s="370">
        <v>4.9</v>
      </c>
      <c r="M32" s="369">
        <f t="shared" si="1"/>
        <v>-0.3000000000000007</v>
      </c>
      <c r="N32" s="368">
        <v>20.1</v>
      </c>
      <c r="O32" s="368">
        <v>24.3</v>
      </c>
      <c r="P32" s="367">
        <f t="shared" si="5"/>
        <v>-4.199999999999999</v>
      </c>
    </row>
    <row r="33" spans="1:16" s="333" customFormat="1" ht="15.75" customHeight="1" thickBot="1">
      <c r="A33" s="552"/>
      <c r="B33" s="350" t="s">
        <v>52</v>
      </c>
      <c r="C33" s="349">
        <v>6</v>
      </c>
      <c r="D33" s="349">
        <v>5.5</v>
      </c>
      <c r="E33" s="348">
        <f t="shared" si="0"/>
        <v>0.5</v>
      </c>
      <c r="F33" s="348">
        <v>54.2</v>
      </c>
      <c r="G33" s="348">
        <v>48.6</v>
      </c>
      <c r="H33" s="347">
        <f t="shared" si="6"/>
        <v>5.600000000000001</v>
      </c>
      <c r="I33" s="336"/>
      <c r="J33" s="366" t="s">
        <v>229</v>
      </c>
      <c r="K33" s="365"/>
      <c r="L33" s="365"/>
      <c r="M33" s="365"/>
      <c r="N33" s="365"/>
      <c r="O33" s="365"/>
      <c r="P33" s="365"/>
    </row>
    <row r="34" spans="1:16" s="333" customFormat="1" ht="15.75" customHeight="1">
      <c r="A34" s="552"/>
      <c r="B34" s="350" t="s">
        <v>53</v>
      </c>
      <c r="C34" s="349">
        <v>4.4</v>
      </c>
      <c r="D34" s="349">
        <v>4.9</v>
      </c>
      <c r="E34" s="348">
        <f t="shared" si="0"/>
        <v>-0.5</v>
      </c>
      <c r="F34" s="348">
        <v>24.1</v>
      </c>
      <c r="G34" s="348">
        <v>24.4</v>
      </c>
      <c r="H34" s="347">
        <f t="shared" si="6"/>
        <v>-0.29999999999999716</v>
      </c>
      <c r="I34" s="336"/>
      <c r="J34" s="364" t="s">
        <v>228</v>
      </c>
      <c r="K34" s="363">
        <v>25</v>
      </c>
      <c r="L34" s="362"/>
      <c r="M34" s="361"/>
      <c r="N34" s="360">
        <v>350</v>
      </c>
      <c r="O34" s="359" t="s">
        <v>258</v>
      </c>
      <c r="P34" s="358"/>
    </row>
    <row r="35" spans="1:16" s="333" customFormat="1" ht="15.75" customHeight="1" thickBot="1">
      <c r="A35" s="552"/>
      <c r="B35" s="350" t="s">
        <v>54</v>
      </c>
      <c r="C35" s="349">
        <v>7.8</v>
      </c>
      <c r="D35" s="349">
        <v>8.3</v>
      </c>
      <c r="E35" s="348">
        <f t="shared" si="0"/>
        <v>-0.5000000000000009</v>
      </c>
      <c r="F35" s="348">
        <v>40.5</v>
      </c>
      <c r="G35" s="348">
        <v>49.9</v>
      </c>
      <c r="H35" s="347">
        <f t="shared" si="6"/>
        <v>-9.399999999999999</v>
      </c>
      <c r="I35" s="336"/>
      <c r="J35" s="357" t="s">
        <v>227</v>
      </c>
      <c r="K35" s="356">
        <v>35</v>
      </c>
      <c r="L35" s="353"/>
      <c r="M35" s="355"/>
      <c r="N35" s="354" t="s">
        <v>226</v>
      </c>
      <c r="O35" s="353"/>
      <c r="P35" s="352"/>
    </row>
    <row r="36" spans="1:15" s="333" customFormat="1" ht="15.75" customHeight="1">
      <c r="A36" s="552"/>
      <c r="B36" s="350" t="s">
        <v>55</v>
      </c>
      <c r="C36" s="349">
        <v>4.6</v>
      </c>
      <c r="D36" s="349">
        <v>3.5</v>
      </c>
      <c r="E36" s="348">
        <f t="shared" si="0"/>
        <v>1.0999999999999996</v>
      </c>
      <c r="F36" s="348">
        <v>42.5</v>
      </c>
      <c r="G36" s="348">
        <v>42.4</v>
      </c>
      <c r="H36" s="347">
        <f t="shared" si="6"/>
        <v>0.10000000000000142</v>
      </c>
      <c r="I36" s="336"/>
      <c r="J36" s="333" t="s">
        <v>261</v>
      </c>
      <c r="K36" s="336"/>
      <c r="L36" s="336"/>
      <c r="M36" s="336"/>
      <c r="N36" s="336"/>
      <c r="O36" s="336"/>
    </row>
    <row r="37" spans="1:15" s="333" customFormat="1" ht="15.75" customHeight="1">
      <c r="A37" s="552"/>
      <c r="B37" s="350" t="s">
        <v>56</v>
      </c>
      <c r="C37" s="349">
        <v>8.3</v>
      </c>
      <c r="D37" s="349">
        <v>9.6</v>
      </c>
      <c r="E37" s="348">
        <f t="shared" si="0"/>
        <v>-1.299999999999999</v>
      </c>
      <c r="F37" s="348">
        <v>63.8</v>
      </c>
      <c r="G37" s="348">
        <v>90.5</v>
      </c>
      <c r="H37" s="347">
        <f t="shared" si="6"/>
        <v>-26.700000000000003</v>
      </c>
      <c r="I37" s="336"/>
      <c r="J37" s="333" t="s">
        <v>225</v>
      </c>
      <c r="K37" s="336"/>
      <c r="L37" s="336"/>
      <c r="M37" s="336"/>
      <c r="N37" s="336"/>
      <c r="O37" s="336"/>
    </row>
    <row r="38" spans="1:10" s="333" customFormat="1" ht="15.75" customHeight="1">
      <c r="A38" s="552"/>
      <c r="B38" s="350" t="s">
        <v>57</v>
      </c>
      <c r="C38" s="349">
        <v>3.6</v>
      </c>
      <c r="D38" s="349">
        <v>4.2</v>
      </c>
      <c r="E38" s="348">
        <f t="shared" si="0"/>
        <v>-0.6000000000000001</v>
      </c>
      <c r="F38" s="348" t="s">
        <v>222</v>
      </c>
      <c r="G38" s="348" t="s">
        <v>222</v>
      </c>
      <c r="H38" s="347" t="s">
        <v>222</v>
      </c>
      <c r="I38" s="336"/>
      <c r="J38" s="333" t="s">
        <v>224</v>
      </c>
    </row>
    <row r="39" spans="1:10" s="333" customFormat="1" ht="15.75" customHeight="1">
      <c r="A39" s="552"/>
      <c r="B39" s="350" t="s">
        <v>58</v>
      </c>
      <c r="C39" s="349">
        <v>7</v>
      </c>
      <c r="D39" s="349">
        <v>7.1</v>
      </c>
      <c r="E39" s="348">
        <f t="shared" si="0"/>
        <v>-0.09999999999999964</v>
      </c>
      <c r="F39" s="348">
        <v>67.3</v>
      </c>
      <c r="G39" s="348">
        <v>66.9</v>
      </c>
      <c r="H39" s="347">
        <f aca="true" t="shared" si="7" ref="H39:H45">F39-G39</f>
        <v>0.3999999999999915</v>
      </c>
      <c r="I39" s="336"/>
      <c r="J39" s="351"/>
    </row>
    <row r="40" spans="1:9" s="333" customFormat="1" ht="15.75" customHeight="1">
      <c r="A40" s="552"/>
      <c r="B40" s="350" t="s">
        <v>59</v>
      </c>
      <c r="C40" s="349">
        <v>5.4</v>
      </c>
      <c r="D40" s="349">
        <v>5.3</v>
      </c>
      <c r="E40" s="348">
        <f t="shared" si="0"/>
        <v>0.10000000000000053</v>
      </c>
      <c r="F40" s="348">
        <v>15.8</v>
      </c>
      <c r="G40" s="348">
        <v>24.1</v>
      </c>
      <c r="H40" s="347">
        <f t="shared" si="7"/>
        <v>-8.3</v>
      </c>
      <c r="I40" s="336"/>
    </row>
    <row r="41" spans="1:9" s="333" customFormat="1" ht="15.75" customHeight="1">
      <c r="A41" s="552"/>
      <c r="B41" s="350" t="s">
        <v>60</v>
      </c>
      <c r="C41" s="349">
        <v>4.5</v>
      </c>
      <c r="D41" s="349">
        <v>4.4</v>
      </c>
      <c r="E41" s="348">
        <f t="shared" si="0"/>
        <v>0.09999999999999964</v>
      </c>
      <c r="F41" s="348">
        <v>43.1</v>
      </c>
      <c r="G41" s="348">
        <v>47.8</v>
      </c>
      <c r="H41" s="347">
        <f t="shared" si="7"/>
        <v>-4.699999999999996</v>
      </c>
      <c r="I41" s="336"/>
    </row>
    <row r="42" spans="1:9" s="333" customFormat="1" ht="15.75" customHeight="1">
      <c r="A42" s="552"/>
      <c r="B42" s="350" t="s">
        <v>61</v>
      </c>
      <c r="C42" s="349">
        <v>4</v>
      </c>
      <c r="D42" s="349">
        <v>4.2</v>
      </c>
      <c r="E42" s="348">
        <f t="shared" si="0"/>
        <v>-0.20000000000000018</v>
      </c>
      <c r="F42" s="348">
        <v>18.8</v>
      </c>
      <c r="G42" s="348">
        <v>8.2</v>
      </c>
      <c r="H42" s="347">
        <f t="shared" si="7"/>
        <v>10.600000000000001</v>
      </c>
      <c r="I42" s="336"/>
    </row>
    <row r="43" spans="1:9" s="333" customFormat="1" ht="15.75" customHeight="1">
      <c r="A43" s="552"/>
      <c r="B43" s="350" t="s">
        <v>223</v>
      </c>
      <c r="C43" s="349">
        <v>7.2</v>
      </c>
      <c r="D43" s="349">
        <v>7</v>
      </c>
      <c r="E43" s="348">
        <f t="shared" si="0"/>
        <v>0.20000000000000018</v>
      </c>
      <c r="F43" s="348">
        <v>5.3</v>
      </c>
      <c r="G43" s="348">
        <v>14.7</v>
      </c>
      <c r="H43" s="347">
        <f t="shared" si="7"/>
        <v>-9.399999999999999</v>
      </c>
      <c r="I43" s="336"/>
    </row>
    <row r="44" spans="1:9" s="333" customFormat="1" ht="15.75" customHeight="1">
      <c r="A44" s="552"/>
      <c r="B44" s="350" t="s">
        <v>63</v>
      </c>
      <c r="C44" s="349">
        <v>2.1</v>
      </c>
      <c r="D44" s="349">
        <v>2.1</v>
      </c>
      <c r="E44" s="348">
        <f t="shared" si="0"/>
        <v>0</v>
      </c>
      <c r="F44" s="348">
        <v>8.4</v>
      </c>
      <c r="G44" s="348">
        <v>1.8</v>
      </c>
      <c r="H44" s="347">
        <f t="shared" si="7"/>
        <v>6.6000000000000005</v>
      </c>
      <c r="I44" s="336"/>
    </row>
    <row r="45" spans="1:9" s="333" customFormat="1" ht="15.75" customHeight="1">
      <c r="A45" s="552"/>
      <c r="B45" s="350" t="s">
        <v>64</v>
      </c>
      <c r="C45" s="349">
        <v>5</v>
      </c>
      <c r="D45" s="349">
        <v>4.5</v>
      </c>
      <c r="E45" s="348">
        <f t="shared" si="0"/>
        <v>0.5</v>
      </c>
      <c r="F45" s="348">
        <v>24.6</v>
      </c>
      <c r="G45" s="348">
        <v>31.9</v>
      </c>
      <c r="H45" s="347">
        <f t="shared" si="7"/>
        <v>-7.299999999999997</v>
      </c>
      <c r="I45" s="336"/>
    </row>
    <row r="46" spans="1:9" s="333" customFormat="1" ht="15.75" customHeight="1">
      <c r="A46" s="552"/>
      <c r="B46" s="346" t="s">
        <v>65</v>
      </c>
      <c r="C46" s="345">
        <v>0.4</v>
      </c>
      <c r="D46" s="345">
        <v>0.3</v>
      </c>
      <c r="E46" s="344">
        <f t="shared" si="0"/>
        <v>0.10000000000000003</v>
      </c>
      <c r="F46" s="344" t="s">
        <v>222</v>
      </c>
      <c r="G46" s="344" t="s">
        <v>222</v>
      </c>
      <c r="H46" s="347" t="s">
        <v>222</v>
      </c>
      <c r="I46" s="336"/>
    </row>
    <row r="47" spans="1:9" s="333" customFormat="1" ht="15.75" customHeight="1" thickBot="1">
      <c r="A47" s="552"/>
      <c r="B47" s="346" t="s">
        <v>93</v>
      </c>
      <c r="C47" s="345">
        <v>7.5</v>
      </c>
      <c r="D47" s="345">
        <v>6.4</v>
      </c>
      <c r="E47" s="344">
        <f t="shared" si="0"/>
        <v>1.0999999999999996</v>
      </c>
      <c r="F47" s="344" t="s">
        <v>222</v>
      </c>
      <c r="G47" s="344" t="s">
        <v>222</v>
      </c>
      <c r="H47" s="343" t="s">
        <v>222</v>
      </c>
      <c r="I47" s="336"/>
    </row>
    <row r="48" spans="1:9" s="333" customFormat="1" ht="15.75" customHeight="1" thickBot="1" thickTop="1">
      <c r="A48" s="552"/>
      <c r="B48" s="342" t="s">
        <v>221</v>
      </c>
      <c r="C48" s="341">
        <v>4.4</v>
      </c>
      <c r="D48" s="340">
        <v>4.7</v>
      </c>
      <c r="E48" s="339">
        <f t="shared" si="0"/>
        <v>-0.2999999999999998</v>
      </c>
      <c r="F48" s="338">
        <v>17.6</v>
      </c>
      <c r="G48" s="338">
        <v>21.8</v>
      </c>
      <c r="H48" s="337">
        <f>F48-G48</f>
        <v>-4.199999999999999</v>
      </c>
      <c r="I48" s="336"/>
    </row>
    <row r="49" spans="1:8" s="333" customFormat="1" ht="15.75" customHeight="1">
      <c r="A49" s="552"/>
      <c r="H49" s="335"/>
    </row>
    <row r="50" spans="1:9" s="333" customFormat="1" ht="14.25">
      <c r="A50" s="250"/>
      <c r="H50" s="335"/>
      <c r="I50" s="334"/>
    </row>
    <row r="51" spans="1:10" s="333" customFormat="1" ht="14.25">
      <c r="A51" s="250"/>
      <c r="H51" s="335"/>
      <c r="J51" s="332"/>
    </row>
    <row r="52" spans="2:18" ht="14.25">
      <c r="B52" s="333"/>
      <c r="C52" s="333"/>
      <c r="D52" s="333"/>
      <c r="E52" s="333"/>
      <c r="F52" s="333"/>
      <c r="G52" s="333"/>
      <c r="H52" s="334"/>
      <c r="I52" s="333"/>
      <c r="J52" s="333"/>
      <c r="K52" s="333"/>
      <c r="L52" s="333"/>
      <c r="M52" s="333"/>
      <c r="N52" s="333"/>
      <c r="O52" s="333"/>
      <c r="P52" s="333"/>
      <c r="Q52" s="333"/>
      <c r="R52" s="333"/>
    </row>
    <row r="53" spans="2:18" ht="14.25">
      <c r="B53" s="333"/>
      <c r="C53" s="333"/>
      <c r="D53" s="333"/>
      <c r="E53" s="333"/>
      <c r="F53" s="333"/>
      <c r="G53" s="333"/>
      <c r="H53" s="333"/>
      <c r="I53" s="333"/>
      <c r="J53" s="333"/>
      <c r="K53" s="333"/>
      <c r="L53" s="333"/>
      <c r="M53" s="333"/>
      <c r="N53" s="333"/>
      <c r="O53" s="333"/>
      <c r="P53" s="333"/>
      <c r="Q53" s="333"/>
      <c r="R53" s="333"/>
    </row>
    <row r="54" spans="2:18" ht="14.25">
      <c r="B54" s="333"/>
      <c r="C54" s="333"/>
      <c r="D54" s="333"/>
      <c r="E54" s="333"/>
      <c r="F54" s="333"/>
      <c r="G54" s="333"/>
      <c r="H54" s="333"/>
      <c r="I54" s="333"/>
      <c r="J54" s="333"/>
      <c r="K54" s="334"/>
      <c r="L54" s="334"/>
      <c r="M54" s="334"/>
      <c r="N54" s="334"/>
      <c r="O54" s="334"/>
      <c r="P54" s="333"/>
      <c r="Q54" s="333"/>
      <c r="R54" s="333"/>
    </row>
    <row r="55" spans="2:18" ht="14.25">
      <c r="B55" s="333"/>
      <c r="C55" s="333"/>
      <c r="D55" s="333"/>
      <c r="E55" s="333"/>
      <c r="F55" s="333"/>
      <c r="G55" s="333"/>
      <c r="H55" s="333"/>
      <c r="I55" s="333"/>
      <c r="J55" s="334"/>
      <c r="K55" s="333"/>
      <c r="L55" s="333"/>
      <c r="M55" s="333"/>
      <c r="N55" s="333"/>
      <c r="O55" s="333"/>
      <c r="P55" s="333"/>
      <c r="Q55" s="333"/>
      <c r="R55" s="333"/>
    </row>
    <row r="56" spans="2:18" ht="14.25">
      <c r="B56" s="333"/>
      <c r="C56" s="333"/>
      <c r="D56" s="333"/>
      <c r="E56" s="333"/>
      <c r="F56" s="333"/>
      <c r="G56" s="333"/>
      <c r="H56" s="333"/>
      <c r="I56" s="333"/>
      <c r="J56" s="333"/>
      <c r="K56" s="333"/>
      <c r="L56" s="333"/>
      <c r="M56" s="333"/>
      <c r="N56" s="333"/>
      <c r="O56" s="333"/>
      <c r="P56" s="333"/>
      <c r="Q56" s="333"/>
      <c r="R56" s="333"/>
    </row>
    <row r="57" spans="2:18" ht="14.25">
      <c r="B57" s="333"/>
      <c r="C57" s="333"/>
      <c r="D57" s="333"/>
      <c r="E57" s="333"/>
      <c r="F57" s="333"/>
      <c r="G57" s="333"/>
      <c r="H57" s="333"/>
      <c r="I57" s="333"/>
      <c r="J57" s="333"/>
      <c r="K57" s="333"/>
      <c r="L57" s="333"/>
      <c r="M57" s="333"/>
      <c r="N57" s="333"/>
      <c r="O57" s="333"/>
      <c r="P57" s="333"/>
      <c r="Q57" s="333"/>
      <c r="R57" s="333"/>
    </row>
    <row r="58" spans="2:18" ht="14.25">
      <c r="B58" s="333"/>
      <c r="C58" s="333"/>
      <c r="D58" s="333"/>
      <c r="E58" s="333"/>
      <c r="F58" s="333"/>
      <c r="G58" s="333"/>
      <c r="H58" s="333"/>
      <c r="I58" s="333"/>
      <c r="J58" s="333"/>
      <c r="K58" s="333"/>
      <c r="L58" s="333"/>
      <c r="M58" s="333"/>
      <c r="N58" s="333"/>
      <c r="O58" s="333"/>
      <c r="P58" s="333"/>
      <c r="Q58" s="333"/>
      <c r="R58" s="333"/>
    </row>
    <row r="59" spans="2:18" ht="14.25">
      <c r="B59" s="333"/>
      <c r="C59" s="333"/>
      <c r="D59" s="333"/>
      <c r="E59" s="333"/>
      <c r="F59" s="333"/>
      <c r="G59" s="333"/>
      <c r="H59" s="333"/>
      <c r="I59" s="333"/>
      <c r="J59" s="333"/>
      <c r="K59" s="333"/>
      <c r="L59" s="333"/>
      <c r="M59" s="333"/>
      <c r="N59" s="333"/>
      <c r="O59" s="333"/>
      <c r="P59" s="333"/>
      <c r="Q59" s="333"/>
      <c r="R59" s="333"/>
    </row>
    <row r="60" spans="2:18" ht="14.25">
      <c r="B60" s="333"/>
      <c r="C60" s="333"/>
      <c r="D60" s="333"/>
      <c r="E60" s="333"/>
      <c r="F60" s="333"/>
      <c r="G60" s="333"/>
      <c r="H60" s="333"/>
      <c r="I60" s="333"/>
      <c r="J60" s="333"/>
      <c r="K60" s="333"/>
      <c r="L60" s="333"/>
      <c r="M60" s="333"/>
      <c r="N60" s="333"/>
      <c r="O60" s="333"/>
      <c r="P60" s="333"/>
      <c r="Q60" s="333"/>
      <c r="R60" s="333"/>
    </row>
    <row r="61" spans="9:18" ht="14.25">
      <c r="I61" s="333"/>
      <c r="J61" s="333"/>
      <c r="Q61" s="333"/>
      <c r="R61" s="333"/>
    </row>
  </sheetData>
  <sheetProtection/>
  <mergeCells count="10">
    <mergeCell ref="A1:A49"/>
    <mergeCell ref="B1:P1"/>
    <mergeCell ref="F5:H5"/>
    <mergeCell ref="N5:P5"/>
    <mergeCell ref="B6:B7"/>
    <mergeCell ref="C6:E6"/>
    <mergeCell ref="F6:H6"/>
    <mergeCell ref="J6:J7"/>
    <mergeCell ref="K6:M6"/>
    <mergeCell ref="N6:P6"/>
  </mergeCells>
  <printOptions/>
  <pageMargins left="0.5905511811023623" right="0.5118110236220472" top="0.4724409448818898" bottom="0.15748031496062992" header="0.31496062992125984" footer="0.31496062992125984"/>
  <pageSetup fitToHeight="1" fitToWidth="1" horizontalDpi="600" verticalDpi="600" orientation="landscape" paperSize="9" scale="76" r:id="rId1"/>
  <colBreaks count="1" manualBreakCount="1">
    <brk id="9" max="47" man="1"/>
  </colBreaks>
</worksheet>
</file>

<file path=xl/worksheets/sheet12.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pane xSplit="2" ySplit="8" topLeftCell="C9" activePane="bottomRight" state="frozen"/>
      <selection pane="topLeft" activeCell="Q27" sqref="Q27"/>
      <selection pane="topRight" activeCell="Q27" sqref="Q27"/>
      <selection pane="bottomLeft" activeCell="Q27" sqref="Q27"/>
      <selection pane="bottomRight" activeCell="K9" sqref="K9"/>
    </sheetView>
  </sheetViews>
  <sheetFormatPr defaultColWidth="9.00390625" defaultRowHeight="13.5"/>
  <cols>
    <col min="1" max="1" width="4.125" style="190" customWidth="1"/>
    <col min="2" max="2" width="11.125" style="190" customWidth="1"/>
    <col min="3" max="8" width="15.625" style="190" customWidth="1"/>
    <col min="9" max="11" width="6.625" style="190" customWidth="1"/>
    <col min="12" max="16384" width="9.00390625" style="190" customWidth="1"/>
  </cols>
  <sheetData>
    <row r="1" spans="1:11" ht="18.75">
      <c r="A1" s="572" t="s">
        <v>268</v>
      </c>
      <c r="B1" s="572"/>
      <c r="C1" s="572"/>
      <c r="D1" s="572"/>
      <c r="E1" s="572"/>
      <c r="F1" s="572"/>
      <c r="G1" s="572"/>
      <c r="H1" s="572"/>
      <c r="I1" s="572"/>
      <c r="J1" s="572"/>
      <c r="K1" s="572"/>
    </row>
    <row r="2" spans="7:11" ht="6" customHeight="1">
      <c r="G2" s="191"/>
      <c r="H2" s="192"/>
      <c r="I2" s="192"/>
      <c r="J2" s="192"/>
      <c r="K2" s="192"/>
    </row>
    <row r="3" spans="7:11" ht="16.5" customHeight="1" thickBot="1">
      <c r="G3" s="191"/>
      <c r="H3" s="191"/>
      <c r="I3" s="193"/>
      <c r="J3" s="193"/>
      <c r="K3" s="194" t="s">
        <v>179</v>
      </c>
    </row>
    <row r="4" spans="1:11" s="195" customFormat="1" ht="17.25" customHeight="1">
      <c r="A4" s="573" t="s">
        <v>8</v>
      </c>
      <c r="B4" s="574"/>
      <c r="C4" s="579" t="s">
        <v>168</v>
      </c>
      <c r="D4" s="580"/>
      <c r="E4" s="580"/>
      <c r="F4" s="580" t="s">
        <v>167</v>
      </c>
      <c r="G4" s="580"/>
      <c r="H4" s="580"/>
      <c r="I4" s="580" t="s">
        <v>166</v>
      </c>
      <c r="J4" s="580"/>
      <c r="K4" s="581"/>
    </row>
    <row r="5" spans="1:11" s="195" customFormat="1" ht="6" customHeight="1">
      <c r="A5" s="575"/>
      <c r="B5" s="576"/>
      <c r="C5" s="196"/>
      <c r="D5" s="197"/>
      <c r="E5" s="197"/>
      <c r="F5" s="197"/>
      <c r="G5" s="197"/>
      <c r="H5" s="197"/>
      <c r="I5" s="197"/>
      <c r="J5" s="197"/>
      <c r="K5" s="198"/>
    </row>
    <row r="6" spans="1:11" s="195" customFormat="1" ht="17.25" customHeight="1">
      <c r="A6" s="575"/>
      <c r="B6" s="576"/>
      <c r="C6" s="199" t="s">
        <v>165</v>
      </c>
      <c r="D6" s="200" t="s">
        <v>164</v>
      </c>
      <c r="E6" s="200" t="s">
        <v>161</v>
      </c>
      <c r="F6" s="200" t="s">
        <v>165</v>
      </c>
      <c r="G6" s="200" t="s">
        <v>164</v>
      </c>
      <c r="H6" s="200" t="s">
        <v>161</v>
      </c>
      <c r="I6" s="200" t="s">
        <v>163</v>
      </c>
      <c r="J6" s="200" t="s">
        <v>162</v>
      </c>
      <c r="K6" s="201" t="s">
        <v>161</v>
      </c>
    </row>
    <row r="7" spans="1:11" s="195" customFormat="1" ht="17.25" customHeight="1">
      <c r="A7" s="575"/>
      <c r="B7" s="576"/>
      <c r="C7" s="199" t="s">
        <v>160</v>
      </c>
      <c r="D7" s="200" t="s">
        <v>159</v>
      </c>
      <c r="E7" s="200" t="s">
        <v>158</v>
      </c>
      <c r="F7" s="200" t="s">
        <v>157</v>
      </c>
      <c r="G7" s="200" t="s">
        <v>156</v>
      </c>
      <c r="H7" s="200" t="s">
        <v>155</v>
      </c>
      <c r="I7" s="200" t="s">
        <v>154</v>
      </c>
      <c r="J7" s="200" t="s">
        <v>153</v>
      </c>
      <c r="K7" s="201" t="s">
        <v>152</v>
      </c>
    </row>
    <row r="8" spans="1:11" s="195" customFormat="1" ht="6" customHeight="1" thickBot="1">
      <c r="A8" s="577"/>
      <c r="B8" s="578"/>
      <c r="C8" s="202"/>
      <c r="D8" s="203"/>
      <c r="E8" s="203"/>
      <c r="F8" s="203"/>
      <c r="G8" s="203"/>
      <c r="H8" s="203"/>
      <c r="I8" s="203"/>
      <c r="J8" s="203"/>
      <c r="K8" s="204"/>
    </row>
    <row r="9" spans="1:15" s="195" customFormat="1" ht="16.5" customHeight="1">
      <c r="A9" s="205">
        <v>1</v>
      </c>
      <c r="B9" s="206" t="s">
        <v>151</v>
      </c>
      <c r="C9" s="207">
        <f>ROUND('19 税（千円）'!C9/1000,0)</f>
        <v>229487</v>
      </c>
      <c r="D9" s="208">
        <f>ROUND('19 税（千円）'!D9/1000,0)</f>
        <v>7086</v>
      </c>
      <c r="E9" s="208">
        <f>ROUND('19 税（千円）'!E9/1000,0)</f>
        <v>236573</v>
      </c>
      <c r="F9" s="208">
        <f>ROUND('19 税（千円）'!F9/1000,0)</f>
        <v>227660</v>
      </c>
      <c r="G9" s="208">
        <f>ROUND('19 税（千円）'!G9/1000,0)</f>
        <v>2431</v>
      </c>
      <c r="H9" s="208">
        <f>ROUND('19 税（千円）'!H9/1000,0)</f>
        <v>230091</v>
      </c>
      <c r="I9" s="209">
        <v>99.2</v>
      </c>
      <c r="J9" s="209">
        <v>34.3</v>
      </c>
      <c r="K9" s="210">
        <v>97.3</v>
      </c>
      <c r="M9" s="449"/>
      <c r="N9" s="449"/>
      <c r="O9" s="449"/>
    </row>
    <row r="10" spans="1:15" s="195" customFormat="1" ht="16.5" customHeight="1">
      <c r="A10" s="211">
        <v>2</v>
      </c>
      <c r="B10" s="212" t="s">
        <v>28</v>
      </c>
      <c r="C10" s="213">
        <f>ROUND('19 税（千円）'!C10/1000,0)</f>
        <v>55999</v>
      </c>
      <c r="D10" s="214">
        <f>ROUND('19 税（千円）'!D10/1000,0)</f>
        <v>2627</v>
      </c>
      <c r="E10" s="208">
        <f>ROUND('19 税（千円）'!E10/1000,0)</f>
        <v>58625</v>
      </c>
      <c r="F10" s="214">
        <f>ROUND('19 税（千円）'!F10/1000,0)</f>
        <v>55382</v>
      </c>
      <c r="G10" s="214">
        <f>ROUND('19 税（千円）'!G10/1000,0)</f>
        <v>844</v>
      </c>
      <c r="H10" s="208">
        <f>ROUND('19 税（千円）'!H10/1000,0)</f>
        <v>56226</v>
      </c>
      <c r="I10" s="215">
        <v>98.9</v>
      </c>
      <c r="J10" s="215">
        <v>32.1</v>
      </c>
      <c r="K10" s="216">
        <v>95.9</v>
      </c>
      <c r="M10" s="449"/>
      <c r="N10" s="449"/>
      <c r="O10" s="449"/>
    </row>
    <row r="11" spans="1:15" s="195" customFormat="1" ht="16.5" customHeight="1">
      <c r="A11" s="211">
        <v>3</v>
      </c>
      <c r="B11" s="212" t="s">
        <v>29</v>
      </c>
      <c r="C11" s="213">
        <f>ROUND('19 税（千円）'!C11/1000,0)</f>
        <v>30058</v>
      </c>
      <c r="D11" s="214">
        <f>ROUND('19 税（千円）'!D11/1000,0)</f>
        <v>1231</v>
      </c>
      <c r="E11" s="208">
        <f>ROUND('19 税（千円）'!E11/1000,0)</f>
        <v>31289</v>
      </c>
      <c r="F11" s="214">
        <f>ROUND('19 税（千円）'!F11/1000,0)</f>
        <v>29757</v>
      </c>
      <c r="G11" s="214">
        <f>ROUND('19 税（千円）'!G11/1000,0)</f>
        <v>349</v>
      </c>
      <c r="H11" s="208">
        <f>ROUND('19 税（千円）'!H11/1000,0)</f>
        <v>30106</v>
      </c>
      <c r="I11" s="215">
        <v>99</v>
      </c>
      <c r="J11" s="215">
        <v>28.4</v>
      </c>
      <c r="K11" s="216">
        <v>96.2</v>
      </c>
      <c r="M11" s="449"/>
      <c r="N11" s="449"/>
      <c r="O11" s="449"/>
    </row>
    <row r="12" spans="1:15" s="195" customFormat="1" ht="16.5" customHeight="1">
      <c r="A12" s="211">
        <v>4</v>
      </c>
      <c r="B12" s="212" t="s">
        <v>30</v>
      </c>
      <c r="C12" s="213">
        <f>ROUND('19 税（千円）'!C12/1000,0)</f>
        <v>93035</v>
      </c>
      <c r="D12" s="214">
        <f>ROUND('19 税（千円）'!D12/1000,0)</f>
        <v>6561</v>
      </c>
      <c r="E12" s="208">
        <f>ROUND('19 税（千円）'!E12/1000,0)</f>
        <v>99596</v>
      </c>
      <c r="F12" s="214">
        <f>ROUND('19 税（千円）'!F12/1000,0)</f>
        <v>91593</v>
      </c>
      <c r="G12" s="214">
        <f>ROUND('19 税（千円）'!G12/1000,0)</f>
        <v>2260</v>
      </c>
      <c r="H12" s="208">
        <f>ROUND('19 税（千円）'!H12/1000,0)</f>
        <v>93853</v>
      </c>
      <c r="I12" s="215">
        <v>98.5</v>
      </c>
      <c r="J12" s="215">
        <v>34.4</v>
      </c>
      <c r="K12" s="216">
        <v>94.2</v>
      </c>
      <c r="M12" s="449"/>
      <c r="N12" s="449"/>
      <c r="O12" s="449"/>
    </row>
    <row r="13" spans="1:15" s="195" customFormat="1" ht="16.5" customHeight="1">
      <c r="A13" s="211">
        <v>5</v>
      </c>
      <c r="B13" s="212" t="s">
        <v>31</v>
      </c>
      <c r="C13" s="213">
        <f>ROUND('19 税（千円）'!C13/1000,0)</f>
        <v>10334</v>
      </c>
      <c r="D13" s="214">
        <f>ROUND('19 税（千円）'!D13/1000,0)</f>
        <v>324</v>
      </c>
      <c r="E13" s="208">
        <f>ROUND('19 税（千円）'!E13/1000,0)</f>
        <v>10658</v>
      </c>
      <c r="F13" s="214">
        <f>ROUND('19 税（千円）'!F13/1000,0)</f>
        <v>10232</v>
      </c>
      <c r="G13" s="214">
        <f>ROUND('19 税（千円）'!G13/1000,0)</f>
        <v>100</v>
      </c>
      <c r="H13" s="208">
        <f>ROUND('19 税（千円）'!H13/1000,0)</f>
        <v>10332</v>
      </c>
      <c r="I13" s="215">
        <v>99</v>
      </c>
      <c r="J13" s="215">
        <v>30.9</v>
      </c>
      <c r="K13" s="216">
        <v>96.9</v>
      </c>
      <c r="M13" s="449"/>
      <c r="N13" s="449"/>
      <c r="O13" s="449"/>
    </row>
    <row r="14" spans="1:15" s="195" customFormat="1" ht="16.5" customHeight="1">
      <c r="A14" s="211">
        <v>6</v>
      </c>
      <c r="B14" s="212" t="s">
        <v>32</v>
      </c>
      <c r="C14" s="213">
        <f>ROUND('19 税（千円）'!C14/1000,0)</f>
        <v>8714</v>
      </c>
      <c r="D14" s="214">
        <f>ROUND('19 税（千円）'!D14/1000,0)</f>
        <v>567</v>
      </c>
      <c r="E14" s="208">
        <f>ROUND('19 税（千円）'!E14/1000,0)</f>
        <v>9281</v>
      </c>
      <c r="F14" s="214">
        <f>ROUND('19 税（千円）'!F14/1000,0)</f>
        <v>8586</v>
      </c>
      <c r="G14" s="214">
        <f>ROUND('19 税（千円）'!G14/1000,0)</f>
        <v>106</v>
      </c>
      <c r="H14" s="208">
        <f>ROUND('19 税（千円）'!H14/1000,0)</f>
        <v>8692</v>
      </c>
      <c r="I14" s="215">
        <v>98.5</v>
      </c>
      <c r="J14" s="215">
        <v>18.8</v>
      </c>
      <c r="K14" s="216">
        <v>93.7</v>
      </c>
      <c r="M14" s="449"/>
      <c r="N14" s="449"/>
      <c r="O14" s="449"/>
    </row>
    <row r="15" spans="1:15" s="195" customFormat="1" ht="16.5" customHeight="1">
      <c r="A15" s="211">
        <v>7</v>
      </c>
      <c r="B15" s="212" t="s">
        <v>33</v>
      </c>
      <c r="C15" s="213">
        <f>ROUND('19 税（千円）'!C15/1000,0)</f>
        <v>52241</v>
      </c>
      <c r="D15" s="214">
        <f>ROUND('19 税（千円）'!D15/1000,0)</f>
        <v>4108</v>
      </c>
      <c r="E15" s="208">
        <f>ROUND('19 税（千円）'!E15/1000,0)</f>
        <v>56349</v>
      </c>
      <c r="F15" s="214">
        <f>ROUND('19 税（千円）'!F15/1000,0)</f>
        <v>51438</v>
      </c>
      <c r="G15" s="214">
        <f>ROUND('19 税（千円）'!G15/1000,0)</f>
        <v>795</v>
      </c>
      <c r="H15" s="208">
        <f>ROUND('19 税（千円）'!H15/1000,0)</f>
        <v>52232</v>
      </c>
      <c r="I15" s="215">
        <v>98.5</v>
      </c>
      <c r="J15" s="215">
        <v>19.3</v>
      </c>
      <c r="K15" s="216">
        <v>92.7</v>
      </c>
      <c r="M15" s="449"/>
      <c r="N15" s="449"/>
      <c r="O15" s="449"/>
    </row>
    <row r="16" spans="1:15" s="195" customFormat="1" ht="16.5" customHeight="1">
      <c r="A16" s="211">
        <v>8</v>
      </c>
      <c r="B16" s="212" t="s">
        <v>34</v>
      </c>
      <c r="C16" s="213">
        <f>ROUND('19 税（千円）'!C16/1000,0)</f>
        <v>12016</v>
      </c>
      <c r="D16" s="214">
        <f>ROUND('19 税（千円）'!D16/1000,0)</f>
        <v>574</v>
      </c>
      <c r="E16" s="208">
        <f>ROUND('19 税（千円）'!E16/1000,0)</f>
        <v>12590</v>
      </c>
      <c r="F16" s="214">
        <f>ROUND('19 税（千円）'!F16/1000,0)</f>
        <v>11904</v>
      </c>
      <c r="G16" s="214">
        <f>ROUND('19 税（千円）'!G16/1000,0)</f>
        <v>147</v>
      </c>
      <c r="H16" s="208">
        <f>ROUND('19 税（千円）'!H16/1000,0)</f>
        <v>12051</v>
      </c>
      <c r="I16" s="215">
        <v>99.1</v>
      </c>
      <c r="J16" s="215">
        <v>25.6</v>
      </c>
      <c r="K16" s="216">
        <v>95.7</v>
      </c>
      <c r="M16" s="449"/>
      <c r="N16" s="449"/>
      <c r="O16" s="449"/>
    </row>
    <row r="17" spans="1:15" s="195" customFormat="1" ht="16.5" customHeight="1">
      <c r="A17" s="205">
        <v>9</v>
      </c>
      <c r="B17" s="212" t="s">
        <v>35</v>
      </c>
      <c r="C17" s="213">
        <f>ROUND('19 税（千円）'!C17/1000,0)</f>
        <v>15178</v>
      </c>
      <c r="D17" s="214">
        <f>ROUND('19 税（千円）'!D17/1000,0)</f>
        <v>298</v>
      </c>
      <c r="E17" s="208">
        <f>ROUND('19 税（千円）'!E17/1000,0)</f>
        <v>15476</v>
      </c>
      <c r="F17" s="214">
        <f>ROUND('19 税（千円）'!F17/1000,0)</f>
        <v>15045</v>
      </c>
      <c r="G17" s="214">
        <f>ROUND('19 税（千円）'!G17/1000,0)</f>
        <v>105</v>
      </c>
      <c r="H17" s="208">
        <f>ROUND('19 税（千円）'!H17/1000,0)</f>
        <v>15151</v>
      </c>
      <c r="I17" s="215">
        <v>99.1</v>
      </c>
      <c r="J17" s="215">
        <v>35.3</v>
      </c>
      <c r="K17" s="216">
        <v>97.9</v>
      </c>
      <c r="M17" s="449"/>
      <c r="N17" s="449"/>
      <c r="O17" s="449"/>
    </row>
    <row r="18" spans="1:15" s="195" customFormat="1" ht="16.5" customHeight="1">
      <c r="A18" s="211">
        <v>10</v>
      </c>
      <c r="B18" s="212" t="s">
        <v>36</v>
      </c>
      <c r="C18" s="213">
        <f>ROUND('19 税（千円）'!C18/1000,0)</f>
        <v>11365</v>
      </c>
      <c r="D18" s="214">
        <f>ROUND('19 税（千円）'!D18/1000,0)</f>
        <v>498</v>
      </c>
      <c r="E18" s="208">
        <f>ROUND('19 税（千円）'!E18/1000,0)</f>
        <v>11864</v>
      </c>
      <c r="F18" s="214">
        <f>ROUND('19 税（千円）'!F18/1000,0)</f>
        <v>11234</v>
      </c>
      <c r="G18" s="214">
        <f>ROUND('19 税（千円）'!G18/1000,0)</f>
        <v>134</v>
      </c>
      <c r="H18" s="208">
        <f>ROUND('19 税（千円）'!H18/1000,0)</f>
        <v>11368</v>
      </c>
      <c r="I18" s="215">
        <v>98.8</v>
      </c>
      <c r="J18" s="215">
        <v>26.9</v>
      </c>
      <c r="K18" s="216">
        <v>95.8</v>
      </c>
      <c r="M18" s="449"/>
      <c r="N18" s="449"/>
      <c r="O18" s="449"/>
    </row>
    <row r="19" spans="1:15" s="195" customFormat="1" ht="16.5" customHeight="1">
      <c r="A19" s="211">
        <v>11</v>
      </c>
      <c r="B19" s="212" t="s">
        <v>37</v>
      </c>
      <c r="C19" s="213">
        <f>ROUND('19 税（千円）'!C19/1000,0)</f>
        <v>12740</v>
      </c>
      <c r="D19" s="214">
        <f>ROUND('19 税（千円）'!D19/1000,0)</f>
        <v>329</v>
      </c>
      <c r="E19" s="208">
        <f>ROUND('19 税（千円）'!E19/1000,0)</f>
        <v>13069</v>
      </c>
      <c r="F19" s="214">
        <f>ROUND('19 税（千円）'!F19/1000,0)</f>
        <v>12655</v>
      </c>
      <c r="G19" s="214">
        <f>ROUND('19 税（千円）'!G19/1000,0)</f>
        <v>116</v>
      </c>
      <c r="H19" s="208">
        <f>ROUND('19 税（千円）'!H19/1000,0)</f>
        <v>12771</v>
      </c>
      <c r="I19" s="215">
        <v>99.3</v>
      </c>
      <c r="J19" s="215">
        <v>35.2</v>
      </c>
      <c r="K19" s="216">
        <v>97.7</v>
      </c>
      <c r="M19" s="449"/>
      <c r="N19" s="449"/>
      <c r="O19" s="449"/>
    </row>
    <row r="20" spans="1:15" s="195" customFormat="1" ht="16.5" customHeight="1">
      <c r="A20" s="211">
        <v>12</v>
      </c>
      <c r="B20" s="212" t="s">
        <v>38</v>
      </c>
      <c r="C20" s="213">
        <f>ROUND('19 税（千円）'!C20/1000,0)</f>
        <v>28181</v>
      </c>
      <c r="D20" s="214">
        <f>ROUND('19 税（千円）'!D20/1000,0)</f>
        <v>1384</v>
      </c>
      <c r="E20" s="208">
        <f>ROUND('19 税（千円）'!E20/1000,0)</f>
        <v>29565</v>
      </c>
      <c r="F20" s="214">
        <f>ROUND('19 税（千円）'!F20/1000,0)</f>
        <v>27823</v>
      </c>
      <c r="G20" s="214">
        <f>ROUND('19 税（千円）'!G20/1000,0)</f>
        <v>407</v>
      </c>
      <c r="H20" s="208">
        <f>ROUND('19 税（千円）'!H20/1000,0)</f>
        <v>28230</v>
      </c>
      <c r="I20" s="215">
        <v>98.7</v>
      </c>
      <c r="J20" s="215">
        <v>29.4</v>
      </c>
      <c r="K20" s="216">
        <v>95.5</v>
      </c>
      <c r="M20" s="449"/>
      <c r="N20" s="449"/>
      <c r="O20" s="449"/>
    </row>
    <row r="21" spans="1:15" s="195" customFormat="1" ht="16.5" customHeight="1">
      <c r="A21" s="211">
        <v>13</v>
      </c>
      <c r="B21" s="212" t="s">
        <v>39</v>
      </c>
      <c r="C21" s="213">
        <f>ROUND('19 税（千円）'!C21/1000,0)</f>
        <v>21605</v>
      </c>
      <c r="D21" s="214">
        <f>ROUND('19 税（千円）'!D21/1000,0)</f>
        <v>1109</v>
      </c>
      <c r="E21" s="208">
        <f>ROUND('19 税（千円）'!E21/1000,0)</f>
        <v>22713</v>
      </c>
      <c r="F21" s="214">
        <f>ROUND('19 税（千円）'!F21/1000,0)</f>
        <v>21344</v>
      </c>
      <c r="G21" s="214">
        <f>ROUND('19 税（千円）'!G21/1000,0)</f>
        <v>310</v>
      </c>
      <c r="H21" s="208">
        <f>ROUND('19 税（千円）'!H21/1000,0)</f>
        <v>21653</v>
      </c>
      <c r="I21" s="215">
        <v>98.8</v>
      </c>
      <c r="J21" s="215">
        <v>27.9</v>
      </c>
      <c r="K21" s="216">
        <v>95.3</v>
      </c>
      <c r="M21" s="449"/>
      <c r="N21" s="449"/>
      <c r="O21" s="449"/>
    </row>
    <row r="22" spans="1:15" s="195" customFormat="1" ht="16.5" customHeight="1">
      <c r="A22" s="211">
        <v>14</v>
      </c>
      <c r="B22" s="212" t="s">
        <v>40</v>
      </c>
      <c r="C22" s="213">
        <f>ROUND('19 税（千円）'!C22/1000,0)</f>
        <v>7561</v>
      </c>
      <c r="D22" s="214">
        <f>ROUND('19 税（千円）'!D22/1000,0)</f>
        <v>208</v>
      </c>
      <c r="E22" s="208">
        <f>ROUND('19 税（千円）'!E22/1000,0)</f>
        <v>7769</v>
      </c>
      <c r="F22" s="214">
        <f>ROUND('19 税（千円）'!F22/1000,0)</f>
        <v>7493</v>
      </c>
      <c r="G22" s="214">
        <f>ROUND('19 税（千円）'!G22/1000,0)</f>
        <v>58</v>
      </c>
      <c r="H22" s="208">
        <f>ROUND('19 税（千円）'!H22/1000,0)</f>
        <v>7552</v>
      </c>
      <c r="I22" s="215">
        <v>99.1</v>
      </c>
      <c r="J22" s="215">
        <v>28</v>
      </c>
      <c r="K22" s="216">
        <v>97.2</v>
      </c>
      <c r="M22" s="449"/>
      <c r="N22" s="449"/>
      <c r="O22" s="449"/>
    </row>
    <row r="23" spans="1:15" s="195" customFormat="1" ht="16.5" customHeight="1">
      <c r="A23" s="211">
        <v>15</v>
      </c>
      <c r="B23" s="212" t="s">
        <v>41</v>
      </c>
      <c r="C23" s="213">
        <f>ROUND('19 税（千円）'!C23/1000,0)</f>
        <v>14808</v>
      </c>
      <c r="D23" s="214">
        <f>ROUND('19 税（千円）'!D23/1000,0)</f>
        <v>645</v>
      </c>
      <c r="E23" s="208">
        <f>ROUND('19 税（千円）'!E23/1000,0)</f>
        <v>15453</v>
      </c>
      <c r="F23" s="214">
        <f>ROUND('19 税（千円）'!F23/1000,0)</f>
        <v>14692</v>
      </c>
      <c r="G23" s="214">
        <f>ROUND('19 税（千円）'!G23/1000,0)</f>
        <v>196</v>
      </c>
      <c r="H23" s="208">
        <f>ROUND('19 税（千円）'!H23/1000,0)</f>
        <v>14889</v>
      </c>
      <c r="I23" s="215">
        <v>99.2</v>
      </c>
      <c r="J23" s="215">
        <v>30.4</v>
      </c>
      <c r="K23" s="216">
        <v>96.3</v>
      </c>
      <c r="M23" s="449"/>
      <c r="N23" s="449"/>
      <c r="O23" s="449"/>
    </row>
    <row r="24" spans="1:15" s="195" customFormat="1" ht="16.5" customHeight="1">
      <c r="A24" s="211">
        <v>16</v>
      </c>
      <c r="B24" s="212" t="s">
        <v>42</v>
      </c>
      <c r="C24" s="213">
        <f>ROUND('19 税（千円）'!C24/1000,0)</f>
        <v>19197</v>
      </c>
      <c r="D24" s="214">
        <f>ROUND('19 税（千円）'!D24/1000,0)</f>
        <v>815</v>
      </c>
      <c r="E24" s="208">
        <f>ROUND('19 税（千円）'!E24/1000,0)</f>
        <v>20012</v>
      </c>
      <c r="F24" s="214">
        <f>ROUND('19 税（千円）'!F24/1000,0)</f>
        <v>18998</v>
      </c>
      <c r="G24" s="214">
        <f>ROUND('19 税（千円）'!G24/1000,0)</f>
        <v>194</v>
      </c>
      <c r="H24" s="208">
        <f>ROUND('19 税（千円）'!H24/1000,0)</f>
        <v>19193</v>
      </c>
      <c r="I24" s="215">
        <v>99</v>
      </c>
      <c r="J24" s="215">
        <v>23.8</v>
      </c>
      <c r="K24" s="216">
        <v>95.9</v>
      </c>
      <c r="M24" s="449"/>
      <c r="N24" s="449"/>
      <c r="O24" s="449"/>
    </row>
    <row r="25" spans="1:15" s="195" customFormat="1" ht="16.5" customHeight="1">
      <c r="A25" s="205">
        <v>17</v>
      </c>
      <c r="B25" s="212" t="s">
        <v>43</v>
      </c>
      <c r="C25" s="213">
        <f>ROUND('19 税（千円）'!C25/1000,0)</f>
        <v>30315</v>
      </c>
      <c r="D25" s="214">
        <f>ROUND('19 税（千円）'!D25/1000,0)</f>
        <v>910</v>
      </c>
      <c r="E25" s="208">
        <f>ROUND('19 税（千円）'!E25/1000,0)</f>
        <v>31225</v>
      </c>
      <c r="F25" s="214">
        <f>ROUND('19 税（千円）'!F25/1000,0)</f>
        <v>30024</v>
      </c>
      <c r="G25" s="214">
        <f>ROUND('19 税（千円）'!G25/1000,0)</f>
        <v>351</v>
      </c>
      <c r="H25" s="208">
        <f>ROUND('19 税（千円）'!H25/1000,0)</f>
        <v>30375</v>
      </c>
      <c r="I25" s="215">
        <v>99</v>
      </c>
      <c r="J25" s="215">
        <v>38.6</v>
      </c>
      <c r="K25" s="216">
        <v>97.3</v>
      </c>
      <c r="M25" s="449"/>
      <c r="N25" s="449"/>
      <c r="O25" s="449"/>
    </row>
    <row r="26" spans="1:15" s="195" customFormat="1" ht="16.5" customHeight="1">
      <c r="A26" s="211">
        <v>18</v>
      </c>
      <c r="B26" s="212" t="s">
        <v>44</v>
      </c>
      <c r="C26" s="213">
        <f>ROUND('19 税（千円）'!C26/1000,0)</f>
        <v>35461</v>
      </c>
      <c r="D26" s="214">
        <f>ROUND('19 税（千円）'!D26/1000,0)</f>
        <v>2416</v>
      </c>
      <c r="E26" s="208">
        <f>ROUND('19 税（千円）'!E26/1000,0)</f>
        <v>37876</v>
      </c>
      <c r="F26" s="214">
        <f>ROUND('19 税（千円）'!F26/1000,0)</f>
        <v>34841</v>
      </c>
      <c r="G26" s="214">
        <f>ROUND('19 税（千円）'!G26/1000,0)</f>
        <v>716</v>
      </c>
      <c r="H26" s="208">
        <f>ROUND('19 税（千円）'!H26/1000,0)</f>
        <v>35556</v>
      </c>
      <c r="I26" s="215">
        <v>98.3</v>
      </c>
      <c r="J26" s="215">
        <v>29.6</v>
      </c>
      <c r="K26" s="216">
        <v>93.9</v>
      </c>
      <c r="M26" s="449"/>
      <c r="N26" s="449"/>
      <c r="O26" s="449"/>
    </row>
    <row r="27" spans="1:15" s="195" customFormat="1" ht="16.5" customHeight="1">
      <c r="A27" s="211">
        <v>19</v>
      </c>
      <c r="B27" s="212" t="s">
        <v>45</v>
      </c>
      <c r="C27" s="213">
        <f>ROUND('19 税（千円）'!C27/1000,0)</f>
        <v>48035</v>
      </c>
      <c r="D27" s="214">
        <f>ROUND('19 税（千円）'!D27/1000,0)</f>
        <v>1291</v>
      </c>
      <c r="E27" s="208">
        <f>ROUND('19 税（千円）'!E27/1000,0)</f>
        <v>49326</v>
      </c>
      <c r="F27" s="214">
        <f>ROUND('19 税（千円）'!F27/1000,0)</f>
        <v>47520</v>
      </c>
      <c r="G27" s="214">
        <f>ROUND('19 税（千円）'!G27/1000,0)</f>
        <v>449</v>
      </c>
      <c r="H27" s="208">
        <f>ROUND('19 税（千円）'!H27/1000,0)</f>
        <v>47969</v>
      </c>
      <c r="I27" s="215">
        <v>98.9</v>
      </c>
      <c r="J27" s="215">
        <v>34.8</v>
      </c>
      <c r="K27" s="216">
        <v>97.2</v>
      </c>
      <c r="M27" s="449"/>
      <c r="N27" s="449"/>
      <c r="O27" s="449"/>
    </row>
    <row r="28" spans="1:15" s="195" customFormat="1" ht="16.5" customHeight="1">
      <c r="A28" s="211">
        <v>20</v>
      </c>
      <c r="B28" s="212" t="s">
        <v>46</v>
      </c>
      <c r="C28" s="213">
        <f>ROUND('19 税（千円）'!C28/1000,0)</f>
        <v>11357</v>
      </c>
      <c r="D28" s="214">
        <f>ROUND('19 税（千円）'!D28/1000,0)</f>
        <v>764</v>
      </c>
      <c r="E28" s="208">
        <f>ROUND('19 税（千円）'!E28/1000,0)</f>
        <v>12120</v>
      </c>
      <c r="F28" s="214">
        <f>ROUND('19 税（千円）'!F28/1000,0)</f>
        <v>11179</v>
      </c>
      <c r="G28" s="214">
        <f>ROUND('19 税（千円）'!G28/1000,0)</f>
        <v>174</v>
      </c>
      <c r="H28" s="208">
        <f>ROUND('19 税（千円）'!H28/1000,0)</f>
        <v>11353</v>
      </c>
      <c r="I28" s="215">
        <v>98.4</v>
      </c>
      <c r="J28" s="215">
        <v>22.7</v>
      </c>
      <c r="K28" s="216">
        <v>93.7</v>
      </c>
      <c r="M28" s="449"/>
      <c r="N28" s="449"/>
      <c r="O28" s="449"/>
    </row>
    <row r="29" spans="1:15" s="195" customFormat="1" ht="16.5" customHeight="1">
      <c r="A29" s="211">
        <v>21</v>
      </c>
      <c r="B29" s="212" t="s">
        <v>47</v>
      </c>
      <c r="C29" s="213">
        <f>ROUND('19 税（千円）'!C29/1000,0)</f>
        <v>27827</v>
      </c>
      <c r="D29" s="214">
        <f>ROUND('19 税（千円）'!D29/1000,0)</f>
        <v>1037</v>
      </c>
      <c r="E29" s="208">
        <f>ROUND('19 税（千円）'!E29/1000,0)</f>
        <v>28864</v>
      </c>
      <c r="F29" s="214">
        <f>ROUND('19 税（千円）'!F29/1000,0)</f>
        <v>27586</v>
      </c>
      <c r="G29" s="214">
        <f>ROUND('19 税（千円）'!G29/1000,0)</f>
        <v>245</v>
      </c>
      <c r="H29" s="208">
        <f>ROUND('19 税（千円）'!H29/1000,0)</f>
        <v>27831</v>
      </c>
      <c r="I29" s="215">
        <v>99.1</v>
      </c>
      <c r="J29" s="215">
        <v>23.6</v>
      </c>
      <c r="K29" s="216">
        <v>96.4</v>
      </c>
      <c r="M29" s="449"/>
      <c r="N29" s="449"/>
      <c r="O29" s="449"/>
    </row>
    <row r="30" spans="1:15" s="195" customFormat="1" ht="16.5" customHeight="1">
      <c r="A30" s="211">
        <v>22</v>
      </c>
      <c r="B30" s="212" t="s">
        <v>48</v>
      </c>
      <c r="C30" s="213">
        <f>ROUND('19 税（千円）'!C30/1000,0)</f>
        <v>20930</v>
      </c>
      <c r="D30" s="214">
        <f>ROUND('19 税（千円）'!D30/1000,0)</f>
        <v>1080</v>
      </c>
      <c r="E30" s="208">
        <f>ROUND('19 税（千円）'!E30/1000,0)</f>
        <v>22011</v>
      </c>
      <c r="F30" s="214">
        <f>ROUND('19 税（千円）'!F30/1000,0)</f>
        <v>20760</v>
      </c>
      <c r="G30" s="214">
        <f>ROUND('19 税（千円）'!G30/1000,0)</f>
        <v>394</v>
      </c>
      <c r="H30" s="208">
        <f>ROUND('19 税（千円）'!H30/1000,0)</f>
        <v>21153</v>
      </c>
      <c r="I30" s="215">
        <v>99.2</v>
      </c>
      <c r="J30" s="215">
        <v>36.4</v>
      </c>
      <c r="K30" s="216">
        <v>96.1</v>
      </c>
      <c r="M30" s="449"/>
      <c r="N30" s="449"/>
      <c r="O30" s="449"/>
    </row>
    <row r="31" spans="1:15" s="195" customFormat="1" ht="16.5" customHeight="1">
      <c r="A31" s="211">
        <v>23</v>
      </c>
      <c r="B31" s="212" t="s">
        <v>49</v>
      </c>
      <c r="C31" s="213">
        <f>ROUND('19 税（千円）'!C31/1000,0)</f>
        <v>21617</v>
      </c>
      <c r="D31" s="214">
        <f>ROUND('19 税（千円）'!D31/1000,0)</f>
        <v>908</v>
      </c>
      <c r="E31" s="208">
        <f>ROUND('19 税（千円）'!E31/1000,0)</f>
        <v>22525</v>
      </c>
      <c r="F31" s="214">
        <f>ROUND('19 税（千円）'!F31/1000,0)</f>
        <v>21390</v>
      </c>
      <c r="G31" s="214">
        <f>ROUND('19 税（千円）'!G31/1000,0)</f>
        <v>245</v>
      </c>
      <c r="H31" s="208">
        <f>ROUND('19 税（千円）'!H31/1000,0)</f>
        <v>21635</v>
      </c>
      <c r="I31" s="215">
        <v>98.9</v>
      </c>
      <c r="J31" s="215">
        <v>27</v>
      </c>
      <c r="K31" s="216">
        <v>96</v>
      </c>
      <c r="M31" s="449"/>
      <c r="N31" s="449"/>
      <c r="O31" s="449"/>
    </row>
    <row r="32" spans="1:15" s="195" customFormat="1" ht="16.5" customHeight="1">
      <c r="A32" s="211">
        <v>24</v>
      </c>
      <c r="B32" s="212" t="s">
        <v>50</v>
      </c>
      <c r="C32" s="213">
        <f>ROUND('19 税（千円）'!C32/1000,0)</f>
        <v>10785</v>
      </c>
      <c r="D32" s="214">
        <f>ROUND('19 税（千円）'!D32/1000,0)</f>
        <v>505</v>
      </c>
      <c r="E32" s="208">
        <f>ROUND('19 税（千円）'!E32/1000,0)</f>
        <v>11289</v>
      </c>
      <c r="F32" s="214">
        <f>ROUND('19 税（千円）'!F32/1000,0)</f>
        <v>10684</v>
      </c>
      <c r="G32" s="214">
        <f>ROUND('19 税（千円）'!G32/1000,0)</f>
        <v>138</v>
      </c>
      <c r="H32" s="208">
        <f>ROUND('19 税（千円）'!H32/1000,0)</f>
        <v>10822</v>
      </c>
      <c r="I32" s="215">
        <v>99.1</v>
      </c>
      <c r="J32" s="215">
        <v>27.4</v>
      </c>
      <c r="K32" s="216">
        <v>95.9</v>
      </c>
      <c r="M32" s="449"/>
      <c r="N32" s="449"/>
      <c r="O32" s="449"/>
    </row>
    <row r="33" spans="1:15" s="195" customFormat="1" ht="16.5" customHeight="1">
      <c r="A33" s="205">
        <v>25</v>
      </c>
      <c r="B33" s="212" t="s">
        <v>51</v>
      </c>
      <c r="C33" s="213">
        <f>ROUND('19 税（千円）'!C33/1000,0)</f>
        <v>14512</v>
      </c>
      <c r="D33" s="214">
        <f>ROUND('19 税（千円）'!D33/1000,0)</f>
        <v>508</v>
      </c>
      <c r="E33" s="208">
        <f>ROUND('19 税（千円）'!E33/1000,0)</f>
        <v>15020</v>
      </c>
      <c r="F33" s="214">
        <f>ROUND('19 税（千円）'!F33/1000,0)</f>
        <v>14397</v>
      </c>
      <c r="G33" s="214">
        <f>ROUND('19 税（千円）'!G33/1000,0)</f>
        <v>145</v>
      </c>
      <c r="H33" s="208">
        <f>ROUND('19 税（千円）'!H33/1000,0)</f>
        <v>14542</v>
      </c>
      <c r="I33" s="215">
        <v>99.2</v>
      </c>
      <c r="J33" s="215">
        <v>28.5</v>
      </c>
      <c r="K33" s="216">
        <v>96.8</v>
      </c>
      <c r="M33" s="449"/>
      <c r="N33" s="449"/>
      <c r="O33" s="449"/>
    </row>
    <row r="34" spans="1:15" s="195" customFormat="1" ht="16.5" customHeight="1">
      <c r="A34" s="211">
        <v>26</v>
      </c>
      <c r="B34" s="212" t="s">
        <v>52</v>
      </c>
      <c r="C34" s="213">
        <f>ROUND('19 税（千円）'!C34/1000,0)</f>
        <v>23390</v>
      </c>
      <c r="D34" s="214">
        <f>ROUND('19 税（千円）'!D34/1000,0)</f>
        <v>1516</v>
      </c>
      <c r="E34" s="208">
        <f>ROUND('19 税（千円）'!E34/1000,0)</f>
        <v>24906</v>
      </c>
      <c r="F34" s="214">
        <f>ROUND('19 税（千円）'!F34/1000,0)</f>
        <v>23065</v>
      </c>
      <c r="G34" s="214">
        <f>ROUND('19 税（千円）'!G34/1000,0)</f>
        <v>372</v>
      </c>
      <c r="H34" s="208">
        <f>ROUND('19 税（千円）'!H34/1000,0)</f>
        <v>23437</v>
      </c>
      <c r="I34" s="215">
        <v>98.6</v>
      </c>
      <c r="J34" s="215">
        <v>24.6</v>
      </c>
      <c r="K34" s="216">
        <v>94.1</v>
      </c>
      <c r="M34" s="449"/>
      <c r="N34" s="449"/>
      <c r="O34" s="449"/>
    </row>
    <row r="35" spans="1:15" s="195" customFormat="1" ht="16.5" customHeight="1">
      <c r="A35" s="211">
        <v>27</v>
      </c>
      <c r="B35" s="212" t="s">
        <v>53</v>
      </c>
      <c r="C35" s="213">
        <f>ROUND('19 税（千円）'!C35/1000,0)</f>
        <v>10125</v>
      </c>
      <c r="D35" s="214">
        <f>ROUND('19 税（千円）'!D35/1000,0)</f>
        <v>211</v>
      </c>
      <c r="E35" s="208">
        <f>ROUND('19 税（千円）'!E35/1000,0)</f>
        <v>10336</v>
      </c>
      <c r="F35" s="214">
        <f>ROUND('19 税（千円）'!F35/1000,0)</f>
        <v>10077</v>
      </c>
      <c r="G35" s="214">
        <f>ROUND('19 税（千円）'!G35/1000,0)</f>
        <v>51</v>
      </c>
      <c r="H35" s="208">
        <f>ROUND('19 税（千円）'!H35/1000,0)</f>
        <v>10128</v>
      </c>
      <c r="I35" s="215">
        <v>99.5</v>
      </c>
      <c r="J35" s="215">
        <v>23.9</v>
      </c>
      <c r="K35" s="216">
        <v>98</v>
      </c>
      <c r="M35" s="449"/>
      <c r="N35" s="449"/>
      <c r="O35" s="449"/>
    </row>
    <row r="36" spans="1:15" s="195" customFormat="1" ht="16.5" customHeight="1">
      <c r="A36" s="211">
        <v>28</v>
      </c>
      <c r="B36" s="212" t="s">
        <v>54</v>
      </c>
      <c r="C36" s="213">
        <f>ROUND('19 税（千円）'!C36/1000,0)</f>
        <v>22222</v>
      </c>
      <c r="D36" s="214">
        <f>ROUND('19 税（千円）'!D36/1000,0)</f>
        <v>808</v>
      </c>
      <c r="E36" s="208">
        <f>ROUND('19 税（千円）'!E36/1000,0)</f>
        <v>23030</v>
      </c>
      <c r="F36" s="214">
        <f>ROUND('19 税（千円）'!F36/1000,0)</f>
        <v>22013</v>
      </c>
      <c r="G36" s="214">
        <f>ROUND('19 税（千円）'!G36/1000,0)</f>
        <v>235</v>
      </c>
      <c r="H36" s="208">
        <f>ROUND('19 税（千円）'!H36/1000,0)</f>
        <v>22248</v>
      </c>
      <c r="I36" s="215">
        <v>99.1</v>
      </c>
      <c r="J36" s="215">
        <v>29.1</v>
      </c>
      <c r="K36" s="216">
        <v>96.6</v>
      </c>
      <c r="M36" s="449"/>
      <c r="N36" s="449"/>
      <c r="O36" s="449"/>
    </row>
    <row r="37" spans="1:15" s="195" customFormat="1" ht="16.5" customHeight="1">
      <c r="A37" s="211">
        <v>29</v>
      </c>
      <c r="B37" s="212" t="s">
        <v>55</v>
      </c>
      <c r="C37" s="213">
        <f>ROUND('19 税（千円）'!C37/1000,0)</f>
        <v>9374</v>
      </c>
      <c r="D37" s="214">
        <f>ROUND('19 税（千円）'!D37/1000,0)</f>
        <v>360</v>
      </c>
      <c r="E37" s="208">
        <f>ROUND('19 税（千円）'!E37/1000,0)</f>
        <v>9734</v>
      </c>
      <c r="F37" s="214">
        <f>ROUND('19 税（千円）'!F37/1000,0)</f>
        <v>9270</v>
      </c>
      <c r="G37" s="214">
        <f>ROUND('19 税（千円）'!G37/1000,0)</f>
        <v>103</v>
      </c>
      <c r="H37" s="208">
        <f>ROUND('19 税（千円）'!H37/1000,0)</f>
        <v>9373</v>
      </c>
      <c r="I37" s="215">
        <v>98.9</v>
      </c>
      <c r="J37" s="215">
        <v>28.6</v>
      </c>
      <c r="K37" s="216">
        <v>96.3</v>
      </c>
      <c r="M37" s="449"/>
      <c r="N37" s="449"/>
      <c r="O37" s="449"/>
    </row>
    <row r="38" spans="1:15" s="195" customFormat="1" ht="16.5" customHeight="1">
      <c r="A38" s="211">
        <v>30</v>
      </c>
      <c r="B38" s="212" t="s">
        <v>56</v>
      </c>
      <c r="C38" s="213">
        <f>ROUND('19 税（千円）'!C38/1000,0)</f>
        <v>16318</v>
      </c>
      <c r="D38" s="214">
        <f>ROUND('19 税（千円）'!D38/1000,0)</f>
        <v>814</v>
      </c>
      <c r="E38" s="208">
        <f>ROUND('19 税（千円）'!E38/1000,0)</f>
        <v>17132</v>
      </c>
      <c r="F38" s="214">
        <f>ROUND('19 税（千円）'!F38/1000,0)</f>
        <v>16078</v>
      </c>
      <c r="G38" s="214">
        <f>ROUND('19 税（千円）'!G38/1000,0)</f>
        <v>294</v>
      </c>
      <c r="H38" s="208">
        <f>ROUND('19 税（千円）'!H38/1000,0)</f>
        <v>16372</v>
      </c>
      <c r="I38" s="215">
        <v>98.5</v>
      </c>
      <c r="J38" s="215">
        <v>36.1</v>
      </c>
      <c r="K38" s="216">
        <v>95.6</v>
      </c>
      <c r="M38" s="449"/>
      <c r="N38" s="449"/>
      <c r="O38" s="449"/>
    </row>
    <row r="39" spans="1:15" s="195" customFormat="1" ht="16.5" customHeight="1">
      <c r="A39" s="211">
        <v>31</v>
      </c>
      <c r="B39" s="212" t="s">
        <v>57</v>
      </c>
      <c r="C39" s="213">
        <f>ROUND('19 税（千円）'!C39/1000,0)</f>
        <v>15135</v>
      </c>
      <c r="D39" s="214">
        <f>ROUND('19 税（千円）'!D39/1000,0)</f>
        <v>737</v>
      </c>
      <c r="E39" s="208">
        <f>ROUND('19 税（千円）'!E39/1000,0)</f>
        <v>15872</v>
      </c>
      <c r="F39" s="214">
        <f>ROUND('19 税（千円）'!F39/1000,0)</f>
        <v>14931</v>
      </c>
      <c r="G39" s="214">
        <f>ROUND('19 税（千円）'!G39/1000,0)</f>
        <v>224</v>
      </c>
      <c r="H39" s="208">
        <f>ROUND('19 税（千円）'!H39/1000,0)</f>
        <v>15155</v>
      </c>
      <c r="I39" s="215">
        <v>98.6</v>
      </c>
      <c r="J39" s="215">
        <v>30.4</v>
      </c>
      <c r="K39" s="216">
        <v>95.5</v>
      </c>
      <c r="M39" s="449"/>
      <c r="N39" s="449"/>
      <c r="O39" s="449"/>
    </row>
    <row r="40" spans="1:15" s="195" customFormat="1" ht="16.5" customHeight="1">
      <c r="A40" s="211">
        <v>32</v>
      </c>
      <c r="B40" s="212" t="s">
        <v>58</v>
      </c>
      <c r="C40" s="213">
        <f>ROUND('19 税（千円）'!C40/1000,0)</f>
        <v>21461</v>
      </c>
      <c r="D40" s="214">
        <f>ROUND('19 税（千円）'!D40/1000,0)</f>
        <v>964</v>
      </c>
      <c r="E40" s="208">
        <f>ROUND('19 税（千円）'!E40/1000,0)</f>
        <v>22425</v>
      </c>
      <c r="F40" s="214">
        <f>ROUND('19 税（千円）'!F40/1000,0)</f>
        <v>21229</v>
      </c>
      <c r="G40" s="214">
        <f>ROUND('19 税（千円）'!G40/1000,0)</f>
        <v>271</v>
      </c>
      <c r="H40" s="208">
        <f>ROUND('19 税（千円）'!H40/1000,0)</f>
        <v>21500</v>
      </c>
      <c r="I40" s="215">
        <v>98.9</v>
      </c>
      <c r="J40" s="215">
        <v>28.1</v>
      </c>
      <c r="K40" s="216">
        <v>95.9</v>
      </c>
      <c r="M40" s="449"/>
      <c r="N40" s="449"/>
      <c r="O40" s="449"/>
    </row>
    <row r="41" spans="1:15" s="195" customFormat="1" ht="16.5" customHeight="1">
      <c r="A41" s="205">
        <v>33</v>
      </c>
      <c r="B41" s="212" t="s">
        <v>59</v>
      </c>
      <c r="C41" s="213">
        <f>ROUND('19 税（千円）'!C41/1000,0)</f>
        <v>8014</v>
      </c>
      <c r="D41" s="214">
        <f>ROUND('19 税（千円）'!D41/1000,0)</f>
        <v>445</v>
      </c>
      <c r="E41" s="208">
        <f>ROUND('19 税（千円）'!E41/1000,0)</f>
        <v>8458</v>
      </c>
      <c r="F41" s="214">
        <f>ROUND('19 税（千円）'!F41/1000,0)</f>
        <v>7950</v>
      </c>
      <c r="G41" s="214">
        <f>ROUND('19 税（千円）'!G41/1000,0)</f>
        <v>112</v>
      </c>
      <c r="H41" s="208">
        <f>ROUND('19 税（千円）'!H41/1000,0)</f>
        <v>8062</v>
      </c>
      <c r="I41" s="215">
        <v>99.2</v>
      </c>
      <c r="J41" s="215">
        <v>25.3</v>
      </c>
      <c r="K41" s="216">
        <v>95.3</v>
      </c>
      <c r="M41" s="449"/>
      <c r="N41" s="449"/>
      <c r="O41" s="449"/>
    </row>
    <row r="42" spans="1:15" s="195" customFormat="1" ht="16.5" customHeight="1">
      <c r="A42" s="211">
        <v>34</v>
      </c>
      <c r="B42" s="212" t="s">
        <v>60</v>
      </c>
      <c r="C42" s="213">
        <f>ROUND('19 税（千円）'!C42/1000,0)</f>
        <v>13377</v>
      </c>
      <c r="D42" s="214">
        <f>ROUND('19 税（千円）'!D42/1000,0)</f>
        <v>868</v>
      </c>
      <c r="E42" s="208">
        <f>ROUND('19 税（千円）'!E42/1000,0)</f>
        <v>14245</v>
      </c>
      <c r="F42" s="214">
        <f>ROUND('19 税（千円）'!F42/1000,0)</f>
        <v>13172</v>
      </c>
      <c r="G42" s="214">
        <f>ROUND('19 税（千円）'!G42/1000,0)</f>
        <v>244</v>
      </c>
      <c r="H42" s="208">
        <f>ROUND('19 税（千円）'!H42/1000,0)</f>
        <v>13416</v>
      </c>
      <c r="I42" s="215">
        <v>98.5</v>
      </c>
      <c r="J42" s="215">
        <v>28.1</v>
      </c>
      <c r="K42" s="216">
        <v>94.2</v>
      </c>
      <c r="M42" s="449"/>
      <c r="N42" s="449"/>
      <c r="O42" s="449"/>
    </row>
    <row r="43" spans="1:15" s="195" customFormat="1" ht="16.5" customHeight="1">
      <c r="A43" s="211">
        <v>35</v>
      </c>
      <c r="B43" s="212" t="s">
        <v>61</v>
      </c>
      <c r="C43" s="213">
        <f>ROUND('19 税（千円）'!C43/1000,0)</f>
        <v>6293</v>
      </c>
      <c r="D43" s="214">
        <f>ROUND('19 税（千円）'!D43/1000,0)</f>
        <v>177</v>
      </c>
      <c r="E43" s="208">
        <f>ROUND('19 税（千円）'!E43/1000,0)</f>
        <v>6469</v>
      </c>
      <c r="F43" s="214">
        <f>ROUND('19 税（千円）'!F43/1000,0)</f>
        <v>6237</v>
      </c>
      <c r="G43" s="214">
        <f>ROUND('19 税（千円）'!G43/1000,0)</f>
        <v>60</v>
      </c>
      <c r="H43" s="208">
        <f>ROUND('19 税（千円）'!H43/1000,0)</f>
        <v>6297</v>
      </c>
      <c r="I43" s="215">
        <v>99.1</v>
      </c>
      <c r="J43" s="215">
        <v>33.9</v>
      </c>
      <c r="K43" s="216">
        <v>97.3</v>
      </c>
      <c r="M43" s="449"/>
      <c r="N43" s="449"/>
      <c r="O43" s="449"/>
    </row>
    <row r="44" spans="1:15" s="195" customFormat="1" ht="16.5" customHeight="1">
      <c r="A44" s="211">
        <v>36</v>
      </c>
      <c r="B44" s="212" t="s">
        <v>62</v>
      </c>
      <c r="C44" s="213">
        <f>ROUND('19 税（千円）'!C44/1000,0)</f>
        <v>9933</v>
      </c>
      <c r="D44" s="214">
        <f>ROUND('19 税（千円）'!D44/1000,0)</f>
        <v>446</v>
      </c>
      <c r="E44" s="208">
        <f>ROUND('19 税（千円）'!E44/1000,0)</f>
        <v>10379</v>
      </c>
      <c r="F44" s="214">
        <f>ROUND('19 税（千円）'!F44/1000,0)</f>
        <v>9848</v>
      </c>
      <c r="G44" s="214">
        <f>ROUND('19 税（千円）'!G44/1000,0)</f>
        <v>115</v>
      </c>
      <c r="H44" s="208">
        <f>ROUND('19 税（千円）'!H44/1000,0)</f>
        <v>9963</v>
      </c>
      <c r="I44" s="215">
        <v>99.1</v>
      </c>
      <c r="J44" s="215">
        <v>25.7</v>
      </c>
      <c r="K44" s="216">
        <v>96</v>
      </c>
      <c r="M44" s="449"/>
      <c r="N44" s="449"/>
      <c r="O44" s="449"/>
    </row>
    <row r="45" spans="1:15" s="195" customFormat="1" ht="16.5" customHeight="1">
      <c r="A45" s="211">
        <v>37</v>
      </c>
      <c r="B45" s="212" t="s">
        <v>63</v>
      </c>
      <c r="C45" s="213">
        <f>ROUND('19 税（千円）'!C45/1000,0)</f>
        <v>8110</v>
      </c>
      <c r="D45" s="214">
        <f>ROUND('19 税（千円）'!D45/1000,0)</f>
        <v>367</v>
      </c>
      <c r="E45" s="208">
        <f>ROUND('19 税（千円）'!E45/1000,0)</f>
        <v>8478</v>
      </c>
      <c r="F45" s="214">
        <f>ROUND('19 税（千円）'!F45/1000,0)</f>
        <v>8029</v>
      </c>
      <c r="G45" s="214">
        <f>ROUND('19 税（千円）'!G45/1000,0)</f>
        <v>80</v>
      </c>
      <c r="H45" s="208">
        <f>ROUND('19 税（千円）'!H45/1000,0)</f>
        <v>8109</v>
      </c>
      <c r="I45" s="215">
        <v>99</v>
      </c>
      <c r="J45" s="215">
        <v>21.8</v>
      </c>
      <c r="K45" s="216">
        <v>95.7</v>
      </c>
      <c r="M45" s="449"/>
      <c r="N45" s="449"/>
      <c r="O45" s="449"/>
    </row>
    <row r="46" spans="1:15" s="195" customFormat="1" ht="16.5" customHeight="1">
      <c r="A46" s="211">
        <v>38</v>
      </c>
      <c r="B46" s="212" t="s">
        <v>64</v>
      </c>
      <c r="C46" s="213">
        <f>ROUND('19 税（千円）'!C46/1000,0)</f>
        <v>9373</v>
      </c>
      <c r="D46" s="214">
        <f>ROUND('19 税（千円）'!D46/1000,0)</f>
        <v>437</v>
      </c>
      <c r="E46" s="208">
        <f>ROUND('19 税（千円）'!E46/1000,0)</f>
        <v>9809</v>
      </c>
      <c r="F46" s="214">
        <f>ROUND('19 税（千円）'!F46/1000,0)</f>
        <v>9280</v>
      </c>
      <c r="G46" s="214">
        <f>ROUND('19 税（千円）'!G46/1000,0)</f>
        <v>118</v>
      </c>
      <c r="H46" s="208">
        <f>ROUND('19 税（千円）'!H46/1000,0)</f>
        <v>9397</v>
      </c>
      <c r="I46" s="215">
        <v>99</v>
      </c>
      <c r="J46" s="215">
        <v>27</v>
      </c>
      <c r="K46" s="216">
        <v>95.8</v>
      </c>
      <c r="M46" s="449"/>
      <c r="N46" s="449"/>
      <c r="O46" s="449"/>
    </row>
    <row r="47" spans="1:15" s="195" customFormat="1" ht="16.5" customHeight="1">
      <c r="A47" s="217">
        <v>39</v>
      </c>
      <c r="B47" s="218" t="s">
        <v>65</v>
      </c>
      <c r="C47" s="219">
        <f>ROUND('19 税（千円）'!C47/1000,0)</f>
        <v>16054</v>
      </c>
      <c r="D47" s="220">
        <f>ROUND('19 税（千円）'!D47/1000,0)</f>
        <v>832</v>
      </c>
      <c r="E47" s="221">
        <f>ROUND('19 税（千円）'!E47/1000,0)</f>
        <v>16887</v>
      </c>
      <c r="F47" s="220">
        <f>ROUND('19 税（千円）'!F47/1000,0)</f>
        <v>15828</v>
      </c>
      <c r="G47" s="220">
        <f>ROUND('19 税（千円）'!G47/1000,0)</f>
        <v>254</v>
      </c>
      <c r="H47" s="221">
        <f>ROUND('19 税（千円）'!H47/1000,0)</f>
        <v>16083</v>
      </c>
      <c r="I47" s="222">
        <v>98.6</v>
      </c>
      <c r="J47" s="222">
        <v>30.6</v>
      </c>
      <c r="K47" s="223">
        <v>95.2</v>
      </c>
      <c r="M47" s="449"/>
      <c r="N47" s="449"/>
      <c r="O47" s="449"/>
    </row>
    <row r="48" spans="1:15" s="195" customFormat="1" ht="16.5" customHeight="1" thickBot="1">
      <c r="A48" s="224">
        <v>40</v>
      </c>
      <c r="B48" s="225" t="s">
        <v>150</v>
      </c>
      <c r="C48" s="226">
        <f>ROUND('19 税（千円）'!C48/1000,0)</f>
        <v>7159</v>
      </c>
      <c r="D48" s="226">
        <f>ROUND('19 税（千円）'!D48/1000,0)</f>
        <v>263</v>
      </c>
      <c r="E48" s="226">
        <f>ROUND('19 税（千円）'!E48/1000,0)</f>
        <v>7423</v>
      </c>
      <c r="F48" s="226">
        <f>ROUND('19 税（千円）'!F48/1000,0)</f>
        <v>7101</v>
      </c>
      <c r="G48" s="226">
        <f>ROUND('19 税（千円）'!G48/1000,0)</f>
        <v>61</v>
      </c>
      <c r="H48" s="226">
        <f>ROUND('19 税（千円）'!H48/1000,0)</f>
        <v>7163</v>
      </c>
      <c r="I48" s="227">
        <v>99.2</v>
      </c>
      <c r="J48" s="227">
        <v>23.3</v>
      </c>
      <c r="K48" s="228">
        <v>96.5</v>
      </c>
      <c r="M48" s="449"/>
      <c r="N48" s="449"/>
      <c r="O48" s="449"/>
    </row>
    <row r="49" spans="1:15" s="232" customFormat="1" ht="18" customHeight="1" thickBot="1" thickTop="1">
      <c r="A49" s="582" t="s">
        <v>149</v>
      </c>
      <c r="B49" s="583"/>
      <c r="C49" s="229">
        <f>ROUND('19 税（千円）'!C49/1000,0)</f>
        <v>1039698</v>
      </c>
      <c r="D49" s="229">
        <f>ROUND('19 税（千円）'!D49/1000,0)</f>
        <v>47025</v>
      </c>
      <c r="E49" s="229">
        <f>ROUND('19 税（千円）'!E49/1000,0)</f>
        <v>1086723</v>
      </c>
      <c r="F49" s="229">
        <f>ROUND('19 税（千円）'!F49/1000,0)</f>
        <v>1028323</v>
      </c>
      <c r="G49" s="229">
        <f>ROUND('19 税（千円）'!G49/1000,0)</f>
        <v>14003</v>
      </c>
      <c r="H49" s="229">
        <f>ROUND('19 税（千円）'!H49/1000,0)</f>
        <v>1042326</v>
      </c>
      <c r="I49" s="230">
        <v>98.9</v>
      </c>
      <c r="J49" s="230">
        <v>29.8</v>
      </c>
      <c r="K49" s="231">
        <v>95.9</v>
      </c>
      <c r="M49" s="449"/>
      <c r="N49" s="449"/>
      <c r="O49" s="449"/>
    </row>
    <row r="50" spans="1:15" s="195" customFormat="1" ht="16.5" customHeight="1">
      <c r="A50" s="233">
        <v>41</v>
      </c>
      <c r="B50" s="234" t="s">
        <v>67</v>
      </c>
      <c r="C50" s="235">
        <f>ROUND('19 税（千円）'!C50/1000,0)</f>
        <v>5694</v>
      </c>
      <c r="D50" s="236">
        <f>ROUND('19 税（千円）'!D50/1000,0)</f>
        <v>298</v>
      </c>
      <c r="E50" s="236">
        <f>ROUND('19 税（千円）'!E50/1000,0)</f>
        <v>5992</v>
      </c>
      <c r="F50" s="236">
        <f>ROUND('19 税（千円）'!F50/1000,0)</f>
        <v>5637</v>
      </c>
      <c r="G50" s="236">
        <f>ROUND('19 税（千円）'!G50/1000,0)</f>
        <v>69</v>
      </c>
      <c r="H50" s="236">
        <f>ROUND('19 税（千円）'!H50/1000,0)</f>
        <v>5706</v>
      </c>
      <c r="I50" s="237">
        <v>99</v>
      </c>
      <c r="J50" s="237">
        <v>23.3</v>
      </c>
      <c r="K50" s="238">
        <v>95.2</v>
      </c>
      <c r="M50" s="449"/>
      <c r="N50" s="449"/>
      <c r="O50" s="449"/>
    </row>
    <row r="51" spans="1:15" s="195" customFormat="1" ht="16.5" customHeight="1">
      <c r="A51" s="239">
        <v>42</v>
      </c>
      <c r="B51" s="225" t="s">
        <v>68</v>
      </c>
      <c r="C51" s="213">
        <f>ROUND('19 税（千円）'!C51/1000,0)</f>
        <v>7706</v>
      </c>
      <c r="D51" s="214">
        <f>ROUND('19 税（千円）'!D51/1000,0)</f>
        <v>179</v>
      </c>
      <c r="E51" s="214">
        <f>ROUND('19 税（千円）'!E51/1000,0)</f>
        <v>7885</v>
      </c>
      <c r="F51" s="214">
        <f>ROUND('19 税（千円）'!F51/1000,0)</f>
        <v>7647</v>
      </c>
      <c r="G51" s="214">
        <f>ROUND('19 税（千円）'!G51/1000,0)</f>
        <v>91</v>
      </c>
      <c r="H51" s="214">
        <f>ROUND('19 税（千円）'!H51/1000,0)</f>
        <v>7738</v>
      </c>
      <c r="I51" s="215">
        <v>99.2</v>
      </c>
      <c r="J51" s="215">
        <v>50.9</v>
      </c>
      <c r="K51" s="216">
        <v>98.1</v>
      </c>
      <c r="M51" s="449"/>
      <c r="N51" s="449"/>
      <c r="O51" s="449"/>
    </row>
    <row r="52" spans="1:15" s="195" customFormat="1" ht="16.5" customHeight="1">
      <c r="A52" s="239">
        <v>43</v>
      </c>
      <c r="B52" s="225" t="s">
        <v>69</v>
      </c>
      <c r="C52" s="213">
        <f>ROUND('19 税（千円）'!C52/1000,0)</f>
        <v>3581</v>
      </c>
      <c r="D52" s="214">
        <f>ROUND('19 税（千円）'!D52/1000,0)</f>
        <v>310</v>
      </c>
      <c r="E52" s="214">
        <f>ROUND('19 税（千円）'!E52/1000,0)</f>
        <v>3891</v>
      </c>
      <c r="F52" s="214">
        <f>ROUND('19 税（千円）'!F52/1000,0)</f>
        <v>3492</v>
      </c>
      <c r="G52" s="214">
        <f>ROUND('19 税（千円）'!G52/1000,0)</f>
        <v>123</v>
      </c>
      <c r="H52" s="214">
        <f>ROUND('19 税（千円）'!H52/1000,0)</f>
        <v>3615</v>
      </c>
      <c r="I52" s="215">
        <v>97.5</v>
      </c>
      <c r="J52" s="215">
        <v>39.8</v>
      </c>
      <c r="K52" s="216">
        <v>92.9</v>
      </c>
      <c r="M52" s="449"/>
      <c r="N52" s="449"/>
      <c r="O52" s="449"/>
    </row>
    <row r="53" spans="1:15" s="195" customFormat="1" ht="16.5" customHeight="1">
      <c r="A53" s="239">
        <v>44</v>
      </c>
      <c r="B53" s="225" t="s">
        <v>70</v>
      </c>
      <c r="C53" s="213">
        <f>ROUND('19 税（千円）'!C53/1000,0)</f>
        <v>1361</v>
      </c>
      <c r="D53" s="214">
        <f>ROUND('19 税（千円）'!D53/1000,0)</f>
        <v>41</v>
      </c>
      <c r="E53" s="214">
        <f>ROUND('19 税（千円）'!E53/1000,0)</f>
        <v>1402</v>
      </c>
      <c r="F53" s="214">
        <f>ROUND('19 税（千円）'!F53/1000,0)</f>
        <v>1351</v>
      </c>
      <c r="G53" s="214">
        <f>ROUND('19 税（千円）'!G53/1000,0)</f>
        <v>16</v>
      </c>
      <c r="H53" s="214">
        <f>ROUND('19 税（千円）'!H53/1000,0)</f>
        <v>1367</v>
      </c>
      <c r="I53" s="215">
        <v>99.3</v>
      </c>
      <c r="J53" s="215">
        <v>40.2</v>
      </c>
      <c r="K53" s="216">
        <v>97.6</v>
      </c>
      <c r="M53" s="449"/>
      <c r="N53" s="449"/>
      <c r="O53" s="449"/>
    </row>
    <row r="54" spans="1:15" s="195" customFormat="1" ht="16.5" customHeight="1">
      <c r="A54" s="239">
        <v>45</v>
      </c>
      <c r="B54" s="225" t="s">
        <v>71</v>
      </c>
      <c r="C54" s="213">
        <f>ROUND('19 税（千円）'!C54/1000,0)</f>
        <v>3041</v>
      </c>
      <c r="D54" s="214">
        <f>ROUND('19 税（千円）'!D54/1000,0)</f>
        <v>141</v>
      </c>
      <c r="E54" s="214">
        <f>ROUND('19 税（千円）'!E54/1000,0)</f>
        <v>3182</v>
      </c>
      <c r="F54" s="214">
        <f>ROUND('19 税（千円）'!F54/1000,0)</f>
        <v>3009</v>
      </c>
      <c r="G54" s="214">
        <f>ROUND('19 税（千円）'!G54/1000,0)</f>
        <v>34</v>
      </c>
      <c r="H54" s="214">
        <f>ROUND('19 税（千円）'!H54/1000,0)</f>
        <v>3042</v>
      </c>
      <c r="I54" s="215">
        <v>98.9</v>
      </c>
      <c r="J54" s="215">
        <v>24.1</v>
      </c>
      <c r="K54" s="216">
        <v>95.6</v>
      </c>
      <c r="M54" s="449"/>
      <c r="N54" s="449"/>
      <c r="O54" s="449"/>
    </row>
    <row r="55" spans="1:15" s="195" customFormat="1" ht="16.5" customHeight="1">
      <c r="A55" s="239">
        <v>46</v>
      </c>
      <c r="B55" s="225" t="s">
        <v>72</v>
      </c>
      <c r="C55" s="213">
        <f>ROUND('19 税（千円）'!C55/1000,0)</f>
        <v>2728</v>
      </c>
      <c r="D55" s="214">
        <f>ROUND('19 税（千円）'!D55/1000,0)</f>
        <v>75</v>
      </c>
      <c r="E55" s="214">
        <f>ROUND('19 税（千円）'!E55/1000,0)</f>
        <v>2803</v>
      </c>
      <c r="F55" s="214">
        <f>ROUND('19 税（千円）'!F55/1000,0)</f>
        <v>2705</v>
      </c>
      <c r="G55" s="214">
        <f>ROUND('19 税（千円）'!G55/1000,0)</f>
        <v>20</v>
      </c>
      <c r="H55" s="214">
        <f>ROUND('19 税（千円）'!H55/1000,0)</f>
        <v>2726</v>
      </c>
      <c r="I55" s="215">
        <v>99.2</v>
      </c>
      <c r="J55" s="215">
        <v>27.3</v>
      </c>
      <c r="K55" s="216">
        <v>97.2</v>
      </c>
      <c r="M55" s="449"/>
      <c r="N55" s="449"/>
      <c r="O55" s="449"/>
    </row>
    <row r="56" spans="1:15" s="195" customFormat="1" ht="16.5" customHeight="1">
      <c r="A56" s="239">
        <v>47</v>
      </c>
      <c r="B56" s="225" t="s">
        <v>73</v>
      </c>
      <c r="C56" s="213">
        <f>ROUND('19 税（千円）'!C56/1000,0)</f>
        <v>3728</v>
      </c>
      <c r="D56" s="214">
        <f>ROUND('19 税（千円）'!D56/1000,0)</f>
        <v>501</v>
      </c>
      <c r="E56" s="214">
        <f>ROUND('19 税（千円）'!E56/1000,0)</f>
        <v>4229</v>
      </c>
      <c r="F56" s="214">
        <f>ROUND('19 税（千円）'!F56/1000,0)</f>
        <v>3688</v>
      </c>
      <c r="G56" s="214">
        <f>ROUND('19 税（千円）'!G56/1000,0)</f>
        <v>77</v>
      </c>
      <c r="H56" s="214">
        <f>ROUND('19 税（千円）'!H56/1000,0)</f>
        <v>3765</v>
      </c>
      <c r="I56" s="215">
        <v>98.9</v>
      </c>
      <c r="J56" s="215">
        <v>15.3</v>
      </c>
      <c r="K56" s="216">
        <v>89</v>
      </c>
      <c r="M56" s="449"/>
      <c r="N56" s="449"/>
      <c r="O56" s="449"/>
    </row>
    <row r="57" spans="1:15" s="195" customFormat="1" ht="16.5" customHeight="1">
      <c r="A57" s="239">
        <v>48</v>
      </c>
      <c r="B57" s="225" t="s">
        <v>74</v>
      </c>
      <c r="C57" s="213">
        <f>ROUND('19 税（千円）'!C57/1000,0)</f>
        <v>3279</v>
      </c>
      <c r="D57" s="214">
        <f>ROUND('19 税（千円）'!D57/1000,0)</f>
        <v>108</v>
      </c>
      <c r="E57" s="214">
        <f>ROUND('19 税（千円）'!E57/1000,0)</f>
        <v>3388</v>
      </c>
      <c r="F57" s="214">
        <f>ROUND('19 税（千円）'!F57/1000,0)</f>
        <v>3265</v>
      </c>
      <c r="G57" s="214">
        <f>ROUND('19 税（千円）'!G57/1000,0)</f>
        <v>25</v>
      </c>
      <c r="H57" s="214">
        <f>ROUND('19 税（千円）'!H57/1000,0)</f>
        <v>3289</v>
      </c>
      <c r="I57" s="215">
        <v>99.5</v>
      </c>
      <c r="J57" s="215">
        <v>22.7</v>
      </c>
      <c r="K57" s="216">
        <v>97.1</v>
      </c>
      <c r="M57" s="449"/>
      <c r="N57" s="449"/>
      <c r="O57" s="449"/>
    </row>
    <row r="58" spans="1:15" s="195" customFormat="1" ht="16.5" customHeight="1">
      <c r="A58" s="239">
        <v>49</v>
      </c>
      <c r="B58" s="225" t="s">
        <v>75</v>
      </c>
      <c r="C58" s="213">
        <f>ROUND('19 税（千円）'!C58/1000,0)</f>
        <v>2755</v>
      </c>
      <c r="D58" s="214">
        <f>ROUND('19 税（千円）'!D58/1000,0)</f>
        <v>113</v>
      </c>
      <c r="E58" s="214">
        <f>ROUND('19 税（千円）'!E58/1000,0)</f>
        <v>2869</v>
      </c>
      <c r="F58" s="214">
        <f>ROUND('19 税（千円）'!F58/1000,0)</f>
        <v>2738</v>
      </c>
      <c r="G58" s="214">
        <f>ROUND('19 税（千円）'!G58/1000,0)</f>
        <v>33</v>
      </c>
      <c r="H58" s="214">
        <f>ROUND('19 税（千円）'!H58/1000,0)</f>
        <v>2771</v>
      </c>
      <c r="I58" s="215">
        <v>99.4</v>
      </c>
      <c r="J58" s="215">
        <v>29.1</v>
      </c>
      <c r="K58" s="216">
        <v>96.6</v>
      </c>
      <c r="M58" s="449"/>
      <c r="N58" s="449"/>
      <c r="O58" s="449"/>
    </row>
    <row r="59" spans="1:15" s="195" customFormat="1" ht="16.5" customHeight="1">
      <c r="A59" s="239">
        <v>50</v>
      </c>
      <c r="B59" s="225" t="s">
        <v>76</v>
      </c>
      <c r="C59" s="213">
        <f>ROUND('19 税（千円）'!C59/1000,0)</f>
        <v>1807</v>
      </c>
      <c r="D59" s="214">
        <f>ROUND('19 税（千円）'!D59/1000,0)</f>
        <v>71</v>
      </c>
      <c r="E59" s="214">
        <f>ROUND('19 税（千円）'!E59/1000,0)</f>
        <v>1878</v>
      </c>
      <c r="F59" s="214">
        <f>ROUND('19 税（千円）'!F59/1000,0)</f>
        <v>1789</v>
      </c>
      <c r="G59" s="214">
        <f>ROUND('19 税（千円）'!G59/1000,0)</f>
        <v>18</v>
      </c>
      <c r="H59" s="214">
        <f>ROUND('19 税（千円）'!H59/1000,0)</f>
        <v>1808</v>
      </c>
      <c r="I59" s="215">
        <v>99</v>
      </c>
      <c r="J59" s="215">
        <v>26.2</v>
      </c>
      <c r="K59" s="216">
        <v>96.3</v>
      </c>
      <c r="M59" s="449"/>
      <c r="N59" s="449"/>
      <c r="O59" s="449"/>
    </row>
    <row r="60" spans="1:15" s="195" customFormat="1" ht="16.5" customHeight="1">
      <c r="A60" s="239">
        <v>51</v>
      </c>
      <c r="B60" s="225" t="s">
        <v>77</v>
      </c>
      <c r="C60" s="213">
        <f>ROUND('19 税（千円）'!C60/1000,0)</f>
        <v>1345</v>
      </c>
      <c r="D60" s="214">
        <f>ROUND('19 税（千円）'!D60/1000,0)</f>
        <v>96</v>
      </c>
      <c r="E60" s="214">
        <f>ROUND('19 税（千円）'!E60/1000,0)</f>
        <v>1441</v>
      </c>
      <c r="F60" s="214">
        <f>ROUND('19 税（千円）'!F60/1000,0)</f>
        <v>1333</v>
      </c>
      <c r="G60" s="214">
        <f>ROUND('19 税（千円）'!G60/1000,0)</f>
        <v>23</v>
      </c>
      <c r="H60" s="214">
        <f>ROUND('19 税（千円）'!H60/1000,0)</f>
        <v>1356</v>
      </c>
      <c r="I60" s="215">
        <v>99.1</v>
      </c>
      <c r="J60" s="215">
        <v>24.2</v>
      </c>
      <c r="K60" s="216">
        <v>94.1</v>
      </c>
      <c r="M60" s="449"/>
      <c r="N60" s="449"/>
      <c r="O60" s="449"/>
    </row>
    <row r="61" spans="1:15" s="195" customFormat="1" ht="16.5" customHeight="1">
      <c r="A61" s="239">
        <v>52</v>
      </c>
      <c r="B61" s="225" t="s">
        <v>78</v>
      </c>
      <c r="C61" s="213">
        <f>ROUND('19 税（千円）'!C61/1000,0)</f>
        <v>1143</v>
      </c>
      <c r="D61" s="214">
        <f>ROUND('19 税（千円）'!D61/1000,0)</f>
        <v>89</v>
      </c>
      <c r="E61" s="214">
        <f>ROUND('19 税（千円）'!E61/1000,0)</f>
        <v>1231</v>
      </c>
      <c r="F61" s="214">
        <f>ROUND('19 税（千円）'!F61/1000,0)</f>
        <v>1131</v>
      </c>
      <c r="G61" s="214">
        <f>ROUND('19 税（千円）'!G61/1000,0)</f>
        <v>16</v>
      </c>
      <c r="H61" s="214">
        <f>ROUND('19 税（千円）'!H61/1000,0)</f>
        <v>1147</v>
      </c>
      <c r="I61" s="215">
        <v>99</v>
      </c>
      <c r="J61" s="215">
        <v>17.8</v>
      </c>
      <c r="K61" s="216">
        <v>93.1</v>
      </c>
      <c r="M61" s="449"/>
      <c r="N61" s="449"/>
      <c r="O61" s="449"/>
    </row>
    <row r="62" spans="1:15" s="195" customFormat="1" ht="16.5" customHeight="1">
      <c r="A62" s="239">
        <v>53</v>
      </c>
      <c r="B62" s="225" t="s">
        <v>79</v>
      </c>
      <c r="C62" s="213">
        <f>ROUND('19 税（千円）'!C62/1000,0)</f>
        <v>1073</v>
      </c>
      <c r="D62" s="214">
        <f>ROUND('19 税（千円）'!D62/1000,0)</f>
        <v>63</v>
      </c>
      <c r="E62" s="214">
        <f>ROUND('19 税（千円）'!E62/1000,0)</f>
        <v>1136</v>
      </c>
      <c r="F62" s="214">
        <f>ROUND('19 税（千円）'!F62/1000,0)</f>
        <v>1062</v>
      </c>
      <c r="G62" s="214">
        <f>ROUND('19 税（千円）'!G62/1000,0)</f>
        <v>11</v>
      </c>
      <c r="H62" s="214">
        <f>ROUND('19 税（千円）'!H62/1000,0)</f>
        <v>1073</v>
      </c>
      <c r="I62" s="215">
        <v>98.9</v>
      </c>
      <c r="J62" s="215">
        <v>17.6</v>
      </c>
      <c r="K62" s="216">
        <v>94.4</v>
      </c>
      <c r="M62" s="449"/>
      <c r="N62" s="449"/>
      <c r="O62" s="449"/>
    </row>
    <row r="63" spans="1:15" s="195" customFormat="1" ht="16.5" customHeight="1">
      <c r="A63" s="239">
        <v>54</v>
      </c>
      <c r="B63" s="225" t="s">
        <v>80</v>
      </c>
      <c r="C63" s="213">
        <f>ROUND('19 税（千円）'!C63/1000,0)</f>
        <v>852</v>
      </c>
      <c r="D63" s="214">
        <f>ROUND('19 税（千円）'!D63/1000,0)</f>
        <v>67</v>
      </c>
      <c r="E63" s="214">
        <f>ROUND('19 税（千円）'!E63/1000,0)</f>
        <v>919</v>
      </c>
      <c r="F63" s="214">
        <f>ROUND('19 税（千円）'!F63/1000,0)</f>
        <v>824</v>
      </c>
      <c r="G63" s="214">
        <f>ROUND('19 税（千円）'!G63/1000,0)</f>
        <v>17</v>
      </c>
      <c r="H63" s="214">
        <f>ROUND('19 税（千円）'!H63/1000,0)</f>
        <v>841</v>
      </c>
      <c r="I63" s="215">
        <v>96.7</v>
      </c>
      <c r="J63" s="215">
        <v>25</v>
      </c>
      <c r="K63" s="216">
        <v>91.5</v>
      </c>
      <c r="M63" s="449"/>
      <c r="N63" s="449"/>
      <c r="O63" s="449"/>
    </row>
    <row r="64" spans="1:15" s="195" customFormat="1" ht="16.5" customHeight="1">
      <c r="A64" s="239">
        <v>55</v>
      </c>
      <c r="B64" s="225" t="s">
        <v>81</v>
      </c>
      <c r="C64" s="213">
        <f>ROUND('19 税（千円）'!C64/1000,0)</f>
        <v>1273</v>
      </c>
      <c r="D64" s="214">
        <f>ROUND('19 税（千円）'!D64/1000,0)</f>
        <v>56</v>
      </c>
      <c r="E64" s="214">
        <f>ROUND('19 税（千円）'!E64/1000,0)</f>
        <v>1329</v>
      </c>
      <c r="F64" s="214">
        <f>ROUND('19 税（千円）'!F64/1000,0)</f>
        <v>1261</v>
      </c>
      <c r="G64" s="214">
        <f>ROUND('19 税（千円）'!G64/1000,0)</f>
        <v>13</v>
      </c>
      <c r="H64" s="214">
        <f>ROUND('19 税（千円）'!H64/1000,0)</f>
        <v>1273</v>
      </c>
      <c r="I64" s="215">
        <v>99</v>
      </c>
      <c r="J64" s="215">
        <v>22.7</v>
      </c>
      <c r="K64" s="216">
        <v>95.8</v>
      </c>
      <c r="M64" s="449"/>
      <c r="N64" s="449"/>
      <c r="O64" s="449"/>
    </row>
    <row r="65" spans="1:15" s="195" customFormat="1" ht="16.5" customHeight="1">
      <c r="A65" s="239">
        <v>56</v>
      </c>
      <c r="B65" s="225" t="s">
        <v>82</v>
      </c>
      <c r="C65" s="213">
        <f>ROUND('19 税（千円）'!C65/1000,0)</f>
        <v>254</v>
      </c>
      <c r="D65" s="214">
        <f>ROUND('19 税（千円）'!D65/1000,0)</f>
        <v>0</v>
      </c>
      <c r="E65" s="214">
        <f>ROUND('19 税（千円）'!E65/1000,0)</f>
        <v>254</v>
      </c>
      <c r="F65" s="214">
        <f>ROUND('19 税（千円）'!F65/1000,0)</f>
        <v>254</v>
      </c>
      <c r="G65" s="214">
        <f>ROUND('19 税（千円）'!G65/1000,0)</f>
        <v>0</v>
      </c>
      <c r="H65" s="214">
        <f>ROUND('19 税（千円）'!H65/1000,0)</f>
        <v>254</v>
      </c>
      <c r="I65" s="215">
        <v>100</v>
      </c>
      <c r="J65" s="247">
        <v>10.1</v>
      </c>
      <c r="K65" s="216">
        <v>99.8</v>
      </c>
      <c r="M65" s="449"/>
      <c r="N65" s="449"/>
      <c r="O65" s="449"/>
    </row>
    <row r="66" spans="1:15" s="195" customFormat="1" ht="16.5" customHeight="1">
      <c r="A66" s="239">
        <v>57</v>
      </c>
      <c r="B66" s="225" t="s">
        <v>83</v>
      </c>
      <c r="C66" s="213">
        <f>ROUND('19 税（千円）'!C66/1000,0)</f>
        <v>1763</v>
      </c>
      <c r="D66" s="214">
        <f>ROUND('19 税（千円）'!D66/1000,0)</f>
        <v>53</v>
      </c>
      <c r="E66" s="214">
        <f>ROUND('19 税（千円）'!E66/1000,0)</f>
        <v>1816</v>
      </c>
      <c r="F66" s="214">
        <f>ROUND('19 税（千円）'!F66/1000,0)</f>
        <v>1755</v>
      </c>
      <c r="G66" s="214">
        <f>ROUND('19 税（千円）'!G66/1000,0)</f>
        <v>12</v>
      </c>
      <c r="H66" s="214">
        <f>ROUND('19 税（千円）'!H66/1000,0)</f>
        <v>1767</v>
      </c>
      <c r="I66" s="215">
        <v>99.5</v>
      </c>
      <c r="J66" s="215">
        <v>21.8</v>
      </c>
      <c r="K66" s="216">
        <v>97.3</v>
      </c>
      <c r="M66" s="449"/>
      <c r="N66" s="449"/>
      <c r="O66" s="449"/>
    </row>
    <row r="67" spans="1:15" s="195" customFormat="1" ht="16.5" customHeight="1">
      <c r="A67" s="239">
        <v>58</v>
      </c>
      <c r="B67" s="225" t="s">
        <v>84</v>
      </c>
      <c r="C67" s="213">
        <f>ROUND('19 税（千円）'!C67/1000,0)</f>
        <v>1732</v>
      </c>
      <c r="D67" s="214">
        <f>ROUND('19 税（千円）'!D67/1000,0)</f>
        <v>74</v>
      </c>
      <c r="E67" s="214">
        <f>ROUND('19 税（千円）'!E67/1000,0)</f>
        <v>1805</v>
      </c>
      <c r="F67" s="214">
        <f>ROUND('19 税（千円）'!F67/1000,0)</f>
        <v>1707</v>
      </c>
      <c r="G67" s="214">
        <f>ROUND('19 税（千円）'!G67/1000,0)</f>
        <v>20</v>
      </c>
      <c r="H67" s="214">
        <f>ROUND('19 税（千円）'!H67/1000,0)</f>
        <v>1727</v>
      </c>
      <c r="I67" s="215">
        <v>98.6</v>
      </c>
      <c r="J67" s="215">
        <v>27.5</v>
      </c>
      <c r="K67" s="216">
        <v>95.7</v>
      </c>
      <c r="M67" s="449"/>
      <c r="N67" s="449"/>
      <c r="O67" s="449"/>
    </row>
    <row r="68" spans="1:15" s="195" customFormat="1" ht="16.5" customHeight="1">
      <c r="A68" s="239">
        <v>59</v>
      </c>
      <c r="B68" s="225" t="s">
        <v>85</v>
      </c>
      <c r="C68" s="213">
        <f>ROUND('19 税（千円）'!C68/1000,0)</f>
        <v>3869</v>
      </c>
      <c r="D68" s="214">
        <f>ROUND('19 税（千円）'!D68/1000,0)</f>
        <v>201</v>
      </c>
      <c r="E68" s="214">
        <f>ROUND('19 税（千円）'!E68/1000,0)</f>
        <v>4070</v>
      </c>
      <c r="F68" s="214">
        <f>ROUND('19 税（千円）'!F68/1000,0)</f>
        <v>3827</v>
      </c>
      <c r="G68" s="214">
        <f>ROUND('19 税（千円）'!G68/1000,0)</f>
        <v>54</v>
      </c>
      <c r="H68" s="214">
        <f>ROUND('19 税（千円）'!H68/1000,0)</f>
        <v>3881</v>
      </c>
      <c r="I68" s="215">
        <v>98.9</v>
      </c>
      <c r="J68" s="215">
        <v>27</v>
      </c>
      <c r="K68" s="216">
        <v>95.4</v>
      </c>
      <c r="M68" s="449"/>
      <c r="N68" s="449"/>
      <c r="O68" s="449"/>
    </row>
    <row r="69" spans="1:15" s="195" customFormat="1" ht="16.5" customHeight="1">
      <c r="A69" s="239">
        <v>60</v>
      </c>
      <c r="B69" s="225" t="s">
        <v>86</v>
      </c>
      <c r="C69" s="213">
        <f>ROUND('19 税（千円）'!C69/1000,0)</f>
        <v>5137</v>
      </c>
      <c r="D69" s="214">
        <f>ROUND('19 税（千円）'!D69/1000,0)</f>
        <v>188</v>
      </c>
      <c r="E69" s="214">
        <f>ROUND('19 税（千円）'!E69/1000,0)</f>
        <v>5326</v>
      </c>
      <c r="F69" s="214">
        <f>ROUND('19 税（千円）'!F69/1000,0)</f>
        <v>5088</v>
      </c>
      <c r="G69" s="214">
        <f>ROUND('19 税（千円）'!G69/1000,0)</f>
        <v>55</v>
      </c>
      <c r="H69" s="214">
        <f>ROUND('19 税（千円）'!H69/1000,0)</f>
        <v>5143</v>
      </c>
      <c r="I69" s="215">
        <v>99</v>
      </c>
      <c r="J69" s="215">
        <v>29.4</v>
      </c>
      <c r="K69" s="216">
        <v>96.6</v>
      </c>
      <c r="M69" s="449"/>
      <c r="N69" s="449"/>
      <c r="O69" s="449"/>
    </row>
    <row r="70" spans="1:15" s="195" customFormat="1" ht="16.5" customHeight="1">
      <c r="A70" s="239">
        <v>61</v>
      </c>
      <c r="B70" s="225" t="s">
        <v>87</v>
      </c>
      <c r="C70" s="213">
        <f>ROUND('19 税（千円）'!C70/1000,0)</f>
        <v>3685</v>
      </c>
      <c r="D70" s="214">
        <f>ROUND('19 税（千円）'!D70/1000,0)</f>
        <v>156</v>
      </c>
      <c r="E70" s="214">
        <f>ROUND('19 税（千円）'!E70/1000,0)</f>
        <v>3841</v>
      </c>
      <c r="F70" s="214">
        <f>ROUND('19 税（千円）'!F70/1000,0)</f>
        <v>3648</v>
      </c>
      <c r="G70" s="214">
        <f>ROUND('19 税（千円）'!G70/1000,0)</f>
        <v>54</v>
      </c>
      <c r="H70" s="214">
        <f>ROUND('19 税（千円）'!H70/1000,0)</f>
        <v>3702</v>
      </c>
      <c r="I70" s="215">
        <v>99</v>
      </c>
      <c r="J70" s="215">
        <v>34.9</v>
      </c>
      <c r="K70" s="216">
        <v>96.4</v>
      </c>
      <c r="M70" s="449"/>
      <c r="N70" s="449"/>
      <c r="O70" s="449"/>
    </row>
    <row r="71" spans="1:15" s="195" customFormat="1" ht="16.5" customHeight="1">
      <c r="A71" s="239">
        <v>62</v>
      </c>
      <c r="B71" s="225" t="s">
        <v>88</v>
      </c>
      <c r="C71" s="213">
        <f>ROUND('19 税（千円）'!C71/1000,0)</f>
        <v>5330</v>
      </c>
      <c r="D71" s="214">
        <f>ROUND('19 税（千円）'!D71/1000,0)</f>
        <v>180</v>
      </c>
      <c r="E71" s="214">
        <f>ROUND('19 税（千円）'!E71/1000,0)</f>
        <v>5509</v>
      </c>
      <c r="F71" s="214">
        <f>ROUND('19 税（千円）'!F71/1000,0)</f>
        <v>5278</v>
      </c>
      <c r="G71" s="214">
        <f>ROUND('19 税（千円）'!G71/1000,0)</f>
        <v>60</v>
      </c>
      <c r="H71" s="214">
        <f>ROUND('19 税（千円）'!H71/1000,0)</f>
        <v>5338</v>
      </c>
      <c r="I71" s="215">
        <v>99</v>
      </c>
      <c r="J71" s="215">
        <v>33.4</v>
      </c>
      <c r="K71" s="216">
        <v>96.9</v>
      </c>
      <c r="M71" s="449"/>
      <c r="N71" s="449"/>
      <c r="O71" s="449"/>
    </row>
    <row r="72" spans="1:15" s="195" customFormat="1" ht="16.5" customHeight="1" thickBot="1">
      <c r="A72" s="239">
        <v>63</v>
      </c>
      <c r="B72" s="240" t="s">
        <v>89</v>
      </c>
      <c r="C72" s="219">
        <f>ROUND('19 税（千円）'!C72/1000,0)</f>
        <v>3105</v>
      </c>
      <c r="D72" s="220">
        <f>ROUND('19 税（千円）'!D72/1000,0)</f>
        <v>227</v>
      </c>
      <c r="E72" s="241">
        <f>ROUND('19 税（千円）'!E72/1000,0)</f>
        <v>3332</v>
      </c>
      <c r="F72" s="220">
        <f>ROUND('19 税（千円）'!F72/1000,0)</f>
        <v>3056</v>
      </c>
      <c r="G72" s="220">
        <f>ROUND('19 税（千円）'!G72/1000,0)</f>
        <v>72</v>
      </c>
      <c r="H72" s="241">
        <f>ROUND('19 税（千円）'!H72/1000,0)</f>
        <v>3128</v>
      </c>
      <c r="I72" s="222">
        <v>98.4</v>
      </c>
      <c r="J72" s="222">
        <v>31.9</v>
      </c>
      <c r="K72" s="223">
        <v>93.9</v>
      </c>
      <c r="M72" s="449"/>
      <c r="N72" s="449"/>
      <c r="O72" s="449"/>
    </row>
    <row r="73" spans="1:15" s="232" customFormat="1" ht="18" customHeight="1" thickBot="1" thickTop="1">
      <c r="A73" s="568" t="s">
        <v>148</v>
      </c>
      <c r="B73" s="569"/>
      <c r="C73" s="242">
        <f>ROUND('19 税（千円）'!C73/1000,0)</f>
        <v>66242</v>
      </c>
      <c r="D73" s="242">
        <f>ROUND('19 税（千円）'!D73/1000,0)</f>
        <v>3287</v>
      </c>
      <c r="E73" s="242">
        <f>ROUND('19 税（千円）'!E73/1000,0)</f>
        <v>69529</v>
      </c>
      <c r="F73" s="242">
        <f>ROUND('19 税（千円）'!F73/1000,0)</f>
        <v>65545</v>
      </c>
      <c r="G73" s="242">
        <f>ROUND('19 税（千円）'!G73/1000,0)</f>
        <v>915</v>
      </c>
      <c r="H73" s="242">
        <f>ROUND('19 税（千円）'!H73/1000,0)</f>
        <v>66460</v>
      </c>
      <c r="I73" s="243">
        <v>98.9</v>
      </c>
      <c r="J73" s="243">
        <v>27.8</v>
      </c>
      <c r="K73" s="244">
        <v>95.6</v>
      </c>
      <c r="M73" s="449"/>
      <c r="N73" s="449"/>
      <c r="O73" s="449"/>
    </row>
    <row r="74" spans="1:15" s="232" customFormat="1" ht="18" customHeight="1" thickBot="1" thickTop="1">
      <c r="A74" s="570" t="s">
        <v>147</v>
      </c>
      <c r="B74" s="571"/>
      <c r="C74" s="229">
        <f>ROUND('19 税（千円）'!C74/1000,0)</f>
        <v>1105941</v>
      </c>
      <c r="D74" s="229">
        <f>ROUND('19 税（千円）'!D74/1000,0)</f>
        <v>50312</v>
      </c>
      <c r="E74" s="229">
        <f>ROUND('19 税（千円）'!E74/1000,0)</f>
        <v>1156252</v>
      </c>
      <c r="F74" s="229">
        <f>ROUND('19 税（千円）'!F74/1000,0)</f>
        <v>1093868</v>
      </c>
      <c r="G74" s="229">
        <f>ROUND('19 税（千円）'!G74/1000,0)</f>
        <v>14918</v>
      </c>
      <c r="H74" s="229">
        <f>ROUND('19 税（千円）'!H74/1000,0)</f>
        <v>1108786</v>
      </c>
      <c r="I74" s="245">
        <v>98.9</v>
      </c>
      <c r="J74" s="245">
        <v>29.7</v>
      </c>
      <c r="K74" s="246">
        <v>95.9</v>
      </c>
      <c r="M74" s="449"/>
      <c r="N74" s="449"/>
      <c r="O74" s="449"/>
    </row>
    <row r="75" ht="15.75" customHeight="1">
      <c r="A75" s="73" t="s">
        <v>146</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19</oddFooter>
  </headerFooter>
  <rowBreaks count="1" manualBreakCount="1">
    <brk id="49" max="10" man="1"/>
  </rowBreaks>
  <colBreaks count="1" manualBreakCount="1">
    <brk id="4" max="74" man="1"/>
  </colBreaks>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K75"/>
  <sheetViews>
    <sheetView view="pageBreakPreview" zoomScale="90" zoomScaleSheetLayoutView="90" zoomScalePageLayoutView="0" workbookViewId="0" topLeftCell="A1">
      <pane xSplit="2" ySplit="8" topLeftCell="C63" activePane="bottomRight" state="frozen"/>
      <selection pane="topLeft" activeCell="M15" sqref="M15"/>
      <selection pane="topRight" activeCell="M15" sqref="M15"/>
      <selection pane="bottomLeft" activeCell="M15" sqref="M15"/>
      <selection pane="bottomRight" activeCell="C49" sqref="C49"/>
    </sheetView>
  </sheetViews>
  <sheetFormatPr defaultColWidth="9.00390625" defaultRowHeight="13.5"/>
  <cols>
    <col min="1" max="1" width="4.125" style="72" customWidth="1"/>
    <col min="2" max="2" width="11.125" style="72" customWidth="1"/>
    <col min="3" max="8" width="15.625" style="72" customWidth="1"/>
    <col min="9" max="11" width="6.625" style="72" customWidth="1"/>
    <col min="12" max="16384" width="9.00390625" style="72" customWidth="1"/>
  </cols>
  <sheetData>
    <row r="1" spans="1:11" ht="18.75">
      <c r="A1" s="588" t="s">
        <v>268</v>
      </c>
      <c r="B1" s="588"/>
      <c r="C1" s="588"/>
      <c r="D1" s="588"/>
      <c r="E1" s="588"/>
      <c r="F1" s="588"/>
      <c r="G1" s="588"/>
      <c r="H1" s="588"/>
      <c r="I1" s="588"/>
      <c r="J1" s="588"/>
      <c r="K1" s="588"/>
    </row>
    <row r="2" spans="7:11" ht="6" customHeight="1">
      <c r="G2" s="123"/>
      <c r="H2" s="124"/>
      <c r="I2" s="124"/>
      <c r="J2" s="124"/>
      <c r="K2" s="124"/>
    </row>
    <row r="3" spans="7:11" ht="16.5" customHeight="1" thickBot="1">
      <c r="G3" s="123"/>
      <c r="H3" s="123"/>
      <c r="I3" s="122"/>
      <c r="J3" s="122"/>
      <c r="K3" s="121" t="s">
        <v>169</v>
      </c>
    </row>
    <row r="4" spans="1:11" s="81" customFormat="1" ht="17.25" customHeight="1">
      <c r="A4" s="589" t="s">
        <v>8</v>
      </c>
      <c r="B4" s="590"/>
      <c r="C4" s="595" t="s">
        <v>168</v>
      </c>
      <c r="D4" s="596"/>
      <c r="E4" s="596"/>
      <c r="F4" s="596" t="s">
        <v>167</v>
      </c>
      <c r="G4" s="596"/>
      <c r="H4" s="596"/>
      <c r="I4" s="596" t="s">
        <v>166</v>
      </c>
      <c r="J4" s="596"/>
      <c r="K4" s="597"/>
    </row>
    <row r="5" spans="1:11" s="81" customFormat="1" ht="6" customHeight="1">
      <c r="A5" s="591"/>
      <c r="B5" s="592"/>
      <c r="C5" s="120"/>
      <c r="D5" s="119"/>
      <c r="E5" s="119"/>
      <c r="F5" s="119"/>
      <c r="G5" s="119"/>
      <c r="H5" s="119"/>
      <c r="I5" s="119"/>
      <c r="J5" s="119"/>
      <c r="K5" s="118"/>
    </row>
    <row r="6" spans="1:11" s="81" customFormat="1" ht="17.25" customHeight="1">
      <c r="A6" s="591"/>
      <c r="B6" s="592"/>
      <c r="C6" s="117" t="s">
        <v>165</v>
      </c>
      <c r="D6" s="116" t="s">
        <v>164</v>
      </c>
      <c r="E6" s="116" t="s">
        <v>161</v>
      </c>
      <c r="F6" s="116" t="s">
        <v>165</v>
      </c>
      <c r="G6" s="116" t="s">
        <v>164</v>
      </c>
      <c r="H6" s="116" t="s">
        <v>161</v>
      </c>
      <c r="I6" s="116" t="s">
        <v>163</v>
      </c>
      <c r="J6" s="116" t="s">
        <v>162</v>
      </c>
      <c r="K6" s="115" t="s">
        <v>161</v>
      </c>
    </row>
    <row r="7" spans="1:11" s="81" customFormat="1" ht="17.25" customHeight="1">
      <c r="A7" s="591"/>
      <c r="B7" s="592"/>
      <c r="C7" s="117" t="s">
        <v>240</v>
      </c>
      <c r="D7" s="116" t="s">
        <v>241</v>
      </c>
      <c r="E7" s="116" t="s">
        <v>242</v>
      </c>
      <c r="F7" s="116" t="s">
        <v>243</v>
      </c>
      <c r="G7" s="116" t="s">
        <v>244</v>
      </c>
      <c r="H7" s="116" t="s">
        <v>245</v>
      </c>
      <c r="I7" s="116" t="s">
        <v>246</v>
      </c>
      <c r="J7" s="116" t="s">
        <v>247</v>
      </c>
      <c r="K7" s="115" t="s">
        <v>248</v>
      </c>
    </row>
    <row r="8" spans="1:11" s="81" customFormat="1" ht="6" customHeight="1" thickBot="1">
      <c r="A8" s="593"/>
      <c r="B8" s="594"/>
      <c r="C8" s="114"/>
      <c r="D8" s="113"/>
      <c r="E8" s="113"/>
      <c r="F8" s="113"/>
      <c r="G8" s="113"/>
      <c r="H8" s="113"/>
      <c r="I8" s="113"/>
      <c r="J8" s="113"/>
      <c r="K8" s="112"/>
    </row>
    <row r="9" spans="1:11" s="81" customFormat="1" ht="16.5" customHeight="1">
      <c r="A9" s="108">
        <v>1</v>
      </c>
      <c r="B9" s="111" t="s">
        <v>151</v>
      </c>
      <c r="C9" s="175">
        <v>229487483</v>
      </c>
      <c r="D9" s="176">
        <v>7085888</v>
      </c>
      <c r="E9" s="105">
        <f aca="true" t="shared" si="0" ref="E9:E48">C9+D9</f>
        <v>236573371</v>
      </c>
      <c r="F9" s="176">
        <v>227659763</v>
      </c>
      <c r="G9" s="176">
        <v>2431297</v>
      </c>
      <c r="H9" s="105">
        <f aca="true" t="shared" si="1" ref="H9:H48">F9+G9</f>
        <v>230091060</v>
      </c>
      <c r="I9" s="110">
        <f aca="true" t="shared" si="2" ref="I9:K40">F9/C9*100</f>
        <v>99.203564405297</v>
      </c>
      <c r="J9" s="110">
        <f t="shared" si="2"/>
        <v>34.31181808123414</v>
      </c>
      <c r="K9" s="109">
        <f t="shared" si="2"/>
        <v>97.25991519138475</v>
      </c>
    </row>
    <row r="10" spans="1:11" s="81" customFormat="1" ht="16.5" customHeight="1">
      <c r="A10" s="107">
        <v>2</v>
      </c>
      <c r="B10" s="106" t="s">
        <v>28</v>
      </c>
      <c r="C10" s="177">
        <v>55998722</v>
      </c>
      <c r="D10" s="178">
        <v>2626689</v>
      </c>
      <c r="E10" s="105">
        <f t="shared" si="0"/>
        <v>58625411</v>
      </c>
      <c r="F10" s="178">
        <v>55381835</v>
      </c>
      <c r="G10" s="178">
        <v>844067</v>
      </c>
      <c r="H10" s="105">
        <f t="shared" si="1"/>
        <v>56225902</v>
      </c>
      <c r="I10" s="88">
        <f t="shared" si="2"/>
        <v>98.89839093113589</v>
      </c>
      <c r="J10" s="88">
        <f t="shared" si="2"/>
        <v>32.134257234107274</v>
      </c>
      <c r="K10" s="87">
        <f t="shared" si="2"/>
        <v>95.90704958981013</v>
      </c>
    </row>
    <row r="11" spans="1:11" s="81" customFormat="1" ht="16.5" customHeight="1">
      <c r="A11" s="107">
        <v>3</v>
      </c>
      <c r="B11" s="106" t="s">
        <v>29</v>
      </c>
      <c r="C11" s="177">
        <v>30058041</v>
      </c>
      <c r="D11" s="178">
        <v>1230879</v>
      </c>
      <c r="E11" s="105">
        <f t="shared" si="0"/>
        <v>31288920</v>
      </c>
      <c r="F11" s="178">
        <v>29756529</v>
      </c>
      <c r="G11" s="178">
        <v>349084</v>
      </c>
      <c r="H11" s="105">
        <f t="shared" si="1"/>
        <v>30105613</v>
      </c>
      <c r="I11" s="88">
        <f t="shared" si="2"/>
        <v>98.99690069622302</v>
      </c>
      <c r="J11" s="88">
        <f t="shared" si="2"/>
        <v>28.36054559383985</v>
      </c>
      <c r="K11" s="87">
        <f t="shared" si="2"/>
        <v>96.21812769504349</v>
      </c>
    </row>
    <row r="12" spans="1:11" s="81" customFormat="1" ht="16.5" customHeight="1">
      <c r="A12" s="107">
        <v>4</v>
      </c>
      <c r="B12" s="106" t="s">
        <v>30</v>
      </c>
      <c r="C12" s="177">
        <v>93034730</v>
      </c>
      <c r="D12" s="178">
        <v>6560846</v>
      </c>
      <c r="E12" s="105">
        <f t="shared" si="0"/>
        <v>99595576</v>
      </c>
      <c r="F12" s="178">
        <v>91593483</v>
      </c>
      <c r="G12" s="178">
        <v>2259752</v>
      </c>
      <c r="H12" s="105">
        <f t="shared" si="1"/>
        <v>93853235</v>
      </c>
      <c r="I12" s="88">
        <f t="shared" si="2"/>
        <v>98.45085055871071</v>
      </c>
      <c r="J12" s="88">
        <f t="shared" si="2"/>
        <v>34.442997137869106</v>
      </c>
      <c r="K12" s="87">
        <f t="shared" si="2"/>
        <v>94.2343412924285</v>
      </c>
    </row>
    <row r="13" spans="1:11" s="81" customFormat="1" ht="16.5" customHeight="1">
      <c r="A13" s="107">
        <v>5</v>
      </c>
      <c r="B13" s="106" t="s">
        <v>31</v>
      </c>
      <c r="C13" s="177">
        <v>10334081</v>
      </c>
      <c r="D13" s="178">
        <v>324328</v>
      </c>
      <c r="E13" s="105">
        <f t="shared" si="0"/>
        <v>10658409</v>
      </c>
      <c r="F13" s="178">
        <v>10231800</v>
      </c>
      <c r="G13" s="178">
        <v>100371</v>
      </c>
      <c r="H13" s="105">
        <f t="shared" si="1"/>
        <v>10332171</v>
      </c>
      <c r="I13" s="88">
        <f t="shared" si="2"/>
        <v>99.01025548377258</v>
      </c>
      <c r="J13" s="88">
        <f t="shared" si="2"/>
        <v>30.94737426309169</v>
      </c>
      <c r="K13" s="87">
        <f t="shared" si="2"/>
        <v>96.93914917320213</v>
      </c>
    </row>
    <row r="14" spans="1:11" s="81" customFormat="1" ht="16.5" customHeight="1">
      <c r="A14" s="107">
        <v>6</v>
      </c>
      <c r="B14" s="106" t="s">
        <v>32</v>
      </c>
      <c r="C14" s="177">
        <v>8714448</v>
      </c>
      <c r="D14" s="178">
        <v>566967</v>
      </c>
      <c r="E14" s="105">
        <f t="shared" si="0"/>
        <v>9281415</v>
      </c>
      <c r="F14" s="178">
        <v>8585787</v>
      </c>
      <c r="G14" s="178">
        <v>106461</v>
      </c>
      <c r="H14" s="105">
        <f t="shared" si="1"/>
        <v>8692248</v>
      </c>
      <c r="I14" s="88">
        <f t="shared" si="2"/>
        <v>98.5235897901967</v>
      </c>
      <c r="J14" s="88">
        <f t="shared" si="2"/>
        <v>18.777283333950653</v>
      </c>
      <c r="K14" s="87">
        <f t="shared" si="2"/>
        <v>93.65218557730691</v>
      </c>
    </row>
    <row r="15" spans="1:11" s="81" customFormat="1" ht="16.5" customHeight="1">
      <c r="A15" s="107">
        <v>7</v>
      </c>
      <c r="B15" s="106" t="s">
        <v>33</v>
      </c>
      <c r="C15" s="177">
        <v>52240965</v>
      </c>
      <c r="D15" s="178">
        <v>4107762</v>
      </c>
      <c r="E15" s="105">
        <f t="shared" si="0"/>
        <v>56348727</v>
      </c>
      <c r="F15" s="178">
        <v>51437589</v>
      </c>
      <c r="G15" s="178">
        <v>794735</v>
      </c>
      <c r="H15" s="105">
        <f t="shared" si="1"/>
        <v>52232324</v>
      </c>
      <c r="I15" s="88">
        <f t="shared" si="2"/>
        <v>98.46217235841642</v>
      </c>
      <c r="J15" s="88">
        <f t="shared" si="2"/>
        <v>19.347153023958057</v>
      </c>
      <c r="K15" s="87">
        <f t="shared" si="2"/>
        <v>92.69477196885033</v>
      </c>
    </row>
    <row r="16" spans="1:11" s="81" customFormat="1" ht="16.5" customHeight="1">
      <c r="A16" s="107">
        <v>8</v>
      </c>
      <c r="B16" s="106" t="s">
        <v>34</v>
      </c>
      <c r="C16" s="177">
        <v>12015687</v>
      </c>
      <c r="D16" s="178">
        <v>573889</v>
      </c>
      <c r="E16" s="105">
        <f t="shared" si="0"/>
        <v>12589576</v>
      </c>
      <c r="F16" s="178">
        <v>11903620</v>
      </c>
      <c r="G16" s="178">
        <v>147039</v>
      </c>
      <c r="H16" s="105">
        <f t="shared" si="1"/>
        <v>12050659</v>
      </c>
      <c r="I16" s="88">
        <f t="shared" si="2"/>
        <v>99.06732756936827</v>
      </c>
      <c r="J16" s="88">
        <f t="shared" si="2"/>
        <v>25.621505203968013</v>
      </c>
      <c r="K16" s="87">
        <f t="shared" si="2"/>
        <v>95.71933955520026</v>
      </c>
    </row>
    <row r="17" spans="1:11" s="81" customFormat="1" ht="16.5" customHeight="1">
      <c r="A17" s="108">
        <v>9</v>
      </c>
      <c r="B17" s="106" t="s">
        <v>35</v>
      </c>
      <c r="C17" s="177">
        <v>15177853</v>
      </c>
      <c r="D17" s="178">
        <v>298413</v>
      </c>
      <c r="E17" s="105">
        <f t="shared" si="0"/>
        <v>15476266</v>
      </c>
      <c r="F17" s="178">
        <v>15045391</v>
      </c>
      <c r="G17" s="178">
        <v>105398</v>
      </c>
      <c r="H17" s="105">
        <f t="shared" si="1"/>
        <v>15150789</v>
      </c>
      <c r="I17" s="88">
        <f t="shared" si="2"/>
        <v>99.12726786851869</v>
      </c>
      <c r="J17" s="88">
        <f t="shared" si="2"/>
        <v>35.3195068579452</v>
      </c>
      <c r="K17" s="87">
        <f t="shared" si="2"/>
        <v>97.89692810914468</v>
      </c>
    </row>
    <row r="18" spans="1:11" s="81" customFormat="1" ht="16.5" customHeight="1">
      <c r="A18" s="107">
        <v>10</v>
      </c>
      <c r="B18" s="106" t="s">
        <v>36</v>
      </c>
      <c r="C18" s="177">
        <v>11365466</v>
      </c>
      <c r="D18" s="178">
        <v>498305</v>
      </c>
      <c r="E18" s="105">
        <f t="shared" si="0"/>
        <v>11863771</v>
      </c>
      <c r="F18" s="178">
        <v>11234305</v>
      </c>
      <c r="G18" s="178">
        <v>134066</v>
      </c>
      <c r="H18" s="105">
        <f t="shared" si="1"/>
        <v>11368371</v>
      </c>
      <c r="I18" s="88">
        <f t="shared" si="2"/>
        <v>98.84596900822193</v>
      </c>
      <c r="J18" s="88">
        <f t="shared" si="2"/>
        <v>26.90440593612346</v>
      </c>
      <c r="K18" s="87">
        <f t="shared" si="2"/>
        <v>95.82426194841422</v>
      </c>
    </row>
    <row r="19" spans="1:11" s="81" customFormat="1" ht="16.5" customHeight="1">
      <c r="A19" s="107">
        <v>11</v>
      </c>
      <c r="B19" s="106" t="s">
        <v>37</v>
      </c>
      <c r="C19" s="177">
        <v>12740067</v>
      </c>
      <c r="D19" s="178">
        <v>328744</v>
      </c>
      <c r="E19" s="105">
        <f t="shared" si="0"/>
        <v>13068811</v>
      </c>
      <c r="F19" s="178">
        <v>12655058</v>
      </c>
      <c r="G19" s="178">
        <v>115779</v>
      </c>
      <c r="H19" s="105">
        <f t="shared" si="1"/>
        <v>12770837</v>
      </c>
      <c r="I19" s="88">
        <f t="shared" si="2"/>
        <v>99.33274291257652</v>
      </c>
      <c r="J19" s="88">
        <f t="shared" si="2"/>
        <v>35.2185895407977</v>
      </c>
      <c r="K19" s="87">
        <f t="shared" si="2"/>
        <v>97.7199609053953</v>
      </c>
    </row>
    <row r="20" spans="1:11" s="81" customFormat="1" ht="16.5" customHeight="1">
      <c r="A20" s="107">
        <v>12</v>
      </c>
      <c r="B20" s="106" t="s">
        <v>38</v>
      </c>
      <c r="C20" s="177">
        <v>28180758</v>
      </c>
      <c r="D20" s="178">
        <v>1384156</v>
      </c>
      <c r="E20" s="105">
        <f t="shared" si="0"/>
        <v>29564914</v>
      </c>
      <c r="F20" s="178">
        <v>27822889</v>
      </c>
      <c r="G20" s="178">
        <v>406643</v>
      </c>
      <c r="H20" s="105">
        <f t="shared" si="1"/>
        <v>28229532</v>
      </c>
      <c r="I20" s="88">
        <f t="shared" si="2"/>
        <v>98.73009448503834</v>
      </c>
      <c r="J20" s="88">
        <f t="shared" si="2"/>
        <v>29.378408214103036</v>
      </c>
      <c r="K20" s="87">
        <f t="shared" si="2"/>
        <v>95.48322041457655</v>
      </c>
    </row>
    <row r="21" spans="1:11" s="81" customFormat="1" ht="16.5" customHeight="1">
      <c r="A21" s="107">
        <v>13</v>
      </c>
      <c r="B21" s="106" t="s">
        <v>39</v>
      </c>
      <c r="C21" s="177">
        <v>21604723</v>
      </c>
      <c r="D21" s="178">
        <v>1108620</v>
      </c>
      <c r="E21" s="105">
        <f t="shared" si="0"/>
        <v>22713343</v>
      </c>
      <c r="F21" s="178">
        <v>21343548</v>
      </c>
      <c r="G21" s="178">
        <v>309759</v>
      </c>
      <c r="H21" s="105">
        <f t="shared" si="1"/>
        <v>21653307</v>
      </c>
      <c r="I21" s="88">
        <f t="shared" si="2"/>
        <v>98.79112081187063</v>
      </c>
      <c r="J21" s="88">
        <f t="shared" si="2"/>
        <v>27.940953618011584</v>
      </c>
      <c r="K21" s="87">
        <f t="shared" si="2"/>
        <v>95.33298114680872</v>
      </c>
    </row>
    <row r="22" spans="1:11" s="81" customFormat="1" ht="16.5" customHeight="1">
      <c r="A22" s="107">
        <v>14</v>
      </c>
      <c r="B22" s="106" t="s">
        <v>40</v>
      </c>
      <c r="C22" s="177">
        <v>7560849</v>
      </c>
      <c r="D22" s="178">
        <v>208057</v>
      </c>
      <c r="E22" s="105">
        <f t="shared" si="0"/>
        <v>7768906</v>
      </c>
      <c r="F22" s="178">
        <v>7493275</v>
      </c>
      <c r="G22" s="178">
        <v>58286</v>
      </c>
      <c r="H22" s="105">
        <f t="shared" si="1"/>
        <v>7551561</v>
      </c>
      <c r="I22" s="88">
        <f t="shared" si="2"/>
        <v>99.10626438909176</v>
      </c>
      <c r="J22" s="88">
        <f t="shared" si="2"/>
        <v>28.014438351028804</v>
      </c>
      <c r="K22" s="87">
        <f t="shared" si="2"/>
        <v>97.20237315266783</v>
      </c>
    </row>
    <row r="23" spans="1:11" s="81" customFormat="1" ht="16.5" customHeight="1">
      <c r="A23" s="107">
        <v>15</v>
      </c>
      <c r="B23" s="106" t="s">
        <v>41</v>
      </c>
      <c r="C23" s="177">
        <v>14808072</v>
      </c>
      <c r="D23" s="178">
        <v>644735</v>
      </c>
      <c r="E23" s="105">
        <f t="shared" si="0"/>
        <v>15452807</v>
      </c>
      <c r="F23" s="178">
        <v>14692460</v>
      </c>
      <c r="G23" s="178">
        <v>196129</v>
      </c>
      <c r="H23" s="105">
        <f t="shared" si="1"/>
        <v>14888589</v>
      </c>
      <c r="I23" s="88">
        <f t="shared" si="2"/>
        <v>99.21926365566024</v>
      </c>
      <c r="J23" s="88">
        <f t="shared" si="2"/>
        <v>30.420095077822673</v>
      </c>
      <c r="K23" s="87">
        <f t="shared" si="2"/>
        <v>96.34876692629372</v>
      </c>
    </row>
    <row r="24" spans="1:11" s="81" customFormat="1" ht="16.5" customHeight="1">
      <c r="A24" s="107">
        <v>16</v>
      </c>
      <c r="B24" s="106" t="s">
        <v>42</v>
      </c>
      <c r="C24" s="177">
        <v>19197129</v>
      </c>
      <c r="D24" s="178">
        <v>814640</v>
      </c>
      <c r="E24" s="105">
        <f t="shared" si="0"/>
        <v>20011769</v>
      </c>
      <c r="F24" s="178">
        <v>18998395</v>
      </c>
      <c r="G24" s="178">
        <v>194226</v>
      </c>
      <c r="H24" s="105">
        <f t="shared" si="1"/>
        <v>19192621</v>
      </c>
      <c r="I24" s="88">
        <f t="shared" si="2"/>
        <v>98.964772284439</v>
      </c>
      <c r="J24" s="88">
        <f t="shared" si="2"/>
        <v>23.84194245310812</v>
      </c>
      <c r="K24" s="87">
        <f t="shared" si="2"/>
        <v>95.90666872079126</v>
      </c>
    </row>
    <row r="25" spans="1:11" s="81" customFormat="1" ht="16.5" customHeight="1">
      <c r="A25" s="108">
        <v>17</v>
      </c>
      <c r="B25" s="106" t="s">
        <v>43</v>
      </c>
      <c r="C25" s="177">
        <v>30314797</v>
      </c>
      <c r="D25" s="178">
        <v>909887</v>
      </c>
      <c r="E25" s="105">
        <f t="shared" si="0"/>
        <v>31224684</v>
      </c>
      <c r="F25" s="178">
        <v>30023722</v>
      </c>
      <c r="G25" s="178">
        <v>350814</v>
      </c>
      <c r="H25" s="105">
        <f t="shared" si="1"/>
        <v>30374536</v>
      </c>
      <c r="I25" s="88">
        <f t="shared" si="2"/>
        <v>99.0398253367819</v>
      </c>
      <c r="J25" s="88">
        <f t="shared" si="2"/>
        <v>38.55577670633826</v>
      </c>
      <c r="K25" s="87">
        <f t="shared" si="2"/>
        <v>97.27732072484704</v>
      </c>
    </row>
    <row r="26" spans="1:11" s="81" customFormat="1" ht="16.5" customHeight="1">
      <c r="A26" s="107">
        <v>18</v>
      </c>
      <c r="B26" s="106" t="s">
        <v>44</v>
      </c>
      <c r="C26" s="177">
        <v>35460807</v>
      </c>
      <c r="D26" s="178">
        <v>2415542</v>
      </c>
      <c r="E26" s="105">
        <f t="shared" si="0"/>
        <v>37876349</v>
      </c>
      <c r="F26" s="178">
        <v>34840550</v>
      </c>
      <c r="G26" s="178">
        <v>715532</v>
      </c>
      <c r="H26" s="105">
        <f t="shared" si="1"/>
        <v>35556082</v>
      </c>
      <c r="I26" s="88">
        <f t="shared" si="2"/>
        <v>98.25086608999057</v>
      </c>
      <c r="J26" s="88">
        <f t="shared" si="2"/>
        <v>29.622006158452223</v>
      </c>
      <c r="K26" s="87">
        <f t="shared" si="2"/>
        <v>93.874100695397</v>
      </c>
    </row>
    <row r="27" spans="1:11" s="81" customFormat="1" ht="16.5" customHeight="1">
      <c r="A27" s="107">
        <v>19</v>
      </c>
      <c r="B27" s="106" t="s">
        <v>45</v>
      </c>
      <c r="C27" s="177">
        <v>48035192</v>
      </c>
      <c r="D27" s="178">
        <v>1290849</v>
      </c>
      <c r="E27" s="105">
        <f t="shared" si="0"/>
        <v>49326041</v>
      </c>
      <c r="F27" s="178">
        <v>47520067</v>
      </c>
      <c r="G27" s="178">
        <v>448796</v>
      </c>
      <c r="H27" s="105">
        <f t="shared" si="1"/>
        <v>47968863</v>
      </c>
      <c r="I27" s="88">
        <f t="shared" si="2"/>
        <v>98.92760915788574</v>
      </c>
      <c r="J27" s="88">
        <f t="shared" si="2"/>
        <v>34.76750572685109</v>
      </c>
      <c r="K27" s="87">
        <f t="shared" si="2"/>
        <v>97.24855680187267</v>
      </c>
    </row>
    <row r="28" spans="1:11" s="81" customFormat="1" ht="16.5" customHeight="1">
      <c r="A28" s="107">
        <v>20</v>
      </c>
      <c r="B28" s="106" t="s">
        <v>46</v>
      </c>
      <c r="C28" s="177">
        <v>11356855</v>
      </c>
      <c r="D28" s="178">
        <v>763632</v>
      </c>
      <c r="E28" s="105">
        <f t="shared" si="0"/>
        <v>12120487</v>
      </c>
      <c r="F28" s="178">
        <v>11179286</v>
      </c>
      <c r="G28" s="178">
        <v>173541</v>
      </c>
      <c r="H28" s="105">
        <f t="shared" si="1"/>
        <v>11352827</v>
      </c>
      <c r="I28" s="88">
        <f t="shared" si="2"/>
        <v>98.43645974171547</v>
      </c>
      <c r="J28" s="88">
        <f t="shared" si="2"/>
        <v>22.725737004211453</v>
      </c>
      <c r="K28" s="87">
        <f t="shared" si="2"/>
        <v>93.66642610977595</v>
      </c>
    </row>
    <row r="29" spans="1:11" s="81" customFormat="1" ht="16.5" customHeight="1">
      <c r="A29" s="107">
        <v>21</v>
      </c>
      <c r="B29" s="106" t="s">
        <v>47</v>
      </c>
      <c r="C29" s="177">
        <v>27827377</v>
      </c>
      <c r="D29" s="178">
        <v>1036977</v>
      </c>
      <c r="E29" s="105">
        <f t="shared" si="0"/>
        <v>28864354</v>
      </c>
      <c r="F29" s="178">
        <v>27585749</v>
      </c>
      <c r="G29" s="178">
        <v>245005</v>
      </c>
      <c r="H29" s="105">
        <f t="shared" si="1"/>
        <v>27830754</v>
      </c>
      <c r="I29" s="88">
        <f t="shared" si="2"/>
        <v>99.13168963068276</v>
      </c>
      <c r="J29" s="88">
        <f t="shared" si="2"/>
        <v>23.626849968707116</v>
      </c>
      <c r="K29" s="87">
        <f t="shared" si="2"/>
        <v>96.41911265362114</v>
      </c>
    </row>
    <row r="30" spans="1:11" s="81" customFormat="1" ht="16.5" customHeight="1">
      <c r="A30" s="107">
        <v>22</v>
      </c>
      <c r="B30" s="106" t="s">
        <v>48</v>
      </c>
      <c r="C30" s="177">
        <v>20930150</v>
      </c>
      <c r="D30" s="178">
        <v>1080468</v>
      </c>
      <c r="E30" s="105">
        <f t="shared" si="0"/>
        <v>22010618</v>
      </c>
      <c r="F30" s="178">
        <v>20759662</v>
      </c>
      <c r="G30" s="178">
        <v>393716</v>
      </c>
      <c r="H30" s="105">
        <f t="shared" si="1"/>
        <v>21153378</v>
      </c>
      <c r="I30" s="88">
        <f t="shared" si="2"/>
        <v>99.18544300924742</v>
      </c>
      <c r="J30" s="88">
        <f t="shared" si="2"/>
        <v>36.439394780780184</v>
      </c>
      <c r="K30" s="87">
        <f t="shared" si="2"/>
        <v>96.10533425276837</v>
      </c>
    </row>
    <row r="31" spans="1:11" s="81" customFormat="1" ht="16.5" customHeight="1">
      <c r="A31" s="107">
        <v>23</v>
      </c>
      <c r="B31" s="106" t="s">
        <v>49</v>
      </c>
      <c r="C31" s="177">
        <v>21617190</v>
      </c>
      <c r="D31" s="178">
        <v>907687</v>
      </c>
      <c r="E31" s="105">
        <f t="shared" si="0"/>
        <v>22524877</v>
      </c>
      <c r="F31" s="178">
        <v>21389698</v>
      </c>
      <c r="G31" s="178">
        <v>245058</v>
      </c>
      <c r="H31" s="105">
        <f t="shared" si="1"/>
        <v>21634756</v>
      </c>
      <c r="I31" s="88">
        <f t="shared" si="2"/>
        <v>98.94763380439363</v>
      </c>
      <c r="J31" s="88">
        <f t="shared" si="2"/>
        <v>26.998073124325895</v>
      </c>
      <c r="K31" s="87">
        <f t="shared" si="2"/>
        <v>96.04827586849864</v>
      </c>
    </row>
    <row r="32" spans="1:11" s="81" customFormat="1" ht="16.5" customHeight="1">
      <c r="A32" s="107">
        <v>24</v>
      </c>
      <c r="B32" s="106" t="s">
        <v>50</v>
      </c>
      <c r="C32" s="177">
        <v>10784702</v>
      </c>
      <c r="D32" s="178">
        <v>504735</v>
      </c>
      <c r="E32" s="105">
        <f t="shared" si="0"/>
        <v>11289437</v>
      </c>
      <c r="F32" s="178">
        <v>10683900</v>
      </c>
      <c r="G32" s="178">
        <v>138153</v>
      </c>
      <c r="H32" s="105">
        <f t="shared" si="1"/>
        <v>10822053</v>
      </c>
      <c r="I32" s="88">
        <f t="shared" si="2"/>
        <v>99.06532419718226</v>
      </c>
      <c r="J32" s="88">
        <f t="shared" si="2"/>
        <v>27.371392909150345</v>
      </c>
      <c r="K32" s="87">
        <f t="shared" si="2"/>
        <v>95.8599884121768</v>
      </c>
    </row>
    <row r="33" spans="1:11" s="81" customFormat="1" ht="16.5" customHeight="1">
      <c r="A33" s="108">
        <v>25</v>
      </c>
      <c r="B33" s="106" t="s">
        <v>51</v>
      </c>
      <c r="C33" s="177">
        <v>14512359</v>
      </c>
      <c r="D33" s="178">
        <v>507646</v>
      </c>
      <c r="E33" s="105">
        <f t="shared" si="0"/>
        <v>15020005</v>
      </c>
      <c r="F33" s="178">
        <v>14396805</v>
      </c>
      <c r="G33" s="178">
        <v>144873</v>
      </c>
      <c r="H33" s="105">
        <f t="shared" si="1"/>
        <v>14541678</v>
      </c>
      <c r="I33" s="88">
        <f t="shared" si="2"/>
        <v>99.20375453777018</v>
      </c>
      <c r="J33" s="88">
        <f t="shared" si="2"/>
        <v>28.538193938295585</v>
      </c>
      <c r="K33" s="87">
        <f t="shared" si="2"/>
        <v>96.8154005274965</v>
      </c>
    </row>
    <row r="34" spans="1:11" s="81" customFormat="1" ht="16.5" customHeight="1">
      <c r="A34" s="107">
        <v>26</v>
      </c>
      <c r="B34" s="106" t="s">
        <v>52</v>
      </c>
      <c r="C34" s="177">
        <v>23389919</v>
      </c>
      <c r="D34" s="178">
        <v>1516496</v>
      </c>
      <c r="E34" s="105">
        <f t="shared" si="0"/>
        <v>24906415</v>
      </c>
      <c r="F34" s="178">
        <v>23064980</v>
      </c>
      <c r="G34" s="178">
        <v>372447</v>
      </c>
      <c r="H34" s="105">
        <f t="shared" si="1"/>
        <v>23437427</v>
      </c>
      <c r="I34" s="88">
        <f t="shared" si="2"/>
        <v>98.61077329938594</v>
      </c>
      <c r="J34" s="88">
        <f t="shared" si="2"/>
        <v>24.559708696890727</v>
      </c>
      <c r="K34" s="87">
        <f t="shared" si="2"/>
        <v>94.10196931192225</v>
      </c>
    </row>
    <row r="35" spans="1:11" s="81" customFormat="1" ht="16.5" customHeight="1">
      <c r="A35" s="107">
        <v>27</v>
      </c>
      <c r="B35" s="106" t="s">
        <v>53</v>
      </c>
      <c r="C35" s="177">
        <v>10124994</v>
      </c>
      <c r="D35" s="178">
        <v>211302</v>
      </c>
      <c r="E35" s="105">
        <f t="shared" si="0"/>
        <v>10336296</v>
      </c>
      <c r="F35" s="178">
        <v>10077482</v>
      </c>
      <c r="G35" s="178">
        <v>50586</v>
      </c>
      <c r="H35" s="105">
        <f t="shared" si="1"/>
        <v>10128068</v>
      </c>
      <c r="I35" s="88">
        <f t="shared" si="2"/>
        <v>99.53074540093554</v>
      </c>
      <c r="J35" s="88">
        <f t="shared" si="2"/>
        <v>23.94014254479371</v>
      </c>
      <c r="K35" s="87">
        <f t="shared" si="2"/>
        <v>97.98546790842677</v>
      </c>
    </row>
    <row r="36" spans="1:11" s="81" customFormat="1" ht="16.5" customHeight="1">
      <c r="A36" s="107">
        <v>28</v>
      </c>
      <c r="B36" s="106" t="s">
        <v>54</v>
      </c>
      <c r="C36" s="177">
        <v>22222443</v>
      </c>
      <c r="D36" s="178">
        <v>807850</v>
      </c>
      <c r="E36" s="105">
        <f t="shared" si="0"/>
        <v>23030293</v>
      </c>
      <c r="F36" s="178">
        <v>22012707</v>
      </c>
      <c r="G36" s="178">
        <v>235003</v>
      </c>
      <c r="H36" s="105">
        <f t="shared" si="1"/>
        <v>22247710</v>
      </c>
      <c r="I36" s="88">
        <f t="shared" si="2"/>
        <v>99.05619737667907</v>
      </c>
      <c r="J36" s="88">
        <f t="shared" si="2"/>
        <v>29.08993006127375</v>
      </c>
      <c r="K36" s="87">
        <f t="shared" si="2"/>
        <v>96.60194075689789</v>
      </c>
    </row>
    <row r="37" spans="1:11" s="81" customFormat="1" ht="16.5" customHeight="1">
      <c r="A37" s="107">
        <v>29</v>
      </c>
      <c r="B37" s="106" t="s">
        <v>55</v>
      </c>
      <c r="C37" s="177">
        <v>9374183</v>
      </c>
      <c r="D37" s="178">
        <v>359536</v>
      </c>
      <c r="E37" s="105">
        <f t="shared" si="0"/>
        <v>9733719</v>
      </c>
      <c r="F37" s="178">
        <v>9270446</v>
      </c>
      <c r="G37" s="178">
        <v>102848</v>
      </c>
      <c r="H37" s="105">
        <f t="shared" si="1"/>
        <v>9373294</v>
      </c>
      <c r="I37" s="88">
        <f t="shared" si="2"/>
        <v>98.89337556136893</v>
      </c>
      <c r="J37" s="88">
        <f t="shared" si="2"/>
        <v>28.605758533220595</v>
      </c>
      <c r="K37" s="87">
        <f t="shared" si="2"/>
        <v>96.2971501437426</v>
      </c>
    </row>
    <row r="38" spans="1:11" s="81" customFormat="1" ht="16.5" customHeight="1">
      <c r="A38" s="107">
        <v>30</v>
      </c>
      <c r="B38" s="106" t="s">
        <v>56</v>
      </c>
      <c r="C38" s="177">
        <v>16318000</v>
      </c>
      <c r="D38" s="178">
        <v>814150</v>
      </c>
      <c r="E38" s="105">
        <f t="shared" si="0"/>
        <v>17132150</v>
      </c>
      <c r="F38" s="178">
        <v>16077837</v>
      </c>
      <c r="G38" s="178">
        <v>294056</v>
      </c>
      <c r="H38" s="105">
        <f t="shared" si="1"/>
        <v>16371893</v>
      </c>
      <c r="I38" s="88">
        <f t="shared" si="2"/>
        <v>98.52823262654738</v>
      </c>
      <c r="J38" s="88">
        <f t="shared" si="2"/>
        <v>36.118160044217895</v>
      </c>
      <c r="K38" s="87">
        <f t="shared" si="2"/>
        <v>95.56239584640574</v>
      </c>
    </row>
    <row r="39" spans="1:11" s="81" customFormat="1" ht="16.5" customHeight="1">
      <c r="A39" s="107">
        <v>31</v>
      </c>
      <c r="B39" s="106" t="s">
        <v>57</v>
      </c>
      <c r="C39" s="177">
        <v>15135313</v>
      </c>
      <c r="D39" s="178">
        <v>736721</v>
      </c>
      <c r="E39" s="105">
        <f t="shared" si="0"/>
        <v>15872034</v>
      </c>
      <c r="F39" s="178">
        <v>14930520</v>
      </c>
      <c r="G39" s="178">
        <v>224152</v>
      </c>
      <c r="H39" s="105">
        <f t="shared" si="1"/>
        <v>15154672</v>
      </c>
      <c r="I39" s="88">
        <f t="shared" si="2"/>
        <v>98.64691929397166</v>
      </c>
      <c r="J39" s="88">
        <f t="shared" si="2"/>
        <v>30.425629240920237</v>
      </c>
      <c r="K39" s="87">
        <f t="shared" si="2"/>
        <v>95.48033982286076</v>
      </c>
    </row>
    <row r="40" spans="1:11" s="81" customFormat="1" ht="16.5" customHeight="1">
      <c r="A40" s="107">
        <v>32</v>
      </c>
      <c r="B40" s="106" t="s">
        <v>58</v>
      </c>
      <c r="C40" s="177">
        <v>21461246</v>
      </c>
      <c r="D40" s="178">
        <v>963560</v>
      </c>
      <c r="E40" s="105">
        <f t="shared" si="0"/>
        <v>22424806</v>
      </c>
      <c r="F40" s="178">
        <v>21228906</v>
      </c>
      <c r="G40" s="178">
        <v>270849</v>
      </c>
      <c r="H40" s="105">
        <f t="shared" si="1"/>
        <v>21499755</v>
      </c>
      <c r="I40" s="88">
        <f t="shared" si="2"/>
        <v>98.91739743349477</v>
      </c>
      <c r="J40" s="88">
        <f t="shared" si="2"/>
        <v>28.109199219560793</v>
      </c>
      <c r="K40" s="87">
        <f t="shared" si="2"/>
        <v>95.87487624196169</v>
      </c>
    </row>
    <row r="41" spans="1:11" s="81" customFormat="1" ht="16.5" customHeight="1">
      <c r="A41" s="108">
        <v>33</v>
      </c>
      <c r="B41" s="106" t="s">
        <v>59</v>
      </c>
      <c r="C41" s="177">
        <v>8013851</v>
      </c>
      <c r="D41" s="178">
        <v>444607</v>
      </c>
      <c r="E41" s="105">
        <f t="shared" si="0"/>
        <v>8458458</v>
      </c>
      <c r="F41" s="178">
        <v>7949560</v>
      </c>
      <c r="G41" s="178">
        <v>112416</v>
      </c>
      <c r="H41" s="105">
        <f t="shared" si="1"/>
        <v>8061976</v>
      </c>
      <c r="I41" s="88">
        <f aca="true" t="shared" si="3" ref="I41:K74">F41/C41*100</f>
        <v>99.1977514930088</v>
      </c>
      <c r="J41" s="88">
        <f t="shared" si="3"/>
        <v>25.28435224816523</v>
      </c>
      <c r="K41" s="87">
        <f t="shared" si="3"/>
        <v>95.31259716605555</v>
      </c>
    </row>
    <row r="42" spans="1:11" s="81" customFormat="1" ht="16.5" customHeight="1">
      <c r="A42" s="107">
        <v>34</v>
      </c>
      <c r="B42" s="106" t="s">
        <v>60</v>
      </c>
      <c r="C42" s="177">
        <v>13377174</v>
      </c>
      <c r="D42" s="178">
        <v>867707</v>
      </c>
      <c r="E42" s="105">
        <f t="shared" si="0"/>
        <v>14244881</v>
      </c>
      <c r="F42" s="178">
        <v>13171915</v>
      </c>
      <c r="G42" s="178">
        <v>243861</v>
      </c>
      <c r="H42" s="105">
        <f t="shared" si="1"/>
        <v>13415776</v>
      </c>
      <c r="I42" s="88">
        <f t="shared" si="3"/>
        <v>98.46560267512405</v>
      </c>
      <c r="J42" s="88">
        <f t="shared" si="3"/>
        <v>28.104071996653246</v>
      </c>
      <c r="K42" s="87">
        <f t="shared" si="3"/>
        <v>94.17962845740865</v>
      </c>
    </row>
    <row r="43" spans="1:11" s="81" customFormat="1" ht="16.5" customHeight="1">
      <c r="A43" s="107">
        <v>35</v>
      </c>
      <c r="B43" s="106" t="s">
        <v>61</v>
      </c>
      <c r="C43" s="177">
        <v>6292651</v>
      </c>
      <c r="D43" s="178">
        <v>176569</v>
      </c>
      <c r="E43" s="105">
        <f t="shared" si="0"/>
        <v>6469220</v>
      </c>
      <c r="F43" s="178">
        <v>6237379</v>
      </c>
      <c r="G43" s="178">
        <v>59770</v>
      </c>
      <c r="H43" s="105">
        <f t="shared" si="1"/>
        <v>6297149</v>
      </c>
      <c r="I43" s="88">
        <f t="shared" si="3"/>
        <v>99.1216420551529</v>
      </c>
      <c r="J43" s="88">
        <f t="shared" si="3"/>
        <v>33.85078920988395</v>
      </c>
      <c r="K43" s="87">
        <f t="shared" si="3"/>
        <v>97.34015847350994</v>
      </c>
    </row>
    <row r="44" spans="1:11" s="81" customFormat="1" ht="16.5" customHeight="1">
      <c r="A44" s="107">
        <v>36</v>
      </c>
      <c r="B44" s="106" t="s">
        <v>62</v>
      </c>
      <c r="C44" s="177">
        <v>9933307</v>
      </c>
      <c r="D44" s="178">
        <v>446132</v>
      </c>
      <c r="E44" s="105">
        <f t="shared" si="0"/>
        <v>10379439</v>
      </c>
      <c r="F44" s="178">
        <v>9848082</v>
      </c>
      <c r="G44" s="178">
        <v>114660</v>
      </c>
      <c r="H44" s="105">
        <f t="shared" si="1"/>
        <v>9962742</v>
      </c>
      <c r="I44" s="88">
        <f t="shared" si="3"/>
        <v>99.14202792685256</v>
      </c>
      <c r="J44" s="88">
        <f t="shared" si="3"/>
        <v>25.700913630943305</v>
      </c>
      <c r="K44" s="87">
        <f t="shared" si="3"/>
        <v>95.9853610585312</v>
      </c>
    </row>
    <row r="45" spans="1:11" s="81" customFormat="1" ht="16.5" customHeight="1">
      <c r="A45" s="107">
        <v>37</v>
      </c>
      <c r="B45" s="106" t="s">
        <v>63</v>
      </c>
      <c r="C45" s="177">
        <v>8110180</v>
      </c>
      <c r="D45" s="178">
        <v>367362</v>
      </c>
      <c r="E45" s="105">
        <f t="shared" si="0"/>
        <v>8477542</v>
      </c>
      <c r="F45" s="178">
        <v>8029061</v>
      </c>
      <c r="G45" s="178">
        <v>80177</v>
      </c>
      <c r="H45" s="105">
        <f t="shared" si="1"/>
        <v>8109238</v>
      </c>
      <c r="I45" s="88">
        <f t="shared" si="3"/>
        <v>98.99978792085996</v>
      </c>
      <c r="J45" s="88">
        <f t="shared" si="3"/>
        <v>21.825066283393493</v>
      </c>
      <c r="K45" s="87">
        <f t="shared" si="3"/>
        <v>95.65553317223318</v>
      </c>
    </row>
    <row r="46" spans="1:11" s="81" customFormat="1" ht="16.5" customHeight="1">
      <c r="A46" s="107">
        <v>38</v>
      </c>
      <c r="B46" s="106" t="s">
        <v>64</v>
      </c>
      <c r="C46" s="177">
        <v>9372535</v>
      </c>
      <c r="D46" s="178">
        <v>436768</v>
      </c>
      <c r="E46" s="105">
        <f t="shared" si="0"/>
        <v>9809303</v>
      </c>
      <c r="F46" s="178">
        <v>9279562</v>
      </c>
      <c r="G46" s="178">
        <v>117874</v>
      </c>
      <c r="H46" s="105">
        <f t="shared" si="1"/>
        <v>9397436</v>
      </c>
      <c r="I46" s="88">
        <f t="shared" si="3"/>
        <v>99.00802717727915</v>
      </c>
      <c r="J46" s="88">
        <f t="shared" si="3"/>
        <v>26.987782987764668</v>
      </c>
      <c r="K46" s="87">
        <f t="shared" si="3"/>
        <v>95.8012613128578</v>
      </c>
    </row>
    <row r="47" spans="1:11" s="81" customFormat="1" ht="16.5" customHeight="1">
      <c r="A47" s="104">
        <v>39</v>
      </c>
      <c r="B47" s="103" t="s">
        <v>65</v>
      </c>
      <c r="C47" s="179">
        <v>16054454</v>
      </c>
      <c r="D47" s="180">
        <v>832405</v>
      </c>
      <c r="E47" s="102">
        <f t="shared" si="0"/>
        <v>16886859</v>
      </c>
      <c r="F47" s="180">
        <v>15828392</v>
      </c>
      <c r="G47" s="180">
        <v>254434</v>
      </c>
      <c r="H47" s="102">
        <f t="shared" si="1"/>
        <v>16082826</v>
      </c>
      <c r="I47" s="83">
        <f t="shared" si="3"/>
        <v>98.5919047760827</v>
      </c>
      <c r="J47" s="83">
        <f t="shared" si="3"/>
        <v>30.566130669565894</v>
      </c>
      <c r="K47" s="82">
        <f t="shared" si="3"/>
        <v>95.23870602579201</v>
      </c>
    </row>
    <row r="48" spans="1:11" s="81" customFormat="1" ht="16.5" customHeight="1" thickBot="1">
      <c r="A48" s="101">
        <v>40</v>
      </c>
      <c r="B48" s="90" t="s">
        <v>150</v>
      </c>
      <c r="C48" s="181">
        <v>7159475</v>
      </c>
      <c r="D48" s="181">
        <v>263437</v>
      </c>
      <c r="E48" s="100">
        <f t="shared" si="0"/>
        <v>7422912</v>
      </c>
      <c r="F48" s="181">
        <v>7101258</v>
      </c>
      <c r="G48" s="181">
        <v>61309</v>
      </c>
      <c r="H48" s="100">
        <f t="shared" si="1"/>
        <v>7162567</v>
      </c>
      <c r="I48" s="99">
        <f t="shared" si="3"/>
        <v>99.18685378466996</v>
      </c>
      <c r="J48" s="99">
        <f t="shared" si="3"/>
        <v>23.27273693520652</v>
      </c>
      <c r="K48" s="98">
        <f t="shared" si="3"/>
        <v>96.49268373382306</v>
      </c>
    </row>
    <row r="49" spans="1:11" s="74" customFormat="1" ht="18" customHeight="1" thickBot="1" thickTop="1">
      <c r="A49" s="598" t="s">
        <v>149</v>
      </c>
      <c r="B49" s="599"/>
      <c r="C49" s="77">
        <f aca="true" t="shared" si="4" ref="C49:H49">SUM(C9:C48)</f>
        <v>1039698228</v>
      </c>
      <c r="D49" s="77">
        <f t="shared" si="4"/>
        <v>47024943</v>
      </c>
      <c r="E49" s="77">
        <f t="shared" si="4"/>
        <v>1086723171</v>
      </c>
      <c r="F49" s="77">
        <f t="shared" si="4"/>
        <v>1028323253</v>
      </c>
      <c r="G49" s="77">
        <f t="shared" si="4"/>
        <v>14003022</v>
      </c>
      <c r="H49" s="77">
        <f t="shared" si="4"/>
        <v>1042326275</v>
      </c>
      <c r="I49" s="97">
        <f t="shared" si="3"/>
        <v>98.90593494403839</v>
      </c>
      <c r="J49" s="97">
        <f t="shared" si="3"/>
        <v>29.77786065578006</v>
      </c>
      <c r="K49" s="96">
        <f t="shared" si="3"/>
        <v>95.91460850520505</v>
      </c>
    </row>
    <row r="50" spans="1:11" s="81" customFormat="1" ht="16.5" customHeight="1">
      <c r="A50" s="95">
        <v>41</v>
      </c>
      <c r="B50" s="94" t="s">
        <v>67</v>
      </c>
      <c r="C50" s="182">
        <v>5694040</v>
      </c>
      <c r="D50" s="183">
        <v>297555</v>
      </c>
      <c r="E50" s="93">
        <f aca="true" t="shared" si="5" ref="E50:E72">C50+D50</f>
        <v>5991595</v>
      </c>
      <c r="F50" s="183">
        <v>5636879</v>
      </c>
      <c r="G50" s="183">
        <v>69416</v>
      </c>
      <c r="H50" s="93">
        <f aca="true" t="shared" si="6" ref="H50:H72">F50+G50</f>
        <v>5706295</v>
      </c>
      <c r="I50" s="92">
        <f t="shared" si="3"/>
        <v>98.99612577361592</v>
      </c>
      <c r="J50" s="92">
        <f t="shared" si="3"/>
        <v>23.32879635697602</v>
      </c>
      <c r="K50" s="91">
        <f t="shared" si="3"/>
        <v>95.23832969351233</v>
      </c>
    </row>
    <row r="51" spans="1:11" s="81" customFormat="1" ht="16.5" customHeight="1">
      <c r="A51" s="86">
        <v>42</v>
      </c>
      <c r="B51" s="90" t="s">
        <v>68</v>
      </c>
      <c r="C51" s="177">
        <v>7705641</v>
      </c>
      <c r="D51" s="178">
        <v>179050</v>
      </c>
      <c r="E51" s="89">
        <f t="shared" si="5"/>
        <v>7884691</v>
      </c>
      <c r="F51" s="178">
        <v>7647370</v>
      </c>
      <c r="G51" s="178">
        <v>91072</v>
      </c>
      <c r="H51" s="89">
        <f t="shared" si="6"/>
        <v>7738442</v>
      </c>
      <c r="I51" s="88">
        <f t="shared" si="3"/>
        <v>99.24378776535269</v>
      </c>
      <c r="J51" s="88">
        <f t="shared" si="3"/>
        <v>50.86400446802569</v>
      </c>
      <c r="K51" s="87">
        <f t="shared" si="3"/>
        <v>98.14515242258702</v>
      </c>
    </row>
    <row r="52" spans="1:11" s="81" customFormat="1" ht="16.5" customHeight="1">
      <c r="A52" s="86">
        <v>43</v>
      </c>
      <c r="B52" s="90" t="s">
        <v>69</v>
      </c>
      <c r="C52" s="177">
        <v>3580904</v>
      </c>
      <c r="D52" s="178">
        <v>310333</v>
      </c>
      <c r="E52" s="89">
        <f t="shared" si="5"/>
        <v>3891237</v>
      </c>
      <c r="F52" s="178">
        <v>3491899</v>
      </c>
      <c r="G52" s="178">
        <v>123440</v>
      </c>
      <c r="H52" s="89">
        <f t="shared" si="6"/>
        <v>3615339</v>
      </c>
      <c r="I52" s="88">
        <f t="shared" si="3"/>
        <v>97.514454450608</v>
      </c>
      <c r="J52" s="88">
        <f t="shared" si="3"/>
        <v>39.77662704256396</v>
      </c>
      <c r="K52" s="87">
        <f t="shared" si="3"/>
        <v>92.90976108625611</v>
      </c>
    </row>
    <row r="53" spans="1:11" s="81" customFormat="1" ht="16.5" customHeight="1">
      <c r="A53" s="86">
        <v>44</v>
      </c>
      <c r="B53" s="90" t="s">
        <v>70</v>
      </c>
      <c r="C53" s="177">
        <v>1361244</v>
      </c>
      <c r="D53" s="178">
        <v>40564</v>
      </c>
      <c r="E53" s="89">
        <f t="shared" si="5"/>
        <v>1401808</v>
      </c>
      <c r="F53" s="178">
        <v>1351148</v>
      </c>
      <c r="G53" s="178">
        <v>16319</v>
      </c>
      <c r="H53" s="89">
        <f t="shared" si="6"/>
        <v>1367467</v>
      </c>
      <c r="I53" s="88">
        <f t="shared" si="3"/>
        <v>99.25832547287628</v>
      </c>
      <c r="J53" s="88">
        <f t="shared" si="3"/>
        <v>40.23025342668376</v>
      </c>
      <c r="K53" s="87">
        <f t="shared" si="3"/>
        <v>97.55023512492438</v>
      </c>
    </row>
    <row r="54" spans="1:11" s="81" customFormat="1" ht="16.5" customHeight="1">
      <c r="A54" s="86">
        <v>45</v>
      </c>
      <c r="B54" s="90" t="s">
        <v>71</v>
      </c>
      <c r="C54" s="177">
        <v>3041002</v>
      </c>
      <c r="D54" s="178">
        <v>140932</v>
      </c>
      <c r="E54" s="89">
        <f t="shared" si="5"/>
        <v>3181934</v>
      </c>
      <c r="F54" s="178">
        <v>3008558</v>
      </c>
      <c r="G54" s="178">
        <v>33927</v>
      </c>
      <c r="H54" s="89">
        <f t="shared" si="6"/>
        <v>3042485</v>
      </c>
      <c r="I54" s="88">
        <f t="shared" si="3"/>
        <v>98.93311480886892</v>
      </c>
      <c r="J54" s="88">
        <f t="shared" si="3"/>
        <v>24.07331195186331</v>
      </c>
      <c r="K54" s="87">
        <f t="shared" si="3"/>
        <v>95.61747666670648</v>
      </c>
    </row>
    <row r="55" spans="1:11" s="81" customFormat="1" ht="16.5" customHeight="1">
      <c r="A55" s="86">
        <v>46</v>
      </c>
      <c r="B55" s="90" t="s">
        <v>72</v>
      </c>
      <c r="C55" s="177">
        <v>2728269</v>
      </c>
      <c r="D55" s="178">
        <v>74758</v>
      </c>
      <c r="E55" s="89">
        <f t="shared" si="5"/>
        <v>2803027</v>
      </c>
      <c r="F55" s="178">
        <v>2705493</v>
      </c>
      <c r="G55" s="178">
        <v>20387</v>
      </c>
      <c r="H55" s="89">
        <f t="shared" si="6"/>
        <v>2725880</v>
      </c>
      <c r="I55" s="88">
        <f t="shared" si="3"/>
        <v>99.16518495793487</v>
      </c>
      <c r="J55" s="88">
        <f t="shared" si="3"/>
        <v>27.270659996254583</v>
      </c>
      <c r="K55" s="87">
        <f t="shared" si="3"/>
        <v>97.24772540542777</v>
      </c>
    </row>
    <row r="56" spans="1:11" s="81" customFormat="1" ht="16.5" customHeight="1">
      <c r="A56" s="86">
        <v>47</v>
      </c>
      <c r="B56" s="90" t="s">
        <v>73</v>
      </c>
      <c r="C56" s="177">
        <v>3727830</v>
      </c>
      <c r="D56" s="178">
        <v>501278</v>
      </c>
      <c r="E56" s="89">
        <f t="shared" si="5"/>
        <v>4229108</v>
      </c>
      <c r="F56" s="178">
        <v>3688341</v>
      </c>
      <c r="G56" s="178">
        <v>76543</v>
      </c>
      <c r="H56" s="89">
        <f t="shared" si="6"/>
        <v>3764884</v>
      </c>
      <c r="I56" s="88">
        <f t="shared" si="3"/>
        <v>98.94069740304681</v>
      </c>
      <c r="J56" s="88">
        <f t="shared" si="3"/>
        <v>15.269570976583852</v>
      </c>
      <c r="K56" s="87">
        <f t="shared" si="3"/>
        <v>89.02312260646926</v>
      </c>
    </row>
    <row r="57" spans="1:11" s="81" customFormat="1" ht="16.5" customHeight="1">
      <c r="A57" s="86">
        <v>48</v>
      </c>
      <c r="B57" s="90" t="s">
        <v>74</v>
      </c>
      <c r="C57" s="177">
        <v>3279488</v>
      </c>
      <c r="D57" s="178">
        <v>108131</v>
      </c>
      <c r="E57" s="89">
        <f t="shared" si="5"/>
        <v>3387619</v>
      </c>
      <c r="F57" s="178">
        <v>3264713</v>
      </c>
      <c r="G57" s="178">
        <v>24539</v>
      </c>
      <c r="H57" s="89">
        <f t="shared" si="6"/>
        <v>3289252</v>
      </c>
      <c r="I57" s="88">
        <f t="shared" si="3"/>
        <v>99.54947235666054</v>
      </c>
      <c r="J57" s="88">
        <f t="shared" si="3"/>
        <v>22.69376959428841</v>
      </c>
      <c r="K57" s="87">
        <f t="shared" si="3"/>
        <v>97.09627912702106</v>
      </c>
    </row>
    <row r="58" spans="1:11" s="81" customFormat="1" ht="16.5" customHeight="1">
      <c r="A58" s="86">
        <v>49</v>
      </c>
      <c r="B58" s="90" t="s">
        <v>75</v>
      </c>
      <c r="C58" s="177">
        <v>2755424</v>
      </c>
      <c r="D58" s="178">
        <v>113416</v>
      </c>
      <c r="E58" s="89">
        <f t="shared" si="5"/>
        <v>2868840</v>
      </c>
      <c r="F58" s="178">
        <v>2738159</v>
      </c>
      <c r="G58" s="178">
        <v>32971</v>
      </c>
      <c r="H58" s="89">
        <f t="shared" si="6"/>
        <v>2771130</v>
      </c>
      <c r="I58" s="88">
        <f t="shared" si="3"/>
        <v>99.37341766639182</v>
      </c>
      <c r="J58" s="88">
        <f t="shared" si="3"/>
        <v>29.07085420046554</v>
      </c>
      <c r="K58" s="87">
        <f t="shared" si="3"/>
        <v>96.59409378006441</v>
      </c>
    </row>
    <row r="59" spans="1:11" s="81" customFormat="1" ht="16.5" customHeight="1">
      <c r="A59" s="86">
        <v>50</v>
      </c>
      <c r="B59" s="90" t="s">
        <v>76</v>
      </c>
      <c r="C59" s="177">
        <v>1806898</v>
      </c>
      <c r="D59" s="178">
        <v>70683</v>
      </c>
      <c r="E59" s="89">
        <f t="shared" si="5"/>
        <v>1877581</v>
      </c>
      <c r="F59" s="178">
        <v>1789421</v>
      </c>
      <c r="G59" s="178">
        <v>18494</v>
      </c>
      <c r="H59" s="89">
        <f t="shared" si="6"/>
        <v>1807915</v>
      </c>
      <c r="I59" s="88">
        <f t="shared" si="3"/>
        <v>99.0327622256486</v>
      </c>
      <c r="J59" s="88">
        <f t="shared" si="3"/>
        <v>26.164707213898673</v>
      </c>
      <c r="K59" s="87">
        <f t="shared" si="3"/>
        <v>96.28958750647774</v>
      </c>
    </row>
    <row r="60" spans="1:11" s="81" customFormat="1" ht="16.5" customHeight="1">
      <c r="A60" s="86">
        <v>51</v>
      </c>
      <c r="B60" s="90" t="s">
        <v>77</v>
      </c>
      <c r="C60" s="177">
        <v>1345425</v>
      </c>
      <c r="D60" s="178">
        <v>95960</v>
      </c>
      <c r="E60" s="89">
        <f t="shared" si="5"/>
        <v>1441385</v>
      </c>
      <c r="F60" s="178">
        <v>1333252</v>
      </c>
      <c r="G60" s="178">
        <v>23246</v>
      </c>
      <c r="H60" s="89">
        <f t="shared" si="6"/>
        <v>1356498</v>
      </c>
      <c r="I60" s="88">
        <f t="shared" si="3"/>
        <v>99.09523013174277</v>
      </c>
      <c r="J60" s="88">
        <f t="shared" si="3"/>
        <v>24.22467694872864</v>
      </c>
      <c r="K60" s="87">
        <f t="shared" si="3"/>
        <v>94.11073377341933</v>
      </c>
    </row>
    <row r="61" spans="1:11" s="81" customFormat="1" ht="16.5" customHeight="1">
      <c r="A61" s="86">
        <v>52</v>
      </c>
      <c r="B61" s="90" t="s">
        <v>78</v>
      </c>
      <c r="C61" s="177">
        <v>1142705</v>
      </c>
      <c r="D61" s="178">
        <v>88766</v>
      </c>
      <c r="E61" s="89">
        <f t="shared" si="5"/>
        <v>1231471</v>
      </c>
      <c r="F61" s="178">
        <v>1131281</v>
      </c>
      <c r="G61" s="178">
        <v>15771</v>
      </c>
      <c r="H61" s="89">
        <f t="shared" si="6"/>
        <v>1147052</v>
      </c>
      <c r="I61" s="88">
        <f t="shared" si="3"/>
        <v>99.00026691053246</v>
      </c>
      <c r="J61" s="88">
        <f t="shared" si="3"/>
        <v>17.766937791496744</v>
      </c>
      <c r="K61" s="87">
        <f t="shared" si="3"/>
        <v>93.1448649623093</v>
      </c>
    </row>
    <row r="62" spans="1:11" s="81" customFormat="1" ht="16.5" customHeight="1">
      <c r="A62" s="86">
        <v>53</v>
      </c>
      <c r="B62" s="90" t="s">
        <v>79</v>
      </c>
      <c r="C62" s="177">
        <v>1073175</v>
      </c>
      <c r="D62" s="178">
        <v>63243</v>
      </c>
      <c r="E62" s="89">
        <f t="shared" si="5"/>
        <v>1136418</v>
      </c>
      <c r="F62" s="178">
        <v>1061699</v>
      </c>
      <c r="G62" s="178">
        <v>11128</v>
      </c>
      <c r="H62" s="89">
        <f t="shared" si="6"/>
        <v>1072827</v>
      </c>
      <c r="I62" s="88">
        <f t="shared" si="3"/>
        <v>98.9306497076432</v>
      </c>
      <c r="J62" s="88">
        <f t="shared" si="3"/>
        <v>17.59562323102952</v>
      </c>
      <c r="K62" s="87">
        <f t="shared" si="3"/>
        <v>94.40425970021595</v>
      </c>
    </row>
    <row r="63" spans="1:11" s="81" customFormat="1" ht="16.5" customHeight="1">
      <c r="A63" s="86">
        <v>54</v>
      </c>
      <c r="B63" s="90" t="s">
        <v>80</v>
      </c>
      <c r="C63" s="177">
        <v>852312</v>
      </c>
      <c r="D63" s="178">
        <v>66856</v>
      </c>
      <c r="E63" s="89">
        <f t="shared" si="5"/>
        <v>919168</v>
      </c>
      <c r="F63" s="178">
        <v>824067</v>
      </c>
      <c r="G63" s="178">
        <v>16681</v>
      </c>
      <c r="H63" s="89">
        <f t="shared" si="6"/>
        <v>840748</v>
      </c>
      <c r="I63" s="88">
        <f t="shared" si="3"/>
        <v>96.68607270576972</v>
      </c>
      <c r="J63" s="88">
        <f t="shared" si="3"/>
        <v>24.95064018188345</v>
      </c>
      <c r="K63" s="87">
        <f t="shared" si="3"/>
        <v>91.4683713967414</v>
      </c>
    </row>
    <row r="64" spans="1:11" s="81" customFormat="1" ht="16.5" customHeight="1">
      <c r="A64" s="86">
        <v>55</v>
      </c>
      <c r="B64" s="90" t="s">
        <v>81</v>
      </c>
      <c r="C64" s="177">
        <v>1273007</v>
      </c>
      <c r="D64" s="178">
        <v>56249</v>
      </c>
      <c r="E64" s="89">
        <f t="shared" si="5"/>
        <v>1329256</v>
      </c>
      <c r="F64" s="178">
        <v>1260712</v>
      </c>
      <c r="G64" s="178">
        <v>12748</v>
      </c>
      <c r="H64" s="89">
        <f t="shared" si="6"/>
        <v>1273460</v>
      </c>
      <c r="I64" s="88">
        <f t="shared" si="3"/>
        <v>99.03417655990894</v>
      </c>
      <c r="J64" s="88">
        <f t="shared" si="3"/>
        <v>22.663514018026987</v>
      </c>
      <c r="K64" s="87">
        <f t="shared" si="3"/>
        <v>95.80246393471235</v>
      </c>
    </row>
    <row r="65" spans="1:11" s="81" customFormat="1" ht="16.5" customHeight="1">
      <c r="A65" s="86">
        <v>56</v>
      </c>
      <c r="B65" s="90" t="s">
        <v>82</v>
      </c>
      <c r="C65" s="177">
        <v>253780</v>
      </c>
      <c r="D65" s="178">
        <v>358</v>
      </c>
      <c r="E65" s="89">
        <f t="shared" si="5"/>
        <v>254138</v>
      </c>
      <c r="F65" s="178">
        <v>253710</v>
      </c>
      <c r="G65" s="178">
        <v>36</v>
      </c>
      <c r="H65" s="89">
        <f t="shared" si="6"/>
        <v>253746</v>
      </c>
      <c r="I65" s="88">
        <f t="shared" si="3"/>
        <v>99.97241705414139</v>
      </c>
      <c r="J65" s="88">
        <f t="shared" si="3"/>
        <v>10.05586592178771</v>
      </c>
      <c r="K65" s="87">
        <f t="shared" si="3"/>
        <v>99.84575309477528</v>
      </c>
    </row>
    <row r="66" spans="1:11" s="81" customFormat="1" ht="16.5" customHeight="1">
      <c r="A66" s="86">
        <v>57</v>
      </c>
      <c r="B66" s="90" t="s">
        <v>83</v>
      </c>
      <c r="C66" s="177">
        <v>1763062</v>
      </c>
      <c r="D66" s="178">
        <v>53204</v>
      </c>
      <c r="E66" s="89">
        <f t="shared" si="5"/>
        <v>1816266</v>
      </c>
      <c r="F66" s="178">
        <v>1755058</v>
      </c>
      <c r="G66" s="178">
        <v>11586</v>
      </c>
      <c r="H66" s="89">
        <f t="shared" si="6"/>
        <v>1766644</v>
      </c>
      <c r="I66" s="88">
        <f t="shared" si="3"/>
        <v>99.54601709979569</v>
      </c>
      <c r="J66" s="88">
        <f t="shared" si="3"/>
        <v>21.77655815352229</v>
      </c>
      <c r="K66" s="87">
        <f t="shared" si="3"/>
        <v>97.26791119802937</v>
      </c>
    </row>
    <row r="67" spans="1:11" s="81" customFormat="1" ht="16.5" customHeight="1">
      <c r="A67" s="86">
        <v>58</v>
      </c>
      <c r="B67" s="90" t="s">
        <v>84</v>
      </c>
      <c r="C67" s="177">
        <v>1731571</v>
      </c>
      <c r="D67" s="178">
        <v>73873</v>
      </c>
      <c r="E67" s="89">
        <f t="shared" si="5"/>
        <v>1805444</v>
      </c>
      <c r="F67" s="178">
        <v>1706848</v>
      </c>
      <c r="G67" s="178">
        <v>20350</v>
      </c>
      <c r="H67" s="89">
        <f t="shared" si="6"/>
        <v>1727198</v>
      </c>
      <c r="I67" s="88">
        <f t="shared" si="3"/>
        <v>98.57222141049948</v>
      </c>
      <c r="J67" s="88">
        <f t="shared" si="3"/>
        <v>27.54727708364355</v>
      </c>
      <c r="K67" s="87">
        <f t="shared" si="3"/>
        <v>95.66610761674137</v>
      </c>
    </row>
    <row r="68" spans="1:11" s="81" customFormat="1" ht="16.5" customHeight="1">
      <c r="A68" s="86">
        <v>59</v>
      </c>
      <c r="B68" s="90" t="s">
        <v>85</v>
      </c>
      <c r="C68" s="177">
        <v>3868988</v>
      </c>
      <c r="D68" s="178">
        <v>201270</v>
      </c>
      <c r="E68" s="89">
        <f t="shared" si="5"/>
        <v>4070258</v>
      </c>
      <c r="F68" s="178">
        <v>3826811</v>
      </c>
      <c r="G68" s="178">
        <v>54371</v>
      </c>
      <c r="H68" s="89">
        <f t="shared" si="6"/>
        <v>3881182</v>
      </c>
      <c r="I68" s="88">
        <f t="shared" si="3"/>
        <v>98.90986997116559</v>
      </c>
      <c r="J68" s="88">
        <f t="shared" si="3"/>
        <v>27.01396134545635</v>
      </c>
      <c r="K68" s="87">
        <f t="shared" si="3"/>
        <v>95.35469250352189</v>
      </c>
    </row>
    <row r="69" spans="1:11" s="81" customFormat="1" ht="16.5" customHeight="1">
      <c r="A69" s="86">
        <v>60</v>
      </c>
      <c r="B69" s="90" t="s">
        <v>86</v>
      </c>
      <c r="C69" s="177">
        <v>5137495</v>
      </c>
      <c r="D69" s="178">
        <v>188329</v>
      </c>
      <c r="E69" s="89">
        <f t="shared" si="5"/>
        <v>5325824</v>
      </c>
      <c r="F69" s="178">
        <v>5087665</v>
      </c>
      <c r="G69" s="178">
        <v>55391</v>
      </c>
      <c r="H69" s="89">
        <f t="shared" si="6"/>
        <v>5143056</v>
      </c>
      <c r="I69" s="88">
        <f t="shared" si="3"/>
        <v>99.03007204873192</v>
      </c>
      <c r="J69" s="88">
        <f t="shared" si="3"/>
        <v>29.411827174784555</v>
      </c>
      <c r="K69" s="87">
        <f t="shared" si="3"/>
        <v>96.56826812151509</v>
      </c>
    </row>
    <row r="70" spans="1:11" s="81" customFormat="1" ht="16.5" customHeight="1">
      <c r="A70" s="86">
        <v>61</v>
      </c>
      <c r="B70" s="90" t="s">
        <v>87</v>
      </c>
      <c r="C70" s="177">
        <v>3685412</v>
      </c>
      <c r="D70" s="178">
        <v>155936</v>
      </c>
      <c r="E70" s="89">
        <f t="shared" si="5"/>
        <v>3841348</v>
      </c>
      <c r="F70" s="178">
        <v>3647658</v>
      </c>
      <c r="G70" s="178">
        <v>54468</v>
      </c>
      <c r="H70" s="89">
        <f t="shared" si="6"/>
        <v>3702126</v>
      </c>
      <c r="I70" s="88">
        <f t="shared" si="3"/>
        <v>98.97558264856141</v>
      </c>
      <c r="J70" s="88">
        <f t="shared" si="3"/>
        <v>34.92971475477119</v>
      </c>
      <c r="K70" s="87">
        <f t="shared" si="3"/>
        <v>96.37569936386913</v>
      </c>
    </row>
    <row r="71" spans="1:11" s="81" customFormat="1" ht="16.5" customHeight="1">
      <c r="A71" s="86">
        <v>62</v>
      </c>
      <c r="B71" s="90" t="s">
        <v>88</v>
      </c>
      <c r="C71" s="177">
        <v>5329691</v>
      </c>
      <c r="D71" s="178">
        <v>179536</v>
      </c>
      <c r="E71" s="89">
        <f t="shared" si="5"/>
        <v>5509227</v>
      </c>
      <c r="F71" s="178">
        <v>5277921</v>
      </c>
      <c r="G71" s="178">
        <v>60028</v>
      </c>
      <c r="H71" s="89">
        <f t="shared" si="6"/>
        <v>5337949</v>
      </c>
      <c r="I71" s="88">
        <f t="shared" si="3"/>
        <v>99.02864912806389</v>
      </c>
      <c r="J71" s="88">
        <f t="shared" si="3"/>
        <v>33.435077087603595</v>
      </c>
      <c r="K71" s="87">
        <f t="shared" si="3"/>
        <v>96.89107019914046</v>
      </c>
    </row>
    <row r="72" spans="1:11" s="81" customFormat="1" ht="16.5" customHeight="1" thickBot="1">
      <c r="A72" s="86">
        <v>63</v>
      </c>
      <c r="B72" s="85" t="s">
        <v>89</v>
      </c>
      <c r="C72" s="179">
        <v>3104975</v>
      </c>
      <c r="D72" s="180">
        <v>226629</v>
      </c>
      <c r="E72" s="84">
        <f t="shared" si="5"/>
        <v>3331604</v>
      </c>
      <c r="F72" s="180">
        <v>3056019</v>
      </c>
      <c r="G72" s="180">
        <v>72185</v>
      </c>
      <c r="H72" s="84">
        <f t="shared" si="6"/>
        <v>3128204</v>
      </c>
      <c r="I72" s="83">
        <f t="shared" si="3"/>
        <v>98.42330453546325</v>
      </c>
      <c r="J72" s="83">
        <f t="shared" si="3"/>
        <v>31.851616518627363</v>
      </c>
      <c r="K72" s="82">
        <f t="shared" si="3"/>
        <v>93.8948326391732</v>
      </c>
    </row>
    <row r="73" spans="1:11" s="74" customFormat="1" ht="18" customHeight="1" thickBot="1" thickTop="1">
      <c r="A73" s="584" t="s">
        <v>148</v>
      </c>
      <c r="B73" s="585"/>
      <c r="C73" s="80">
        <f aca="true" t="shared" si="7" ref="C73:H73">SUM(C50:C72)</f>
        <v>66242338</v>
      </c>
      <c r="D73" s="80">
        <f t="shared" si="7"/>
        <v>3286909</v>
      </c>
      <c r="E73" s="80">
        <f t="shared" si="7"/>
        <v>69529247</v>
      </c>
      <c r="F73" s="80">
        <f t="shared" si="7"/>
        <v>65544682</v>
      </c>
      <c r="G73" s="80">
        <f t="shared" si="7"/>
        <v>915097</v>
      </c>
      <c r="H73" s="80">
        <f t="shared" si="7"/>
        <v>66459779</v>
      </c>
      <c r="I73" s="79">
        <f t="shared" si="3"/>
        <v>98.94681253551165</v>
      </c>
      <c r="J73" s="79">
        <f t="shared" si="3"/>
        <v>27.840655156561983</v>
      </c>
      <c r="K73" s="78">
        <f t="shared" si="3"/>
        <v>95.58535705125642</v>
      </c>
    </row>
    <row r="74" spans="1:11" s="74" customFormat="1" ht="18" customHeight="1" thickBot="1" thickTop="1">
      <c r="A74" s="586" t="s">
        <v>147</v>
      </c>
      <c r="B74" s="587"/>
      <c r="C74" s="77">
        <f aca="true" t="shared" si="8" ref="C74:H74">C49+C73</f>
        <v>1105940566</v>
      </c>
      <c r="D74" s="77">
        <f t="shared" si="8"/>
        <v>50311852</v>
      </c>
      <c r="E74" s="77">
        <f t="shared" si="8"/>
        <v>1156252418</v>
      </c>
      <c r="F74" s="77">
        <f t="shared" si="8"/>
        <v>1093867935</v>
      </c>
      <c r="G74" s="77">
        <f t="shared" si="8"/>
        <v>14918119</v>
      </c>
      <c r="H74" s="77">
        <f t="shared" si="8"/>
        <v>1108786054</v>
      </c>
      <c r="I74" s="76">
        <f t="shared" si="3"/>
        <v>98.90838338233088</v>
      </c>
      <c r="J74" s="76">
        <f t="shared" si="3"/>
        <v>29.65130164558442</v>
      </c>
      <c r="K74" s="75">
        <f t="shared" si="3"/>
        <v>95.89480953630317</v>
      </c>
    </row>
    <row r="75" ht="15.75" customHeight="1">
      <c r="A75" s="73" t="s">
        <v>146</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19</oddFooter>
  </headerFooter>
  <rowBreaks count="1" manualBreakCount="1">
    <brk id="49" max="10" man="1"/>
  </rowBreaks>
  <colBreaks count="1" manualBreakCount="1">
    <brk id="4" max="74" man="1"/>
  </colBreaks>
</worksheet>
</file>

<file path=xl/worksheets/sheet14.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pane xSplit="2" ySplit="8" topLeftCell="C9" activePane="bottomRight" state="frozen"/>
      <selection pane="topLeft" activeCell="Q27" sqref="Q27"/>
      <selection pane="topRight" activeCell="Q27" sqref="Q27"/>
      <selection pane="bottomLeft" activeCell="Q27" sqref="Q27"/>
      <selection pane="bottomRight" activeCell="Q27" sqref="Q27"/>
    </sheetView>
  </sheetViews>
  <sheetFormatPr defaultColWidth="9.00390625" defaultRowHeight="13.5"/>
  <cols>
    <col min="1" max="1" width="4.125" style="190" customWidth="1"/>
    <col min="2" max="2" width="11.125" style="190" customWidth="1"/>
    <col min="3" max="8" width="15.625" style="190" customWidth="1"/>
    <col min="9" max="11" width="6.625" style="190" customWidth="1"/>
    <col min="12" max="16384" width="9.00390625" style="190" customWidth="1"/>
  </cols>
  <sheetData>
    <row r="1" spans="1:11" ht="18.75">
      <c r="A1" s="572" t="s">
        <v>269</v>
      </c>
      <c r="B1" s="572"/>
      <c r="C1" s="572"/>
      <c r="D1" s="572"/>
      <c r="E1" s="572"/>
      <c r="F1" s="572"/>
      <c r="G1" s="572"/>
      <c r="H1" s="572"/>
      <c r="I1" s="572"/>
      <c r="J1" s="572"/>
      <c r="K1" s="572"/>
    </row>
    <row r="2" spans="7:11" ht="6" customHeight="1">
      <c r="G2" s="191"/>
      <c r="H2" s="192"/>
      <c r="I2" s="192"/>
      <c r="J2" s="192"/>
      <c r="K2" s="192"/>
    </row>
    <row r="3" spans="7:11" ht="16.5" customHeight="1" thickBot="1">
      <c r="G3" s="191"/>
      <c r="H3" s="191"/>
      <c r="I3" s="193"/>
      <c r="J3" s="193"/>
      <c r="K3" s="194" t="s">
        <v>145</v>
      </c>
    </row>
    <row r="4" spans="1:11" s="195" customFormat="1" ht="17.25" customHeight="1">
      <c r="A4" s="573" t="s">
        <v>8</v>
      </c>
      <c r="B4" s="574"/>
      <c r="C4" s="579" t="s">
        <v>168</v>
      </c>
      <c r="D4" s="580"/>
      <c r="E4" s="580"/>
      <c r="F4" s="580" t="s">
        <v>167</v>
      </c>
      <c r="G4" s="580"/>
      <c r="H4" s="580"/>
      <c r="I4" s="580" t="s">
        <v>166</v>
      </c>
      <c r="J4" s="580"/>
      <c r="K4" s="581"/>
    </row>
    <row r="5" spans="1:11" s="195" customFormat="1" ht="6" customHeight="1">
      <c r="A5" s="575"/>
      <c r="B5" s="576"/>
      <c r="C5" s="196"/>
      <c r="D5" s="197"/>
      <c r="E5" s="197"/>
      <c r="F5" s="197"/>
      <c r="G5" s="197"/>
      <c r="H5" s="197"/>
      <c r="I5" s="197"/>
      <c r="J5" s="197"/>
      <c r="K5" s="198"/>
    </row>
    <row r="6" spans="1:11" s="195" customFormat="1" ht="17.25" customHeight="1">
      <c r="A6" s="575"/>
      <c r="B6" s="576"/>
      <c r="C6" s="199" t="s">
        <v>165</v>
      </c>
      <c r="D6" s="200" t="s">
        <v>164</v>
      </c>
      <c r="E6" s="200" t="s">
        <v>161</v>
      </c>
      <c r="F6" s="200" t="s">
        <v>165</v>
      </c>
      <c r="G6" s="200" t="s">
        <v>164</v>
      </c>
      <c r="H6" s="200" t="s">
        <v>161</v>
      </c>
      <c r="I6" s="200" t="s">
        <v>163</v>
      </c>
      <c r="J6" s="200" t="s">
        <v>162</v>
      </c>
      <c r="K6" s="201" t="s">
        <v>161</v>
      </c>
    </row>
    <row r="7" spans="1:11" s="195" customFormat="1" ht="17.25" customHeight="1">
      <c r="A7" s="575"/>
      <c r="B7" s="576"/>
      <c r="C7" s="199" t="s">
        <v>160</v>
      </c>
      <c r="D7" s="200" t="s">
        <v>159</v>
      </c>
      <c r="E7" s="200" t="s">
        <v>158</v>
      </c>
      <c r="F7" s="200" t="s">
        <v>157</v>
      </c>
      <c r="G7" s="200" t="s">
        <v>156</v>
      </c>
      <c r="H7" s="200" t="s">
        <v>155</v>
      </c>
      <c r="I7" s="200" t="s">
        <v>154</v>
      </c>
      <c r="J7" s="200" t="s">
        <v>153</v>
      </c>
      <c r="K7" s="201" t="s">
        <v>152</v>
      </c>
    </row>
    <row r="8" spans="1:11" s="195" customFormat="1" ht="6" customHeight="1" thickBot="1">
      <c r="A8" s="577"/>
      <c r="B8" s="578"/>
      <c r="C8" s="202"/>
      <c r="D8" s="203"/>
      <c r="E8" s="203"/>
      <c r="F8" s="203"/>
      <c r="G8" s="203"/>
      <c r="H8" s="203"/>
      <c r="I8" s="203"/>
      <c r="J8" s="203"/>
      <c r="K8" s="204"/>
    </row>
    <row r="9" spans="1:15" s="195" customFormat="1" ht="16.5" customHeight="1">
      <c r="A9" s="205">
        <v>1</v>
      </c>
      <c r="B9" s="206" t="s">
        <v>151</v>
      </c>
      <c r="C9" s="207">
        <f>ROUND('20 税（千円）'!C9/1000,0)</f>
        <v>94176</v>
      </c>
      <c r="D9" s="208">
        <f>ROUND('20 税（千円）'!D9/1000,0)</f>
        <v>4340</v>
      </c>
      <c r="E9" s="208">
        <f>ROUND('20 税（千円）'!E9/1000,0)</f>
        <v>98516</v>
      </c>
      <c r="F9" s="208">
        <f>ROUND('20 税（千円）'!F9/1000,0)</f>
        <v>93104</v>
      </c>
      <c r="G9" s="208">
        <f>ROUND('20 税（千円）'!G9/1000,0)</f>
        <v>1386</v>
      </c>
      <c r="H9" s="208">
        <f>ROUND('20 税（千円）'!H9/1000,0)</f>
        <v>94490</v>
      </c>
      <c r="I9" s="209">
        <v>98.9</v>
      </c>
      <c r="J9" s="209">
        <v>31.9</v>
      </c>
      <c r="K9" s="210">
        <v>95.9</v>
      </c>
      <c r="M9" s="449"/>
      <c r="N9" s="449"/>
      <c r="O9" s="449"/>
    </row>
    <row r="10" spans="1:15" s="195" customFormat="1" ht="16.5" customHeight="1">
      <c r="A10" s="211">
        <v>2</v>
      </c>
      <c r="B10" s="212" t="s">
        <v>28</v>
      </c>
      <c r="C10" s="213">
        <f>ROUND('20 税（千円）'!C10/1000,0)</f>
        <v>20708</v>
      </c>
      <c r="D10" s="214">
        <f>ROUND('20 税（千円）'!D10/1000,0)</f>
        <v>1371</v>
      </c>
      <c r="E10" s="208">
        <f>ROUND('20 税（千円）'!E10/1000,0)</f>
        <v>22079</v>
      </c>
      <c r="F10" s="214">
        <f>ROUND('20 税（千円）'!F10/1000,0)</f>
        <v>20369</v>
      </c>
      <c r="G10" s="214">
        <f>ROUND('20 税（千円）'!G10/1000,0)</f>
        <v>379</v>
      </c>
      <c r="H10" s="208">
        <f>ROUND('20 税（千円）'!H10/1000,0)</f>
        <v>20747</v>
      </c>
      <c r="I10" s="215">
        <v>98.4</v>
      </c>
      <c r="J10" s="215">
        <v>27.6</v>
      </c>
      <c r="K10" s="216">
        <v>94</v>
      </c>
      <c r="M10" s="449"/>
      <c r="N10" s="449"/>
      <c r="O10" s="449"/>
    </row>
    <row r="11" spans="1:15" s="195" customFormat="1" ht="16.5" customHeight="1">
      <c r="A11" s="211">
        <v>3</v>
      </c>
      <c r="B11" s="212" t="s">
        <v>29</v>
      </c>
      <c r="C11" s="213">
        <f>ROUND('20 税（千円）'!C11/1000,0)</f>
        <v>11011</v>
      </c>
      <c r="D11" s="214">
        <f>ROUND('20 税（千円）'!D11/1000,0)</f>
        <v>492</v>
      </c>
      <c r="E11" s="208">
        <f>ROUND('20 税（千円）'!E11/1000,0)</f>
        <v>11503</v>
      </c>
      <c r="F11" s="214">
        <f>ROUND('20 税（千円）'!F11/1000,0)</f>
        <v>10884</v>
      </c>
      <c r="G11" s="214">
        <f>ROUND('20 税（千円）'!G11/1000,0)</f>
        <v>148</v>
      </c>
      <c r="H11" s="208">
        <f>ROUND('20 税（千円）'!H11/1000,0)</f>
        <v>11031</v>
      </c>
      <c r="I11" s="215">
        <v>98.8</v>
      </c>
      <c r="J11" s="215">
        <v>30</v>
      </c>
      <c r="K11" s="216">
        <v>95.9</v>
      </c>
      <c r="M11" s="449"/>
      <c r="N11" s="449"/>
      <c r="O11" s="449"/>
    </row>
    <row r="12" spans="1:15" s="195" customFormat="1" ht="16.5" customHeight="1">
      <c r="A12" s="211">
        <v>4</v>
      </c>
      <c r="B12" s="212" t="s">
        <v>30</v>
      </c>
      <c r="C12" s="213">
        <f>ROUND('20 税（千円）'!C12/1000,0)</f>
        <v>37353</v>
      </c>
      <c r="D12" s="214">
        <f>ROUND('20 税（千円）'!D12/1000,0)</f>
        <v>3947</v>
      </c>
      <c r="E12" s="208">
        <f>ROUND('20 税（千円）'!E12/1000,0)</f>
        <v>41300</v>
      </c>
      <c r="F12" s="214">
        <f>ROUND('20 税（千円）'!F12/1000,0)</f>
        <v>36572</v>
      </c>
      <c r="G12" s="214">
        <f>ROUND('20 税（千円）'!G12/1000,0)</f>
        <v>1113</v>
      </c>
      <c r="H12" s="208">
        <f>ROUND('20 税（千円）'!H12/1000,0)</f>
        <v>37685</v>
      </c>
      <c r="I12" s="215">
        <v>97.9</v>
      </c>
      <c r="J12" s="215">
        <v>28.2</v>
      </c>
      <c r="K12" s="216">
        <v>91.2</v>
      </c>
      <c r="M12" s="449"/>
      <c r="N12" s="449"/>
      <c r="O12" s="449"/>
    </row>
    <row r="13" spans="1:15" s="195" customFormat="1" ht="16.5" customHeight="1">
      <c r="A13" s="211">
        <v>5</v>
      </c>
      <c r="B13" s="212" t="s">
        <v>31</v>
      </c>
      <c r="C13" s="213">
        <f>ROUND('20 税（千円）'!C13/1000,0)</f>
        <v>4072</v>
      </c>
      <c r="D13" s="214">
        <f>ROUND('20 税（千円）'!D13/1000,0)</f>
        <v>168</v>
      </c>
      <c r="E13" s="208">
        <f>ROUND('20 税（千円）'!E13/1000,0)</f>
        <v>4241</v>
      </c>
      <c r="F13" s="214">
        <f>ROUND('20 税（千円）'!F13/1000,0)</f>
        <v>4026</v>
      </c>
      <c r="G13" s="214">
        <f>ROUND('20 税（千円）'!G13/1000,0)</f>
        <v>52</v>
      </c>
      <c r="H13" s="208">
        <f>ROUND('20 税（千円）'!H13/1000,0)</f>
        <v>4078</v>
      </c>
      <c r="I13" s="215">
        <v>98.9</v>
      </c>
      <c r="J13" s="215">
        <v>31</v>
      </c>
      <c r="K13" s="216">
        <v>96.2</v>
      </c>
      <c r="M13" s="449"/>
      <c r="N13" s="449"/>
      <c r="O13" s="449"/>
    </row>
    <row r="14" spans="1:15" s="195" customFormat="1" ht="16.5" customHeight="1">
      <c r="A14" s="211">
        <v>6</v>
      </c>
      <c r="B14" s="212" t="s">
        <v>32</v>
      </c>
      <c r="C14" s="213">
        <f>ROUND('20 税（千円）'!C14/1000,0)</f>
        <v>2708</v>
      </c>
      <c r="D14" s="214">
        <f>ROUND('20 税（千円）'!D14/1000,0)</f>
        <v>160</v>
      </c>
      <c r="E14" s="208">
        <f>ROUND('20 税（千円）'!E14/1000,0)</f>
        <v>2868</v>
      </c>
      <c r="F14" s="214">
        <f>ROUND('20 税（千円）'!F14/1000,0)</f>
        <v>2676</v>
      </c>
      <c r="G14" s="214">
        <f>ROUND('20 税（千円）'!G14/1000,0)</f>
        <v>38</v>
      </c>
      <c r="H14" s="208">
        <f>ROUND('20 税（千円）'!H14/1000,0)</f>
        <v>2714</v>
      </c>
      <c r="I14" s="215">
        <v>98.8</v>
      </c>
      <c r="J14" s="215">
        <v>23.4</v>
      </c>
      <c r="K14" s="216">
        <v>94.6</v>
      </c>
      <c r="M14" s="449"/>
      <c r="N14" s="449"/>
      <c r="O14" s="449"/>
    </row>
    <row r="15" spans="1:15" s="195" customFormat="1" ht="16.5" customHeight="1">
      <c r="A15" s="211">
        <v>7</v>
      </c>
      <c r="B15" s="212" t="s">
        <v>33</v>
      </c>
      <c r="C15" s="213">
        <f>ROUND('20 税（千円）'!C15/1000,0)</f>
        <v>22593</v>
      </c>
      <c r="D15" s="214">
        <f>ROUND('20 税（千円）'!D15/1000,0)</f>
        <v>2273</v>
      </c>
      <c r="E15" s="208">
        <f>ROUND('20 税（千円）'!E15/1000,0)</f>
        <v>24866</v>
      </c>
      <c r="F15" s="214">
        <f>ROUND('20 税（千円）'!F15/1000,0)</f>
        <v>22126</v>
      </c>
      <c r="G15" s="214">
        <f>ROUND('20 税（千円）'!G15/1000,0)</f>
        <v>407</v>
      </c>
      <c r="H15" s="208">
        <f>ROUND('20 税（千円）'!H15/1000,0)</f>
        <v>22534</v>
      </c>
      <c r="I15" s="215">
        <v>97.9</v>
      </c>
      <c r="J15" s="215">
        <v>17.9</v>
      </c>
      <c r="K15" s="216">
        <v>90.6</v>
      </c>
      <c r="M15" s="449"/>
      <c r="N15" s="449"/>
      <c r="O15" s="449"/>
    </row>
    <row r="16" spans="1:15" s="195" customFormat="1" ht="16.5" customHeight="1">
      <c r="A16" s="211">
        <v>8</v>
      </c>
      <c r="B16" s="212" t="s">
        <v>34</v>
      </c>
      <c r="C16" s="213">
        <f>ROUND('20 税（千円）'!C16/1000,0)</f>
        <v>4428</v>
      </c>
      <c r="D16" s="214">
        <f>ROUND('20 税（千円）'!D16/1000,0)</f>
        <v>282</v>
      </c>
      <c r="E16" s="208">
        <f>ROUND('20 税（千円）'!E16/1000,0)</f>
        <v>4711</v>
      </c>
      <c r="F16" s="214">
        <f>ROUND('20 税（千円）'!F16/1000,0)</f>
        <v>4376</v>
      </c>
      <c r="G16" s="214">
        <f>ROUND('20 税（千円）'!G16/1000,0)</f>
        <v>71</v>
      </c>
      <c r="H16" s="208">
        <f>ROUND('20 税（千円）'!H16/1000,0)</f>
        <v>4447</v>
      </c>
      <c r="I16" s="215">
        <v>98.8</v>
      </c>
      <c r="J16" s="215">
        <v>25.1</v>
      </c>
      <c r="K16" s="216">
        <v>94.4</v>
      </c>
      <c r="M16" s="449"/>
      <c r="N16" s="449"/>
      <c r="O16" s="449"/>
    </row>
    <row r="17" spans="1:15" s="195" customFormat="1" ht="16.5" customHeight="1">
      <c r="A17" s="205">
        <v>9</v>
      </c>
      <c r="B17" s="212" t="s">
        <v>35</v>
      </c>
      <c r="C17" s="213">
        <f>ROUND('20 税（千円）'!C17/1000,0)</f>
        <v>5521</v>
      </c>
      <c r="D17" s="214">
        <f>ROUND('20 税（千円）'!D17/1000,0)</f>
        <v>125</v>
      </c>
      <c r="E17" s="208">
        <f>ROUND('20 税（千円）'!E17/1000,0)</f>
        <v>5646</v>
      </c>
      <c r="F17" s="214">
        <f>ROUND('20 税（千円）'!F17/1000,0)</f>
        <v>5467</v>
      </c>
      <c r="G17" s="214">
        <f>ROUND('20 税（千円）'!G17/1000,0)</f>
        <v>44</v>
      </c>
      <c r="H17" s="208">
        <f>ROUND('20 税（千円）'!H17/1000,0)</f>
        <v>5511</v>
      </c>
      <c r="I17" s="215">
        <v>99</v>
      </c>
      <c r="J17" s="215">
        <v>35.6</v>
      </c>
      <c r="K17" s="216">
        <v>97.6</v>
      </c>
      <c r="M17" s="449"/>
      <c r="N17" s="449"/>
      <c r="O17" s="449"/>
    </row>
    <row r="18" spans="1:15" s="195" customFormat="1" ht="16.5" customHeight="1">
      <c r="A18" s="211">
        <v>10</v>
      </c>
      <c r="B18" s="212" t="s">
        <v>36</v>
      </c>
      <c r="C18" s="213">
        <f>ROUND('20 税（千円）'!C18/1000,0)</f>
        <v>3894</v>
      </c>
      <c r="D18" s="214">
        <f>ROUND('20 税（千円）'!D18/1000,0)</f>
        <v>183</v>
      </c>
      <c r="E18" s="208">
        <f>ROUND('20 税（千円）'!E18/1000,0)</f>
        <v>4077</v>
      </c>
      <c r="F18" s="214">
        <f>ROUND('20 税（千円）'!F18/1000,0)</f>
        <v>3847</v>
      </c>
      <c r="G18" s="214">
        <f>ROUND('20 税（千円）'!G18/1000,0)</f>
        <v>59</v>
      </c>
      <c r="H18" s="208">
        <f>ROUND('20 税（千円）'!H18/1000,0)</f>
        <v>3906</v>
      </c>
      <c r="I18" s="215">
        <v>98.8</v>
      </c>
      <c r="J18" s="215">
        <v>32.2</v>
      </c>
      <c r="K18" s="216">
        <v>95.8</v>
      </c>
      <c r="M18" s="449"/>
      <c r="N18" s="449"/>
      <c r="O18" s="449"/>
    </row>
    <row r="19" spans="1:15" s="195" customFormat="1" ht="16.5" customHeight="1">
      <c r="A19" s="211">
        <v>11</v>
      </c>
      <c r="B19" s="212" t="s">
        <v>37</v>
      </c>
      <c r="C19" s="213">
        <f>ROUND('20 税（千円）'!C19/1000,0)</f>
        <v>4797</v>
      </c>
      <c r="D19" s="214">
        <f>ROUND('20 税（千円）'!D19/1000,0)</f>
        <v>170</v>
      </c>
      <c r="E19" s="208">
        <f>ROUND('20 税（千円）'!E19/1000,0)</f>
        <v>4967</v>
      </c>
      <c r="F19" s="214">
        <f>ROUND('20 税（千円）'!F19/1000,0)</f>
        <v>4752</v>
      </c>
      <c r="G19" s="214">
        <f>ROUND('20 税（千円）'!G19/1000,0)</f>
        <v>59</v>
      </c>
      <c r="H19" s="208">
        <f>ROUND('20 税（千円）'!H19/1000,0)</f>
        <v>4811</v>
      </c>
      <c r="I19" s="215">
        <v>99.1</v>
      </c>
      <c r="J19" s="215">
        <v>34.9</v>
      </c>
      <c r="K19" s="216">
        <v>96.9</v>
      </c>
      <c r="M19" s="449"/>
      <c r="N19" s="449"/>
      <c r="O19" s="449"/>
    </row>
    <row r="20" spans="1:15" s="195" customFormat="1" ht="16.5" customHeight="1">
      <c r="A20" s="211">
        <v>12</v>
      </c>
      <c r="B20" s="212" t="s">
        <v>38</v>
      </c>
      <c r="C20" s="213">
        <f>ROUND('20 税（千円）'!C20/1000,0)</f>
        <v>12360</v>
      </c>
      <c r="D20" s="214">
        <f>ROUND('20 税（千円）'!D20/1000,0)</f>
        <v>646</v>
      </c>
      <c r="E20" s="208">
        <f>ROUND('20 税（千円）'!E20/1000,0)</f>
        <v>13006</v>
      </c>
      <c r="F20" s="214">
        <f>ROUND('20 税（千円）'!F20/1000,0)</f>
        <v>12170</v>
      </c>
      <c r="G20" s="214">
        <f>ROUND('20 税（千円）'!G20/1000,0)</f>
        <v>183</v>
      </c>
      <c r="H20" s="208">
        <f>ROUND('20 税（千円）'!H20/1000,0)</f>
        <v>12352</v>
      </c>
      <c r="I20" s="215">
        <v>98.5</v>
      </c>
      <c r="J20" s="215">
        <v>28.3</v>
      </c>
      <c r="K20" s="216">
        <v>95</v>
      </c>
      <c r="M20" s="449"/>
      <c r="N20" s="449"/>
      <c r="O20" s="449"/>
    </row>
    <row r="21" spans="1:15" s="195" customFormat="1" ht="16.5" customHeight="1">
      <c r="A21" s="211">
        <v>13</v>
      </c>
      <c r="B21" s="212" t="s">
        <v>39</v>
      </c>
      <c r="C21" s="213">
        <f>ROUND('20 税（千円）'!C21/1000,0)</f>
        <v>8736</v>
      </c>
      <c r="D21" s="214">
        <f>ROUND('20 税（千円）'!D21/1000,0)</f>
        <v>698</v>
      </c>
      <c r="E21" s="208">
        <f>ROUND('20 税（千円）'!E21/1000,0)</f>
        <v>9434</v>
      </c>
      <c r="F21" s="214">
        <f>ROUND('20 税（千円）'!F21/1000,0)</f>
        <v>8577</v>
      </c>
      <c r="G21" s="214">
        <f>ROUND('20 税（千円）'!G21/1000,0)</f>
        <v>180</v>
      </c>
      <c r="H21" s="208">
        <f>ROUND('20 税（千円）'!H21/1000,0)</f>
        <v>8756</v>
      </c>
      <c r="I21" s="215">
        <v>98.2</v>
      </c>
      <c r="J21" s="215">
        <v>25.7</v>
      </c>
      <c r="K21" s="216">
        <v>92.8</v>
      </c>
      <c r="M21" s="449"/>
      <c r="N21" s="449"/>
      <c r="O21" s="449"/>
    </row>
    <row r="22" spans="1:15" s="195" customFormat="1" ht="16.5" customHeight="1">
      <c r="A22" s="211">
        <v>14</v>
      </c>
      <c r="B22" s="212" t="s">
        <v>40</v>
      </c>
      <c r="C22" s="213">
        <f>ROUND('20 税（千円）'!C22/1000,0)</f>
        <v>2617</v>
      </c>
      <c r="D22" s="214">
        <f>ROUND('20 税（千円）'!D22/1000,0)</f>
        <v>99</v>
      </c>
      <c r="E22" s="208">
        <f>ROUND('20 税（千円）'!E22/1000,0)</f>
        <v>2716</v>
      </c>
      <c r="F22" s="214">
        <f>ROUND('20 税（千円）'!F22/1000,0)</f>
        <v>2583</v>
      </c>
      <c r="G22" s="214">
        <f>ROUND('20 税（千円）'!G22/1000,0)</f>
        <v>27</v>
      </c>
      <c r="H22" s="208">
        <f>ROUND('20 税（千円）'!H22/1000,0)</f>
        <v>2610</v>
      </c>
      <c r="I22" s="215">
        <v>98.7</v>
      </c>
      <c r="J22" s="215">
        <v>27.4</v>
      </c>
      <c r="K22" s="216">
        <v>96.1</v>
      </c>
      <c r="M22" s="449"/>
      <c r="N22" s="449"/>
      <c r="O22" s="449"/>
    </row>
    <row r="23" spans="1:15" s="195" customFormat="1" ht="16.5" customHeight="1">
      <c r="A23" s="211">
        <v>15</v>
      </c>
      <c r="B23" s="212" t="s">
        <v>41</v>
      </c>
      <c r="C23" s="213">
        <f>ROUND('20 税（千円）'!C23/1000,0)</f>
        <v>6523</v>
      </c>
      <c r="D23" s="214">
        <f>ROUND('20 税（千円）'!D23/1000,0)</f>
        <v>321</v>
      </c>
      <c r="E23" s="208">
        <f>ROUND('20 税（千円）'!E23/1000,0)</f>
        <v>6844</v>
      </c>
      <c r="F23" s="214">
        <f>ROUND('20 税（千円）'!F23/1000,0)</f>
        <v>6470</v>
      </c>
      <c r="G23" s="214">
        <f>ROUND('20 税（千円）'!G23/1000,0)</f>
        <v>97</v>
      </c>
      <c r="H23" s="208">
        <f>ROUND('20 税（千円）'!H23/1000,0)</f>
        <v>6567</v>
      </c>
      <c r="I23" s="215">
        <v>99.2</v>
      </c>
      <c r="J23" s="215">
        <v>30.2</v>
      </c>
      <c r="K23" s="216">
        <v>95.9</v>
      </c>
      <c r="M23" s="449"/>
      <c r="N23" s="449"/>
      <c r="O23" s="449"/>
    </row>
    <row r="24" spans="1:15" s="195" customFormat="1" ht="16.5" customHeight="1">
      <c r="A24" s="211">
        <v>16</v>
      </c>
      <c r="B24" s="212" t="s">
        <v>42</v>
      </c>
      <c r="C24" s="213">
        <f>ROUND('20 税（千円）'!C24/1000,0)</f>
        <v>7459</v>
      </c>
      <c r="D24" s="214">
        <f>ROUND('20 税（千円）'!D24/1000,0)</f>
        <v>351</v>
      </c>
      <c r="E24" s="208">
        <f>ROUND('20 税（千円）'!E24/1000,0)</f>
        <v>7810</v>
      </c>
      <c r="F24" s="214">
        <f>ROUND('20 税（千円）'!F24/1000,0)</f>
        <v>7378</v>
      </c>
      <c r="G24" s="214">
        <f>ROUND('20 税（千円）'!G24/1000,0)</f>
        <v>88</v>
      </c>
      <c r="H24" s="208">
        <f>ROUND('20 税（千円）'!H24/1000,0)</f>
        <v>7466</v>
      </c>
      <c r="I24" s="215">
        <v>98.9</v>
      </c>
      <c r="J24" s="215">
        <v>25.1</v>
      </c>
      <c r="K24" s="216">
        <v>95.6</v>
      </c>
      <c r="M24" s="449"/>
      <c r="N24" s="449"/>
      <c r="O24" s="449"/>
    </row>
    <row r="25" spans="1:15" s="195" customFormat="1" ht="16.5" customHeight="1">
      <c r="A25" s="205">
        <v>17</v>
      </c>
      <c r="B25" s="212" t="s">
        <v>43</v>
      </c>
      <c r="C25" s="213">
        <f>ROUND('20 税（千円）'!C25/1000,0)</f>
        <v>13279</v>
      </c>
      <c r="D25" s="214">
        <f>ROUND('20 税（千円）'!D25/1000,0)</f>
        <v>559</v>
      </c>
      <c r="E25" s="208">
        <f>ROUND('20 税（千円）'!E25/1000,0)</f>
        <v>13838</v>
      </c>
      <c r="F25" s="214">
        <f>ROUND('20 税（千円）'!F25/1000,0)</f>
        <v>13100</v>
      </c>
      <c r="G25" s="214">
        <f>ROUND('20 税（千円）'!G25/1000,0)</f>
        <v>193</v>
      </c>
      <c r="H25" s="208">
        <f>ROUND('20 税（千円）'!H25/1000,0)</f>
        <v>13293</v>
      </c>
      <c r="I25" s="215">
        <v>98.6</v>
      </c>
      <c r="J25" s="215">
        <v>34.5</v>
      </c>
      <c r="K25" s="216">
        <v>96.1</v>
      </c>
      <c r="M25" s="449"/>
      <c r="N25" s="449"/>
      <c r="O25" s="449"/>
    </row>
    <row r="26" spans="1:15" s="195" customFormat="1" ht="16.5" customHeight="1">
      <c r="A26" s="211">
        <v>18</v>
      </c>
      <c r="B26" s="212" t="s">
        <v>44</v>
      </c>
      <c r="C26" s="213">
        <f>ROUND('20 税（千円）'!C26/1000,0)</f>
        <v>14801</v>
      </c>
      <c r="D26" s="214">
        <f>ROUND('20 税（千円）'!D26/1000,0)</f>
        <v>1480</v>
      </c>
      <c r="E26" s="208">
        <f>ROUND('20 税（千円）'!E26/1000,0)</f>
        <v>16281</v>
      </c>
      <c r="F26" s="214">
        <f>ROUND('20 税（千円）'!F26/1000,0)</f>
        <v>14427</v>
      </c>
      <c r="G26" s="214">
        <f>ROUND('20 税（千円）'!G26/1000,0)</f>
        <v>413</v>
      </c>
      <c r="H26" s="208">
        <f>ROUND('20 税（千円）'!H26/1000,0)</f>
        <v>14840</v>
      </c>
      <c r="I26" s="215">
        <v>97.5</v>
      </c>
      <c r="J26" s="215">
        <v>27.9</v>
      </c>
      <c r="K26" s="216">
        <v>91.1</v>
      </c>
      <c r="M26" s="449"/>
      <c r="N26" s="449"/>
      <c r="O26" s="449"/>
    </row>
    <row r="27" spans="1:15" s="195" customFormat="1" ht="16.5" customHeight="1">
      <c r="A27" s="211">
        <v>19</v>
      </c>
      <c r="B27" s="212" t="s">
        <v>45</v>
      </c>
      <c r="C27" s="213">
        <f>ROUND('20 税（千円）'!C27/1000,0)</f>
        <v>20511</v>
      </c>
      <c r="D27" s="214">
        <f>ROUND('20 税（千円）'!D27/1000,0)</f>
        <v>792</v>
      </c>
      <c r="E27" s="208">
        <f>ROUND('20 税（千円）'!E27/1000,0)</f>
        <v>21303</v>
      </c>
      <c r="F27" s="214">
        <f>ROUND('20 税（千円）'!F27/1000,0)</f>
        <v>20191</v>
      </c>
      <c r="G27" s="214">
        <f>ROUND('20 税（千円）'!G27/1000,0)</f>
        <v>262</v>
      </c>
      <c r="H27" s="208">
        <f>ROUND('20 税（千円）'!H27/1000,0)</f>
        <v>20453</v>
      </c>
      <c r="I27" s="215">
        <v>98.4</v>
      </c>
      <c r="J27" s="215">
        <v>33.1</v>
      </c>
      <c r="K27" s="216">
        <v>96</v>
      </c>
      <c r="M27" s="449"/>
      <c r="N27" s="449"/>
      <c r="O27" s="449"/>
    </row>
    <row r="28" spans="1:15" s="195" customFormat="1" ht="16.5" customHeight="1">
      <c r="A28" s="211">
        <v>20</v>
      </c>
      <c r="B28" s="212" t="s">
        <v>46</v>
      </c>
      <c r="C28" s="213">
        <f>ROUND('20 税（千円）'!C28/1000,0)</f>
        <v>4853</v>
      </c>
      <c r="D28" s="214">
        <f>ROUND('20 税（千円）'!D28/1000,0)</f>
        <v>484</v>
      </c>
      <c r="E28" s="208">
        <f>ROUND('20 税（千円）'!E28/1000,0)</f>
        <v>5337</v>
      </c>
      <c r="F28" s="214">
        <f>ROUND('20 税（千円）'!F28/1000,0)</f>
        <v>4738</v>
      </c>
      <c r="G28" s="214">
        <f>ROUND('20 税（千円）'!G28/1000,0)</f>
        <v>109</v>
      </c>
      <c r="H28" s="208">
        <f>ROUND('20 税（千円）'!H28/1000,0)</f>
        <v>4848</v>
      </c>
      <c r="I28" s="215">
        <v>97.6</v>
      </c>
      <c r="J28" s="215">
        <v>22.6</v>
      </c>
      <c r="K28" s="216">
        <v>90.8</v>
      </c>
      <c r="M28" s="449"/>
      <c r="N28" s="449"/>
      <c r="O28" s="449"/>
    </row>
    <row r="29" spans="1:15" s="195" customFormat="1" ht="16.5" customHeight="1">
      <c r="A29" s="211">
        <v>21</v>
      </c>
      <c r="B29" s="212" t="s">
        <v>47</v>
      </c>
      <c r="C29" s="213">
        <f>ROUND('20 税（千円）'!C29/1000,0)</f>
        <v>9750</v>
      </c>
      <c r="D29" s="214">
        <f>ROUND('20 税（千円）'!D29/1000,0)</f>
        <v>730</v>
      </c>
      <c r="E29" s="208">
        <f>ROUND('20 税（千円）'!E29/1000,0)</f>
        <v>10480</v>
      </c>
      <c r="F29" s="214">
        <f>ROUND('20 税（千円）'!F29/1000,0)</f>
        <v>9591</v>
      </c>
      <c r="G29" s="214">
        <f>ROUND('20 税（千円）'!G29/1000,0)</f>
        <v>151</v>
      </c>
      <c r="H29" s="208">
        <f>ROUND('20 税（千円）'!H29/1000,0)</f>
        <v>9743</v>
      </c>
      <c r="I29" s="215">
        <v>98.4</v>
      </c>
      <c r="J29" s="215">
        <v>20.8</v>
      </c>
      <c r="K29" s="216">
        <v>93</v>
      </c>
      <c r="M29" s="449"/>
      <c r="N29" s="449"/>
      <c r="O29" s="449"/>
    </row>
    <row r="30" spans="1:15" s="195" customFormat="1" ht="16.5" customHeight="1">
      <c r="A30" s="211">
        <v>22</v>
      </c>
      <c r="B30" s="212" t="s">
        <v>48</v>
      </c>
      <c r="C30" s="213">
        <f>ROUND('20 税（千円）'!C30/1000,0)</f>
        <v>8392</v>
      </c>
      <c r="D30" s="214">
        <f>ROUND('20 税（千円）'!D30/1000,0)</f>
        <v>475</v>
      </c>
      <c r="E30" s="208">
        <f>ROUND('20 税（千円）'!E30/1000,0)</f>
        <v>8867</v>
      </c>
      <c r="F30" s="214">
        <f>ROUND('20 税（千円）'!F30/1000,0)</f>
        <v>8298</v>
      </c>
      <c r="G30" s="214">
        <f>ROUND('20 税（千円）'!G30/1000,0)</f>
        <v>147</v>
      </c>
      <c r="H30" s="208">
        <f>ROUND('20 税（千円）'!H30/1000,0)</f>
        <v>8445</v>
      </c>
      <c r="I30" s="215">
        <v>98.9</v>
      </c>
      <c r="J30" s="215">
        <v>30.9</v>
      </c>
      <c r="K30" s="216">
        <v>95.2</v>
      </c>
      <c r="M30" s="449"/>
      <c r="N30" s="449"/>
      <c r="O30" s="449"/>
    </row>
    <row r="31" spans="1:15" s="195" customFormat="1" ht="16.5" customHeight="1">
      <c r="A31" s="211">
        <v>23</v>
      </c>
      <c r="B31" s="212" t="s">
        <v>49</v>
      </c>
      <c r="C31" s="213">
        <f>ROUND('20 税（千円）'!C31/1000,0)</f>
        <v>9710</v>
      </c>
      <c r="D31" s="214">
        <f>ROUND('20 税（千円）'!D31/1000,0)</f>
        <v>596</v>
      </c>
      <c r="E31" s="208">
        <f>ROUND('20 税（千円）'!E31/1000,0)</f>
        <v>10306</v>
      </c>
      <c r="F31" s="214">
        <f>ROUND('20 税（千円）'!F31/1000,0)</f>
        <v>9569</v>
      </c>
      <c r="G31" s="214">
        <f>ROUND('20 税（千円）'!G31/1000,0)</f>
        <v>157</v>
      </c>
      <c r="H31" s="208">
        <f>ROUND('20 税（千円）'!H31/1000,0)</f>
        <v>9725</v>
      </c>
      <c r="I31" s="215">
        <v>98.5</v>
      </c>
      <c r="J31" s="215">
        <v>26.3</v>
      </c>
      <c r="K31" s="216">
        <v>94.4</v>
      </c>
      <c r="M31" s="449"/>
      <c r="N31" s="449"/>
      <c r="O31" s="449"/>
    </row>
    <row r="32" spans="1:15" s="195" customFormat="1" ht="16.5" customHeight="1">
      <c r="A32" s="211">
        <v>24</v>
      </c>
      <c r="B32" s="212" t="s">
        <v>50</v>
      </c>
      <c r="C32" s="213">
        <f>ROUND('20 税（千円）'!C32/1000,0)</f>
        <v>5107</v>
      </c>
      <c r="D32" s="214">
        <f>ROUND('20 税（千円）'!D32/1000,0)</f>
        <v>341</v>
      </c>
      <c r="E32" s="208">
        <f>ROUND('20 税（千円）'!E32/1000,0)</f>
        <v>5448</v>
      </c>
      <c r="F32" s="214">
        <f>ROUND('20 税（千円）'!F32/1000,0)</f>
        <v>5043</v>
      </c>
      <c r="G32" s="214">
        <f>ROUND('20 税（千円）'!G32/1000,0)</f>
        <v>88</v>
      </c>
      <c r="H32" s="208">
        <f>ROUND('20 税（千円）'!H32/1000,0)</f>
        <v>5131</v>
      </c>
      <c r="I32" s="215">
        <v>98.7</v>
      </c>
      <c r="J32" s="215">
        <v>25.7</v>
      </c>
      <c r="K32" s="216">
        <v>94.2</v>
      </c>
      <c r="M32" s="449"/>
      <c r="N32" s="449"/>
      <c r="O32" s="449"/>
    </row>
    <row r="33" spans="1:15" s="195" customFormat="1" ht="16.5" customHeight="1">
      <c r="A33" s="205">
        <v>25</v>
      </c>
      <c r="B33" s="212" t="s">
        <v>51</v>
      </c>
      <c r="C33" s="213">
        <f>ROUND('20 税（千円）'!C33/1000,0)</f>
        <v>6493</v>
      </c>
      <c r="D33" s="214">
        <f>ROUND('20 税（千円）'!D33/1000,0)</f>
        <v>329</v>
      </c>
      <c r="E33" s="208">
        <f>ROUND('20 税（千円）'!E33/1000,0)</f>
        <v>6822</v>
      </c>
      <c r="F33" s="214">
        <f>ROUND('20 税（千円）'!F33/1000,0)</f>
        <v>6416</v>
      </c>
      <c r="G33" s="214">
        <f>ROUND('20 税（千円）'!G33/1000,0)</f>
        <v>95</v>
      </c>
      <c r="H33" s="208">
        <f>ROUND('20 税（千円）'!H33/1000,0)</f>
        <v>6511</v>
      </c>
      <c r="I33" s="215">
        <v>98.8</v>
      </c>
      <c r="J33" s="215">
        <v>28.8</v>
      </c>
      <c r="K33" s="216">
        <v>95.4</v>
      </c>
      <c r="M33" s="449"/>
      <c r="N33" s="449"/>
      <c r="O33" s="449"/>
    </row>
    <row r="34" spans="1:15" s="195" customFormat="1" ht="16.5" customHeight="1">
      <c r="A34" s="211">
        <v>26</v>
      </c>
      <c r="B34" s="212" t="s">
        <v>52</v>
      </c>
      <c r="C34" s="213">
        <f>ROUND('20 税（千円）'!C34/1000,0)</f>
        <v>10060</v>
      </c>
      <c r="D34" s="214">
        <f>ROUND('20 税（千円）'!D34/1000,0)</f>
        <v>914</v>
      </c>
      <c r="E34" s="208">
        <f>ROUND('20 税（千円）'!E34/1000,0)</f>
        <v>10974</v>
      </c>
      <c r="F34" s="214">
        <f>ROUND('20 税（千円）'!F34/1000,0)</f>
        <v>9857</v>
      </c>
      <c r="G34" s="214">
        <f>ROUND('20 税（千円）'!G34/1000,0)</f>
        <v>200</v>
      </c>
      <c r="H34" s="208">
        <f>ROUND('20 税（千円）'!H34/1000,0)</f>
        <v>10057</v>
      </c>
      <c r="I34" s="215">
        <v>98</v>
      </c>
      <c r="J34" s="215">
        <v>21.9</v>
      </c>
      <c r="K34" s="216">
        <v>91.6</v>
      </c>
      <c r="M34" s="449"/>
      <c r="N34" s="449"/>
      <c r="O34" s="449"/>
    </row>
    <row r="35" spans="1:15" s="195" customFormat="1" ht="16.5" customHeight="1">
      <c r="A35" s="211">
        <v>27</v>
      </c>
      <c r="B35" s="212" t="s">
        <v>53</v>
      </c>
      <c r="C35" s="213">
        <f>ROUND('20 税（千円）'!C35/1000,0)</f>
        <v>4241</v>
      </c>
      <c r="D35" s="214">
        <f>ROUND('20 税（千円）'!D35/1000,0)</f>
        <v>108</v>
      </c>
      <c r="E35" s="208">
        <f>ROUND('20 税（千円）'!E35/1000,0)</f>
        <v>4349</v>
      </c>
      <c r="F35" s="214">
        <f>ROUND('20 税（千円）'!F35/1000,0)</f>
        <v>4216</v>
      </c>
      <c r="G35" s="214">
        <f>ROUND('20 税（千円）'!G35/1000,0)</f>
        <v>29</v>
      </c>
      <c r="H35" s="208">
        <f>ROUND('20 税（千円）'!H35/1000,0)</f>
        <v>4245</v>
      </c>
      <c r="I35" s="215">
        <v>99.4</v>
      </c>
      <c r="J35" s="215">
        <v>27.2</v>
      </c>
      <c r="K35" s="216">
        <v>97.6</v>
      </c>
      <c r="M35" s="449"/>
      <c r="N35" s="449"/>
      <c r="O35" s="449"/>
    </row>
    <row r="36" spans="1:15" s="195" customFormat="1" ht="16.5" customHeight="1">
      <c r="A36" s="211">
        <v>28</v>
      </c>
      <c r="B36" s="212" t="s">
        <v>54</v>
      </c>
      <c r="C36" s="213">
        <f>ROUND('20 税（千円）'!C36/1000,0)</f>
        <v>8555</v>
      </c>
      <c r="D36" s="214">
        <f>ROUND('20 税（千円）'!D36/1000,0)</f>
        <v>426</v>
      </c>
      <c r="E36" s="208">
        <f>ROUND('20 税（千円）'!E36/1000,0)</f>
        <v>8980</v>
      </c>
      <c r="F36" s="214">
        <f>ROUND('20 税（千円）'!F36/1000,0)</f>
        <v>8451</v>
      </c>
      <c r="G36" s="214">
        <f>ROUND('20 税（千円）'!G36/1000,0)</f>
        <v>126</v>
      </c>
      <c r="H36" s="208">
        <f>ROUND('20 税（千円）'!H36/1000,0)</f>
        <v>8577</v>
      </c>
      <c r="I36" s="215">
        <v>98.8</v>
      </c>
      <c r="J36" s="215">
        <v>29.7</v>
      </c>
      <c r="K36" s="216">
        <v>95.5</v>
      </c>
      <c r="M36" s="449"/>
      <c r="N36" s="449"/>
      <c r="O36" s="449"/>
    </row>
    <row r="37" spans="1:15" s="195" customFormat="1" ht="16.5" customHeight="1">
      <c r="A37" s="211">
        <v>29</v>
      </c>
      <c r="B37" s="212" t="s">
        <v>55</v>
      </c>
      <c r="C37" s="213">
        <f>ROUND('20 税（千円）'!C37/1000,0)</f>
        <v>3792</v>
      </c>
      <c r="D37" s="214">
        <f>ROUND('20 税（千円）'!D37/1000,0)</f>
        <v>167</v>
      </c>
      <c r="E37" s="208">
        <f>ROUND('20 税（千円）'!E37/1000,0)</f>
        <v>3959</v>
      </c>
      <c r="F37" s="214">
        <f>ROUND('20 税（千円）'!F37/1000,0)</f>
        <v>3735</v>
      </c>
      <c r="G37" s="214">
        <f>ROUND('20 税（千円）'!G37/1000,0)</f>
        <v>64</v>
      </c>
      <c r="H37" s="208">
        <f>ROUND('20 税（千円）'!H37/1000,0)</f>
        <v>3799</v>
      </c>
      <c r="I37" s="215">
        <v>98.5</v>
      </c>
      <c r="J37" s="215">
        <v>38.3</v>
      </c>
      <c r="K37" s="216">
        <v>96</v>
      </c>
      <c r="M37" s="449"/>
      <c r="N37" s="449"/>
      <c r="O37" s="449"/>
    </row>
    <row r="38" spans="1:15" s="195" customFormat="1" ht="16.5" customHeight="1">
      <c r="A38" s="211">
        <v>30</v>
      </c>
      <c r="B38" s="212" t="s">
        <v>56</v>
      </c>
      <c r="C38" s="213">
        <f>ROUND('20 税（千円）'!C38/1000,0)</f>
        <v>5112</v>
      </c>
      <c r="D38" s="214">
        <f>ROUND('20 税（千円）'!D38/1000,0)</f>
        <v>433</v>
      </c>
      <c r="E38" s="208">
        <f>ROUND('20 税（千円）'!E38/1000,0)</f>
        <v>5545</v>
      </c>
      <c r="F38" s="214">
        <f>ROUND('20 税（千円）'!F38/1000,0)</f>
        <v>4987</v>
      </c>
      <c r="G38" s="214">
        <f>ROUND('20 税（千円）'!G38/1000,0)</f>
        <v>141</v>
      </c>
      <c r="H38" s="208">
        <f>ROUND('20 税（千円）'!H38/1000,0)</f>
        <v>5128</v>
      </c>
      <c r="I38" s="215">
        <v>97.6</v>
      </c>
      <c r="J38" s="215">
        <v>32.5</v>
      </c>
      <c r="K38" s="216">
        <v>92.5</v>
      </c>
      <c r="M38" s="449"/>
      <c r="N38" s="449"/>
      <c r="O38" s="449"/>
    </row>
    <row r="39" spans="1:15" s="195" customFormat="1" ht="16.5" customHeight="1">
      <c r="A39" s="211">
        <v>31</v>
      </c>
      <c r="B39" s="212" t="s">
        <v>57</v>
      </c>
      <c r="C39" s="213">
        <f>ROUND('20 税（千円）'!C39/1000,0)</f>
        <v>6800</v>
      </c>
      <c r="D39" s="214">
        <f>ROUND('20 税（千円）'!D39/1000,0)</f>
        <v>477</v>
      </c>
      <c r="E39" s="208">
        <f>ROUND('20 税（千円）'!E39/1000,0)</f>
        <v>7277</v>
      </c>
      <c r="F39" s="214">
        <f>ROUND('20 税（千円）'!F39/1000,0)</f>
        <v>6669</v>
      </c>
      <c r="G39" s="214">
        <f>ROUND('20 税（千円）'!G39/1000,0)</f>
        <v>140</v>
      </c>
      <c r="H39" s="208">
        <f>ROUND('20 税（千円）'!H39/1000,0)</f>
        <v>6809</v>
      </c>
      <c r="I39" s="215">
        <v>98.1</v>
      </c>
      <c r="J39" s="215">
        <v>29.4</v>
      </c>
      <c r="K39" s="216">
        <v>93.6</v>
      </c>
      <c r="M39" s="449"/>
      <c r="N39" s="449"/>
      <c r="O39" s="449"/>
    </row>
    <row r="40" spans="1:15" s="195" customFormat="1" ht="16.5" customHeight="1">
      <c r="A40" s="211">
        <v>32</v>
      </c>
      <c r="B40" s="212" t="s">
        <v>58</v>
      </c>
      <c r="C40" s="213">
        <f>ROUND('20 税（千円）'!C40/1000,0)</f>
        <v>7922</v>
      </c>
      <c r="D40" s="214">
        <f>ROUND('20 税（千円）'!D40/1000,0)</f>
        <v>642</v>
      </c>
      <c r="E40" s="208">
        <f>ROUND('20 税（千円）'!E40/1000,0)</f>
        <v>8564</v>
      </c>
      <c r="F40" s="214">
        <f>ROUND('20 税（千円）'!F40/1000,0)</f>
        <v>7780</v>
      </c>
      <c r="G40" s="214">
        <f>ROUND('20 税（千円）'!G40/1000,0)</f>
        <v>163</v>
      </c>
      <c r="H40" s="208">
        <f>ROUND('20 税（千円）'!H40/1000,0)</f>
        <v>7943</v>
      </c>
      <c r="I40" s="215">
        <v>98.2</v>
      </c>
      <c r="J40" s="215">
        <v>25.4</v>
      </c>
      <c r="K40" s="216">
        <v>92.8</v>
      </c>
      <c r="M40" s="449"/>
      <c r="N40" s="449"/>
      <c r="O40" s="449"/>
    </row>
    <row r="41" spans="1:15" s="195" customFormat="1" ht="16.5" customHeight="1">
      <c r="A41" s="205">
        <v>33</v>
      </c>
      <c r="B41" s="212" t="s">
        <v>59</v>
      </c>
      <c r="C41" s="213">
        <f>ROUND('20 税（千円）'!C41/1000,0)</f>
        <v>3694</v>
      </c>
      <c r="D41" s="214">
        <f>ROUND('20 税（千円）'!D41/1000,0)</f>
        <v>182</v>
      </c>
      <c r="E41" s="208">
        <f>ROUND('20 税（千円）'!E41/1000,0)</f>
        <v>3876</v>
      </c>
      <c r="F41" s="214">
        <f>ROUND('20 税（千円）'!F41/1000,0)</f>
        <v>3657</v>
      </c>
      <c r="G41" s="214">
        <f>ROUND('20 税（千円）'!G41/1000,0)</f>
        <v>52</v>
      </c>
      <c r="H41" s="208">
        <f>ROUND('20 税（千円）'!H41/1000,0)</f>
        <v>3709</v>
      </c>
      <c r="I41" s="215">
        <v>99</v>
      </c>
      <c r="J41" s="215">
        <v>28.6</v>
      </c>
      <c r="K41" s="216">
        <v>95.7</v>
      </c>
      <c r="M41" s="449"/>
      <c r="N41" s="449"/>
      <c r="O41" s="449"/>
    </row>
    <row r="42" spans="1:15" s="195" customFormat="1" ht="16.5" customHeight="1">
      <c r="A42" s="211">
        <v>34</v>
      </c>
      <c r="B42" s="212" t="s">
        <v>60</v>
      </c>
      <c r="C42" s="213">
        <f>ROUND('20 税（千円）'!C42/1000,0)</f>
        <v>5409</v>
      </c>
      <c r="D42" s="214">
        <f>ROUND('20 税（千円）'!D42/1000,0)</f>
        <v>444</v>
      </c>
      <c r="E42" s="208">
        <f>ROUND('20 税（千円）'!E42/1000,0)</f>
        <v>5853</v>
      </c>
      <c r="F42" s="214">
        <f>ROUND('20 税（千円）'!F42/1000,0)</f>
        <v>5311</v>
      </c>
      <c r="G42" s="214">
        <f>ROUND('20 税（千円）'!G42/1000,0)</f>
        <v>127</v>
      </c>
      <c r="H42" s="208">
        <f>ROUND('20 税（千円）'!H42/1000,0)</f>
        <v>5437</v>
      </c>
      <c r="I42" s="215">
        <v>98.2</v>
      </c>
      <c r="J42" s="215">
        <v>28.5</v>
      </c>
      <c r="K42" s="216">
        <v>92.9</v>
      </c>
      <c r="M42" s="449"/>
      <c r="N42" s="449"/>
      <c r="O42" s="449"/>
    </row>
    <row r="43" spans="1:15" s="195" customFormat="1" ht="16.5" customHeight="1">
      <c r="A43" s="211">
        <v>35</v>
      </c>
      <c r="B43" s="212" t="s">
        <v>61</v>
      </c>
      <c r="C43" s="213">
        <f>ROUND('20 税（千円）'!C43/1000,0)</f>
        <v>2576</v>
      </c>
      <c r="D43" s="214">
        <f>ROUND('20 税（千円）'!D43/1000,0)</f>
        <v>99</v>
      </c>
      <c r="E43" s="208">
        <f>ROUND('20 税（千円）'!E43/1000,0)</f>
        <v>2676</v>
      </c>
      <c r="F43" s="214">
        <f>ROUND('20 税（千円）'!F43/1000,0)</f>
        <v>2545</v>
      </c>
      <c r="G43" s="214">
        <f>ROUND('20 税（千円）'!G43/1000,0)</f>
        <v>35</v>
      </c>
      <c r="H43" s="208">
        <f>ROUND('20 税（千円）'!H43/1000,0)</f>
        <v>2580</v>
      </c>
      <c r="I43" s="215">
        <v>98.8</v>
      </c>
      <c r="J43" s="215">
        <v>34.8</v>
      </c>
      <c r="K43" s="216">
        <v>96.4</v>
      </c>
      <c r="M43" s="449"/>
      <c r="N43" s="449"/>
      <c r="O43" s="449"/>
    </row>
    <row r="44" spans="1:15" s="195" customFormat="1" ht="16.5" customHeight="1">
      <c r="A44" s="211">
        <v>36</v>
      </c>
      <c r="B44" s="212" t="s">
        <v>62</v>
      </c>
      <c r="C44" s="213">
        <f>ROUND('20 税（千円）'!C44/1000,0)</f>
        <v>4090</v>
      </c>
      <c r="D44" s="214">
        <f>ROUND('20 税（千円）'!D44/1000,0)</f>
        <v>295</v>
      </c>
      <c r="E44" s="208">
        <f>ROUND('20 税（千円）'!E44/1000,0)</f>
        <v>4385</v>
      </c>
      <c r="F44" s="214">
        <f>ROUND('20 税（千円）'!F44/1000,0)</f>
        <v>4035</v>
      </c>
      <c r="G44" s="214">
        <f>ROUND('20 税（千円）'!G44/1000,0)</f>
        <v>73</v>
      </c>
      <c r="H44" s="208">
        <f>ROUND('20 税（千円）'!H44/1000,0)</f>
        <v>4108</v>
      </c>
      <c r="I44" s="215">
        <v>98.6</v>
      </c>
      <c r="J44" s="215">
        <v>24.8</v>
      </c>
      <c r="K44" s="216">
        <v>93.7</v>
      </c>
      <c r="M44" s="449"/>
      <c r="N44" s="449"/>
      <c r="O44" s="449"/>
    </row>
    <row r="45" spans="1:15" s="195" customFormat="1" ht="16.5" customHeight="1">
      <c r="A45" s="211">
        <v>37</v>
      </c>
      <c r="B45" s="212" t="s">
        <v>63</v>
      </c>
      <c r="C45" s="213">
        <f>ROUND('20 税（千円）'!C45/1000,0)</f>
        <v>2914</v>
      </c>
      <c r="D45" s="214">
        <f>ROUND('20 税（千円）'!D45/1000,0)</f>
        <v>187</v>
      </c>
      <c r="E45" s="208">
        <f>ROUND('20 税（千円）'!E45/1000,0)</f>
        <v>3101</v>
      </c>
      <c r="F45" s="214">
        <f>ROUND('20 税（千円）'!F45/1000,0)</f>
        <v>2873</v>
      </c>
      <c r="G45" s="214">
        <f>ROUND('20 税（千円）'!G45/1000,0)</f>
        <v>45</v>
      </c>
      <c r="H45" s="208">
        <f>ROUND('20 税（千円）'!H45/1000,0)</f>
        <v>2918</v>
      </c>
      <c r="I45" s="215">
        <v>98.6</v>
      </c>
      <c r="J45" s="215">
        <v>24</v>
      </c>
      <c r="K45" s="216">
        <v>94.1</v>
      </c>
      <c r="M45" s="449"/>
      <c r="N45" s="449"/>
      <c r="O45" s="449"/>
    </row>
    <row r="46" spans="1:15" s="195" customFormat="1" ht="16.5" customHeight="1">
      <c r="A46" s="211">
        <v>38</v>
      </c>
      <c r="B46" s="212" t="s">
        <v>64</v>
      </c>
      <c r="C46" s="213">
        <f>ROUND('20 税（千円）'!C46/1000,0)</f>
        <v>4073</v>
      </c>
      <c r="D46" s="214">
        <f>ROUND('20 税（千円）'!D46/1000,0)</f>
        <v>235</v>
      </c>
      <c r="E46" s="208">
        <f>ROUND('20 税（千円）'!E46/1000,0)</f>
        <v>4308</v>
      </c>
      <c r="F46" s="214">
        <f>ROUND('20 税（千円）'!F46/1000,0)</f>
        <v>4019</v>
      </c>
      <c r="G46" s="214">
        <f>ROUND('20 税（千円）'!G46/1000,0)</f>
        <v>65</v>
      </c>
      <c r="H46" s="208">
        <f>ROUND('20 税（千円）'!H46/1000,0)</f>
        <v>4083</v>
      </c>
      <c r="I46" s="215">
        <v>98.7</v>
      </c>
      <c r="J46" s="215">
        <v>27.4</v>
      </c>
      <c r="K46" s="216">
        <v>94.8</v>
      </c>
      <c r="M46" s="449"/>
      <c r="N46" s="449"/>
      <c r="O46" s="449"/>
    </row>
    <row r="47" spans="1:15" s="195" customFormat="1" ht="16.5" customHeight="1">
      <c r="A47" s="217">
        <v>39</v>
      </c>
      <c r="B47" s="218" t="s">
        <v>65</v>
      </c>
      <c r="C47" s="219">
        <f>ROUND('20 税（千円）'!C47/1000,0)</f>
        <v>6855</v>
      </c>
      <c r="D47" s="220">
        <f>ROUND('20 税（千円）'!D47/1000,0)</f>
        <v>482</v>
      </c>
      <c r="E47" s="221">
        <f>ROUND('20 税（千円）'!E47/1000,0)</f>
        <v>7337</v>
      </c>
      <c r="F47" s="220">
        <f>ROUND('20 税（千円）'!F47/1000,0)</f>
        <v>6722</v>
      </c>
      <c r="G47" s="220">
        <f>ROUND('20 税（千円）'!G47/1000,0)</f>
        <v>143</v>
      </c>
      <c r="H47" s="221">
        <f>ROUND('20 税（千円）'!H47/1000,0)</f>
        <v>6864</v>
      </c>
      <c r="I47" s="222">
        <v>98.1</v>
      </c>
      <c r="J47" s="222">
        <v>29.6</v>
      </c>
      <c r="K47" s="223">
        <v>93.6</v>
      </c>
      <c r="M47" s="449"/>
      <c r="N47" s="449"/>
      <c r="O47" s="449"/>
    </row>
    <row r="48" spans="1:15" s="195" customFormat="1" ht="16.5" customHeight="1" thickBot="1">
      <c r="A48" s="224">
        <v>40</v>
      </c>
      <c r="B48" s="225" t="s">
        <v>150</v>
      </c>
      <c r="C48" s="226">
        <f>ROUND('20 税（千円）'!C48/1000,0)</f>
        <v>3159</v>
      </c>
      <c r="D48" s="226">
        <f>ROUND('20 税（千円）'!D48/1000,0)</f>
        <v>133</v>
      </c>
      <c r="E48" s="226">
        <f>ROUND('20 税（千円）'!E48/1000,0)</f>
        <v>3291</v>
      </c>
      <c r="F48" s="226">
        <f>ROUND('20 税（千円）'!F48/1000,0)</f>
        <v>3129</v>
      </c>
      <c r="G48" s="226">
        <f>ROUND('20 税（千円）'!G48/1000,0)</f>
        <v>32</v>
      </c>
      <c r="H48" s="226">
        <f>ROUND('20 税（千円）'!H48/1000,0)</f>
        <v>3161</v>
      </c>
      <c r="I48" s="227">
        <v>99.1</v>
      </c>
      <c r="J48" s="227">
        <v>24.4</v>
      </c>
      <c r="K48" s="228">
        <v>96.1</v>
      </c>
      <c r="M48" s="449"/>
      <c r="N48" s="449"/>
      <c r="O48" s="449"/>
    </row>
    <row r="49" spans="1:15" s="232" customFormat="1" ht="18" customHeight="1" thickBot="1" thickTop="1">
      <c r="A49" s="582" t="s">
        <v>149</v>
      </c>
      <c r="B49" s="583"/>
      <c r="C49" s="229">
        <f>ROUND('20 税（千円）'!C49/1000,0)</f>
        <v>421108</v>
      </c>
      <c r="D49" s="229">
        <f>ROUND('20 税（千円）'!D49/1000,0)</f>
        <v>26635</v>
      </c>
      <c r="E49" s="229">
        <f>ROUND('20 税（千円）'!E49/1000,0)</f>
        <v>447743</v>
      </c>
      <c r="F49" s="229">
        <f>ROUND('20 税（千円）'!F49/1000,0)</f>
        <v>414734</v>
      </c>
      <c r="G49" s="229">
        <f>ROUND('20 税（千円）'!G49/1000,0)</f>
        <v>7380</v>
      </c>
      <c r="H49" s="229">
        <f>ROUND('20 税（千円）'!H49/1000,0)</f>
        <v>422114</v>
      </c>
      <c r="I49" s="230">
        <v>98.5</v>
      </c>
      <c r="J49" s="230">
        <v>27.7</v>
      </c>
      <c r="K49" s="231">
        <v>94.3</v>
      </c>
      <c r="M49" s="449"/>
      <c r="N49" s="449"/>
      <c r="O49" s="449"/>
    </row>
    <row r="50" spans="1:15" s="195" customFormat="1" ht="16.5" customHeight="1">
      <c r="A50" s="233">
        <v>41</v>
      </c>
      <c r="B50" s="234" t="s">
        <v>67</v>
      </c>
      <c r="C50" s="235">
        <f>ROUND('20 税（千円）'!C50/1000,0)</f>
        <v>2515</v>
      </c>
      <c r="D50" s="236">
        <f>ROUND('20 税（千円）'!D50/1000,0)</f>
        <v>177</v>
      </c>
      <c r="E50" s="236">
        <f>ROUND('20 税（千円）'!E50/1000,0)</f>
        <v>2693</v>
      </c>
      <c r="F50" s="236">
        <f>ROUND('20 税（千円）'!F50/1000,0)</f>
        <v>2482</v>
      </c>
      <c r="G50" s="236">
        <f>ROUND('20 税（千円）'!G50/1000,0)</f>
        <v>43</v>
      </c>
      <c r="H50" s="236">
        <f>ROUND('20 税（千円）'!H50/1000,0)</f>
        <v>2525</v>
      </c>
      <c r="I50" s="237">
        <v>98.7</v>
      </c>
      <c r="J50" s="237">
        <v>24.1</v>
      </c>
      <c r="K50" s="238">
        <v>93.8</v>
      </c>
      <c r="M50" s="449"/>
      <c r="N50" s="449"/>
      <c r="O50" s="449"/>
    </row>
    <row r="51" spans="1:15" s="195" customFormat="1" ht="16.5" customHeight="1">
      <c r="A51" s="239">
        <v>42</v>
      </c>
      <c r="B51" s="225" t="s">
        <v>68</v>
      </c>
      <c r="C51" s="213">
        <f>ROUND('20 税（千円）'!C51/1000,0)</f>
        <v>2236</v>
      </c>
      <c r="D51" s="214">
        <f>ROUND('20 税（千円）'!D51/1000,0)</f>
        <v>84</v>
      </c>
      <c r="E51" s="214">
        <f>ROUND('20 税（千円）'!E51/1000,0)</f>
        <v>2320</v>
      </c>
      <c r="F51" s="214">
        <f>ROUND('20 税（千円）'!F51/1000,0)</f>
        <v>2213</v>
      </c>
      <c r="G51" s="214">
        <f>ROUND('20 税（千円）'!G51/1000,0)</f>
        <v>40</v>
      </c>
      <c r="H51" s="214">
        <f>ROUND('20 税（千円）'!H51/1000,0)</f>
        <v>2254</v>
      </c>
      <c r="I51" s="215">
        <v>99</v>
      </c>
      <c r="J51" s="215">
        <v>48.2</v>
      </c>
      <c r="K51" s="216">
        <v>97.1</v>
      </c>
      <c r="M51" s="449"/>
      <c r="N51" s="449"/>
      <c r="O51" s="449"/>
    </row>
    <row r="52" spans="1:15" s="195" customFormat="1" ht="16.5" customHeight="1">
      <c r="A52" s="239">
        <v>43</v>
      </c>
      <c r="B52" s="225" t="s">
        <v>69</v>
      </c>
      <c r="C52" s="213">
        <f>ROUND('20 税（千円）'!C52/1000,0)</f>
        <v>1627</v>
      </c>
      <c r="D52" s="214">
        <f>ROUND('20 税（千円）'!D52/1000,0)</f>
        <v>95</v>
      </c>
      <c r="E52" s="214">
        <f>ROUND('20 税（千円）'!E52/1000,0)</f>
        <v>1722</v>
      </c>
      <c r="F52" s="214">
        <f>ROUND('20 税（千円）'!F52/1000,0)</f>
        <v>1601</v>
      </c>
      <c r="G52" s="214">
        <f>ROUND('20 税（千円）'!G52/1000,0)</f>
        <v>27</v>
      </c>
      <c r="H52" s="214">
        <f>ROUND('20 税（千円）'!H52/1000,0)</f>
        <v>1628</v>
      </c>
      <c r="I52" s="215">
        <v>98.4</v>
      </c>
      <c r="J52" s="215">
        <v>28</v>
      </c>
      <c r="K52" s="216">
        <v>94.5</v>
      </c>
      <c r="M52" s="449"/>
      <c r="N52" s="449"/>
      <c r="O52" s="449"/>
    </row>
    <row r="53" spans="1:15" s="195" customFormat="1" ht="16.5" customHeight="1">
      <c r="A53" s="239">
        <v>44</v>
      </c>
      <c r="B53" s="225" t="s">
        <v>70</v>
      </c>
      <c r="C53" s="213">
        <f>ROUND('20 税（千円）'!C53/1000,0)</f>
        <v>570</v>
      </c>
      <c r="D53" s="214">
        <f>ROUND('20 税（千円）'!D53/1000,0)</f>
        <v>15</v>
      </c>
      <c r="E53" s="214">
        <f>ROUND('20 税（千円）'!E53/1000,0)</f>
        <v>585</v>
      </c>
      <c r="F53" s="214">
        <f>ROUND('20 税（千円）'!F53/1000,0)</f>
        <v>565</v>
      </c>
      <c r="G53" s="214">
        <f>ROUND('20 税（千円）'!G53/1000,0)</f>
        <v>6</v>
      </c>
      <c r="H53" s="214">
        <f>ROUND('20 税（千円）'!H53/1000,0)</f>
        <v>571</v>
      </c>
      <c r="I53" s="215">
        <v>99.2</v>
      </c>
      <c r="J53" s="215">
        <v>37.2</v>
      </c>
      <c r="K53" s="216">
        <v>97.6</v>
      </c>
      <c r="M53" s="449"/>
      <c r="N53" s="449"/>
      <c r="O53" s="449"/>
    </row>
    <row r="54" spans="1:15" s="195" customFormat="1" ht="16.5" customHeight="1">
      <c r="A54" s="239">
        <v>45</v>
      </c>
      <c r="B54" s="225" t="s">
        <v>71</v>
      </c>
      <c r="C54" s="213">
        <f>ROUND('20 税（千円）'!C54/1000,0)</f>
        <v>976</v>
      </c>
      <c r="D54" s="214">
        <f>ROUND('20 税（千円）'!D54/1000,0)</f>
        <v>57</v>
      </c>
      <c r="E54" s="214">
        <f>ROUND('20 税（千円）'!E54/1000,0)</f>
        <v>1033</v>
      </c>
      <c r="F54" s="214">
        <f>ROUND('20 税（千円）'!F54/1000,0)</f>
        <v>965</v>
      </c>
      <c r="G54" s="214">
        <f>ROUND('20 税（千円）'!G54/1000,0)</f>
        <v>14</v>
      </c>
      <c r="H54" s="214">
        <f>ROUND('20 税（千円）'!H54/1000,0)</f>
        <v>979</v>
      </c>
      <c r="I54" s="215">
        <v>98.9</v>
      </c>
      <c r="J54" s="215">
        <v>24.4</v>
      </c>
      <c r="K54" s="216">
        <v>94.8</v>
      </c>
      <c r="M54" s="449"/>
      <c r="N54" s="449"/>
      <c r="O54" s="449"/>
    </row>
    <row r="55" spans="1:15" s="195" customFormat="1" ht="16.5" customHeight="1">
      <c r="A55" s="239">
        <v>46</v>
      </c>
      <c r="B55" s="225" t="s">
        <v>72</v>
      </c>
      <c r="C55" s="213">
        <f>ROUND('20 税（千円）'!C55/1000,0)</f>
        <v>853</v>
      </c>
      <c r="D55" s="214">
        <f>ROUND('20 税（千円）'!D55/1000,0)</f>
        <v>38</v>
      </c>
      <c r="E55" s="214">
        <f>ROUND('20 税（千円）'!E55/1000,0)</f>
        <v>891</v>
      </c>
      <c r="F55" s="214">
        <f>ROUND('20 税（千円）'!F55/1000,0)</f>
        <v>841</v>
      </c>
      <c r="G55" s="214">
        <f>ROUND('20 税（千円）'!G55/1000,0)</f>
        <v>10</v>
      </c>
      <c r="H55" s="214">
        <f>ROUND('20 税（千円）'!H55/1000,0)</f>
        <v>851</v>
      </c>
      <c r="I55" s="215">
        <v>98.6</v>
      </c>
      <c r="J55" s="215">
        <v>26.1</v>
      </c>
      <c r="K55" s="216">
        <v>95.5</v>
      </c>
      <c r="M55" s="449"/>
      <c r="N55" s="449"/>
      <c r="O55" s="449"/>
    </row>
    <row r="56" spans="1:15" s="195" customFormat="1" ht="16.5" customHeight="1">
      <c r="A56" s="239">
        <v>47</v>
      </c>
      <c r="B56" s="225" t="s">
        <v>73</v>
      </c>
      <c r="C56" s="213">
        <f>ROUND('20 税（千円）'!C56/1000,0)</f>
        <v>1532</v>
      </c>
      <c r="D56" s="214">
        <f>ROUND('20 税（千円）'!D56/1000,0)</f>
        <v>77</v>
      </c>
      <c r="E56" s="214">
        <f>ROUND('20 税（千円）'!E56/1000,0)</f>
        <v>1609</v>
      </c>
      <c r="F56" s="214">
        <f>ROUND('20 税（千円）'!F56/1000,0)</f>
        <v>1517</v>
      </c>
      <c r="G56" s="214">
        <f>ROUND('20 税（千円）'!G56/1000,0)</f>
        <v>19</v>
      </c>
      <c r="H56" s="214">
        <f>ROUND('20 税（千円）'!H56/1000,0)</f>
        <v>1536</v>
      </c>
      <c r="I56" s="215">
        <v>99</v>
      </c>
      <c r="J56" s="215">
        <v>24.7</v>
      </c>
      <c r="K56" s="216">
        <v>95.4</v>
      </c>
      <c r="M56" s="449"/>
      <c r="N56" s="449"/>
      <c r="O56" s="449"/>
    </row>
    <row r="57" spans="1:15" s="195" customFormat="1" ht="16.5" customHeight="1">
      <c r="A57" s="239">
        <v>48</v>
      </c>
      <c r="B57" s="225" t="s">
        <v>74</v>
      </c>
      <c r="C57" s="213">
        <f>ROUND('20 税（千円）'!C57/1000,0)</f>
        <v>996</v>
      </c>
      <c r="D57" s="214">
        <f>ROUND('20 税（千円）'!D57/1000,0)</f>
        <v>39</v>
      </c>
      <c r="E57" s="214">
        <f>ROUND('20 税（千円）'!E57/1000,0)</f>
        <v>1034</v>
      </c>
      <c r="F57" s="214">
        <f>ROUND('20 税（千円）'!F57/1000,0)</f>
        <v>990</v>
      </c>
      <c r="G57" s="214">
        <f>ROUND('20 税（千円）'!G57/1000,0)</f>
        <v>13</v>
      </c>
      <c r="H57" s="214">
        <f>ROUND('20 税（千円）'!H57/1000,0)</f>
        <v>1003</v>
      </c>
      <c r="I57" s="215">
        <v>99.5</v>
      </c>
      <c r="J57" s="215">
        <v>32.9</v>
      </c>
      <c r="K57" s="216">
        <v>97</v>
      </c>
      <c r="M57" s="449"/>
      <c r="N57" s="449"/>
      <c r="O57" s="449"/>
    </row>
    <row r="58" spans="1:15" s="195" customFormat="1" ht="16.5" customHeight="1">
      <c r="A58" s="239">
        <v>49</v>
      </c>
      <c r="B58" s="225" t="s">
        <v>75</v>
      </c>
      <c r="C58" s="213">
        <f>ROUND('20 税（千円）'!C58/1000,0)</f>
        <v>949</v>
      </c>
      <c r="D58" s="214">
        <f>ROUND('20 税（千円）'!D58/1000,0)</f>
        <v>53</v>
      </c>
      <c r="E58" s="214">
        <f>ROUND('20 税（千円）'!E58/1000,0)</f>
        <v>1003</v>
      </c>
      <c r="F58" s="214">
        <f>ROUND('20 税（千円）'!F58/1000,0)</f>
        <v>941</v>
      </c>
      <c r="G58" s="214">
        <f>ROUND('20 税（千円）'!G58/1000,0)</f>
        <v>16</v>
      </c>
      <c r="H58" s="214">
        <f>ROUND('20 税（千円）'!H58/1000,0)</f>
        <v>957</v>
      </c>
      <c r="I58" s="215">
        <v>99.2</v>
      </c>
      <c r="J58" s="215">
        <v>29.5</v>
      </c>
      <c r="K58" s="216">
        <v>95.5</v>
      </c>
      <c r="M58" s="449"/>
      <c r="N58" s="449"/>
      <c r="O58" s="449"/>
    </row>
    <row r="59" spans="1:15" s="195" customFormat="1" ht="16.5" customHeight="1">
      <c r="A59" s="239">
        <v>50</v>
      </c>
      <c r="B59" s="225" t="s">
        <v>76</v>
      </c>
      <c r="C59" s="213">
        <f>ROUND('20 税（千円）'!C59/1000,0)</f>
        <v>741</v>
      </c>
      <c r="D59" s="214">
        <f>ROUND('20 税（千円）'!D59/1000,0)</f>
        <v>29</v>
      </c>
      <c r="E59" s="214">
        <f>ROUND('20 税（千円）'!E59/1000,0)</f>
        <v>770</v>
      </c>
      <c r="F59" s="214">
        <f>ROUND('20 税（千円）'!F59/1000,0)</f>
        <v>734</v>
      </c>
      <c r="G59" s="214">
        <f>ROUND('20 税（千円）'!G59/1000,0)</f>
        <v>9</v>
      </c>
      <c r="H59" s="214">
        <f>ROUND('20 税（千円）'!H59/1000,0)</f>
        <v>743</v>
      </c>
      <c r="I59" s="215">
        <v>99.1</v>
      </c>
      <c r="J59" s="215">
        <v>31.6</v>
      </c>
      <c r="K59" s="216">
        <v>96.6</v>
      </c>
      <c r="M59" s="449"/>
      <c r="N59" s="449"/>
      <c r="O59" s="449"/>
    </row>
    <row r="60" spans="1:15" s="195" customFormat="1" ht="16.5" customHeight="1">
      <c r="A60" s="239">
        <v>51</v>
      </c>
      <c r="B60" s="225" t="s">
        <v>77</v>
      </c>
      <c r="C60" s="213">
        <f>ROUND('20 税（千円）'!C60/1000,0)</f>
        <v>504</v>
      </c>
      <c r="D60" s="214">
        <f>ROUND('20 税（千円）'!D60/1000,0)</f>
        <v>32</v>
      </c>
      <c r="E60" s="214">
        <f>ROUND('20 税（千円）'!E60/1000,0)</f>
        <v>536</v>
      </c>
      <c r="F60" s="214">
        <f>ROUND('20 税（千円）'!F60/1000,0)</f>
        <v>499</v>
      </c>
      <c r="G60" s="214">
        <f>ROUND('20 税（千円）'!G60/1000,0)</f>
        <v>13</v>
      </c>
      <c r="H60" s="214">
        <f>ROUND('20 税（千円）'!H60/1000,0)</f>
        <v>512</v>
      </c>
      <c r="I60" s="215">
        <v>99</v>
      </c>
      <c r="J60" s="215">
        <v>39.1</v>
      </c>
      <c r="K60" s="216">
        <v>95.4</v>
      </c>
      <c r="M60" s="449"/>
      <c r="N60" s="449"/>
      <c r="O60" s="449"/>
    </row>
    <row r="61" spans="1:15" s="195" customFormat="1" ht="16.5" customHeight="1">
      <c r="A61" s="239">
        <v>52</v>
      </c>
      <c r="B61" s="225" t="s">
        <v>78</v>
      </c>
      <c r="C61" s="213">
        <f>ROUND('20 税（千円）'!C61/1000,0)</f>
        <v>370</v>
      </c>
      <c r="D61" s="214">
        <f>ROUND('20 税（千円）'!D61/1000,0)</f>
        <v>17</v>
      </c>
      <c r="E61" s="214">
        <f>ROUND('20 税（千円）'!E61/1000,0)</f>
        <v>387</v>
      </c>
      <c r="F61" s="214">
        <f>ROUND('20 税（千円）'!F61/1000,0)</f>
        <v>367</v>
      </c>
      <c r="G61" s="214">
        <f>ROUND('20 税（千円）'!G61/1000,0)</f>
        <v>5</v>
      </c>
      <c r="H61" s="214">
        <f>ROUND('20 税（千円）'!H61/1000,0)</f>
        <v>372</v>
      </c>
      <c r="I61" s="215">
        <v>99.1</v>
      </c>
      <c r="J61" s="215">
        <v>30.1</v>
      </c>
      <c r="K61" s="216">
        <v>96.1</v>
      </c>
      <c r="M61" s="449"/>
      <c r="N61" s="449"/>
      <c r="O61" s="449"/>
    </row>
    <row r="62" spans="1:15" s="195" customFormat="1" ht="16.5" customHeight="1">
      <c r="A62" s="239">
        <v>53</v>
      </c>
      <c r="B62" s="225" t="s">
        <v>79</v>
      </c>
      <c r="C62" s="213">
        <f>ROUND('20 税（千円）'!C62/1000,0)</f>
        <v>393</v>
      </c>
      <c r="D62" s="214">
        <f>ROUND('20 税（千円）'!D62/1000,0)</f>
        <v>17</v>
      </c>
      <c r="E62" s="214">
        <f>ROUND('20 税（千円）'!E62/1000,0)</f>
        <v>410</v>
      </c>
      <c r="F62" s="214">
        <f>ROUND('20 税（千円）'!F62/1000,0)</f>
        <v>390</v>
      </c>
      <c r="G62" s="214">
        <f>ROUND('20 税（千円）'!G62/1000,0)</f>
        <v>5</v>
      </c>
      <c r="H62" s="214">
        <f>ROUND('20 税（千円）'!H62/1000,0)</f>
        <v>395</v>
      </c>
      <c r="I62" s="215">
        <v>99.2</v>
      </c>
      <c r="J62" s="215">
        <v>30.6</v>
      </c>
      <c r="K62" s="216">
        <v>96.4</v>
      </c>
      <c r="M62" s="449"/>
      <c r="N62" s="449"/>
      <c r="O62" s="449"/>
    </row>
    <row r="63" spans="1:15" s="195" customFormat="1" ht="16.5" customHeight="1">
      <c r="A63" s="239">
        <v>54</v>
      </c>
      <c r="B63" s="225" t="s">
        <v>80</v>
      </c>
      <c r="C63" s="213">
        <f>ROUND('20 税（千円）'!C63/1000,0)</f>
        <v>326</v>
      </c>
      <c r="D63" s="214">
        <f>ROUND('20 税（千円）'!D63/1000,0)</f>
        <v>28</v>
      </c>
      <c r="E63" s="214">
        <f>ROUND('20 税（千円）'!E63/1000,0)</f>
        <v>353</v>
      </c>
      <c r="F63" s="214">
        <f>ROUND('20 税（千円）'!F63/1000,0)</f>
        <v>324</v>
      </c>
      <c r="G63" s="214">
        <f>ROUND('20 税（千円）'!G63/1000,0)</f>
        <v>4</v>
      </c>
      <c r="H63" s="214">
        <f>ROUND('20 税（千円）'!H63/1000,0)</f>
        <v>327</v>
      </c>
      <c r="I63" s="215">
        <v>99.4</v>
      </c>
      <c r="J63" s="215">
        <v>14.1</v>
      </c>
      <c r="K63" s="216">
        <v>92.7</v>
      </c>
      <c r="M63" s="449"/>
      <c r="N63" s="449"/>
      <c r="O63" s="449"/>
    </row>
    <row r="64" spans="1:15" s="195" customFormat="1" ht="16.5" customHeight="1">
      <c r="A64" s="239">
        <v>55</v>
      </c>
      <c r="B64" s="225" t="s">
        <v>81</v>
      </c>
      <c r="C64" s="213">
        <f>ROUND('20 税（千円）'!C64/1000,0)</f>
        <v>450</v>
      </c>
      <c r="D64" s="214">
        <f>ROUND('20 税（千円）'!D64/1000,0)</f>
        <v>23</v>
      </c>
      <c r="E64" s="214">
        <f>ROUND('20 税（千円）'!E64/1000,0)</f>
        <v>473</v>
      </c>
      <c r="F64" s="214">
        <f>ROUND('20 税（千円）'!F64/1000,0)</f>
        <v>446</v>
      </c>
      <c r="G64" s="214">
        <f>ROUND('20 税（千円）'!G64/1000,0)</f>
        <v>5</v>
      </c>
      <c r="H64" s="214">
        <f>ROUND('20 税（千円）'!H64/1000,0)</f>
        <v>451</v>
      </c>
      <c r="I64" s="215">
        <v>99</v>
      </c>
      <c r="J64" s="215">
        <v>23.5</v>
      </c>
      <c r="K64" s="216">
        <v>95.4</v>
      </c>
      <c r="M64" s="449"/>
      <c r="N64" s="449"/>
      <c r="O64" s="449"/>
    </row>
    <row r="65" spans="1:15" s="195" customFormat="1" ht="16.5" customHeight="1">
      <c r="A65" s="239">
        <v>56</v>
      </c>
      <c r="B65" s="225" t="s">
        <v>82</v>
      </c>
      <c r="C65" s="213">
        <f>ROUND('20 税（千円）'!C65/1000,0)</f>
        <v>100</v>
      </c>
      <c r="D65" s="214">
        <f>ROUND('20 税（千円）'!D65/1000,0)</f>
        <v>0</v>
      </c>
      <c r="E65" s="214">
        <f>ROUND('20 税（千円）'!E65/1000,0)</f>
        <v>100</v>
      </c>
      <c r="F65" s="214">
        <f>ROUND('20 税（千円）'!F65/1000,0)</f>
        <v>100</v>
      </c>
      <c r="G65" s="214">
        <f>ROUND('20 税（千円）'!G65/1000,0)</f>
        <v>0</v>
      </c>
      <c r="H65" s="214">
        <f>ROUND('20 税（千円）'!H65/1000,0)</f>
        <v>100</v>
      </c>
      <c r="I65" s="215">
        <v>100</v>
      </c>
      <c r="J65" s="247">
        <v>0</v>
      </c>
      <c r="K65" s="216">
        <v>100</v>
      </c>
      <c r="M65" s="449"/>
      <c r="N65" s="449"/>
      <c r="O65" s="449"/>
    </row>
    <row r="66" spans="1:15" s="195" customFormat="1" ht="16.5" customHeight="1">
      <c r="A66" s="239">
        <v>57</v>
      </c>
      <c r="B66" s="225" t="s">
        <v>83</v>
      </c>
      <c r="C66" s="213">
        <f>ROUND('20 税（千円）'!C66/1000,0)</f>
        <v>460</v>
      </c>
      <c r="D66" s="214">
        <f>ROUND('20 税（千円）'!D66/1000,0)</f>
        <v>12</v>
      </c>
      <c r="E66" s="214">
        <f>ROUND('20 税（千円）'!E66/1000,0)</f>
        <v>471</v>
      </c>
      <c r="F66" s="214">
        <f>ROUND('20 税（千円）'!F66/1000,0)</f>
        <v>458</v>
      </c>
      <c r="G66" s="214">
        <f>ROUND('20 税（千円）'!G66/1000,0)</f>
        <v>4</v>
      </c>
      <c r="H66" s="214">
        <f>ROUND('20 税（千円）'!H66/1000,0)</f>
        <v>462</v>
      </c>
      <c r="I66" s="215">
        <v>99.6</v>
      </c>
      <c r="J66" s="215">
        <v>34.5</v>
      </c>
      <c r="K66" s="216">
        <v>97.9</v>
      </c>
      <c r="M66" s="449"/>
      <c r="N66" s="449"/>
      <c r="O66" s="449"/>
    </row>
    <row r="67" spans="1:15" s="195" customFormat="1" ht="16.5" customHeight="1">
      <c r="A67" s="239">
        <v>58</v>
      </c>
      <c r="B67" s="225" t="s">
        <v>84</v>
      </c>
      <c r="C67" s="213">
        <f>ROUND('20 税（千円）'!C67/1000,0)</f>
        <v>550</v>
      </c>
      <c r="D67" s="214">
        <f>ROUND('20 税（千円）'!D67/1000,0)</f>
        <v>25</v>
      </c>
      <c r="E67" s="214">
        <f>ROUND('20 税（千円）'!E67/1000,0)</f>
        <v>575</v>
      </c>
      <c r="F67" s="214">
        <f>ROUND('20 税（千円）'!F67/1000,0)</f>
        <v>541</v>
      </c>
      <c r="G67" s="214">
        <f>ROUND('20 税（千円）'!G67/1000,0)</f>
        <v>9</v>
      </c>
      <c r="H67" s="214">
        <f>ROUND('20 税（千円）'!H67/1000,0)</f>
        <v>551</v>
      </c>
      <c r="I67" s="215">
        <v>98.4</v>
      </c>
      <c r="J67" s="215">
        <v>37.8</v>
      </c>
      <c r="K67" s="216">
        <v>95.8</v>
      </c>
      <c r="M67" s="449"/>
      <c r="N67" s="449"/>
      <c r="O67" s="449"/>
    </row>
    <row r="68" spans="1:15" s="195" customFormat="1" ht="16.5" customHeight="1">
      <c r="A68" s="239">
        <v>59</v>
      </c>
      <c r="B68" s="225" t="s">
        <v>85</v>
      </c>
      <c r="C68" s="213">
        <f>ROUND('20 税（千円）'!C68/1000,0)</f>
        <v>1395</v>
      </c>
      <c r="D68" s="214">
        <f>ROUND('20 税（千円）'!D68/1000,0)</f>
        <v>77</v>
      </c>
      <c r="E68" s="214">
        <f>ROUND('20 税（千円）'!E68/1000,0)</f>
        <v>1472</v>
      </c>
      <c r="F68" s="214">
        <f>ROUND('20 税（千円）'!F68/1000,0)</f>
        <v>1374</v>
      </c>
      <c r="G68" s="214">
        <f>ROUND('20 税（千円）'!G68/1000,0)</f>
        <v>29</v>
      </c>
      <c r="H68" s="214">
        <f>ROUND('20 税（千円）'!H68/1000,0)</f>
        <v>1402</v>
      </c>
      <c r="I68" s="215">
        <v>98.5</v>
      </c>
      <c r="J68" s="215">
        <v>37.1</v>
      </c>
      <c r="K68" s="216">
        <v>95.3</v>
      </c>
      <c r="M68" s="449"/>
      <c r="N68" s="449"/>
      <c r="O68" s="449"/>
    </row>
    <row r="69" spans="1:15" s="195" customFormat="1" ht="16.5" customHeight="1">
      <c r="A69" s="239">
        <v>60</v>
      </c>
      <c r="B69" s="225" t="s">
        <v>86</v>
      </c>
      <c r="C69" s="213">
        <f>ROUND('20 税（千円）'!C69/1000,0)</f>
        <v>1498</v>
      </c>
      <c r="D69" s="214">
        <f>ROUND('20 税（千円）'!D69/1000,0)</f>
        <v>68</v>
      </c>
      <c r="E69" s="214">
        <f>ROUND('20 税（千円）'!E69/1000,0)</f>
        <v>1567</v>
      </c>
      <c r="F69" s="214">
        <f>ROUND('20 税（千円）'!F69/1000,0)</f>
        <v>1482</v>
      </c>
      <c r="G69" s="214">
        <f>ROUND('20 税（千円）'!G69/1000,0)</f>
        <v>23</v>
      </c>
      <c r="H69" s="214">
        <f>ROUND('20 税（千円）'!H69/1000,0)</f>
        <v>1505</v>
      </c>
      <c r="I69" s="215">
        <v>98.9</v>
      </c>
      <c r="J69" s="215">
        <v>33.4</v>
      </c>
      <c r="K69" s="216">
        <v>96.1</v>
      </c>
      <c r="M69" s="449"/>
      <c r="N69" s="449"/>
      <c r="O69" s="449"/>
    </row>
    <row r="70" spans="1:15" s="195" customFormat="1" ht="16.5" customHeight="1">
      <c r="A70" s="239">
        <v>61</v>
      </c>
      <c r="B70" s="225" t="s">
        <v>87</v>
      </c>
      <c r="C70" s="213">
        <f>ROUND('20 税（千円）'!C70/1000,0)</f>
        <v>1711</v>
      </c>
      <c r="D70" s="214">
        <f>ROUND('20 税（千円）'!D70/1000,0)</f>
        <v>87</v>
      </c>
      <c r="E70" s="214">
        <f>ROUND('20 税（千円）'!E70/1000,0)</f>
        <v>1798</v>
      </c>
      <c r="F70" s="214">
        <f>ROUND('20 税（千円）'!F70/1000,0)</f>
        <v>1691</v>
      </c>
      <c r="G70" s="214">
        <f>ROUND('20 税（千円）'!G70/1000,0)</f>
        <v>28</v>
      </c>
      <c r="H70" s="214">
        <f>ROUND('20 税（千円）'!H70/1000,0)</f>
        <v>1719</v>
      </c>
      <c r="I70" s="215">
        <v>98.8</v>
      </c>
      <c r="J70" s="215">
        <v>32.2</v>
      </c>
      <c r="K70" s="216">
        <v>95.6</v>
      </c>
      <c r="M70" s="449"/>
      <c r="N70" s="449"/>
      <c r="O70" s="449"/>
    </row>
    <row r="71" spans="1:15" s="195" customFormat="1" ht="16.5" customHeight="1">
      <c r="A71" s="239">
        <v>62</v>
      </c>
      <c r="B71" s="225" t="s">
        <v>88</v>
      </c>
      <c r="C71" s="213">
        <f>ROUND('20 税（千円）'!C71/1000,0)</f>
        <v>2329</v>
      </c>
      <c r="D71" s="214">
        <f>ROUND('20 税（千円）'!D71/1000,0)</f>
        <v>85</v>
      </c>
      <c r="E71" s="214">
        <f>ROUND('20 税（千円）'!E71/1000,0)</f>
        <v>2414</v>
      </c>
      <c r="F71" s="214">
        <f>ROUND('20 税（千円）'!F71/1000,0)</f>
        <v>2305</v>
      </c>
      <c r="G71" s="214">
        <f>ROUND('20 税（千円）'!G71/1000,0)</f>
        <v>33</v>
      </c>
      <c r="H71" s="214">
        <f>ROUND('20 税（千円）'!H71/1000,0)</f>
        <v>2338</v>
      </c>
      <c r="I71" s="215">
        <v>99</v>
      </c>
      <c r="J71" s="215">
        <v>38.9</v>
      </c>
      <c r="K71" s="216">
        <v>96.8</v>
      </c>
      <c r="M71" s="449"/>
      <c r="N71" s="449"/>
      <c r="O71" s="449"/>
    </row>
    <row r="72" spans="1:15" s="195" customFormat="1" ht="16.5" customHeight="1" thickBot="1">
      <c r="A72" s="239">
        <v>63</v>
      </c>
      <c r="B72" s="240" t="s">
        <v>89</v>
      </c>
      <c r="C72" s="219">
        <f>ROUND('20 税（千円）'!C72/1000,0)</f>
        <v>1457</v>
      </c>
      <c r="D72" s="220">
        <f>ROUND('20 税（千円）'!D72/1000,0)</f>
        <v>117</v>
      </c>
      <c r="E72" s="241">
        <f>ROUND('20 税（千円）'!E72/1000,0)</f>
        <v>1574</v>
      </c>
      <c r="F72" s="220">
        <f>ROUND('20 税（千円）'!F72/1000,0)</f>
        <v>1427</v>
      </c>
      <c r="G72" s="220">
        <f>ROUND('20 税（千円）'!G72/1000,0)</f>
        <v>40</v>
      </c>
      <c r="H72" s="241">
        <f>ROUND('20 税（千円）'!H72/1000,0)</f>
        <v>1467</v>
      </c>
      <c r="I72" s="222">
        <v>97.9</v>
      </c>
      <c r="J72" s="222">
        <v>34.3</v>
      </c>
      <c r="K72" s="223">
        <v>93.2</v>
      </c>
      <c r="M72" s="449"/>
      <c r="N72" s="449"/>
      <c r="O72" s="449"/>
    </row>
    <row r="73" spans="1:15" s="232" customFormat="1" ht="18" customHeight="1" thickBot="1" thickTop="1">
      <c r="A73" s="568" t="s">
        <v>148</v>
      </c>
      <c r="B73" s="569"/>
      <c r="C73" s="242">
        <f>ROUND('20 税（千円）'!C73/1000,0)</f>
        <v>24538</v>
      </c>
      <c r="D73" s="242">
        <f>ROUND('20 税（千円）'!D73/1000,0)</f>
        <v>1252</v>
      </c>
      <c r="E73" s="242">
        <f>ROUND('20 税（千円）'!E73/1000,0)</f>
        <v>25790</v>
      </c>
      <c r="F73" s="242">
        <f>ROUND('20 税（千円）'!F73/1000,0)</f>
        <v>24253</v>
      </c>
      <c r="G73" s="242">
        <f>ROUND('20 税（千円）'!G73/1000,0)</f>
        <v>394</v>
      </c>
      <c r="H73" s="242">
        <f>ROUND('20 税（千円）'!H73/1000,0)</f>
        <v>24647</v>
      </c>
      <c r="I73" s="243">
        <v>98.8</v>
      </c>
      <c r="J73" s="243">
        <v>31.5</v>
      </c>
      <c r="K73" s="244">
        <v>95.6</v>
      </c>
      <c r="M73" s="449"/>
      <c r="N73" s="449"/>
      <c r="O73" s="449"/>
    </row>
    <row r="74" spans="1:15" s="232" customFormat="1" ht="18" customHeight="1" thickBot="1" thickTop="1">
      <c r="A74" s="570" t="s">
        <v>147</v>
      </c>
      <c r="B74" s="571"/>
      <c r="C74" s="229">
        <f>ROUND('20 税（千円）'!C74/1000,0)</f>
        <v>445646</v>
      </c>
      <c r="D74" s="229">
        <f>ROUND('20 税（千円）'!D74/1000,0)</f>
        <v>27887</v>
      </c>
      <c r="E74" s="229">
        <f>ROUND('20 税（千円）'!E74/1000,0)</f>
        <v>473533</v>
      </c>
      <c r="F74" s="229">
        <f>ROUND('20 税（千円）'!F74/1000,0)</f>
        <v>438987</v>
      </c>
      <c r="G74" s="229">
        <f>ROUND('20 税（千円）'!G74/1000,0)</f>
        <v>7774</v>
      </c>
      <c r="H74" s="229">
        <f>ROUND('20 税（千円）'!H74/1000,0)</f>
        <v>446761</v>
      </c>
      <c r="I74" s="245">
        <v>98.5</v>
      </c>
      <c r="J74" s="245">
        <v>27.9</v>
      </c>
      <c r="K74" s="246">
        <v>94.3</v>
      </c>
      <c r="M74" s="449"/>
      <c r="N74" s="449"/>
      <c r="O74" s="449"/>
    </row>
    <row r="75" ht="15.75" customHeight="1">
      <c r="A75" s="73" t="s">
        <v>146</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20</oddFooter>
  </headerFooter>
  <rowBreaks count="1" manualBreakCount="1">
    <brk id="49" max="10" man="1"/>
  </rowBreaks>
  <colBreaks count="1" manualBreakCount="1">
    <brk id="4" max="74" man="1"/>
  </colBreaks>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K75"/>
  <sheetViews>
    <sheetView zoomScaleSheetLayoutView="90" zoomScalePageLayoutView="0" workbookViewId="0" topLeftCell="A1">
      <pane xSplit="2" ySplit="8" topLeftCell="C9" activePane="bottomRight" state="frozen"/>
      <selection pane="topLeft" activeCell="F7" sqref="F7"/>
      <selection pane="topRight" activeCell="F7" sqref="F7"/>
      <selection pane="bottomLeft" activeCell="F7" sqref="F7"/>
      <selection pane="bottomRight" activeCell="K74" sqref="I9:K74"/>
    </sheetView>
  </sheetViews>
  <sheetFormatPr defaultColWidth="9.00390625" defaultRowHeight="13.5"/>
  <cols>
    <col min="1" max="1" width="4.125" style="72" customWidth="1"/>
    <col min="2" max="2" width="11.125" style="72" customWidth="1"/>
    <col min="3" max="8" width="15.625" style="72" customWidth="1"/>
    <col min="9" max="11" width="6.625" style="72" customWidth="1"/>
    <col min="12" max="16384" width="9.00390625" style="72" customWidth="1"/>
  </cols>
  <sheetData>
    <row r="1" spans="1:11" ht="18.75">
      <c r="A1" s="588" t="s">
        <v>269</v>
      </c>
      <c r="B1" s="588"/>
      <c r="C1" s="588"/>
      <c r="D1" s="588"/>
      <c r="E1" s="588"/>
      <c r="F1" s="588"/>
      <c r="G1" s="588"/>
      <c r="H1" s="588"/>
      <c r="I1" s="588"/>
      <c r="J1" s="588"/>
      <c r="K1" s="588"/>
    </row>
    <row r="2" spans="7:11" ht="6" customHeight="1">
      <c r="G2" s="123"/>
      <c r="H2" s="124"/>
      <c r="I2" s="124"/>
      <c r="J2" s="124"/>
      <c r="K2" s="124"/>
    </row>
    <row r="3" spans="7:11" ht="16.5" customHeight="1" thickBot="1">
      <c r="G3" s="123"/>
      <c r="H3" s="123"/>
      <c r="I3" s="122"/>
      <c r="J3" s="122"/>
      <c r="K3" s="121" t="s">
        <v>169</v>
      </c>
    </row>
    <row r="4" spans="1:11" s="81" customFormat="1" ht="17.25" customHeight="1">
      <c r="A4" s="589" t="s">
        <v>8</v>
      </c>
      <c r="B4" s="590"/>
      <c r="C4" s="595" t="s">
        <v>168</v>
      </c>
      <c r="D4" s="596"/>
      <c r="E4" s="596"/>
      <c r="F4" s="596" t="s">
        <v>167</v>
      </c>
      <c r="G4" s="596"/>
      <c r="H4" s="596"/>
      <c r="I4" s="596" t="s">
        <v>166</v>
      </c>
      <c r="J4" s="596"/>
      <c r="K4" s="597"/>
    </row>
    <row r="5" spans="1:11" s="81" customFormat="1" ht="6" customHeight="1">
      <c r="A5" s="591"/>
      <c r="B5" s="592"/>
      <c r="C5" s="120"/>
      <c r="D5" s="119"/>
      <c r="E5" s="119"/>
      <c r="F5" s="119"/>
      <c r="G5" s="119"/>
      <c r="H5" s="119"/>
      <c r="I5" s="119"/>
      <c r="J5" s="119"/>
      <c r="K5" s="118"/>
    </row>
    <row r="6" spans="1:11" s="81" customFormat="1" ht="17.25" customHeight="1">
      <c r="A6" s="591"/>
      <c r="B6" s="592"/>
      <c r="C6" s="117" t="s">
        <v>165</v>
      </c>
      <c r="D6" s="116" t="s">
        <v>164</v>
      </c>
      <c r="E6" s="116" t="s">
        <v>161</v>
      </c>
      <c r="F6" s="116" t="s">
        <v>165</v>
      </c>
      <c r="G6" s="116" t="s">
        <v>164</v>
      </c>
      <c r="H6" s="116" t="s">
        <v>161</v>
      </c>
      <c r="I6" s="116" t="s">
        <v>163</v>
      </c>
      <c r="J6" s="116" t="s">
        <v>162</v>
      </c>
      <c r="K6" s="115" t="s">
        <v>161</v>
      </c>
    </row>
    <row r="7" spans="1:11" s="81" customFormat="1" ht="17.25" customHeight="1">
      <c r="A7" s="591"/>
      <c r="B7" s="592"/>
      <c r="C7" s="117" t="s">
        <v>249</v>
      </c>
      <c r="D7" s="116" t="s">
        <v>250</v>
      </c>
      <c r="E7" s="116" t="s">
        <v>251</v>
      </c>
      <c r="F7" s="116" t="s">
        <v>252</v>
      </c>
      <c r="G7" s="116" t="s">
        <v>253</v>
      </c>
      <c r="H7" s="116" t="s">
        <v>254</v>
      </c>
      <c r="I7" s="116" t="s">
        <v>255</v>
      </c>
      <c r="J7" s="116" t="s">
        <v>256</v>
      </c>
      <c r="K7" s="115" t="s">
        <v>257</v>
      </c>
    </row>
    <row r="8" spans="1:11" s="81" customFormat="1" ht="6" customHeight="1" thickBot="1">
      <c r="A8" s="593"/>
      <c r="B8" s="594"/>
      <c r="C8" s="114"/>
      <c r="D8" s="113"/>
      <c r="E8" s="113"/>
      <c r="F8" s="113"/>
      <c r="G8" s="113"/>
      <c r="H8" s="113"/>
      <c r="I8" s="113"/>
      <c r="J8" s="113"/>
      <c r="K8" s="112"/>
    </row>
    <row r="9" spans="1:11" s="81" customFormat="1" ht="16.5" customHeight="1">
      <c r="A9" s="108">
        <v>1</v>
      </c>
      <c r="B9" s="111" t="s">
        <v>151</v>
      </c>
      <c r="C9" s="175">
        <v>94176457</v>
      </c>
      <c r="D9" s="176">
        <v>4339951</v>
      </c>
      <c r="E9" s="105">
        <f aca="true" t="shared" si="0" ref="E9:E48">C9+D9</f>
        <v>98516408</v>
      </c>
      <c r="F9" s="176">
        <v>93103804</v>
      </c>
      <c r="G9" s="176">
        <v>1386145</v>
      </c>
      <c r="H9" s="105">
        <f aca="true" t="shared" si="1" ref="H9:H48">F9+G9</f>
        <v>94489949</v>
      </c>
      <c r="I9" s="110">
        <f aca="true" t="shared" si="2" ref="I9:K40">F9/C9*100</f>
        <v>98.86101788688015</v>
      </c>
      <c r="J9" s="110">
        <f t="shared" si="2"/>
        <v>31.939185488499756</v>
      </c>
      <c r="K9" s="109">
        <f t="shared" si="2"/>
        <v>95.91290518834182</v>
      </c>
    </row>
    <row r="10" spans="1:11" s="81" customFormat="1" ht="16.5" customHeight="1">
      <c r="A10" s="107">
        <v>2</v>
      </c>
      <c r="B10" s="106" t="s">
        <v>28</v>
      </c>
      <c r="C10" s="177">
        <v>20707976</v>
      </c>
      <c r="D10" s="178">
        <v>1371079</v>
      </c>
      <c r="E10" s="105">
        <f t="shared" si="0"/>
        <v>22079055</v>
      </c>
      <c r="F10" s="178">
        <v>20368780</v>
      </c>
      <c r="G10" s="178">
        <v>378559</v>
      </c>
      <c r="H10" s="105">
        <f t="shared" si="1"/>
        <v>20747339</v>
      </c>
      <c r="I10" s="88">
        <f t="shared" si="2"/>
        <v>98.3620031238205</v>
      </c>
      <c r="J10" s="88">
        <f t="shared" si="2"/>
        <v>27.61029816662643</v>
      </c>
      <c r="K10" s="87">
        <f t="shared" si="2"/>
        <v>93.96841939113789</v>
      </c>
    </row>
    <row r="11" spans="1:11" s="81" customFormat="1" ht="16.5" customHeight="1">
      <c r="A11" s="107">
        <v>3</v>
      </c>
      <c r="B11" s="106" t="s">
        <v>29</v>
      </c>
      <c r="C11" s="177">
        <v>11010975</v>
      </c>
      <c r="D11" s="178">
        <v>492482</v>
      </c>
      <c r="E11" s="105">
        <f t="shared" si="0"/>
        <v>11503457</v>
      </c>
      <c r="F11" s="178">
        <v>10883543</v>
      </c>
      <c r="G11" s="178">
        <v>147821</v>
      </c>
      <c r="H11" s="105">
        <f t="shared" si="1"/>
        <v>11031364</v>
      </c>
      <c r="I11" s="88">
        <f t="shared" si="2"/>
        <v>98.8426819604985</v>
      </c>
      <c r="J11" s="88">
        <f t="shared" si="2"/>
        <v>30.01551325733732</v>
      </c>
      <c r="K11" s="87">
        <f t="shared" si="2"/>
        <v>95.89607715315492</v>
      </c>
    </row>
    <row r="12" spans="1:11" s="81" customFormat="1" ht="16.5" customHeight="1">
      <c r="A12" s="107">
        <v>4</v>
      </c>
      <c r="B12" s="106" t="s">
        <v>30</v>
      </c>
      <c r="C12" s="177">
        <v>37352906</v>
      </c>
      <c r="D12" s="178">
        <v>3946901</v>
      </c>
      <c r="E12" s="105">
        <f t="shared" si="0"/>
        <v>41299807</v>
      </c>
      <c r="F12" s="178">
        <v>36572272</v>
      </c>
      <c r="G12" s="178">
        <v>1113160</v>
      </c>
      <c r="H12" s="105">
        <f t="shared" si="1"/>
        <v>37685432</v>
      </c>
      <c r="I12" s="88">
        <f t="shared" si="2"/>
        <v>97.91011173267215</v>
      </c>
      <c r="J12" s="88">
        <f t="shared" si="2"/>
        <v>28.20339299110872</v>
      </c>
      <c r="K12" s="87">
        <f t="shared" si="2"/>
        <v>91.24844578571518</v>
      </c>
    </row>
    <row r="13" spans="1:11" s="81" customFormat="1" ht="16.5" customHeight="1">
      <c r="A13" s="107">
        <v>5</v>
      </c>
      <c r="B13" s="106" t="s">
        <v>31</v>
      </c>
      <c r="C13" s="177">
        <v>4072479</v>
      </c>
      <c r="D13" s="178">
        <v>168461</v>
      </c>
      <c r="E13" s="105">
        <f t="shared" si="0"/>
        <v>4240940</v>
      </c>
      <c r="F13" s="178">
        <v>4025667</v>
      </c>
      <c r="G13" s="178">
        <v>52287</v>
      </c>
      <c r="H13" s="105">
        <f t="shared" si="1"/>
        <v>4077954</v>
      </c>
      <c r="I13" s="88">
        <f t="shared" si="2"/>
        <v>98.85052814268656</v>
      </c>
      <c r="J13" s="88">
        <f t="shared" si="2"/>
        <v>31.038044413840595</v>
      </c>
      <c r="K13" s="87">
        <f t="shared" si="2"/>
        <v>96.156842586785</v>
      </c>
    </row>
    <row r="14" spans="1:11" s="81" customFormat="1" ht="16.5" customHeight="1">
      <c r="A14" s="107">
        <v>6</v>
      </c>
      <c r="B14" s="106" t="s">
        <v>32</v>
      </c>
      <c r="C14" s="177">
        <v>2708393</v>
      </c>
      <c r="D14" s="178">
        <v>160103</v>
      </c>
      <c r="E14" s="105">
        <f t="shared" si="0"/>
        <v>2868496</v>
      </c>
      <c r="F14" s="178">
        <v>2676465</v>
      </c>
      <c r="G14" s="178">
        <v>37518</v>
      </c>
      <c r="H14" s="105">
        <f t="shared" si="1"/>
        <v>2713983</v>
      </c>
      <c r="I14" s="88">
        <f t="shared" si="2"/>
        <v>98.82114597106107</v>
      </c>
      <c r="J14" s="88">
        <f t="shared" si="2"/>
        <v>23.43366457842764</v>
      </c>
      <c r="K14" s="87">
        <f t="shared" si="2"/>
        <v>94.61344899905735</v>
      </c>
    </row>
    <row r="15" spans="1:11" s="81" customFormat="1" ht="16.5" customHeight="1">
      <c r="A15" s="107">
        <v>7</v>
      </c>
      <c r="B15" s="106" t="s">
        <v>33</v>
      </c>
      <c r="C15" s="177">
        <v>22592665</v>
      </c>
      <c r="D15" s="178">
        <v>2273028</v>
      </c>
      <c r="E15" s="105">
        <f t="shared" si="0"/>
        <v>24865693</v>
      </c>
      <c r="F15" s="178">
        <v>22126168</v>
      </c>
      <c r="G15" s="178">
        <v>407422</v>
      </c>
      <c r="H15" s="105">
        <f t="shared" si="1"/>
        <v>22533590</v>
      </c>
      <c r="I15" s="88">
        <f t="shared" si="2"/>
        <v>97.93518383068132</v>
      </c>
      <c r="J15" s="88">
        <f t="shared" si="2"/>
        <v>17.92419627034951</v>
      </c>
      <c r="K15" s="87">
        <f t="shared" si="2"/>
        <v>90.621202473625</v>
      </c>
    </row>
    <row r="16" spans="1:11" s="81" customFormat="1" ht="16.5" customHeight="1">
      <c r="A16" s="107">
        <v>8</v>
      </c>
      <c r="B16" s="106" t="s">
        <v>34</v>
      </c>
      <c r="C16" s="177">
        <v>4428205</v>
      </c>
      <c r="D16" s="178">
        <v>282329</v>
      </c>
      <c r="E16" s="105">
        <f t="shared" si="0"/>
        <v>4710534</v>
      </c>
      <c r="F16" s="178">
        <v>4375895</v>
      </c>
      <c r="G16" s="178">
        <v>70943</v>
      </c>
      <c r="H16" s="105">
        <f t="shared" si="1"/>
        <v>4446838</v>
      </c>
      <c r="I16" s="88">
        <f t="shared" si="2"/>
        <v>98.81870870928515</v>
      </c>
      <c r="J16" s="88">
        <f t="shared" si="2"/>
        <v>25.127776459378953</v>
      </c>
      <c r="K16" s="87">
        <f t="shared" si="2"/>
        <v>94.40199348948548</v>
      </c>
    </row>
    <row r="17" spans="1:11" s="81" customFormat="1" ht="16.5" customHeight="1">
      <c r="A17" s="108">
        <v>9</v>
      </c>
      <c r="B17" s="106" t="s">
        <v>35</v>
      </c>
      <c r="C17" s="177">
        <v>5520990</v>
      </c>
      <c r="D17" s="178">
        <v>124927</v>
      </c>
      <c r="E17" s="105">
        <f t="shared" si="0"/>
        <v>5645917</v>
      </c>
      <c r="F17" s="178">
        <v>5466909</v>
      </c>
      <c r="G17" s="178">
        <v>44467</v>
      </c>
      <c r="H17" s="105">
        <f t="shared" si="1"/>
        <v>5511376</v>
      </c>
      <c r="I17" s="88">
        <f t="shared" si="2"/>
        <v>99.02044741975624</v>
      </c>
      <c r="J17" s="88">
        <f t="shared" si="2"/>
        <v>35.5943871220793</v>
      </c>
      <c r="K17" s="87">
        <f t="shared" si="2"/>
        <v>97.61702129166972</v>
      </c>
    </row>
    <row r="18" spans="1:11" s="81" customFormat="1" ht="16.5" customHeight="1">
      <c r="A18" s="107">
        <v>10</v>
      </c>
      <c r="B18" s="106" t="s">
        <v>36</v>
      </c>
      <c r="C18" s="177">
        <v>3894298</v>
      </c>
      <c r="D18" s="178">
        <v>182830</v>
      </c>
      <c r="E18" s="105">
        <f t="shared" si="0"/>
        <v>4077128</v>
      </c>
      <c r="F18" s="178">
        <v>3847115</v>
      </c>
      <c r="G18" s="178">
        <v>58913</v>
      </c>
      <c r="H18" s="105">
        <f t="shared" si="1"/>
        <v>3906028</v>
      </c>
      <c r="I18" s="88">
        <f t="shared" si="2"/>
        <v>98.7884080776561</v>
      </c>
      <c r="J18" s="88">
        <f t="shared" si="2"/>
        <v>32.2228299513209</v>
      </c>
      <c r="K18" s="87">
        <f t="shared" si="2"/>
        <v>95.80341848477654</v>
      </c>
    </row>
    <row r="19" spans="1:11" s="81" customFormat="1" ht="16.5" customHeight="1">
      <c r="A19" s="107">
        <v>11</v>
      </c>
      <c r="B19" s="106" t="s">
        <v>37</v>
      </c>
      <c r="C19" s="177">
        <v>4797088</v>
      </c>
      <c r="D19" s="178">
        <v>170016</v>
      </c>
      <c r="E19" s="105">
        <f t="shared" si="0"/>
        <v>4967104</v>
      </c>
      <c r="F19" s="178">
        <v>4751902</v>
      </c>
      <c r="G19" s="178">
        <v>59389</v>
      </c>
      <c r="H19" s="105">
        <f t="shared" si="1"/>
        <v>4811291</v>
      </c>
      <c r="I19" s="88">
        <f t="shared" si="2"/>
        <v>99.05805355248852</v>
      </c>
      <c r="J19" s="88">
        <f t="shared" si="2"/>
        <v>34.9314182194617</v>
      </c>
      <c r="K19" s="87">
        <f t="shared" si="2"/>
        <v>96.86310171882852</v>
      </c>
    </row>
    <row r="20" spans="1:11" s="81" customFormat="1" ht="16.5" customHeight="1">
      <c r="A20" s="107">
        <v>12</v>
      </c>
      <c r="B20" s="106" t="s">
        <v>38</v>
      </c>
      <c r="C20" s="177">
        <v>12360002</v>
      </c>
      <c r="D20" s="178">
        <v>645742</v>
      </c>
      <c r="E20" s="105">
        <f t="shared" si="0"/>
        <v>13005744</v>
      </c>
      <c r="F20" s="178">
        <v>12169850</v>
      </c>
      <c r="G20" s="178">
        <v>182619</v>
      </c>
      <c r="H20" s="105">
        <f t="shared" si="1"/>
        <v>12352469</v>
      </c>
      <c r="I20" s="88">
        <f t="shared" si="2"/>
        <v>98.46155364699779</v>
      </c>
      <c r="J20" s="88">
        <f t="shared" si="2"/>
        <v>28.280489731192954</v>
      </c>
      <c r="K20" s="87">
        <f t="shared" si="2"/>
        <v>94.97702707357611</v>
      </c>
    </row>
    <row r="21" spans="1:11" s="81" customFormat="1" ht="16.5" customHeight="1">
      <c r="A21" s="107">
        <v>13</v>
      </c>
      <c r="B21" s="106" t="s">
        <v>39</v>
      </c>
      <c r="C21" s="177">
        <v>8736056</v>
      </c>
      <c r="D21" s="178">
        <v>698194</v>
      </c>
      <c r="E21" s="105">
        <f t="shared" si="0"/>
        <v>9434250</v>
      </c>
      <c r="F21" s="178">
        <v>8576863</v>
      </c>
      <c r="G21" s="178">
        <v>179634</v>
      </c>
      <c r="H21" s="105">
        <f t="shared" si="1"/>
        <v>8756497</v>
      </c>
      <c r="I21" s="88">
        <f t="shared" si="2"/>
        <v>98.17774748696667</v>
      </c>
      <c r="J21" s="88">
        <f t="shared" si="2"/>
        <v>25.72837921838343</v>
      </c>
      <c r="K21" s="87">
        <f t="shared" si="2"/>
        <v>92.81603731086201</v>
      </c>
    </row>
    <row r="22" spans="1:11" s="81" customFormat="1" ht="16.5" customHeight="1">
      <c r="A22" s="107">
        <v>14</v>
      </c>
      <c r="B22" s="106" t="s">
        <v>40</v>
      </c>
      <c r="C22" s="177">
        <v>2616610</v>
      </c>
      <c r="D22" s="178">
        <v>99207</v>
      </c>
      <c r="E22" s="105">
        <f t="shared" si="0"/>
        <v>2715817</v>
      </c>
      <c r="F22" s="178">
        <v>2582908</v>
      </c>
      <c r="G22" s="178">
        <v>27230</v>
      </c>
      <c r="H22" s="105">
        <f t="shared" si="1"/>
        <v>2610138</v>
      </c>
      <c r="I22" s="88">
        <f t="shared" si="2"/>
        <v>98.71199758466108</v>
      </c>
      <c r="J22" s="88">
        <f t="shared" si="2"/>
        <v>27.44765994335077</v>
      </c>
      <c r="K22" s="87">
        <f t="shared" si="2"/>
        <v>96.10875843254534</v>
      </c>
    </row>
    <row r="23" spans="1:11" s="81" customFormat="1" ht="16.5" customHeight="1">
      <c r="A23" s="107">
        <v>15</v>
      </c>
      <c r="B23" s="106" t="s">
        <v>41</v>
      </c>
      <c r="C23" s="177">
        <v>6523259</v>
      </c>
      <c r="D23" s="178">
        <v>320774</v>
      </c>
      <c r="E23" s="105">
        <f t="shared" si="0"/>
        <v>6844033</v>
      </c>
      <c r="F23" s="178">
        <v>6469589</v>
      </c>
      <c r="G23" s="178">
        <v>96936</v>
      </c>
      <c r="H23" s="105">
        <f t="shared" si="1"/>
        <v>6566525</v>
      </c>
      <c r="I23" s="88">
        <f t="shared" si="2"/>
        <v>99.17725173873978</v>
      </c>
      <c r="J23" s="88">
        <f t="shared" si="2"/>
        <v>30.21940680977885</v>
      </c>
      <c r="K23" s="87">
        <f t="shared" si="2"/>
        <v>95.94525625460895</v>
      </c>
    </row>
    <row r="24" spans="1:11" s="81" customFormat="1" ht="16.5" customHeight="1">
      <c r="A24" s="107">
        <v>16</v>
      </c>
      <c r="B24" s="106" t="s">
        <v>42</v>
      </c>
      <c r="C24" s="177">
        <v>7459365</v>
      </c>
      <c r="D24" s="178">
        <v>350768</v>
      </c>
      <c r="E24" s="105">
        <f t="shared" si="0"/>
        <v>7810133</v>
      </c>
      <c r="F24" s="178">
        <v>7377505</v>
      </c>
      <c r="G24" s="178">
        <v>88154</v>
      </c>
      <c r="H24" s="105">
        <f t="shared" si="1"/>
        <v>7465659</v>
      </c>
      <c r="I24" s="88">
        <f t="shared" si="2"/>
        <v>98.90258755269383</v>
      </c>
      <c r="J24" s="88">
        <f t="shared" si="2"/>
        <v>25.13171098845961</v>
      </c>
      <c r="K24" s="87">
        <f t="shared" si="2"/>
        <v>95.58939649299187</v>
      </c>
    </row>
    <row r="25" spans="1:11" s="81" customFormat="1" ht="16.5" customHeight="1">
      <c r="A25" s="108">
        <v>17</v>
      </c>
      <c r="B25" s="106" t="s">
        <v>43</v>
      </c>
      <c r="C25" s="177">
        <v>13279136</v>
      </c>
      <c r="D25" s="178">
        <v>559202</v>
      </c>
      <c r="E25" s="105">
        <f t="shared" si="0"/>
        <v>13838338</v>
      </c>
      <c r="F25" s="178">
        <v>13099566</v>
      </c>
      <c r="G25" s="178">
        <v>193068</v>
      </c>
      <c r="H25" s="105">
        <f t="shared" si="1"/>
        <v>13292634</v>
      </c>
      <c r="I25" s="88">
        <f t="shared" si="2"/>
        <v>98.64772828593668</v>
      </c>
      <c r="J25" s="88">
        <f t="shared" si="2"/>
        <v>34.52562759074539</v>
      </c>
      <c r="K25" s="87">
        <f t="shared" si="2"/>
        <v>96.0565784706227</v>
      </c>
    </row>
    <row r="26" spans="1:11" s="81" customFormat="1" ht="16.5" customHeight="1">
      <c r="A26" s="107">
        <v>18</v>
      </c>
      <c r="B26" s="106" t="s">
        <v>44</v>
      </c>
      <c r="C26" s="177">
        <v>14800858</v>
      </c>
      <c r="D26" s="178">
        <v>1480089</v>
      </c>
      <c r="E26" s="105">
        <f t="shared" si="0"/>
        <v>16280947</v>
      </c>
      <c r="F26" s="178">
        <v>14427008</v>
      </c>
      <c r="G26" s="178">
        <v>412693</v>
      </c>
      <c r="H26" s="105">
        <f t="shared" si="1"/>
        <v>14839701</v>
      </c>
      <c r="I26" s="88">
        <f t="shared" si="2"/>
        <v>97.47413291851053</v>
      </c>
      <c r="J26" s="88">
        <f t="shared" si="2"/>
        <v>27.88298541506626</v>
      </c>
      <c r="K26" s="87">
        <f t="shared" si="2"/>
        <v>91.14765252905744</v>
      </c>
    </row>
    <row r="27" spans="1:11" s="81" customFormat="1" ht="16.5" customHeight="1">
      <c r="A27" s="107">
        <v>19</v>
      </c>
      <c r="B27" s="106" t="s">
        <v>45</v>
      </c>
      <c r="C27" s="177">
        <v>20510917</v>
      </c>
      <c r="D27" s="178">
        <v>791781</v>
      </c>
      <c r="E27" s="105">
        <f t="shared" si="0"/>
        <v>21302698</v>
      </c>
      <c r="F27" s="178">
        <v>20191127</v>
      </c>
      <c r="G27" s="178">
        <v>261804</v>
      </c>
      <c r="H27" s="105">
        <f t="shared" si="1"/>
        <v>20452931</v>
      </c>
      <c r="I27" s="88">
        <f t="shared" si="2"/>
        <v>98.44087906942434</v>
      </c>
      <c r="J27" s="88">
        <f t="shared" si="2"/>
        <v>33.06520363585385</v>
      </c>
      <c r="K27" s="87">
        <f t="shared" si="2"/>
        <v>96.0109888428217</v>
      </c>
    </row>
    <row r="28" spans="1:11" s="81" customFormat="1" ht="16.5" customHeight="1">
      <c r="A28" s="107">
        <v>20</v>
      </c>
      <c r="B28" s="106" t="s">
        <v>46</v>
      </c>
      <c r="C28" s="177">
        <v>4853176</v>
      </c>
      <c r="D28" s="178">
        <v>483942</v>
      </c>
      <c r="E28" s="105">
        <f t="shared" si="0"/>
        <v>5337118</v>
      </c>
      <c r="F28" s="178">
        <v>4738306</v>
      </c>
      <c r="G28" s="178">
        <v>109486</v>
      </c>
      <c r="H28" s="105">
        <f t="shared" si="1"/>
        <v>4847792</v>
      </c>
      <c r="I28" s="88">
        <f t="shared" si="2"/>
        <v>97.63309634762885</v>
      </c>
      <c r="J28" s="88">
        <f t="shared" si="2"/>
        <v>22.623785494956007</v>
      </c>
      <c r="K28" s="87">
        <f t="shared" si="2"/>
        <v>90.83164359491396</v>
      </c>
    </row>
    <row r="29" spans="1:11" s="81" customFormat="1" ht="16.5" customHeight="1">
      <c r="A29" s="107">
        <v>21</v>
      </c>
      <c r="B29" s="106" t="s">
        <v>47</v>
      </c>
      <c r="C29" s="177">
        <v>9750385</v>
      </c>
      <c r="D29" s="178">
        <v>729812</v>
      </c>
      <c r="E29" s="105">
        <f t="shared" si="0"/>
        <v>10480197</v>
      </c>
      <c r="F29" s="178">
        <v>9591134</v>
      </c>
      <c r="G29" s="178">
        <v>151489</v>
      </c>
      <c r="H29" s="105">
        <f t="shared" si="1"/>
        <v>9742623</v>
      </c>
      <c r="I29" s="88">
        <f t="shared" si="2"/>
        <v>98.36672090384123</v>
      </c>
      <c r="J29" s="88">
        <f t="shared" si="2"/>
        <v>20.757263514439337</v>
      </c>
      <c r="K29" s="87">
        <f t="shared" si="2"/>
        <v>92.96221244696068</v>
      </c>
    </row>
    <row r="30" spans="1:11" s="81" customFormat="1" ht="16.5" customHeight="1">
      <c r="A30" s="107">
        <v>22</v>
      </c>
      <c r="B30" s="106" t="s">
        <v>48</v>
      </c>
      <c r="C30" s="177">
        <v>8392451</v>
      </c>
      <c r="D30" s="178">
        <v>474782</v>
      </c>
      <c r="E30" s="105">
        <f t="shared" si="0"/>
        <v>8867233</v>
      </c>
      <c r="F30" s="178">
        <v>8298343</v>
      </c>
      <c r="G30" s="178">
        <v>146904</v>
      </c>
      <c r="H30" s="105">
        <f t="shared" si="1"/>
        <v>8445247</v>
      </c>
      <c r="I30" s="88">
        <f t="shared" si="2"/>
        <v>98.8786589281248</v>
      </c>
      <c r="J30" s="88">
        <f t="shared" si="2"/>
        <v>30.941358349726823</v>
      </c>
      <c r="K30" s="87">
        <f t="shared" si="2"/>
        <v>95.24106336215593</v>
      </c>
    </row>
    <row r="31" spans="1:11" s="81" customFormat="1" ht="16.5" customHeight="1">
      <c r="A31" s="107">
        <v>23</v>
      </c>
      <c r="B31" s="106" t="s">
        <v>49</v>
      </c>
      <c r="C31" s="177">
        <v>9710111</v>
      </c>
      <c r="D31" s="178">
        <v>595890</v>
      </c>
      <c r="E31" s="105">
        <f t="shared" si="0"/>
        <v>10306001</v>
      </c>
      <c r="F31" s="178">
        <v>9568835</v>
      </c>
      <c r="G31" s="178">
        <v>156631</v>
      </c>
      <c r="H31" s="105">
        <f t="shared" si="1"/>
        <v>9725466</v>
      </c>
      <c r="I31" s="88">
        <f t="shared" si="2"/>
        <v>98.5450629761081</v>
      </c>
      <c r="J31" s="88">
        <f t="shared" si="2"/>
        <v>26.2852204265888</v>
      </c>
      <c r="K31" s="87">
        <f t="shared" si="2"/>
        <v>94.36701975868235</v>
      </c>
    </row>
    <row r="32" spans="1:11" s="81" customFormat="1" ht="16.5" customHeight="1">
      <c r="A32" s="107">
        <v>24</v>
      </c>
      <c r="B32" s="106" t="s">
        <v>50</v>
      </c>
      <c r="C32" s="177">
        <v>5107268</v>
      </c>
      <c r="D32" s="178">
        <v>340628</v>
      </c>
      <c r="E32" s="105">
        <f t="shared" si="0"/>
        <v>5447896</v>
      </c>
      <c r="F32" s="178">
        <v>5042899</v>
      </c>
      <c r="G32" s="178">
        <v>87706</v>
      </c>
      <c r="H32" s="105">
        <f t="shared" si="1"/>
        <v>5130605</v>
      </c>
      <c r="I32" s="88">
        <f t="shared" si="2"/>
        <v>98.73965885479282</v>
      </c>
      <c r="J32" s="88">
        <f t="shared" si="2"/>
        <v>25.74832368448865</v>
      </c>
      <c r="K32" s="87">
        <f t="shared" si="2"/>
        <v>94.17589836516703</v>
      </c>
    </row>
    <row r="33" spans="1:11" s="81" customFormat="1" ht="16.5" customHeight="1">
      <c r="A33" s="108">
        <v>25</v>
      </c>
      <c r="B33" s="106" t="s">
        <v>51</v>
      </c>
      <c r="C33" s="177">
        <v>6493077</v>
      </c>
      <c r="D33" s="178">
        <v>328512</v>
      </c>
      <c r="E33" s="105">
        <f t="shared" si="0"/>
        <v>6821589</v>
      </c>
      <c r="F33" s="178">
        <v>6416308</v>
      </c>
      <c r="G33" s="178">
        <v>94549</v>
      </c>
      <c r="H33" s="105">
        <f t="shared" si="1"/>
        <v>6510857</v>
      </c>
      <c r="I33" s="88">
        <f t="shared" si="2"/>
        <v>98.81767919893758</v>
      </c>
      <c r="J33" s="88">
        <f t="shared" si="2"/>
        <v>28.78098821352036</v>
      </c>
      <c r="K33" s="87">
        <f t="shared" si="2"/>
        <v>95.4448736210874</v>
      </c>
    </row>
    <row r="34" spans="1:11" s="81" customFormat="1" ht="16.5" customHeight="1">
      <c r="A34" s="107">
        <v>26</v>
      </c>
      <c r="B34" s="106" t="s">
        <v>52</v>
      </c>
      <c r="C34" s="177">
        <v>10060362</v>
      </c>
      <c r="D34" s="178">
        <v>913847</v>
      </c>
      <c r="E34" s="105">
        <f t="shared" si="0"/>
        <v>10974209</v>
      </c>
      <c r="F34" s="178">
        <v>9856884</v>
      </c>
      <c r="G34" s="178">
        <v>199926</v>
      </c>
      <c r="H34" s="105">
        <f t="shared" si="1"/>
        <v>10056810</v>
      </c>
      <c r="I34" s="88">
        <f t="shared" si="2"/>
        <v>97.97742864521177</v>
      </c>
      <c r="J34" s="88">
        <f t="shared" si="2"/>
        <v>21.877403985568698</v>
      </c>
      <c r="K34" s="87">
        <f t="shared" si="2"/>
        <v>91.64040888960653</v>
      </c>
    </row>
    <row r="35" spans="1:11" s="81" customFormat="1" ht="16.5" customHeight="1">
      <c r="A35" s="107">
        <v>27</v>
      </c>
      <c r="B35" s="106" t="s">
        <v>53</v>
      </c>
      <c r="C35" s="177">
        <v>4241125</v>
      </c>
      <c r="D35" s="178">
        <v>107879</v>
      </c>
      <c r="E35" s="105">
        <f t="shared" si="0"/>
        <v>4349004</v>
      </c>
      <c r="F35" s="178">
        <v>4216036</v>
      </c>
      <c r="G35" s="178">
        <v>29337</v>
      </c>
      <c r="H35" s="105">
        <f t="shared" si="1"/>
        <v>4245373</v>
      </c>
      <c r="I35" s="88">
        <f t="shared" si="2"/>
        <v>99.40843526187038</v>
      </c>
      <c r="J35" s="88">
        <f t="shared" si="2"/>
        <v>27.194356640309973</v>
      </c>
      <c r="K35" s="87">
        <f t="shared" si="2"/>
        <v>97.6171325664451</v>
      </c>
    </row>
    <row r="36" spans="1:11" s="81" customFormat="1" ht="16.5" customHeight="1">
      <c r="A36" s="107">
        <v>28</v>
      </c>
      <c r="B36" s="106" t="s">
        <v>54</v>
      </c>
      <c r="C36" s="177">
        <v>8554710</v>
      </c>
      <c r="D36" s="178">
        <v>425672</v>
      </c>
      <c r="E36" s="105">
        <f t="shared" si="0"/>
        <v>8980382</v>
      </c>
      <c r="F36" s="178">
        <v>8450951</v>
      </c>
      <c r="G36" s="178">
        <v>126329</v>
      </c>
      <c r="H36" s="105">
        <f t="shared" si="1"/>
        <v>8577280</v>
      </c>
      <c r="I36" s="88">
        <f t="shared" si="2"/>
        <v>98.78711259645272</v>
      </c>
      <c r="J36" s="88">
        <f t="shared" si="2"/>
        <v>29.677545152135913</v>
      </c>
      <c r="K36" s="87">
        <f t="shared" si="2"/>
        <v>95.51130453025273</v>
      </c>
    </row>
    <row r="37" spans="1:11" s="81" customFormat="1" ht="16.5" customHeight="1">
      <c r="A37" s="107">
        <v>29</v>
      </c>
      <c r="B37" s="106" t="s">
        <v>55</v>
      </c>
      <c r="C37" s="177">
        <v>3791753</v>
      </c>
      <c r="D37" s="178">
        <v>167149</v>
      </c>
      <c r="E37" s="105">
        <f t="shared" si="0"/>
        <v>3958902</v>
      </c>
      <c r="F37" s="178">
        <v>3734724</v>
      </c>
      <c r="G37" s="178">
        <v>64043</v>
      </c>
      <c r="H37" s="105">
        <f t="shared" si="1"/>
        <v>3798767</v>
      </c>
      <c r="I37" s="88">
        <f t="shared" si="2"/>
        <v>98.49597270708298</v>
      </c>
      <c r="J37" s="88">
        <f t="shared" si="2"/>
        <v>38.31491663126911</v>
      </c>
      <c r="K37" s="87">
        <f t="shared" si="2"/>
        <v>95.95506531861612</v>
      </c>
    </row>
    <row r="38" spans="1:11" s="81" customFormat="1" ht="16.5" customHeight="1">
      <c r="A38" s="107">
        <v>30</v>
      </c>
      <c r="B38" s="106" t="s">
        <v>56</v>
      </c>
      <c r="C38" s="177">
        <v>5112144</v>
      </c>
      <c r="D38" s="178">
        <v>433093</v>
      </c>
      <c r="E38" s="105">
        <f t="shared" si="0"/>
        <v>5545237</v>
      </c>
      <c r="F38" s="178">
        <v>4987044</v>
      </c>
      <c r="G38" s="178">
        <v>140571</v>
      </c>
      <c r="H38" s="105">
        <f t="shared" si="1"/>
        <v>5127615</v>
      </c>
      <c r="I38" s="88">
        <f t="shared" si="2"/>
        <v>97.55288583420185</v>
      </c>
      <c r="J38" s="88">
        <f t="shared" si="2"/>
        <v>32.457462946757396</v>
      </c>
      <c r="K38" s="87">
        <f t="shared" si="2"/>
        <v>92.46881603076659</v>
      </c>
    </row>
    <row r="39" spans="1:11" s="81" customFormat="1" ht="16.5" customHeight="1">
      <c r="A39" s="107">
        <v>31</v>
      </c>
      <c r="B39" s="106" t="s">
        <v>57</v>
      </c>
      <c r="C39" s="177">
        <v>6800374</v>
      </c>
      <c r="D39" s="178">
        <v>476521</v>
      </c>
      <c r="E39" s="105">
        <f t="shared" si="0"/>
        <v>7276895</v>
      </c>
      <c r="F39" s="178">
        <v>6668704</v>
      </c>
      <c r="G39" s="178">
        <v>140043</v>
      </c>
      <c r="H39" s="105">
        <f t="shared" si="1"/>
        <v>6808747</v>
      </c>
      <c r="I39" s="88">
        <f t="shared" si="2"/>
        <v>98.0637829625253</v>
      </c>
      <c r="J39" s="88">
        <f t="shared" si="2"/>
        <v>29.38863135097928</v>
      </c>
      <c r="K39" s="87">
        <f t="shared" si="2"/>
        <v>93.56665171065406</v>
      </c>
    </row>
    <row r="40" spans="1:11" s="81" customFormat="1" ht="16.5" customHeight="1">
      <c r="A40" s="107">
        <v>32</v>
      </c>
      <c r="B40" s="106" t="s">
        <v>58</v>
      </c>
      <c r="C40" s="177">
        <v>7922332</v>
      </c>
      <c r="D40" s="178">
        <v>641766</v>
      </c>
      <c r="E40" s="105">
        <f t="shared" si="0"/>
        <v>8564098</v>
      </c>
      <c r="F40" s="178">
        <v>7780154</v>
      </c>
      <c r="G40" s="178">
        <v>163238</v>
      </c>
      <c r="H40" s="105">
        <f t="shared" si="1"/>
        <v>7943392</v>
      </c>
      <c r="I40" s="88">
        <f t="shared" si="2"/>
        <v>98.2053516565577</v>
      </c>
      <c r="J40" s="88">
        <f t="shared" si="2"/>
        <v>25.43575072534226</v>
      </c>
      <c r="K40" s="87">
        <f t="shared" si="2"/>
        <v>92.75223146675809</v>
      </c>
    </row>
    <row r="41" spans="1:11" s="81" customFormat="1" ht="16.5" customHeight="1">
      <c r="A41" s="108">
        <v>33</v>
      </c>
      <c r="B41" s="106" t="s">
        <v>59</v>
      </c>
      <c r="C41" s="177">
        <v>3694296</v>
      </c>
      <c r="D41" s="178">
        <v>182001</v>
      </c>
      <c r="E41" s="105">
        <f t="shared" si="0"/>
        <v>3876297</v>
      </c>
      <c r="F41" s="178">
        <v>3657119</v>
      </c>
      <c r="G41" s="178">
        <v>52125</v>
      </c>
      <c r="H41" s="105">
        <f t="shared" si="1"/>
        <v>3709244</v>
      </c>
      <c r="I41" s="88">
        <f aca="true" t="shared" si="3" ref="I41:K74">F41/C41*100</f>
        <v>98.9936648281567</v>
      </c>
      <c r="J41" s="88">
        <f t="shared" si="3"/>
        <v>28.639952527733364</v>
      </c>
      <c r="K41" s="87">
        <f t="shared" si="3"/>
        <v>95.69039730443771</v>
      </c>
    </row>
    <row r="42" spans="1:11" s="81" customFormat="1" ht="16.5" customHeight="1">
      <c r="A42" s="107">
        <v>34</v>
      </c>
      <c r="B42" s="106" t="s">
        <v>60</v>
      </c>
      <c r="C42" s="177">
        <v>5408795</v>
      </c>
      <c r="D42" s="178">
        <v>444015</v>
      </c>
      <c r="E42" s="105">
        <f t="shared" si="0"/>
        <v>5852810</v>
      </c>
      <c r="F42" s="178">
        <v>5310894</v>
      </c>
      <c r="G42" s="178">
        <v>126550</v>
      </c>
      <c r="H42" s="105">
        <f t="shared" si="1"/>
        <v>5437444</v>
      </c>
      <c r="I42" s="88">
        <f t="shared" si="3"/>
        <v>98.18996652674025</v>
      </c>
      <c r="J42" s="88">
        <f t="shared" si="3"/>
        <v>28.501289370854586</v>
      </c>
      <c r="K42" s="87">
        <f t="shared" si="3"/>
        <v>92.90313541700482</v>
      </c>
    </row>
    <row r="43" spans="1:11" s="81" customFormat="1" ht="16.5" customHeight="1">
      <c r="A43" s="107">
        <v>35</v>
      </c>
      <c r="B43" s="106" t="s">
        <v>61</v>
      </c>
      <c r="C43" s="177">
        <v>2576232</v>
      </c>
      <c r="D43" s="178">
        <v>99329</v>
      </c>
      <c r="E43" s="105">
        <f t="shared" si="0"/>
        <v>2675561</v>
      </c>
      <c r="F43" s="178">
        <v>2545465</v>
      </c>
      <c r="G43" s="178">
        <v>34551</v>
      </c>
      <c r="H43" s="105">
        <f t="shared" si="1"/>
        <v>2580016</v>
      </c>
      <c r="I43" s="88">
        <f t="shared" si="3"/>
        <v>98.80573643988585</v>
      </c>
      <c r="J43" s="88">
        <f t="shared" si="3"/>
        <v>34.78440334645471</v>
      </c>
      <c r="K43" s="87">
        <f t="shared" si="3"/>
        <v>96.42897321346813</v>
      </c>
    </row>
    <row r="44" spans="1:11" s="81" customFormat="1" ht="16.5" customHeight="1">
      <c r="A44" s="107">
        <v>36</v>
      </c>
      <c r="B44" s="106" t="s">
        <v>62</v>
      </c>
      <c r="C44" s="177">
        <v>4090444</v>
      </c>
      <c r="D44" s="178">
        <v>294655</v>
      </c>
      <c r="E44" s="105">
        <f t="shared" si="0"/>
        <v>4385099</v>
      </c>
      <c r="F44" s="178">
        <v>4035161</v>
      </c>
      <c r="G44" s="178">
        <v>73042</v>
      </c>
      <c r="H44" s="105">
        <f t="shared" si="1"/>
        <v>4108203</v>
      </c>
      <c r="I44" s="88">
        <f t="shared" si="3"/>
        <v>98.64848412543968</v>
      </c>
      <c r="J44" s="88">
        <f t="shared" si="3"/>
        <v>24.78899051433032</v>
      </c>
      <c r="K44" s="87">
        <f t="shared" si="3"/>
        <v>93.68552454574002</v>
      </c>
    </row>
    <row r="45" spans="1:11" s="81" customFormat="1" ht="16.5" customHeight="1">
      <c r="A45" s="107">
        <v>37</v>
      </c>
      <c r="B45" s="106" t="s">
        <v>63</v>
      </c>
      <c r="C45" s="177">
        <v>2914097</v>
      </c>
      <c r="D45" s="178">
        <v>187119</v>
      </c>
      <c r="E45" s="105">
        <f t="shared" si="0"/>
        <v>3101216</v>
      </c>
      <c r="F45" s="178">
        <v>2872661</v>
      </c>
      <c r="G45" s="178">
        <v>44992</v>
      </c>
      <c r="H45" s="105">
        <f t="shared" si="1"/>
        <v>2917653</v>
      </c>
      <c r="I45" s="88">
        <f t="shared" si="3"/>
        <v>98.5780843945826</v>
      </c>
      <c r="J45" s="88">
        <f t="shared" si="3"/>
        <v>24.044591944163873</v>
      </c>
      <c r="K45" s="87">
        <f t="shared" si="3"/>
        <v>94.08093470432244</v>
      </c>
    </row>
    <row r="46" spans="1:11" s="81" customFormat="1" ht="16.5" customHeight="1">
      <c r="A46" s="107">
        <v>38</v>
      </c>
      <c r="B46" s="106" t="s">
        <v>64</v>
      </c>
      <c r="C46" s="177">
        <v>4072997</v>
      </c>
      <c r="D46" s="178">
        <v>235340</v>
      </c>
      <c r="E46" s="105">
        <f t="shared" si="0"/>
        <v>4308337</v>
      </c>
      <c r="F46" s="178">
        <v>4018613</v>
      </c>
      <c r="G46" s="178">
        <v>64575</v>
      </c>
      <c r="H46" s="105">
        <f t="shared" si="1"/>
        <v>4083188</v>
      </c>
      <c r="I46" s="88">
        <f t="shared" si="3"/>
        <v>98.66476700081046</v>
      </c>
      <c r="J46" s="88">
        <f t="shared" si="3"/>
        <v>27.439024390243905</v>
      </c>
      <c r="K46" s="87">
        <f t="shared" si="3"/>
        <v>94.77410889630964</v>
      </c>
    </row>
    <row r="47" spans="1:11" s="81" customFormat="1" ht="16.5" customHeight="1">
      <c r="A47" s="104">
        <v>39</v>
      </c>
      <c r="B47" s="103" t="s">
        <v>65</v>
      </c>
      <c r="C47" s="179">
        <v>6854946</v>
      </c>
      <c r="D47" s="180">
        <v>482312</v>
      </c>
      <c r="E47" s="102">
        <f t="shared" si="0"/>
        <v>7337258</v>
      </c>
      <c r="F47" s="180">
        <v>6721881</v>
      </c>
      <c r="G47" s="180">
        <v>142542</v>
      </c>
      <c r="H47" s="102">
        <f t="shared" si="1"/>
        <v>6864423</v>
      </c>
      <c r="I47" s="83">
        <f t="shared" si="3"/>
        <v>98.05884685306054</v>
      </c>
      <c r="J47" s="83">
        <f t="shared" si="3"/>
        <v>29.55389872115975</v>
      </c>
      <c r="K47" s="82">
        <f t="shared" si="3"/>
        <v>93.55569887279417</v>
      </c>
    </row>
    <row r="48" spans="1:11" s="81" customFormat="1" ht="16.5" customHeight="1" thickBot="1">
      <c r="A48" s="101">
        <v>40</v>
      </c>
      <c r="B48" s="90" t="s">
        <v>150</v>
      </c>
      <c r="C48" s="181">
        <v>3158537</v>
      </c>
      <c r="D48" s="181">
        <v>132712</v>
      </c>
      <c r="E48" s="100">
        <f t="shared" si="0"/>
        <v>3291249</v>
      </c>
      <c r="F48" s="181">
        <v>3128982</v>
      </c>
      <c r="G48" s="181">
        <v>32388</v>
      </c>
      <c r="H48" s="100">
        <f t="shared" si="1"/>
        <v>3161370</v>
      </c>
      <c r="I48" s="99">
        <f t="shared" si="3"/>
        <v>99.06428197611741</v>
      </c>
      <c r="J48" s="99">
        <f t="shared" si="3"/>
        <v>24.40472602326843</v>
      </c>
      <c r="K48" s="98">
        <f t="shared" si="3"/>
        <v>96.05380814395994</v>
      </c>
    </row>
    <row r="49" spans="1:11" s="74" customFormat="1" ht="18" customHeight="1" thickBot="1" thickTop="1">
      <c r="A49" s="598" t="s">
        <v>149</v>
      </c>
      <c r="B49" s="599"/>
      <c r="C49" s="77">
        <f aca="true" t="shared" si="4" ref="C49:H49">SUM(C9:C48)</f>
        <v>421108247</v>
      </c>
      <c r="D49" s="77">
        <f t="shared" si="4"/>
        <v>26634840</v>
      </c>
      <c r="E49" s="77">
        <f t="shared" si="4"/>
        <v>447743087</v>
      </c>
      <c r="F49" s="77">
        <f t="shared" si="4"/>
        <v>414734034</v>
      </c>
      <c r="G49" s="77">
        <f t="shared" si="4"/>
        <v>7379779</v>
      </c>
      <c r="H49" s="77">
        <f t="shared" si="4"/>
        <v>422113813</v>
      </c>
      <c r="I49" s="97">
        <f t="shared" si="3"/>
        <v>98.48632434880811</v>
      </c>
      <c r="J49" s="97">
        <f t="shared" si="3"/>
        <v>27.707239840749935</v>
      </c>
      <c r="K49" s="96">
        <f t="shared" si="3"/>
        <v>94.27589732948796</v>
      </c>
    </row>
    <row r="50" spans="1:11" s="81" customFormat="1" ht="16.5" customHeight="1">
      <c r="A50" s="95">
        <v>41</v>
      </c>
      <c r="B50" s="94" t="s">
        <v>67</v>
      </c>
      <c r="C50" s="182">
        <v>2515112</v>
      </c>
      <c r="D50" s="183">
        <v>177459</v>
      </c>
      <c r="E50" s="93">
        <f aca="true" t="shared" si="5" ref="E50:E72">C50+D50</f>
        <v>2692571</v>
      </c>
      <c r="F50" s="183">
        <v>2482056</v>
      </c>
      <c r="G50" s="183">
        <v>42842</v>
      </c>
      <c r="H50" s="93">
        <f aca="true" t="shared" si="6" ref="H50:H72">F50+G50</f>
        <v>2524898</v>
      </c>
      <c r="I50" s="92">
        <f t="shared" si="3"/>
        <v>98.68570465251648</v>
      </c>
      <c r="J50" s="92">
        <f t="shared" si="3"/>
        <v>24.14191447038471</v>
      </c>
      <c r="K50" s="91">
        <f t="shared" si="3"/>
        <v>93.77275473887225</v>
      </c>
    </row>
    <row r="51" spans="1:11" s="81" customFormat="1" ht="16.5" customHeight="1">
      <c r="A51" s="86">
        <v>42</v>
      </c>
      <c r="B51" s="90" t="s">
        <v>68</v>
      </c>
      <c r="C51" s="177">
        <v>2236283</v>
      </c>
      <c r="D51" s="178">
        <v>83524</v>
      </c>
      <c r="E51" s="89">
        <f t="shared" si="5"/>
        <v>2319807</v>
      </c>
      <c r="F51" s="178">
        <v>2213287</v>
      </c>
      <c r="G51" s="178">
        <v>40242</v>
      </c>
      <c r="H51" s="89">
        <f t="shared" si="6"/>
        <v>2253529</v>
      </c>
      <c r="I51" s="88">
        <f t="shared" si="3"/>
        <v>98.97168649942785</v>
      </c>
      <c r="J51" s="88">
        <f t="shared" si="3"/>
        <v>48.180163785259325</v>
      </c>
      <c r="K51" s="87">
        <f t="shared" si="3"/>
        <v>97.14295197833268</v>
      </c>
    </row>
    <row r="52" spans="1:11" s="81" customFormat="1" ht="16.5" customHeight="1">
      <c r="A52" s="86">
        <v>43</v>
      </c>
      <c r="B52" s="90" t="s">
        <v>69</v>
      </c>
      <c r="C52" s="177">
        <v>1626965</v>
      </c>
      <c r="D52" s="178">
        <v>95412</v>
      </c>
      <c r="E52" s="89">
        <f t="shared" si="5"/>
        <v>1722377</v>
      </c>
      <c r="F52" s="178">
        <v>1601191</v>
      </c>
      <c r="G52" s="178">
        <v>26682</v>
      </c>
      <c r="H52" s="89">
        <f t="shared" si="6"/>
        <v>1627873</v>
      </c>
      <c r="I52" s="88">
        <f t="shared" si="3"/>
        <v>98.41582332748399</v>
      </c>
      <c r="J52" s="88">
        <f t="shared" si="3"/>
        <v>27.965035844547852</v>
      </c>
      <c r="K52" s="87">
        <f t="shared" si="3"/>
        <v>94.51316407499635</v>
      </c>
    </row>
    <row r="53" spans="1:11" s="81" customFormat="1" ht="16.5" customHeight="1">
      <c r="A53" s="86">
        <v>44</v>
      </c>
      <c r="B53" s="90" t="s">
        <v>70</v>
      </c>
      <c r="C53" s="177">
        <v>569558</v>
      </c>
      <c r="D53" s="178">
        <v>15499</v>
      </c>
      <c r="E53" s="89">
        <f t="shared" si="5"/>
        <v>585057</v>
      </c>
      <c r="F53" s="178">
        <v>565154</v>
      </c>
      <c r="G53" s="178">
        <v>5766</v>
      </c>
      <c r="H53" s="89">
        <f t="shared" si="6"/>
        <v>570920</v>
      </c>
      <c r="I53" s="88">
        <f t="shared" si="3"/>
        <v>99.22676882775767</v>
      </c>
      <c r="J53" s="88">
        <f t="shared" si="3"/>
        <v>37.2024001548487</v>
      </c>
      <c r="K53" s="87">
        <f t="shared" si="3"/>
        <v>97.58365424223624</v>
      </c>
    </row>
    <row r="54" spans="1:11" s="81" customFormat="1" ht="16.5" customHeight="1">
      <c r="A54" s="86">
        <v>45</v>
      </c>
      <c r="B54" s="90" t="s">
        <v>71</v>
      </c>
      <c r="C54" s="177">
        <v>976187</v>
      </c>
      <c r="D54" s="178">
        <v>57016</v>
      </c>
      <c r="E54" s="89">
        <f t="shared" si="5"/>
        <v>1033203</v>
      </c>
      <c r="F54" s="178">
        <v>965129</v>
      </c>
      <c r="G54" s="178">
        <v>13900</v>
      </c>
      <c r="H54" s="89">
        <f t="shared" si="6"/>
        <v>979029</v>
      </c>
      <c r="I54" s="88">
        <f t="shared" si="3"/>
        <v>98.86722523450938</v>
      </c>
      <c r="J54" s="88">
        <f t="shared" si="3"/>
        <v>24.37912165006314</v>
      </c>
      <c r="K54" s="87">
        <f t="shared" si="3"/>
        <v>94.7566935055357</v>
      </c>
    </row>
    <row r="55" spans="1:11" s="81" customFormat="1" ht="16.5" customHeight="1">
      <c r="A55" s="86">
        <v>46</v>
      </c>
      <c r="B55" s="90" t="s">
        <v>72</v>
      </c>
      <c r="C55" s="177">
        <v>852966</v>
      </c>
      <c r="D55" s="178">
        <v>37965</v>
      </c>
      <c r="E55" s="89">
        <f t="shared" si="5"/>
        <v>890931</v>
      </c>
      <c r="F55" s="178">
        <v>841191</v>
      </c>
      <c r="G55" s="178">
        <v>9900</v>
      </c>
      <c r="H55" s="89">
        <f t="shared" si="6"/>
        <v>851091</v>
      </c>
      <c r="I55" s="88">
        <f t="shared" si="3"/>
        <v>98.61952293526353</v>
      </c>
      <c r="J55" s="88">
        <f t="shared" si="3"/>
        <v>26.076649545634133</v>
      </c>
      <c r="K55" s="87">
        <f t="shared" si="3"/>
        <v>95.52827323328069</v>
      </c>
    </row>
    <row r="56" spans="1:11" s="81" customFormat="1" ht="16.5" customHeight="1">
      <c r="A56" s="86">
        <v>47</v>
      </c>
      <c r="B56" s="90" t="s">
        <v>73</v>
      </c>
      <c r="C56" s="177">
        <v>1531902</v>
      </c>
      <c r="D56" s="178">
        <v>77414</v>
      </c>
      <c r="E56" s="89">
        <f t="shared" si="5"/>
        <v>1609316</v>
      </c>
      <c r="F56" s="178">
        <v>1516501</v>
      </c>
      <c r="G56" s="178">
        <v>19153</v>
      </c>
      <c r="H56" s="89">
        <f t="shared" si="6"/>
        <v>1535654</v>
      </c>
      <c r="I56" s="88">
        <f t="shared" si="3"/>
        <v>98.99464848273584</v>
      </c>
      <c r="J56" s="88">
        <f t="shared" si="3"/>
        <v>24.74100291936859</v>
      </c>
      <c r="K56" s="87">
        <f t="shared" si="3"/>
        <v>95.42277588739564</v>
      </c>
    </row>
    <row r="57" spans="1:11" s="81" customFormat="1" ht="16.5" customHeight="1">
      <c r="A57" s="86">
        <v>48</v>
      </c>
      <c r="B57" s="90" t="s">
        <v>74</v>
      </c>
      <c r="C57" s="177">
        <v>995828</v>
      </c>
      <c r="D57" s="178">
        <v>38549</v>
      </c>
      <c r="E57" s="89">
        <f t="shared" si="5"/>
        <v>1034377</v>
      </c>
      <c r="F57" s="178">
        <v>990362</v>
      </c>
      <c r="G57" s="178">
        <v>12670</v>
      </c>
      <c r="H57" s="89">
        <f t="shared" si="6"/>
        <v>1003032</v>
      </c>
      <c r="I57" s="88">
        <f t="shared" si="3"/>
        <v>99.45111003104954</v>
      </c>
      <c r="J57" s="88">
        <f t="shared" si="3"/>
        <v>32.8672598510986</v>
      </c>
      <c r="K57" s="87">
        <f t="shared" si="3"/>
        <v>96.96967353295753</v>
      </c>
    </row>
    <row r="58" spans="1:11" s="81" customFormat="1" ht="16.5" customHeight="1">
      <c r="A58" s="86">
        <v>49</v>
      </c>
      <c r="B58" s="90" t="s">
        <v>75</v>
      </c>
      <c r="C58" s="177">
        <v>949464</v>
      </c>
      <c r="D58" s="178">
        <v>53077</v>
      </c>
      <c r="E58" s="89">
        <f t="shared" si="5"/>
        <v>1002541</v>
      </c>
      <c r="F58" s="178">
        <v>941399</v>
      </c>
      <c r="G58" s="178">
        <v>15658</v>
      </c>
      <c r="H58" s="89">
        <f t="shared" si="6"/>
        <v>957057</v>
      </c>
      <c r="I58" s="88">
        <f t="shared" si="3"/>
        <v>99.15057337613644</v>
      </c>
      <c r="J58" s="88">
        <f t="shared" si="3"/>
        <v>29.500536955743545</v>
      </c>
      <c r="K58" s="87">
        <f t="shared" si="3"/>
        <v>95.463128191266</v>
      </c>
    </row>
    <row r="59" spans="1:11" s="81" customFormat="1" ht="16.5" customHeight="1">
      <c r="A59" s="86">
        <v>50</v>
      </c>
      <c r="B59" s="90" t="s">
        <v>76</v>
      </c>
      <c r="C59" s="177">
        <v>740852</v>
      </c>
      <c r="D59" s="178">
        <v>28698</v>
      </c>
      <c r="E59" s="89">
        <f t="shared" si="5"/>
        <v>769550</v>
      </c>
      <c r="F59" s="178">
        <v>734384</v>
      </c>
      <c r="G59" s="178">
        <v>9074</v>
      </c>
      <c r="H59" s="89">
        <f t="shared" si="6"/>
        <v>743458</v>
      </c>
      <c r="I59" s="88">
        <f t="shared" si="3"/>
        <v>99.12695113193998</v>
      </c>
      <c r="J59" s="88">
        <f t="shared" si="3"/>
        <v>31.618928148303016</v>
      </c>
      <c r="K59" s="87">
        <f t="shared" si="3"/>
        <v>96.60944707946202</v>
      </c>
    </row>
    <row r="60" spans="1:11" s="81" customFormat="1" ht="16.5" customHeight="1">
      <c r="A60" s="86">
        <v>51</v>
      </c>
      <c r="B60" s="90" t="s">
        <v>77</v>
      </c>
      <c r="C60" s="177">
        <v>503900</v>
      </c>
      <c r="D60" s="178">
        <v>32049</v>
      </c>
      <c r="E60" s="89">
        <f t="shared" si="5"/>
        <v>535949</v>
      </c>
      <c r="F60" s="178">
        <v>499017</v>
      </c>
      <c r="G60" s="178">
        <v>12545</v>
      </c>
      <c r="H60" s="89">
        <f t="shared" si="6"/>
        <v>511562</v>
      </c>
      <c r="I60" s="88">
        <f t="shared" si="3"/>
        <v>99.03095852351656</v>
      </c>
      <c r="J60" s="88">
        <f t="shared" si="3"/>
        <v>39.14318699491404</v>
      </c>
      <c r="K60" s="87">
        <f t="shared" si="3"/>
        <v>95.44975361461631</v>
      </c>
    </row>
    <row r="61" spans="1:11" s="81" customFormat="1" ht="16.5" customHeight="1">
      <c r="A61" s="86">
        <v>52</v>
      </c>
      <c r="B61" s="90" t="s">
        <v>78</v>
      </c>
      <c r="C61" s="177">
        <v>369853</v>
      </c>
      <c r="D61" s="178">
        <v>16702</v>
      </c>
      <c r="E61" s="89">
        <f t="shared" si="5"/>
        <v>386555</v>
      </c>
      <c r="F61" s="178">
        <v>366562</v>
      </c>
      <c r="G61" s="178">
        <v>5033</v>
      </c>
      <c r="H61" s="89">
        <f t="shared" si="6"/>
        <v>371595</v>
      </c>
      <c r="I61" s="88">
        <f t="shared" si="3"/>
        <v>99.11018702024859</v>
      </c>
      <c r="J61" s="88">
        <f t="shared" si="3"/>
        <v>30.13411567476949</v>
      </c>
      <c r="K61" s="87">
        <f t="shared" si="3"/>
        <v>96.12991682942919</v>
      </c>
    </row>
    <row r="62" spans="1:11" s="81" customFormat="1" ht="16.5" customHeight="1">
      <c r="A62" s="86">
        <v>53</v>
      </c>
      <c r="B62" s="90" t="s">
        <v>79</v>
      </c>
      <c r="C62" s="177">
        <v>392922</v>
      </c>
      <c r="D62" s="178">
        <v>16920</v>
      </c>
      <c r="E62" s="89">
        <f t="shared" si="5"/>
        <v>409842</v>
      </c>
      <c r="F62" s="178">
        <v>389808</v>
      </c>
      <c r="G62" s="178">
        <v>5176</v>
      </c>
      <c r="H62" s="89">
        <f t="shared" si="6"/>
        <v>394984</v>
      </c>
      <c r="I62" s="88">
        <f t="shared" si="3"/>
        <v>99.20747629300472</v>
      </c>
      <c r="J62" s="88">
        <f t="shared" si="3"/>
        <v>30.591016548463358</v>
      </c>
      <c r="K62" s="87">
        <f t="shared" si="3"/>
        <v>96.37470049433684</v>
      </c>
    </row>
    <row r="63" spans="1:11" s="81" customFormat="1" ht="16.5" customHeight="1">
      <c r="A63" s="86">
        <v>54</v>
      </c>
      <c r="B63" s="90" t="s">
        <v>80</v>
      </c>
      <c r="C63" s="177">
        <v>325630</v>
      </c>
      <c r="D63" s="178">
        <v>27752</v>
      </c>
      <c r="E63" s="89">
        <f t="shared" si="5"/>
        <v>353382</v>
      </c>
      <c r="F63" s="178">
        <v>323574</v>
      </c>
      <c r="G63" s="178">
        <v>3923</v>
      </c>
      <c r="H63" s="89">
        <f t="shared" si="6"/>
        <v>327497</v>
      </c>
      <c r="I63" s="88">
        <f t="shared" si="3"/>
        <v>99.36860854343888</v>
      </c>
      <c r="J63" s="88">
        <f t="shared" si="3"/>
        <v>14.13591813202652</v>
      </c>
      <c r="K63" s="87">
        <f t="shared" si="3"/>
        <v>92.67506550984487</v>
      </c>
    </row>
    <row r="64" spans="1:11" s="81" customFormat="1" ht="16.5" customHeight="1">
      <c r="A64" s="86">
        <v>55</v>
      </c>
      <c r="B64" s="90" t="s">
        <v>81</v>
      </c>
      <c r="C64" s="177">
        <v>450303</v>
      </c>
      <c r="D64" s="178">
        <v>22944</v>
      </c>
      <c r="E64" s="89">
        <f t="shared" si="5"/>
        <v>473247</v>
      </c>
      <c r="F64" s="178">
        <v>446024</v>
      </c>
      <c r="G64" s="178">
        <v>5397</v>
      </c>
      <c r="H64" s="89">
        <f t="shared" si="6"/>
        <v>451421</v>
      </c>
      <c r="I64" s="88">
        <f t="shared" si="3"/>
        <v>99.04975094547449</v>
      </c>
      <c r="J64" s="88">
        <f t="shared" si="3"/>
        <v>23.522489539748953</v>
      </c>
      <c r="K64" s="87">
        <f t="shared" si="3"/>
        <v>95.38803204246409</v>
      </c>
    </row>
    <row r="65" spans="1:11" s="81" customFormat="1" ht="16.5" customHeight="1">
      <c r="A65" s="86">
        <v>56</v>
      </c>
      <c r="B65" s="90" t="s">
        <v>82</v>
      </c>
      <c r="C65" s="177">
        <v>99519</v>
      </c>
      <c r="D65" s="178">
        <v>14</v>
      </c>
      <c r="E65" s="89">
        <f t="shared" si="5"/>
        <v>99533</v>
      </c>
      <c r="F65" s="178">
        <v>99519</v>
      </c>
      <c r="G65" s="178">
        <v>0</v>
      </c>
      <c r="H65" s="89">
        <f t="shared" si="6"/>
        <v>99519</v>
      </c>
      <c r="I65" s="88">
        <f t="shared" si="3"/>
        <v>100</v>
      </c>
      <c r="J65" s="88">
        <f t="shared" si="3"/>
        <v>0</v>
      </c>
      <c r="K65" s="87">
        <f t="shared" si="3"/>
        <v>99.98593431324284</v>
      </c>
    </row>
    <row r="66" spans="1:11" s="81" customFormat="1" ht="16.5" customHeight="1">
      <c r="A66" s="86">
        <v>57</v>
      </c>
      <c r="B66" s="90" t="s">
        <v>83</v>
      </c>
      <c r="C66" s="177">
        <v>459818</v>
      </c>
      <c r="D66" s="178">
        <v>11667</v>
      </c>
      <c r="E66" s="89">
        <f t="shared" si="5"/>
        <v>471485</v>
      </c>
      <c r="F66" s="178">
        <v>457753</v>
      </c>
      <c r="G66" s="178">
        <v>4026</v>
      </c>
      <c r="H66" s="89">
        <f t="shared" si="6"/>
        <v>461779</v>
      </c>
      <c r="I66" s="88">
        <f t="shared" si="3"/>
        <v>99.55090927279923</v>
      </c>
      <c r="J66" s="88">
        <f t="shared" si="3"/>
        <v>34.507585497557216</v>
      </c>
      <c r="K66" s="87">
        <f t="shared" si="3"/>
        <v>97.94139792358187</v>
      </c>
    </row>
    <row r="67" spans="1:11" s="81" customFormat="1" ht="16.5" customHeight="1">
      <c r="A67" s="86">
        <v>58</v>
      </c>
      <c r="B67" s="90" t="s">
        <v>84</v>
      </c>
      <c r="C67" s="177">
        <v>550318</v>
      </c>
      <c r="D67" s="178">
        <v>24804</v>
      </c>
      <c r="E67" s="89">
        <f t="shared" si="5"/>
        <v>575122</v>
      </c>
      <c r="F67" s="178">
        <v>541387</v>
      </c>
      <c r="G67" s="178">
        <v>9374</v>
      </c>
      <c r="H67" s="89">
        <f t="shared" si="6"/>
        <v>550761</v>
      </c>
      <c r="I67" s="88">
        <f t="shared" si="3"/>
        <v>98.37712013781122</v>
      </c>
      <c r="J67" s="88">
        <f t="shared" si="3"/>
        <v>37.792291565876475</v>
      </c>
      <c r="K67" s="87">
        <f t="shared" si="3"/>
        <v>95.76420307343486</v>
      </c>
    </row>
    <row r="68" spans="1:11" s="81" customFormat="1" ht="16.5" customHeight="1">
      <c r="A68" s="86">
        <v>59</v>
      </c>
      <c r="B68" s="90" t="s">
        <v>85</v>
      </c>
      <c r="C68" s="177">
        <v>1395015</v>
      </c>
      <c r="D68" s="178">
        <v>77156</v>
      </c>
      <c r="E68" s="89">
        <f t="shared" si="5"/>
        <v>1472171</v>
      </c>
      <c r="F68" s="178">
        <v>1373729</v>
      </c>
      <c r="G68" s="178">
        <v>28661</v>
      </c>
      <c r="H68" s="89">
        <f t="shared" si="6"/>
        <v>1402390</v>
      </c>
      <c r="I68" s="88">
        <f t="shared" si="3"/>
        <v>98.47413827091465</v>
      </c>
      <c r="J68" s="88">
        <f t="shared" si="3"/>
        <v>37.14681943076365</v>
      </c>
      <c r="K68" s="87">
        <f t="shared" si="3"/>
        <v>95.25999357411605</v>
      </c>
    </row>
    <row r="69" spans="1:11" s="81" customFormat="1" ht="16.5" customHeight="1">
      <c r="A69" s="86">
        <v>60</v>
      </c>
      <c r="B69" s="90" t="s">
        <v>86</v>
      </c>
      <c r="C69" s="177">
        <v>1498408</v>
      </c>
      <c r="D69" s="178">
        <v>68207</v>
      </c>
      <c r="E69" s="89">
        <f t="shared" si="5"/>
        <v>1566615</v>
      </c>
      <c r="F69" s="178">
        <v>1481962</v>
      </c>
      <c r="G69" s="178">
        <v>22801</v>
      </c>
      <c r="H69" s="89">
        <f t="shared" si="6"/>
        <v>1504763</v>
      </c>
      <c r="I69" s="88">
        <f t="shared" si="3"/>
        <v>98.90243511780503</v>
      </c>
      <c r="J69" s="88">
        <f t="shared" si="3"/>
        <v>33.42912017828082</v>
      </c>
      <c r="K69" s="87">
        <f t="shared" si="3"/>
        <v>96.05186979570603</v>
      </c>
    </row>
    <row r="70" spans="1:11" s="81" customFormat="1" ht="16.5" customHeight="1">
      <c r="A70" s="86">
        <v>61</v>
      </c>
      <c r="B70" s="90" t="s">
        <v>87</v>
      </c>
      <c r="C70" s="177">
        <v>1710960</v>
      </c>
      <c r="D70" s="178">
        <v>86862</v>
      </c>
      <c r="E70" s="89">
        <f t="shared" si="5"/>
        <v>1797822</v>
      </c>
      <c r="F70" s="178">
        <v>1690715</v>
      </c>
      <c r="G70" s="178">
        <v>27971</v>
      </c>
      <c r="H70" s="89">
        <f t="shared" si="6"/>
        <v>1718686</v>
      </c>
      <c r="I70" s="88">
        <f t="shared" si="3"/>
        <v>98.81674615420583</v>
      </c>
      <c r="J70" s="88">
        <f t="shared" si="3"/>
        <v>32.201653197025166</v>
      </c>
      <c r="K70" s="87">
        <f t="shared" si="3"/>
        <v>95.59822941314546</v>
      </c>
    </row>
    <row r="71" spans="1:11" s="81" customFormat="1" ht="16.5" customHeight="1">
      <c r="A71" s="86">
        <v>62</v>
      </c>
      <c r="B71" s="90" t="s">
        <v>88</v>
      </c>
      <c r="C71" s="177">
        <v>2328867</v>
      </c>
      <c r="D71" s="178">
        <v>85423</v>
      </c>
      <c r="E71" s="89">
        <f t="shared" si="5"/>
        <v>2414290</v>
      </c>
      <c r="F71" s="178">
        <v>2304616</v>
      </c>
      <c r="G71" s="178">
        <v>33215</v>
      </c>
      <c r="H71" s="89">
        <f t="shared" si="6"/>
        <v>2337831</v>
      </c>
      <c r="I71" s="88">
        <f t="shared" si="3"/>
        <v>98.95867818986657</v>
      </c>
      <c r="J71" s="88">
        <f t="shared" si="3"/>
        <v>38.88297062851925</v>
      </c>
      <c r="K71" s="87">
        <f t="shared" si="3"/>
        <v>96.83306479337611</v>
      </c>
    </row>
    <row r="72" spans="1:11" s="81" customFormat="1" ht="16.5" customHeight="1" thickBot="1">
      <c r="A72" s="86">
        <v>63</v>
      </c>
      <c r="B72" s="85" t="s">
        <v>89</v>
      </c>
      <c r="C72" s="179">
        <v>1457409</v>
      </c>
      <c r="D72" s="180">
        <v>116826</v>
      </c>
      <c r="E72" s="84">
        <f t="shared" si="5"/>
        <v>1574235</v>
      </c>
      <c r="F72" s="180">
        <v>1427359</v>
      </c>
      <c r="G72" s="180">
        <v>40098</v>
      </c>
      <c r="H72" s="84">
        <f t="shared" si="6"/>
        <v>1467457</v>
      </c>
      <c r="I72" s="83">
        <f t="shared" si="3"/>
        <v>97.93812169404745</v>
      </c>
      <c r="J72" s="83">
        <f t="shared" si="3"/>
        <v>34.32283909403729</v>
      </c>
      <c r="K72" s="82">
        <f t="shared" si="3"/>
        <v>93.2171499172614</v>
      </c>
    </row>
    <row r="73" spans="1:11" s="74" customFormat="1" ht="18" customHeight="1" thickBot="1" thickTop="1">
      <c r="A73" s="584" t="s">
        <v>148</v>
      </c>
      <c r="B73" s="585"/>
      <c r="C73" s="80">
        <f aca="true" t="shared" si="7" ref="C73:H73">SUM(C50:C72)</f>
        <v>24538039</v>
      </c>
      <c r="D73" s="80">
        <f t="shared" si="7"/>
        <v>1251939</v>
      </c>
      <c r="E73" s="80">
        <f t="shared" si="7"/>
        <v>25789978</v>
      </c>
      <c r="F73" s="80">
        <f t="shared" si="7"/>
        <v>24252679</v>
      </c>
      <c r="G73" s="80">
        <f t="shared" si="7"/>
        <v>394107</v>
      </c>
      <c r="H73" s="80">
        <f t="shared" si="7"/>
        <v>24646786</v>
      </c>
      <c r="I73" s="79">
        <f t="shared" si="3"/>
        <v>98.83707088410773</v>
      </c>
      <c r="J73" s="79">
        <f t="shared" si="3"/>
        <v>31.47972864492599</v>
      </c>
      <c r="K73" s="78">
        <f t="shared" si="3"/>
        <v>95.56730137575147</v>
      </c>
    </row>
    <row r="74" spans="1:11" s="74" customFormat="1" ht="18" customHeight="1" thickBot="1" thickTop="1">
      <c r="A74" s="586" t="s">
        <v>147</v>
      </c>
      <c r="B74" s="587"/>
      <c r="C74" s="77">
        <f aca="true" t="shared" si="8" ref="C74:H74">C49+C73</f>
        <v>445646286</v>
      </c>
      <c r="D74" s="77">
        <f t="shared" si="8"/>
        <v>27886779</v>
      </c>
      <c r="E74" s="77">
        <f t="shared" si="8"/>
        <v>473533065</v>
      </c>
      <c r="F74" s="77">
        <f t="shared" si="8"/>
        <v>438986713</v>
      </c>
      <c r="G74" s="77">
        <f t="shared" si="8"/>
        <v>7773886</v>
      </c>
      <c r="H74" s="77">
        <f t="shared" si="8"/>
        <v>446760599</v>
      </c>
      <c r="I74" s="76">
        <f t="shared" si="3"/>
        <v>98.50563704686635</v>
      </c>
      <c r="J74" s="76">
        <f t="shared" si="3"/>
        <v>27.876600592703802</v>
      </c>
      <c r="K74" s="75">
        <f t="shared" si="3"/>
        <v>94.34623092264951</v>
      </c>
    </row>
    <row r="75" ht="15.75" customHeight="1">
      <c r="A75" s="73" t="s">
        <v>146</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20</oddFooter>
  </headerFooter>
  <rowBreaks count="1" manualBreakCount="1">
    <brk id="49" max="10" man="1"/>
  </rowBreaks>
  <colBreaks count="1" manualBreakCount="1">
    <brk id="4" max="74" man="1"/>
  </colBreaks>
</worksheet>
</file>

<file path=xl/worksheets/sheet16.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pane xSplit="2" ySplit="8" topLeftCell="C9" activePane="bottomRight" state="frozen"/>
      <selection pane="topLeft" activeCell="Q27" sqref="Q27"/>
      <selection pane="topRight" activeCell="Q27" sqref="Q27"/>
      <selection pane="bottomLeft" activeCell="Q27" sqref="Q27"/>
      <selection pane="bottomRight" activeCell="Q27" sqref="Q27"/>
    </sheetView>
  </sheetViews>
  <sheetFormatPr defaultColWidth="9.00390625" defaultRowHeight="13.5"/>
  <cols>
    <col min="1" max="1" width="4.125" style="190" customWidth="1"/>
    <col min="2" max="2" width="11.125" style="190" customWidth="1"/>
    <col min="3" max="8" width="15.625" style="190" customWidth="1"/>
    <col min="9" max="11" width="6.625" style="190" customWidth="1"/>
    <col min="12" max="16384" width="9.00390625" style="190" customWidth="1"/>
  </cols>
  <sheetData>
    <row r="1" spans="1:11" ht="18.75">
      <c r="A1" s="572" t="s">
        <v>270</v>
      </c>
      <c r="B1" s="572"/>
      <c r="C1" s="572"/>
      <c r="D1" s="572"/>
      <c r="E1" s="572"/>
      <c r="F1" s="572"/>
      <c r="G1" s="572"/>
      <c r="H1" s="572"/>
      <c r="I1" s="572"/>
      <c r="J1" s="572"/>
      <c r="K1" s="572"/>
    </row>
    <row r="2" spans="7:11" ht="6" customHeight="1">
      <c r="G2" s="191"/>
      <c r="H2" s="192"/>
      <c r="I2" s="192"/>
      <c r="J2" s="192"/>
      <c r="K2" s="192"/>
    </row>
    <row r="3" spans="7:11" ht="16.5" customHeight="1" thickBot="1">
      <c r="G3" s="191"/>
      <c r="H3" s="191"/>
      <c r="I3" s="193"/>
      <c r="J3" s="193"/>
      <c r="K3" s="194" t="s">
        <v>145</v>
      </c>
    </row>
    <row r="4" spans="1:11" s="195" customFormat="1" ht="17.25" customHeight="1">
      <c r="A4" s="573" t="s">
        <v>8</v>
      </c>
      <c r="B4" s="574"/>
      <c r="C4" s="579" t="s">
        <v>168</v>
      </c>
      <c r="D4" s="580"/>
      <c r="E4" s="580"/>
      <c r="F4" s="580" t="s">
        <v>167</v>
      </c>
      <c r="G4" s="580"/>
      <c r="H4" s="580"/>
      <c r="I4" s="580" t="s">
        <v>166</v>
      </c>
      <c r="J4" s="580"/>
      <c r="K4" s="581"/>
    </row>
    <row r="5" spans="1:11" s="195" customFormat="1" ht="6" customHeight="1">
      <c r="A5" s="575"/>
      <c r="B5" s="576"/>
      <c r="C5" s="196"/>
      <c r="D5" s="197"/>
      <c r="E5" s="197"/>
      <c r="F5" s="197"/>
      <c r="G5" s="197"/>
      <c r="H5" s="197"/>
      <c r="I5" s="197"/>
      <c r="J5" s="197"/>
      <c r="K5" s="198"/>
    </row>
    <row r="6" spans="1:11" s="195" customFormat="1" ht="17.25" customHeight="1">
      <c r="A6" s="575"/>
      <c r="B6" s="576"/>
      <c r="C6" s="199" t="s">
        <v>165</v>
      </c>
      <c r="D6" s="200" t="s">
        <v>164</v>
      </c>
      <c r="E6" s="200" t="s">
        <v>161</v>
      </c>
      <c r="F6" s="200" t="s">
        <v>165</v>
      </c>
      <c r="G6" s="200" t="s">
        <v>164</v>
      </c>
      <c r="H6" s="200" t="s">
        <v>161</v>
      </c>
      <c r="I6" s="200" t="s">
        <v>163</v>
      </c>
      <c r="J6" s="200" t="s">
        <v>162</v>
      </c>
      <c r="K6" s="201" t="s">
        <v>161</v>
      </c>
    </row>
    <row r="7" spans="1:11" s="195" customFormat="1" ht="17.25" customHeight="1">
      <c r="A7" s="575"/>
      <c r="B7" s="576"/>
      <c r="C7" s="199" t="s">
        <v>178</v>
      </c>
      <c r="D7" s="200" t="s">
        <v>177</v>
      </c>
      <c r="E7" s="200" t="s">
        <v>176</v>
      </c>
      <c r="F7" s="200" t="s">
        <v>175</v>
      </c>
      <c r="G7" s="200" t="s">
        <v>174</v>
      </c>
      <c r="H7" s="200" t="s">
        <v>173</v>
      </c>
      <c r="I7" s="200" t="s">
        <v>172</v>
      </c>
      <c r="J7" s="200" t="s">
        <v>171</v>
      </c>
      <c r="K7" s="201" t="s">
        <v>170</v>
      </c>
    </row>
    <row r="8" spans="1:11" s="195" customFormat="1" ht="6" customHeight="1" thickBot="1">
      <c r="A8" s="577"/>
      <c r="B8" s="578"/>
      <c r="C8" s="202"/>
      <c r="D8" s="203"/>
      <c r="E8" s="203"/>
      <c r="F8" s="203"/>
      <c r="G8" s="203"/>
      <c r="H8" s="203"/>
      <c r="I8" s="203"/>
      <c r="J8" s="203"/>
      <c r="K8" s="204"/>
    </row>
    <row r="9" spans="1:15" s="195" customFormat="1" ht="16.5" customHeight="1">
      <c r="A9" s="205">
        <v>1</v>
      </c>
      <c r="B9" s="206" t="s">
        <v>151</v>
      </c>
      <c r="C9" s="207">
        <f>ROUND('21 税（千円)'!C9/1000,0)</f>
        <v>82470</v>
      </c>
      <c r="D9" s="208">
        <f>ROUND('21 税（千円)'!D9/1000,0)</f>
        <v>1964</v>
      </c>
      <c r="E9" s="208">
        <f>ROUND('21 税（千円)'!E9/1000,0)</f>
        <v>84434</v>
      </c>
      <c r="F9" s="208">
        <f>ROUND('21 税（千円)'!F9/1000,0)</f>
        <v>81951</v>
      </c>
      <c r="G9" s="208">
        <f>ROUND('21 税（千円)'!G9/1000,0)</f>
        <v>784</v>
      </c>
      <c r="H9" s="208">
        <f>ROUND('21 税（千円)'!H9/1000,0)</f>
        <v>82735</v>
      </c>
      <c r="I9" s="209">
        <v>99.4</v>
      </c>
      <c r="J9" s="209">
        <v>39.9</v>
      </c>
      <c r="K9" s="210">
        <v>98</v>
      </c>
      <c r="M9" s="449"/>
      <c r="N9" s="449"/>
      <c r="O9" s="449"/>
    </row>
    <row r="10" spans="1:15" s="195" customFormat="1" ht="16.5" customHeight="1">
      <c r="A10" s="211">
        <v>2</v>
      </c>
      <c r="B10" s="212" t="s">
        <v>28</v>
      </c>
      <c r="C10" s="213">
        <f>ROUND('21 税（千円)'!C10/1000,0)</f>
        <v>22355</v>
      </c>
      <c r="D10" s="214">
        <f>ROUND('21 税（千円)'!D10/1000,0)</f>
        <v>861</v>
      </c>
      <c r="E10" s="208">
        <f>ROUND('21 税（千円)'!E10/1000,0)</f>
        <v>23216</v>
      </c>
      <c r="F10" s="214">
        <f>ROUND('21 税（千円)'!F10/1000,0)</f>
        <v>22143</v>
      </c>
      <c r="G10" s="214">
        <f>ROUND('21 税（千円)'!G10/1000,0)</f>
        <v>253</v>
      </c>
      <c r="H10" s="208">
        <f>ROUND('21 税（千円)'!H10/1000,0)</f>
        <v>22396</v>
      </c>
      <c r="I10" s="215">
        <v>99.1</v>
      </c>
      <c r="J10" s="215">
        <v>29.4</v>
      </c>
      <c r="K10" s="216">
        <v>96.5</v>
      </c>
      <c r="M10" s="449"/>
      <c r="N10" s="449"/>
      <c r="O10" s="449"/>
    </row>
    <row r="11" spans="1:15" s="195" customFormat="1" ht="16.5" customHeight="1">
      <c r="A11" s="211">
        <v>3</v>
      </c>
      <c r="B11" s="212" t="s">
        <v>29</v>
      </c>
      <c r="C11" s="213">
        <f>ROUND('21 税（千円)'!C11/1000,0)</f>
        <v>12284</v>
      </c>
      <c r="D11" s="214">
        <f>ROUND('21 税（千円)'!D11/1000,0)</f>
        <v>575</v>
      </c>
      <c r="E11" s="208">
        <f>ROUND('21 税（千円)'!E11/1000,0)</f>
        <v>12859</v>
      </c>
      <c r="F11" s="214">
        <f>ROUND('21 税（千円)'!F11/1000,0)</f>
        <v>12146</v>
      </c>
      <c r="G11" s="214">
        <f>ROUND('21 税（千円)'!G11/1000,0)</f>
        <v>162</v>
      </c>
      <c r="H11" s="208">
        <f>ROUND('21 税（千円)'!H11/1000,0)</f>
        <v>12308</v>
      </c>
      <c r="I11" s="215">
        <v>98.9</v>
      </c>
      <c r="J11" s="215">
        <v>28.2</v>
      </c>
      <c r="K11" s="216">
        <v>95.7</v>
      </c>
      <c r="M11" s="449"/>
      <c r="N11" s="449"/>
      <c r="O11" s="449"/>
    </row>
    <row r="12" spans="1:15" s="195" customFormat="1" ht="16.5" customHeight="1">
      <c r="A12" s="211">
        <v>4</v>
      </c>
      <c r="B12" s="212" t="s">
        <v>30</v>
      </c>
      <c r="C12" s="213">
        <f>ROUND('21 税（千円)'!C12/1000,0)</f>
        <v>36542</v>
      </c>
      <c r="D12" s="214">
        <f>ROUND('21 税（千円)'!D12/1000,0)</f>
        <v>1922</v>
      </c>
      <c r="E12" s="208">
        <f>ROUND('21 税（千円)'!E12/1000,0)</f>
        <v>38464</v>
      </c>
      <c r="F12" s="214">
        <f>ROUND('21 税（千円)'!F12/1000,0)</f>
        <v>36055</v>
      </c>
      <c r="G12" s="214">
        <f>ROUND('21 税（千円)'!G12/1000,0)</f>
        <v>881</v>
      </c>
      <c r="H12" s="208">
        <f>ROUND('21 税（千円)'!H12/1000,0)</f>
        <v>36936</v>
      </c>
      <c r="I12" s="215">
        <v>98.7</v>
      </c>
      <c r="J12" s="215">
        <v>45.8</v>
      </c>
      <c r="K12" s="216">
        <v>96</v>
      </c>
      <c r="M12" s="449"/>
      <c r="N12" s="449"/>
      <c r="O12" s="449"/>
    </row>
    <row r="13" spans="1:15" s="195" customFormat="1" ht="16.5" customHeight="1">
      <c r="A13" s="211">
        <v>5</v>
      </c>
      <c r="B13" s="212" t="s">
        <v>31</v>
      </c>
      <c r="C13" s="213">
        <f>ROUND('21 税（千円)'!C13/1000,0)</f>
        <v>4274</v>
      </c>
      <c r="D13" s="214">
        <f>ROUND('21 税（千円)'!D13/1000,0)</f>
        <v>125</v>
      </c>
      <c r="E13" s="208">
        <f>ROUND('21 税（千円)'!E13/1000,0)</f>
        <v>4399</v>
      </c>
      <c r="F13" s="214">
        <f>ROUND('21 税（千円)'!F13/1000,0)</f>
        <v>4232</v>
      </c>
      <c r="G13" s="214">
        <f>ROUND('21 税（千円)'!G13/1000,0)</f>
        <v>39</v>
      </c>
      <c r="H13" s="208">
        <f>ROUND('21 税（千円)'!H13/1000,0)</f>
        <v>4271</v>
      </c>
      <c r="I13" s="215">
        <v>99</v>
      </c>
      <c r="J13" s="215">
        <v>31.6</v>
      </c>
      <c r="K13" s="216">
        <v>97.1</v>
      </c>
      <c r="M13" s="449"/>
      <c r="N13" s="449"/>
      <c r="O13" s="449"/>
    </row>
    <row r="14" spans="1:15" s="195" customFormat="1" ht="16.5" customHeight="1">
      <c r="A14" s="211">
        <v>6</v>
      </c>
      <c r="B14" s="212" t="s">
        <v>32</v>
      </c>
      <c r="C14" s="213">
        <f>ROUND('21 税（千円)'!C14/1000,0)</f>
        <v>4634</v>
      </c>
      <c r="D14" s="214">
        <f>ROUND('21 税（千円)'!D14/1000,0)</f>
        <v>336</v>
      </c>
      <c r="E14" s="208">
        <f>ROUND('21 税（千円)'!E14/1000,0)</f>
        <v>4970</v>
      </c>
      <c r="F14" s="214">
        <f>ROUND('21 税（千円)'!F14/1000,0)</f>
        <v>4552</v>
      </c>
      <c r="G14" s="214">
        <f>ROUND('21 税（千円)'!G14/1000,0)</f>
        <v>56</v>
      </c>
      <c r="H14" s="208">
        <f>ROUND('21 税（千円)'!H14/1000,0)</f>
        <v>4608</v>
      </c>
      <c r="I14" s="215">
        <v>98.2</v>
      </c>
      <c r="J14" s="215">
        <v>16.8</v>
      </c>
      <c r="K14" s="216">
        <v>92.7</v>
      </c>
      <c r="M14" s="449"/>
      <c r="N14" s="449"/>
      <c r="O14" s="449"/>
    </row>
    <row r="15" spans="1:15" s="195" customFormat="1" ht="16.5" customHeight="1">
      <c r="A15" s="211">
        <v>7</v>
      </c>
      <c r="B15" s="212" t="s">
        <v>33</v>
      </c>
      <c r="C15" s="213">
        <f>ROUND('21 税（千円)'!C15/1000,0)</f>
        <v>19843</v>
      </c>
      <c r="D15" s="214">
        <f>ROUND('21 税（千円)'!D15/1000,0)</f>
        <v>1427</v>
      </c>
      <c r="E15" s="208">
        <f>ROUND('21 税（千円)'!E15/1000,0)</f>
        <v>21270</v>
      </c>
      <c r="F15" s="214">
        <f>ROUND('21 税（千円)'!F15/1000,0)</f>
        <v>19585</v>
      </c>
      <c r="G15" s="214">
        <f>ROUND('21 税（千円)'!G15/1000,0)</f>
        <v>308</v>
      </c>
      <c r="H15" s="208">
        <f>ROUND('21 税（千円)'!H15/1000,0)</f>
        <v>19892</v>
      </c>
      <c r="I15" s="215">
        <v>98.7</v>
      </c>
      <c r="J15" s="215">
        <v>21.5</v>
      </c>
      <c r="K15" s="216">
        <v>93.5</v>
      </c>
      <c r="M15" s="449"/>
      <c r="N15" s="449"/>
      <c r="O15" s="449"/>
    </row>
    <row r="16" spans="1:15" s="195" customFormat="1" ht="16.5" customHeight="1">
      <c r="A16" s="211">
        <v>8</v>
      </c>
      <c r="B16" s="212" t="s">
        <v>34</v>
      </c>
      <c r="C16" s="213">
        <f>ROUND('21 税（千円)'!C16/1000,0)</f>
        <v>5405</v>
      </c>
      <c r="D16" s="214">
        <f>ROUND('21 税（千円)'!D16/1000,0)</f>
        <v>241</v>
      </c>
      <c r="E16" s="208">
        <f>ROUND('21 税（千円)'!E16/1000,0)</f>
        <v>5646</v>
      </c>
      <c r="F16" s="214">
        <f>ROUND('21 税（千円)'!F16/1000,0)</f>
        <v>5361</v>
      </c>
      <c r="G16" s="214">
        <f>ROUND('21 税（千円)'!G16/1000,0)</f>
        <v>63</v>
      </c>
      <c r="H16" s="208">
        <f>ROUND('21 税（千円)'!H16/1000,0)</f>
        <v>5424</v>
      </c>
      <c r="I16" s="215">
        <v>99.2</v>
      </c>
      <c r="J16" s="215">
        <v>26.1</v>
      </c>
      <c r="K16" s="216">
        <v>96.1</v>
      </c>
      <c r="M16" s="449"/>
      <c r="N16" s="449"/>
      <c r="O16" s="449"/>
    </row>
    <row r="17" spans="1:15" s="195" customFormat="1" ht="16.5" customHeight="1">
      <c r="A17" s="205">
        <v>9</v>
      </c>
      <c r="B17" s="212" t="s">
        <v>35</v>
      </c>
      <c r="C17" s="213">
        <f>ROUND('21 税（千円)'!C17/1000,0)</f>
        <v>7229</v>
      </c>
      <c r="D17" s="214">
        <f>ROUND('21 税（千円)'!D17/1000,0)</f>
        <v>149</v>
      </c>
      <c r="E17" s="208">
        <f>ROUND('21 税（千円)'!E17/1000,0)</f>
        <v>7378</v>
      </c>
      <c r="F17" s="214">
        <f>ROUND('21 税（千円)'!F17/1000,0)</f>
        <v>7163</v>
      </c>
      <c r="G17" s="214">
        <f>ROUND('21 税（千円)'!G17/1000,0)</f>
        <v>53</v>
      </c>
      <c r="H17" s="208">
        <f>ROUND('21 税（千円)'!H17/1000,0)</f>
        <v>7216</v>
      </c>
      <c r="I17" s="215">
        <v>99.1</v>
      </c>
      <c r="J17" s="215">
        <v>35.4</v>
      </c>
      <c r="K17" s="216">
        <v>97.8</v>
      </c>
      <c r="M17" s="449"/>
      <c r="N17" s="449"/>
      <c r="O17" s="449"/>
    </row>
    <row r="18" spans="1:15" s="195" customFormat="1" ht="16.5" customHeight="1">
      <c r="A18" s="211">
        <v>10</v>
      </c>
      <c r="B18" s="212" t="s">
        <v>36</v>
      </c>
      <c r="C18" s="213">
        <f>ROUND('21 税（千円)'!C18/1000,0)</f>
        <v>4987</v>
      </c>
      <c r="D18" s="214">
        <f>ROUND('21 税（千円)'!D18/1000,0)</f>
        <v>258</v>
      </c>
      <c r="E18" s="208">
        <f>ROUND('21 税（千円)'!E18/1000,0)</f>
        <v>5245</v>
      </c>
      <c r="F18" s="214">
        <f>ROUND('21 税（千円)'!F18/1000,0)</f>
        <v>4920</v>
      </c>
      <c r="G18" s="214">
        <f>ROUND('21 税（千円)'!G18/1000,0)</f>
        <v>62</v>
      </c>
      <c r="H18" s="208">
        <f>ROUND('21 税（千円)'!H18/1000,0)</f>
        <v>4982</v>
      </c>
      <c r="I18" s="215">
        <v>98.7</v>
      </c>
      <c r="J18" s="215">
        <v>24</v>
      </c>
      <c r="K18" s="216">
        <v>95</v>
      </c>
      <c r="M18" s="449"/>
      <c r="N18" s="449"/>
      <c r="O18" s="449"/>
    </row>
    <row r="19" spans="1:15" s="195" customFormat="1" ht="16.5" customHeight="1">
      <c r="A19" s="211">
        <v>11</v>
      </c>
      <c r="B19" s="212" t="s">
        <v>37</v>
      </c>
      <c r="C19" s="213">
        <f>ROUND('21 税（千円)'!C19/1000,0)</f>
        <v>5596</v>
      </c>
      <c r="D19" s="214">
        <f>ROUND('21 税（千円)'!D19/1000,0)</f>
        <v>122</v>
      </c>
      <c r="E19" s="208">
        <f>ROUND('21 税（千円)'!E19/1000,0)</f>
        <v>5717</v>
      </c>
      <c r="F19" s="214">
        <f>ROUND('21 税（千円)'!F19/1000,0)</f>
        <v>5567</v>
      </c>
      <c r="G19" s="214">
        <f>ROUND('21 税（千円)'!G19/1000,0)</f>
        <v>44</v>
      </c>
      <c r="H19" s="208">
        <f>ROUND('21 税（千円)'!H19/1000,0)</f>
        <v>5611</v>
      </c>
      <c r="I19" s="215">
        <v>99.5</v>
      </c>
      <c r="J19" s="215">
        <v>36.6</v>
      </c>
      <c r="K19" s="216">
        <v>98.1</v>
      </c>
      <c r="M19" s="449"/>
      <c r="N19" s="449"/>
      <c r="O19" s="449"/>
    </row>
    <row r="20" spans="1:15" s="195" customFormat="1" ht="16.5" customHeight="1">
      <c r="A20" s="211">
        <v>12</v>
      </c>
      <c r="B20" s="212" t="s">
        <v>38</v>
      </c>
      <c r="C20" s="213">
        <f>ROUND('21 税（千円)'!C20/1000,0)</f>
        <v>10764</v>
      </c>
      <c r="D20" s="214">
        <f>ROUND('21 税（千円)'!D20/1000,0)</f>
        <v>605</v>
      </c>
      <c r="E20" s="208">
        <f>ROUND('21 税（千円)'!E20/1000,0)</f>
        <v>11369</v>
      </c>
      <c r="F20" s="214">
        <f>ROUND('21 税（千円)'!F20/1000,0)</f>
        <v>10634</v>
      </c>
      <c r="G20" s="214">
        <f>ROUND('21 税（千円)'!G20/1000,0)</f>
        <v>189</v>
      </c>
      <c r="H20" s="208">
        <f>ROUND('21 税（千円)'!H20/1000,0)</f>
        <v>10823</v>
      </c>
      <c r="I20" s="215">
        <v>98.8</v>
      </c>
      <c r="J20" s="215">
        <v>31.2</v>
      </c>
      <c r="K20" s="216">
        <v>95.2</v>
      </c>
      <c r="M20" s="449"/>
      <c r="N20" s="449"/>
      <c r="O20" s="449"/>
    </row>
    <row r="21" spans="1:15" s="195" customFormat="1" ht="16.5" customHeight="1">
      <c r="A21" s="211">
        <v>13</v>
      </c>
      <c r="B21" s="212" t="s">
        <v>39</v>
      </c>
      <c r="C21" s="213">
        <f>ROUND('21 税（千円)'!C21/1000,0)</f>
        <v>9172</v>
      </c>
      <c r="D21" s="214">
        <f>ROUND('21 税（千円)'!D21/1000,0)</f>
        <v>323</v>
      </c>
      <c r="E21" s="208">
        <f>ROUND('21 税（千円)'!E21/1000,0)</f>
        <v>9495</v>
      </c>
      <c r="F21" s="214">
        <f>ROUND('21 税（千円)'!F21/1000,0)</f>
        <v>9084</v>
      </c>
      <c r="G21" s="214">
        <f>ROUND('21 税（千円)'!G21/1000,0)</f>
        <v>92</v>
      </c>
      <c r="H21" s="208">
        <f>ROUND('21 税（千円)'!H21/1000,0)</f>
        <v>9176</v>
      </c>
      <c r="I21" s="215">
        <v>99</v>
      </c>
      <c r="J21" s="215">
        <v>28.5</v>
      </c>
      <c r="K21" s="216">
        <v>96.6</v>
      </c>
      <c r="M21" s="449"/>
      <c r="N21" s="449"/>
      <c r="O21" s="449"/>
    </row>
    <row r="22" spans="1:15" s="195" customFormat="1" ht="16.5" customHeight="1">
      <c r="A22" s="211">
        <v>14</v>
      </c>
      <c r="B22" s="212" t="s">
        <v>40</v>
      </c>
      <c r="C22" s="213">
        <f>ROUND('21 税（千円)'!C22/1000,0)</f>
        <v>3519</v>
      </c>
      <c r="D22" s="214">
        <f>ROUND('21 税（千円)'!D22/1000,0)</f>
        <v>87</v>
      </c>
      <c r="E22" s="208">
        <f>ROUND('21 税（千円)'!E22/1000,0)</f>
        <v>3606</v>
      </c>
      <c r="F22" s="214">
        <f>ROUND('21 税（千円)'!F22/1000,0)</f>
        <v>3493</v>
      </c>
      <c r="G22" s="214">
        <f>ROUND('21 税（千円)'!G22/1000,0)</f>
        <v>26</v>
      </c>
      <c r="H22" s="208">
        <f>ROUND('21 税（千円)'!H22/1000,0)</f>
        <v>3519</v>
      </c>
      <c r="I22" s="215">
        <v>99.3</v>
      </c>
      <c r="J22" s="215">
        <v>30.1</v>
      </c>
      <c r="K22" s="216">
        <v>97.6</v>
      </c>
      <c r="M22" s="449"/>
      <c r="N22" s="449"/>
      <c r="O22" s="449"/>
    </row>
    <row r="23" spans="1:15" s="195" customFormat="1" ht="16.5" customHeight="1">
      <c r="A23" s="211">
        <v>15</v>
      </c>
      <c r="B23" s="212" t="s">
        <v>41</v>
      </c>
      <c r="C23" s="213">
        <f>ROUND('21 税（千円)'!C23/1000,0)</f>
        <v>5878</v>
      </c>
      <c r="D23" s="214">
        <f>ROUND('21 税（千円)'!D23/1000,0)</f>
        <v>270</v>
      </c>
      <c r="E23" s="208">
        <f>ROUND('21 税（千円)'!E23/1000,0)</f>
        <v>6148</v>
      </c>
      <c r="F23" s="214">
        <f>ROUND('21 税（千円)'!F23/1000,0)</f>
        <v>5825</v>
      </c>
      <c r="G23" s="214">
        <f>ROUND('21 税（千円)'!G23/1000,0)</f>
        <v>82</v>
      </c>
      <c r="H23" s="208">
        <f>ROUND('21 税（千円)'!H23/1000,0)</f>
        <v>5907</v>
      </c>
      <c r="I23" s="215">
        <v>99.1</v>
      </c>
      <c r="J23" s="215">
        <v>30.2</v>
      </c>
      <c r="K23" s="216">
        <v>96.1</v>
      </c>
      <c r="M23" s="449"/>
      <c r="N23" s="449"/>
      <c r="O23" s="449"/>
    </row>
    <row r="24" spans="1:15" s="195" customFormat="1" ht="16.5" customHeight="1">
      <c r="A24" s="211">
        <v>16</v>
      </c>
      <c r="B24" s="212" t="s">
        <v>42</v>
      </c>
      <c r="C24" s="213">
        <f>ROUND('21 税（千円)'!C24/1000,0)</f>
        <v>8461</v>
      </c>
      <c r="D24" s="214">
        <f>ROUND('21 税（千円)'!D24/1000,0)</f>
        <v>401</v>
      </c>
      <c r="E24" s="208">
        <f>ROUND('21 税（千円)'!E24/1000,0)</f>
        <v>8862</v>
      </c>
      <c r="F24" s="214">
        <f>ROUND('21 税（千円)'!F24/1000,0)</f>
        <v>8371</v>
      </c>
      <c r="G24" s="214">
        <f>ROUND('21 税（千円)'!G24/1000,0)</f>
        <v>92</v>
      </c>
      <c r="H24" s="208">
        <f>ROUND('21 税（千円)'!H24/1000,0)</f>
        <v>8463</v>
      </c>
      <c r="I24" s="215">
        <v>98.9</v>
      </c>
      <c r="J24" s="215">
        <v>23</v>
      </c>
      <c r="K24" s="216">
        <v>95.5</v>
      </c>
      <c r="M24" s="449"/>
      <c r="N24" s="449"/>
      <c r="O24" s="449"/>
    </row>
    <row r="25" spans="1:15" s="195" customFormat="1" ht="16.5" customHeight="1">
      <c r="A25" s="205">
        <v>17</v>
      </c>
      <c r="B25" s="212" t="s">
        <v>43</v>
      </c>
      <c r="C25" s="213">
        <f>ROUND('21 税（千円)'!C25/1000,0)</f>
        <v>11629</v>
      </c>
      <c r="D25" s="214">
        <f>ROUND('21 税（千円)'!D25/1000,0)</f>
        <v>267</v>
      </c>
      <c r="E25" s="208">
        <f>ROUND('21 税（千円)'!E25/1000,0)</f>
        <v>11896</v>
      </c>
      <c r="F25" s="214">
        <f>ROUND('21 税（千円)'!F25/1000,0)</f>
        <v>11546</v>
      </c>
      <c r="G25" s="214">
        <f>ROUND('21 税（千円)'!G25/1000,0)</f>
        <v>124</v>
      </c>
      <c r="H25" s="208">
        <f>ROUND('21 税（千円)'!H25/1000,0)</f>
        <v>11670</v>
      </c>
      <c r="I25" s="215">
        <v>99.3</v>
      </c>
      <c r="J25" s="215">
        <v>46.4</v>
      </c>
      <c r="K25" s="216">
        <v>98.1</v>
      </c>
      <c r="M25" s="449"/>
      <c r="N25" s="449"/>
      <c r="O25" s="449"/>
    </row>
    <row r="26" spans="1:15" s="195" customFormat="1" ht="16.5" customHeight="1">
      <c r="A26" s="211">
        <v>18</v>
      </c>
      <c r="B26" s="212" t="s">
        <v>44</v>
      </c>
      <c r="C26" s="213">
        <f>ROUND('21 税（千円)'!C26/1000,0)</f>
        <v>13707</v>
      </c>
      <c r="D26" s="214">
        <f>ROUND('21 税（千円)'!D26/1000,0)</f>
        <v>729</v>
      </c>
      <c r="E26" s="208">
        <f>ROUND('21 税（千円)'!E26/1000,0)</f>
        <v>14436</v>
      </c>
      <c r="F26" s="214">
        <f>ROUND('21 税（千円)'!F26/1000,0)</f>
        <v>13509</v>
      </c>
      <c r="G26" s="214">
        <f>ROUND('21 税（千円)'!G26/1000,0)</f>
        <v>243</v>
      </c>
      <c r="H26" s="208">
        <f>ROUND('21 税（千円)'!H26/1000,0)</f>
        <v>13752</v>
      </c>
      <c r="I26" s="215">
        <v>98.6</v>
      </c>
      <c r="J26" s="215">
        <v>33.3</v>
      </c>
      <c r="K26" s="216">
        <v>95.3</v>
      </c>
      <c r="M26" s="449"/>
      <c r="N26" s="449"/>
      <c r="O26" s="449"/>
    </row>
    <row r="27" spans="1:15" s="195" customFormat="1" ht="16.5" customHeight="1">
      <c r="A27" s="211">
        <v>19</v>
      </c>
      <c r="B27" s="212" t="s">
        <v>45</v>
      </c>
      <c r="C27" s="213">
        <f>ROUND('21 税（千円)'!C27/1000,0)</f>
        <v>18463</v>
      </c>
      <c r="D27" s="214">
        <f>ROUND('21 税（千円)'!D27/1000,0)</f>
        <v>378</v>
      </c>
      <c r="E27" s="208">
        <f>ROUND('21 税（千円)'!E27/1000,0)</f>
        <v>18841</v>
      </c>
      <c r="F27" s="214">
        <f>ROUND('21 税（千円)'!F27/1000,0)</f>
        <v>18308</v>
      </c>
      <c r="G27" s="214">
        <f>ROUND('21 税（千円)'!G27/1000,0)</f>
        <v>150</v>
      </c>
      <c r="H27" s="208">
        <f>ROUND('21 税（千円)'!H27/1000,0)</f>
        <v>18458</v>
      </c>
      <c r="I27" s="215">
        <v>99.2</v>
      </c>
      <c r="J27" s="215">
        <v>39.6</v>
      </c>
      <c r="K27" s="216">
        <v>98</v>
      </c>
      <c r="M27" s="449"/>
      <c r="N27" s="449"/>
      <c r="O27" s="449"/>
    </row>
    <row r="28" spans="1:15" s="195" customFormat="1" ht="16.5" customHeight="1">
      <c r="A28" s="211">
        <v>20</v>
      </c>
      <c r="B28" s="212" t="s">
        <v>46</v>
      </c>
      <c r="C28" s="213">
        <f>ROUND('21 税（千円)'!C28/1000,0)</f>
        <v>4299</v>
      </c>
      <c r="D28" s="214">
        <f>ROUND('21 税（千円)'!D28/1000,0)</f>
        <v>206</v>
      </c>
      <c r="E28" s="208">
        <f>ROUND('21 税（千円)'!E28/1000,0)</f>
        <v>4504</v>
      </c>
      <c r="F28" s="214">
        <f>ROUND('21 税（千円)'!F28/1000,0)</f>
        <v>4253</v>
      </c>
      <c r="G28" s="214">
        <f>ROUND('21 税（千円)'!G28/1000,0)</f>
        <v>49</v>
      </c>
      <c r="H28" s="208">
        <f>ROUND('21 税（千円)'!H28/1000,0)</f>
        <v>4302</v>
      </c>
      <c r="I28" s="215">
        <v>98.9</v>
      </c>
      <c r="J28" s="215">
        <v>24</v>
      </c>
      <c r="K28" s="216">
        <v>95.5</v>
      </c>
      <c r="M28" s="449"/>
      <c r="N28" s="449"/>
      <c r="O28" s="449"/>
    </row>
    <row r="29" spans="1:15" s="195" customFormat="1" ht="16.5" customHeight="1">
      <c r="A29" s="211">
        <v>21</v>
      </c>
      <c r="B29" s="212" t="s">
        <v>47</v>
      </c>
      <c r="C29" s="213">
        <f>ROUND('21 税（千円)'!C29/1000,0)</f>
        <v>12797</v>
      </c>
      <c r="D29" s="214">
        <f>ROUND('21 税（千円)'!D29/1000,0)</f>
        <v>246</v>
      </c>
      <c r="E29" s="208">
        <f>ROUND('21 税（千円)'!E29/1000,0)</f>
        <v>13042</v>
      </c>
      <c r="F29" s="214">
        <f>ROUND('21 税（千円)'!F29/1000,0)</f>
        <v>12730</v>
      </c>
      <c r="G29" s="214">
        <f>ROUND('21 税（千円)'!G29/1000,0)</f>
        <v>76</v>
      </c>
      <c r="H29" s="208">
        <f>ROUND('21 税（千円)'!H29/1000,0)</f>
        <v>12806</v>
      </c>
      <c r="I29" s="215">
        <v>99.5</v>
      </c>
      <c r="J29" s="215">
        <v>31</v>
      </c>
      <c r="K29" s="216">
        <v>98.2</v>
      </c>
      <c r="M29" s="449"/>
      <c r="N29" s="449"/>
      <c r="O29" s="449"/>
    </row>
    <row r="30" spans="1:15" s="195" customFormat="1" ht="16.5" customHeight="1">
      <c r="A30" s="211">
        <v>22</v>
      </c>
      <c r="B30" s="212" t="s">
        <v>48</v>
      </c>
      <c r="C30" s="213">
        <f>ROUND('21 税（千円)'!C30/1000,0)</f>
        <v>8876</v>
      </c>
      <c r="D30" s="214">
        <f>ROUND('21 税（千円)'!D30/1000,0)</f>
        <v>494</v>
      </c>
      <c r="E30" s="208">
        <f>ROUND('21 税（千円)'!E30/1000,0)</f>
        <v>9370</v>
      </c>
      <c r="F30" s="214">
        <f>ROUND('21 税（千円)'!F30/1000,0)</f>
        <v>8816</v>
      </c>
      <c r="G30" s="214">
        <f>ROUND('21 税（千円)'!G30/1000,0)</f>
        <v>203</v>
      </c>
      <c r="H30" s="208">
        <f>ROUND('21 税（千円)'!H30/1000,0)</f>
        <v>9019</v>
      </c>
      <c r="I30" s="215">
        <v>99.3</v>
      </c>
      <c r="J30" s="215">
        <v>41.1</v>
      </c>
      <c r="K30" s="216">
        <v>96.3</v>
      </c>
      <c r="M30" s="449"/>
      <c r="N30" s="449"/>
      <c r="O30" s="449"/>
    </row>
    <row r="31" spans="1:15" s="195" customFormat="1" ht="16.5" customHeight="1">
      <c r="A31" s="211">
        <v>23</v>
      </c>
      <c r="B31" s="212" t="s">
        <v>49</v>
      </c>
      <c r="C31" s="213">
        <f>ROUND('21 税（千円)'!C31/1000,0)</f>
        <v>8848</v>
      </c>
      <c r="D31" s="214">
        <f>ROUND('21 税（千円)'!D31/1000,0)</f>
        <v>255</v>
      </c>
      <c r="E31" s="208">
        <f>ROUND('21 税（千円)'!E31/1000,0)</f>
        <v>9102</v>
      </c>
      <c r="F31" s="214">
        <f>ROUND('21 税（千円)'!F31/1000,0)</f>
        <v>8778</v>
      </c>
      <c r="G31" s="214">
        <f>ROUND('21 税（千円)'!G31/1000,0)</f>
        <v>73</v>
      </c>
      <c r="H31" s="208">
        <f>ROUND('21 税（千円)'!H31/1000,0)</f>
        <v>8851</v>
      </c>
      <c r="I31" s="215">
        <v>99.2</v>
      </c>
      <c r="J31" s="215">
        <v>28.7</v>
      </c>
      <c r="K31" s="216">
        <v>97.2</v>
      </c>
      <c r="M31" s="449"/>
      <c r="N31" s="449"/>
      <c r="O31" s="449"/>
    </row>
    <row r="32" spans="1:15" s="195" customFormat="1" ht="16.5" customHeight="1">
      <c r="A32" s="211">
        <v>24</v>
      </c>
      <c r="B32" s="212" t="s">
        <v>50</v>
      </c>
      <c r="C32" s="213">
        <f>ROUND('21 税（千円)'!C32/1000,0)</f>
        <v>4167</v>
      </c>
      <c r="D32" s="214">
        <f>ROUND('21 税（千円)'!D32/1000,0)</f>
        <v>130</v>
      </c>
      <c r="E32" s="208">
        <f>ROUND('21 税（千円)'!E32/1000,0)</f>
        <v>4298</v>
      </c>
      <c r="F32" s="214">
        <f>ROUND('21 税（千円)'!F32/1000,0)</f>
        <v>4140</v>
      </c>
      <c r="G32" s="214">
        <f>ROUND('21 税（千円)'!G32/1000,0)</f>
        <v>41</v>
      </c>
      <c r="H32" s="208">
        <f>ROUND('21 税（千円)'!H32/1000,0)</f>
        <v>4181</v>
      </c>
      <c r="I32" s="215">
        <v>99.3</v>
      </c>
      <c r="J32" s="215">
        <v>31.3</v>
      </c>
      <c r="K32" s="216">
        <v>97.3</v>
      </c>
      <c r="M32" s="449"/>
      <c r="N32" s="449"/>
      <c r="O32" s="449"/>
    </row>
    <row r="33" spans="1:15" s="195" customFormat="1" ht="16.5" customHeight="1">
      <c r="A33" s="205">
        <v>25</v>
      </c>
      <c r="B33" s="212" t="s">
        <v>51</v>
      </c>
      <c r="C33" s="213">
        <f>ROUND('21 税（千円)'!C33/1000,0)</f>
        <v>6100</v>
      </c>
      <c r="D33" s="214">
        <f>ROUND('21 税（千円)'!D33/1000,0)</f>
        <v>149</v>
      </c>
      <c r="E33" s="208">
        <f>ROUND('21 税（千円)'!E33/1000,0)</f>
        <v>6250</v>
      </c>
      <c r="F33" s="214">
        <f>ROUND('21 税（千円)'!F33/1000,0)</f>
        <v>6070</v>
      </c>
      <c r="G33" s="214">
        <f>ROUND('21 税（千円)'!G33/1000,0)</f>
        <v>43</v>
      </c>
      <c r="H33" s="208">
        <f>ROUND('21 税（千円)'!H33/1000,0)</f>
        <v>6112</v>
      </c>
      <c r="I33" s="215">
        <v>99.5</v>
      </c>
      <c r="J33" s="215">
        <v>28.5</v>
      </c>
      <c r="K33" s="216">
        <v>97.8</v>
      </c>
      <c r="M33" s="449"/>
      <c r="N33" s="449"/>
      <c r="O33" s="449"/>
    </row>
    <row r="34" spans="1:15" s="195" customFormat="1" ht="16.5" customHeight="1">
      <c r="A34" s="211">
        <v>26</v>
      </c>
      <c r="B34" s="212" t="s">
        <v>52</v>
      </c>
      <c r="C34" s="213">
        <f>ROUND('21 税（千円)'!C34/1000,0)</f>
        <v>9724</v>
      </c>
      <c r="D34" s="214">
        <f>ROUND('21 税（千円)'!D34/1000,0)</f>
        <v>491</v>
      </c>
      <c r="E34" s="208">
        <f>ROUND('21 税（千円)'!E34/1000,0)</f>
        <v>10215</v>
      </c>
      <c r="F34" s="214">
        <f>ROUND('21 税（千円)'!F34/1000,0)</f>
        <v>9623</v>
      </c>
      <c r="G34" s="214">
        <f>ROUND('21 税（千円)'!G34/1000,0)</f>
        <v>146</v>
      </c>
      <c r="H34" s="208">
        <f>ROUND('21 税（千円)'!H34/1000,0)</f>
        <v>9769</v>
      </c>
      <c r="I34" s="215">
        <v>99</v>
      </c>
      <c r="J34" s="215">
        <v>29.8</v>
      </c>
      <c r="K34" s="216">
        <v>95.6</v>
      </c>
      <c r="M34" s="449"/>
      <c r="N34" s="449"/>
      <c r="O34" s="449"/>
    </row>
    <row r="35" spans="1:15" s="195" customFormat="1" ht="16.5" customHeight="1">
      <c r="A35" s="211">
        <v>27</v>
      </c>
      <c r="B35" s="212" t="s">
        <v>53</v>
      </c>
      <c r="C35" s="213">
        <f>ROUND('21 税（千円)'!C35/1000,0)</f>
        <v>4114</v>
      </c>
      <c r="D35" s="214">
        <f>ROUND('21 税（千円)'!D35/1000,0)</f>
        <v>77</v>
      </c>
      <c r="E35" s="208">
        <f>ROUND('21 税（千円)'!E35/1000,0)</f>
        <v>4191</v>
      </c>
      <c r="F35" s="214">
        <f>ROUND('21 税（千円)'!F35/1000,0)</f>
        <v>4098</v>
      </c>
      <c r="G35" s="214">
        <f>ROUND('21 税（千円)'!G35/1000,0)</f>
        <v>17</v>
      </c>
      <c r="H35" s="208">
        <f>ROUND('21 税（千円)'!H35/1000,0)</f>
        <v>4114</v>
      </c>
      <c r="I35" s="215">
        <v>99.6</v>
      </c>
      <c r="J35" s="215">
        <v>21.4</v>
      </c>
      <c r="K35" s="216">
        <v>98.2</v>
      </c>
      <c r="M35" s="449"/>
      <c r="N35" s="449"/>
      <c r="O35" s="449"/>
    </row>
    <row r="36" spans="1:15" s="195" customFormat="1" ht="16.5" customHeight="1">
      <c r="A36" s="211">
        <v>28</v>
      </c>
      <c r="B36" s="212" t="s">
        <v>54</v>
      </c>
      <c r="C36" s="213">
        <f>ROUND('21 税（千円)'!C36/1000,0)</f>
        <v>9800</v>
      </c>
      <c r="D36" s="214">
        <f>ROUND('21 税（千円)'!D36/1000,0)</f>
        <v>322</v>
      </c>
      <c r="E36" s="208">
        <f>ROUND('21 税（千円)'!E36/1000,0)</f>
        <v>10123</v>
      </c>
      <c r="F36" s="214">
        <f>ROUND('21 税（千円)'!F36/1000,0)</f>
        <v>9716</v>
      </c>
      <c r="G36" s="214">
        <f>ROUND('21 税（千円)'!G36/1000,0)</f>
        <v>94</v>
      </c>
      <c r="H36" s="208">
        <f>ROUND('21 税（千円)'!H36/1000,0)</f>
        <v>9809</v>
      </c>
      <c r="I36" s="215">
        <v>99.1</v>
      </c>
      <c r="J36" s="215">
        <v>29.1</v>
      </c>
      <c r="K36" s="216">
        <v>96.9</v>
      </c>
      <c r="M36" s="449"/>
      <c r="N36" s="449"/>
      <c r="O36" s="449"/>
    </row>
    <row r="37" spans="1:15" s="195" customFormat="1" ht="16.5" customHeight="1">
      <c r="A37" s="211">
        <v>29</v>
      </c>
      <c r="B37" s="212" t="s">
        <v>55</v>
      </c>
      <c r="C37" s="213">
        <f>ROUND('21 税（千円)'!C37/1000,0)</f>
        <v>3831</v>
      </c>
      <c r="D37" s="214">
        <f>ROUND('21 税（千円)'!D37/1000,0)</f>
        <v>158</v>
      </c>
      <c r="E37" s="208">
        <f>ROUND('21 税（千円)'!E37/1000,0)</f>
        <v>3989</v>
      </c>
      <c r="F37" s="214">
        <f>ROUND('21 税（千円)'!F37/1000,0)</f>
        <v>3795</v>
      </c>
      <c r="G37" s="214">
        <f>ROUND('21 税（千円)'!G37/1000,0)</f>
        <v>29</v>
      </c>
      <c r="H37" s="208">
        <f>ROUND('21 税（千円)'!H37/1000,0)</f>
        <v>3824</v>
      </c>
      <c r="I37" s="215">
        <v>99.1</v>
      </c>
      <c r="J37" s="215">
        <v>18.3</v>
      </c>
      <c r="K37" s="216">
        <v>95.9</v>
      </c>
      <c r="M37" s="449"/>
      <c r="N37" s="449"/>
      <c r="O37" s="449"/>
    </row>
    <row r="38" spans="1:15" s="195" customFormat="1" ht="16.5" customHeight="1">
      <c r="A38" s="211">
        <v>30</v>
      </c>
      <c r="B38" s="212" t="s">
        <v>56</v>
      </c>
      <c r="C38" s="213">
        <f>ROUND('21 税（千円)'!C38/1000,0)</f>
        <v>7777</v>
      </c>
      <c r="D38" s="214">
        <f>ROUND('21 税（千円)'!D38/1000,0)</f>
        <v>312</v>
      </c>
      <c r="E38" s="208">
        <f>ROUND('21 税（千円)'!E38/1000,0)</f>
        <v>8088</v>
      </c>
      <c r="F38" s="214">
        <f>ROUND('21 税（千円)'!F38/1000,0)</f>
        <v>7685</v>
      </c>
      <c r="G38" s="214">
        <f>ROUND('21 税（千円)'!G38/1000,0)</f>
        <v>127</v>
      </c>
      <c r="H38" s="208">
        <f>ROUND('21 税（千円)'!H38/1000,0)</f>
        <v>7812</v>
      </c>
      <c r="I38" s="215">
        <v>98.8</v>
      </c>
      <c r="J38" s="215">
        <v>40.7</v>
      </c>
      <c r="K38" s="216">
        <v>96.6</v>
      </c>
      <c r="M38" s="449"/>
      <c r="N38" s="449"/>
      <c r="O38" s="449"/>
    </row>
    <row r="39" spans="1:15" s="195" customFormat="1" ht="16.5" customHeight="1">
      <c r="A39" s="211">
        <v>31</v>
      </c>
      <c r="B39" s="212" t="s">
        <v>57</v>
      </c>
      <c r="C39" s="213">
        <f>ROUND('21 税（千円)'!C39/1000,0)</f>
        <v>5773</v>
      </c>
      <c r="D39" s="214">
        <f>ROUND('21 税（千円)'!D39/1000,0)</f>
        <v>198</v>
      </c>
      <c r="E39" s="208">
        <f>ROUND('21 税（千円)'!E39/1000,0)</f>
        <v>5971</v>
      </c>
      <c r="F39" s="214">
        <f>ROUND('21 税（千円)'!F39/1000,0)</f>
        <v>5716</v>
      </c>
      <c r="G39" s="214">
        <f>ROUND('21 税（千円)'!G39/1000,0)</f>
        <v>67</v>
      </c>
      <c r="H39" s="208">
        <f>ROUND('21 税（千円)'!H39/1000,0)</f>
        <v>5783</v>
      </c>
      <c r="I39" s="215">
        <v>99</v>
      </c>
      <c r="J39" s="215">
        <v>33.8</v>
      </c>
      <c r="K39" s="216">
        <v>96.9</v>
      </c>
      <c r="M39" s="449"/>
      <c r="N39" s="449"/>
      <c r="O39" s="449"/>
    </row>
    <row r="40" spans="1:15" s="195" customFormat="1" ht="16.5" customHeight="1">
      <c r="A40" s="211">
        <v>32</v>
      </c>
      <c r="B40" s="212" t="s">
        <v>58</v>
      </c>
      <c r="C40" s="213">
        <f>ROUND('21 税（千円)'!C40/1000,0)</f>
        <v>9699</v>
      </c>
      <c r="D40" s="214">
        <f>ROUND('21 税（千円)'!D40/1000,0)</f>
        <v>266</v>
      </c>
      <c r="E40" s="208">
        <f>ROUND('21 税（千円)'!E40/1000,0)</f>
        <v>9965</v>
      </c>
      <c r="F40" s="214">
        <f>ROUND('21 税（千円)'!F40/1000,0)</f>
        <v>9628</v>
      </c>
      <c r="G40" s="214">
        <f>ROUND('21 税（千円)'!G40/1000,0)</f>
        <v>93</v>
      </c>
      <c r="H40" s="208">
        <f>ROUND('21 税（千円)'!H40/1000,0)</f>
        <v>9720</v>
      </c>
      <c r="I40" s="215">
        <v>99.3</v>
      </c>
      <c r="J40" s="215">
        <v>34.9</v>
      </c>
      <c r="K40" s="216">
        <v>97.5</v>
      </c>
      <c r="M40" s="449"/>
      <c r="N40" s="449"/>
      <c r="O40" s="449"/>
    </row>
    <row r="41" spans="1:15" s="195" customFormat="1" ht="16.5" customHeight="1">
      <c r="A41" s="205">
        <v>33</v>
      </c>
      <c r="B41" s="212" t="s">
        <v>59</v>
      </c>
      <c r="C41" s="213">
        <f>ROUND('21 税（千円)'!C41/1000,0)</f>
        <v>3265</v>
      </c>
      <c r="D41" s="214">
        <f>ROUND('21 税（千円)'!D41/1000,0)</f>
        <v>244</v>
      </c>
      <c r="E41" s="208">
        <f>ROUND('21 税（千円)'!E41/1000,0)</f>
        <v>3510</v>
      </c>
      <c r="F41" s="214">
        <f>ROUND('21 税（千円)'!F41/1000,0)</f>
        <v>3241</v>
      </c>
      <c r="G41" s="214">
        <f>ROUND('21 税（千円)'!G41/1000,0)</f>
        <v>56</v>
      </c>
      <c r="H41" s="208">
        <f>ROUND('21 税（千円)'!H41/1000,0)</f>
        <v>3297</v>
      </c>
      <c r="I41" s="215">
        <v>99.3</v>
      </c>
      <c r="J41" s="215">
        <v>22.7</v>
      </c>
      <c r="K41" s="216">
        <v>93.9</v>
      </c>
      <c r="M41" s="449"/>
      <c r="N41" s="449"/>
      <c r="O41" s="449"/>
    </row>
    <row r="42" spans="1:15" s="195" customFormat="1" ht="16.5" customHeight="1">
      <c r="A42" s="211">
        <v>34</v>
      </c>
      <c r="B42" s="212" t="s">
        <v>60</v>
      </c>
      <c r="C42" s="213">
        <f>ROUND('21 税（千円)'!C42/1000,0)</f>
        <v>5689</v>
      </c>
      <c r="D42" s="214">
        <f>ROUND('21 税（千円)'!D42/1000,0)</f>
        <v>349</v>
      </c>
      <c r="E42" s="208">
        <f>ROUND('21 税（千円)'!E42/1000,0)</f>
        <v>6038</v>
      </c>
      <c r="F42" s="214">
        <f>ROUND('21 税（千円)'!F42/1000,0)</f>
        <v>5604</v>
      </c>
      <c r="G42" s="214">
        <f>ROUND('21 税（千円)'!G42/1000,0)</f>
        <v>98</v>
      </c>
      <c r="H42" s="208">
        <f>ROUND('21 税（千円)'!H42/1000,0)</f>
        <v>5702</v>
      </c>
      <c r="I42" s="215">
        <v>98.5</v>
      </c>
      <c r="J42" s="215">
        <v>28.2</v>
      </c>
      <c r="K42" s="216">
        <v>94.4</v>
      </c>
      <c r="M42" s="449"/>
      <c r="N42" s="449"/>
      <c r="O42" s="449"/>
    </row>
    <row r="43" spans="1:15" s="195" customFormat="1" ht="16.5" customHeight="1">
      <c r="A43" s="211">
        <v>35</v>
      </c>
      <c r="B43" s="212" t="s">
        <v>61</v>
      </c>
      <c r="C43" s="213">
        <f>ROUND('21 税（千円)'!C43/1000,0)</f>
        <v>2591</v>
      </c>
      <c r="D43" s="214">
        <f>ROUND('21 税（千円)'!D43/1000,0)</f>
        <v>58</v>
      </c>
      <c r="E43" s="208">
        <f>ROUND('21 税（千円)'!E43/1000,0)</f>
        <v>2649</v>
      </c>
      <c r="F43" s="214">
        <f>ROUND('21 税（千円)'!F43/1000,0)</f>
        <v>2573</v>
      </c>
      <c r="G43" s="214">
        <f>ROUND('21 税（千円)'!G43/1000,0)</f>
        <v>20</v>
      </c>
      <c r="H43" s="208">
        <f>ROUND('21 税（千円)'!H43/1000,0)</f>
        <v>2593</v>
      </c>
      <c r="I43" s="215">
        <v>99.3</v>
      </c>
      <c r="J43" s="215">
        <v>34.9</v>
      </c>
      <c r="K43" s="216">
        <v>97.9</v>
      </c>
      <c r="M43" s="449"/>
      <c r="N43" s="449"/>
      <c r="O43" s="449"/>
    </row>
    <row r="44" spans="1:15" s="195" customFormat="1" ht="16.5" customHeight="1">
      <c r="A44" s="211">
        <v>36</v>
      </c>
      <c r="B44" s="212" t="s">
        <v>62</v>
      </c>
      <c r="C44" s="213">
        <f>ROUND('21 税（千円)'!C44/1000,0)</f>
        <v>4173</v>
      </c>
      <c r="D44" s="214">
        <f>ROUND('21 税（千円)'!D44/1000,0)</f>
        <v>125</v>
      </c>
      <c r="E44" s="208">
        <f>ROUND('21 税（千円)'!E44/1000,0)</f>
        <v>4298</v>
      </c>
      <c r="F44" s="214">
        <f>ROUND('21 税（千円)'!F44/1000,0)</f>
        <v>4150</v>
      </c>
      <c r="G44" s="214">
        <f>ROUND('21 税（千円)'!G44/1000,0)</f>
        <v>34</v>
      </c>
      <c r="H44" s="208">
        <f>ROUND('21 税（千円)'!H44/1000,0)</f>
        <v>4184</v>
      </c>
      <c r="I44" s="215">
        <v>99.4</v>
      </c>
      <c r="J44" s="215">
        <v>27.4</v>
      </c>
      <c r="K44" s="216">
        <v>97.4</v>
      </c>
      <c r="M44" s="449"/>
      <c r="N44" s="449"/>
      <c r="O44" s="449"/>
    </row>
    <row r="45" spans="1:15" s="195" customFormat="1" ht="16.5" customHeight="1">
      <c r="A45" s="211">
        <v>37</v>
      </c>
      <c r="B45" s="212" t="s">
        <v>63</v>
      </c>
      <c r="C45" s="213">
        <f>ROUND('21 税（千円)'!C45/1000,0)</f>
        <v>3832</v>
      </c>
      <c r="D45" s="214">
        <f>ROUND('21 税（千円)'!D45/1000,0)</f>
        <v>155</v>
      </c>
      <c r="E45" s="208">
        <f>ROUND('21 税（千円)'!E45/1000,0)</f>
        <v>3987</v>
      </c>
      <c r="F45" s="214">
        <f>ROUND('21 税（千円)'!F45/1000,0)</f>
        <v>3800</v>
      </c>
      <c r="G45" s="214">
        <f>ROUND('21 税（千円)'!G45/1000,0)</f>
        <v>30</v>
      </c>
      <c r="H45" s="208">
        <f>ROUND('21 税（千円)'!H45/1000,0)</f>
        <v>3830</v>
      </c>
      <c r="I45" s="215">
        <v>99.2</v>
      </c>
      <c r="J45" s="215">
        <v>19.4</v>
      </c>
      <c r="K45" s="216">
        <v>96.1</v>
      </c>
      <c r="M45" s="449"/>
      <c r="N45" s="449"/>
      <c r="O45" s="449"/>
    </row>
    <row r="46" spans="1:15" s="195" customFormat="1" ht="16.5" customHeight="1">
      <c r="A46" s="211">
        <v>38</v>
      </c>
      <c r="B46" s="212" t="s">
        <v>64</v>
      </c>
      <c r="C46" s="213">
        <f>ROUND('21 税（千円)'!C46/1000,0)</f>
        <v>3825</v>
      </c>
      <c r="D46" s="214">
        <f>ROUND('21 税（千円)'!D46/1000,0)</f>
        <v>177</v>
      </c>
      <c r="E46" s="208">
        <f>ROUND('21 税（千円)'!E46/1000,0)</f>
        <v>4002</v>
      </c>
      <c r="F46" s="214">
        <f>ROUND('21 税（千円)'!F46/1000,0)</f>
        <v>3793</v>
      </c>
      <c r="G46" s="214">
        <f>ROUND('21 税（千円)'!G46/1000,0)</f>
        <v>46</v>
      </c>
      <c r="H46" s="208">
        <f>ROUND('21 税（千円)'!H46/1000,0)</f>
        <v>3839</v>
      </c>
      <c r="I46" s="215">
        <v>99.2</v>
      </c>
      <c r="J46" s="215">
        <v>25.9</v>
      </c>
      <c r="K46" s="216">
        <v>95.9</v>
      </c>
      <c r="M46" s="449"/>
      <c r="N46" s="449"/>
      <c r="O46" s="449"/>
    </row>
    <row r="47" spans="1:15" s="195" customFormat="1" ht="16.5" customHeight="1">
      <c r="A47" s="217">
        <v>39</v>
      </c>
      <c r="B47" s="218" t="s">
        <v>65</v>
      </c>
      <c r="C47" s="219">
        <f>ROUND('21 税（千円)'!C47/1000,0)</f>
        <v>6521</v>
      </c>
      <c r="D47" s="220">
        <f>ROUND('21 税（千円)'!D47/1000,0)</f>
        <v>282</v>
      </c>
      <c r="E47" s="221">
        <f>ROUND('21 税（千円)'!E47/1000,0)</f>
        <v>6804</v>
      </c>
      <c r="F47" s="220">
        <f>ROUND('21 税（千円)'!F47/1000,0)</f>
        <v>6448</v>
      </c>
      <c r="G47" s="220">
        <f>ROUND('21 税（千円)'!G47/1000,0)</f>
        <v>92</v>
      </c>
      <c r="H47" s="221">
        <f>ROUND('21 税（千円)'!H47/1000,0)</f>
        <v>6539</v>
      </c>
      <c r="I47" s="222">
        <v>98.9</v>
      </c>
      <c r="J47" s="222">
        <v>32.5</v>
      </c>
      <c r="K47" s="223">
        <v>96.1</v>
      </c>
      <c r="M47" s="449"/>
      <c r="N47" s="449"/>
      <c r="O47" s="449"/>
    </row>
    <row r="48" spans="1:15" s="195" customFormat="1" ht="16.5" customHeight="1" thickBot="1">
      <c r="A48" s="224">
        <v>40</v>
      </c>
      <c r="B48" s="225" t="s">
        <v>150</v>
      </c>
      <c r="C48" s="226">
        <f>ROUND('21 税（千円)'!C48/1000,0)</f>
        <v>3058</v>
      </c>
      <c r="D48" s="226">
        <f>ROUND('21 税（千円)'!D48/1000,0)</f>
        <v>118</v>
      </c>
      <c r="E48" s="226">
        <f>ROUND('21 税（千円)'!E48/1000,0)</f>
        <v>3176</v>
      </c>
      <c r="F48" s="226">
        <f>ROUND('21 税（千円)'!F48/1000,0)</f>
        <v>3032</v>
      </c>
      <c r="G48" s="226">
        <f>ROUND('21 税（千円)'!G48/1000,0)</f>
        <v>25</v>
      </c>
      <c r="H48" s="226">
        <f>ROUND('21 税（千円)'!H48/1000,0)</f>
        <v>3057</v>
      </c>
      <c r="I48" s="227">
        <v>99.2</v>
      </c>
      <c r="J48" s="227">
        <v>21.4</v>
      </c>
      <c r="K48" s="228">
        <v>96.3</v>
      </c>
      <c r="M48" s="449"/>
      <c r="N48" s="449"/>
      <c r="O48" s="449"/>
    </row>
    <row r="49" spans="1:15" s="232" customFormat="1" ht="18" customHeight="1" thickBot="1" thickTop="1">
      <c r="A49" s="582" t="s">
        <v>149</v>
      </c>
      <c r="B49" s="583"/>
      <c r="C49" s="229">
        <f>ROUND('21 税（千円)'!C49/1000,0)</f>
        <v>415968</v>
      </c>
      <c r="D49" s="229">
        <f>ROUND('21 税（千円)'!D49/1000,0)</f>
        <v>15855</v>
      </c>
      <c r="E49" s="229">
        <f>ROUND('21 税（千円)'!E49/1000,0)</f>
        <v>431823</v>
      </c>
      <c r="F49" s="229">
        <f>ROUND('21 税（千円)'!F49/1000,0)</f>
        <v>412129</v>
      </c>
      <c r="G49" s="229">
        <f>ROUND('21 税（千円)'!G49/1000,0)</f>
        <v>5162</v>
      </c>
      <c r="H49" s="229">
        <f>ROUND('21 税（千円)'!H49/1000,0)</f>
        <v>417291</v>
      </c>
      <c r="I49" s="230">
        <v>99.1</v>
      </c>
      <c r="J49" s="230">
        <v>32.6</v>
      </c>
      <c r="K49" s="231">
        <v>96.6</v>
      </c>
      <c r="M49" s="449"/>
      <c r="N49" s="449"/>
      <c r="O49" s="449"/>
    </row>
    <row r="50" spans="1:15" s="195" customFormat="1" ht="16.5" customHeight="1">
      <c r="A50" s="233">
        <v>41</v>
      </c>
      <c r="B50" s="234" t="s">
        <v>67</v>
      </c>
      <c r="C50" s="235">
        <f>ROUND('21 税（千円)'!C50/1000,0)</f>
        <v>2442</v>
      </c>
      <c r="D50" s="236">
        <f>ROUND('21 税（千円)'!D50/1000,0)</f>
        <v>111</v>
      </c>
      <c r="E50" s="236">
        <f>ROUND('21 税（千円)'!E50/1000,0)</f>
        <v>2554</v>
      </c>
      <c r="F50" s="236">
        <f>ROUND('21 税（千円)'!F50/1000,0)</f>
        <v>2421</v>
      </c>
      <c r="G50" s="236">
        <f>ROUND('21 税（千円)'!G50/1000,0)</f>
        <v>24</v>
      </c>
      <c r="H50" s="236">
        <f>ROUND('21 税（千円)'!H50/1000,0)</f>
        <v>2445</v>
      </c>
      <c r="I50" s="237">
        <v>99.1</v>
      </c>
      <c r="J50" s="237">
        <v>21.7</v>
      </c>
      <c r="K50" s="238">
        <v>95.7</v>
      </c>
      <c r="M50" s="449"/>
      <c r="N50" s="449"/>
      <c r="O50" s="449"/>
    </row>
    <row r="51" spans="1:15" s="195" customFormat="1" ht="16.5" customHeight="1">
      <c r="A51" s="239">
        <v>42</v>
      </c>
      <c r="B51" s="225" t="s">
        <v>68</v>
      </c>
      <c r="C51" s="213">
        <f>ROUND('21 税（千円)'!C51/1000,0)</f>
        <v>3957</v>
      </c>
      <c r="D51" s="214">
        <f>ROUND('21 税（千円)'!D51/1000,0)</f>
        <v>81</v>
      </c>
      <c r="E51" s="214">
        <f>ROUND('21 税（千円)'!E51/1000,0)</f>
        <v>4038</v>
      </c>
      <c r="F51" s="214">
        <f>ROUND('21 税（千円)'!F51/1000,0)</f>
        <v>3926</v>
      </c>
      <c r="G51" s="214">
        <f>ROUND('21 税（千円)'!G51/1000,0)</f>
        <v>44</v>
      </c>
      <c r="H51" s="214">
        <f>ROUND('21 税（千円)'!H51/1000,0)</f>
        <v>3971</v>
      </c>
      <c r="I51" s="215">
        <v>99.2</v>
      </c>
      <c r="J51" s="215">
        <v>54.8</v>
      </c>
      <c r="K51" s="216">
        <v>98.3</v>
      </c>
      <c r="M51" s="449"/>
      <c r="N51" s="449"/>
      <c r="O51" s="449"/>
    </row>
    <row r="52" spans="1:15" s="195" customFormat="1" ht="16.5" customHeight="1">
      <c r="A52" s="239">
        <v>43</v>
      </c>
      <c r="B52" s="225" t="s">
        <v>69</v>
      </c>
      <c r="C52" s="213">
        <f>ROUND('21 税（千円)'!C52/1000,0)</f>
        <v>1394</v>
      </c>
      <c r="D52" s="214">
        <f>ROUND('21 税（千円)'!D52/1000,0)</f>
        <v>191</v>
      </c>
      <c r="E52" s="214">
        <f>ROUND('21 税（千円)'!E52/1000,0)</f>
        <v>1585</v>
      </c>
      <c r="F52" s="214">
        <f>ROUND('21 税（千円)'!F52/1000,0)</f>
        <v>1338</v>
      </c>
      <c r="G52" s="214">
        <f>ROUND('21 税（千円)'!G52/1000,0)</f>
        <v>88</v>
      </c>
      <c r="H52" s="214">
        <f>ROUND('21 税（千円)'!H52/1000,0)</f>
        <v>1426</v>
      </c>
      <c r="I52" s="215">
        <v>96</v>
      </c>
      <c r="J52" s="215">
        <v>45.9</v>
      </c>
      <c r="K52" s="216">
        <v>90</v>
      </c>
      <c r="M52" s="449"/>
      <c r="N52" s="449"/>
      <c r="O52" s="449"/>
    </row>
    <row r="53" spans="1:15" s="195" customFormat="1" ht="16.5" customHeight="1">
      <c r="A53" s="239">
        <v>44</v>
      </c>
      <c r="B53" s="225" t="s">
        <v>70</v>
      </c>
      <c r="C53" s="213">
        <f>ROUND('21 税（千円)'!C53/1000,0)</f>
        <v>659</v>
      </c>
      <c r="D53" s="214">
        <f>ROUND('21 税（千円)'!D53/1000,0)</f>
        <v>25</v>
      </c>
      <c r="E53" s="214">
        <f>ROUND('21 税（千円)'!E53/1000,0)</f>
        <v>684</v>
      </c>
      <c r="F53" s="214">
        <f>ROUND('21 税（千円)'!F53/1000,0)</f>
        <v>654</v>
      </c>
      <c r="G53" s="214">
        <f>ROUND('21 税（千円)'!G53/1000,0)</f>
        <v>10</v>
      </c>
      <c r="H53" s="214">
        <f>ROUND('21 税（千円)'!H53/1000,0)</f>
        <v>664</v>
      </c>
      <c r="I53" s="215">
        <v>99.2</v>
      </c>
      <c r="J53" s="215">
        <v>42.1</v>
      </c>
      <c r="K53" s="216">
        <v>97.1</v>
      </c>
      <c r="M53" s="449"/>
      <c r="N53" s="449"/>
      <c r="O53" s="449"/>
    </row>
    <row r="54" spans="1:15" s="195" customFormat="1" ht="16.5" customHeight="1">
      <c r="A54" s="239">
        <v>45</v>
      </c>
      <c r="B54" s="225" t="s">
        <v>71</v>
      </c>
      <c r="C54" s="213">
        <f>ROUND('21 税（千円)'!C54/1000,0)</f>
        <v>1514</v>
      </c>
      <c r="D54" s="214">
        <f>ROUND('21 税（千円)'!D54/1000,0)</f>
        <v>80</v>
      </c>
      <c r="E54" s="214">
        <f>ROUND('21 税（千円)'!E54/1000,0)</f>
        <v>1594</v>
      </c>
      <c r="F54" s="214">
        <f>ROUND('21 税（千円)'!F54/1000,0)</f>
        <v>1494</v>
      </c>
      <c r="G54" s="214">
        <f>ROUND('21 税（千円)'!G54/1000,0)</f>
        <v>19</v>
      </c>
      <c r="H54" s="214">
        <f>ROUND('21 税（千円)'!H54/1000,0)</f>
        <v>1513</v>
      </c>
      <c r="I54" s="215">
        <v>98.7</v>
      </c>
      <c r="J54" s="215">
        <v>23.8</v>
      </c>
      <c r="K54" s="216">
        <v>94.9</v>
      </c>
      <c r="M54" s="449"/>
      <c r="N54" s="449"/>
      <c r="O54" s="449"/>
    </row>
    <row r="55" spans="1:15" s="195" customFormat="1" ht="16.5" customHeight="1">
      <c r="A55" s="239">
        <v>46</v>
      </c>
      <c r="B55" s="225" t="s">
        <v>72</v>
      </c>
      <c r="C55" s="213">
        <f>ROUND('21 税（千円)'!C55/1000,0)</f>
        <v>1527</v>
      </c>
      <c r="D55" s="214">
        <f>ROUND('21 税（千円)'!D55/1000,0)</f>
        <v>35</v>
      </c>
      <c r="E55" s="214">
        <f>ROUND('21 税（千円)'!E55/1000,0)</f>
        <v>1562</v>
      </c>
      <c r="F55" s="214">
        <f>ROUND('21 税（千円)'!F55/1000,0)</f>
        <v>1517</v>
      </c>
      <c r="G55" s="214">
        <f>ROUND('21 税（千円)'!G55/1000,0)</f>
        <v>10</v>
      </c>
      <c r="H55" s="214">
        <f>ROUND('21 税（千円)'!H55/1000,0)</f>
        <v>1527</v>
      </c>
      <c r="I55" s="215">
        <v>99.3</v>
      </c>
      <c r="J55" s="215">
        <v>28.4</v>
      </c>
      <c r="K55" s="216">
        <v>97.7</v>
      </c>
      <c r="M55" s="449"/>
      <c r="N55" s="449"/>
      <c r="O55" s="449"/>
    </row>
    <row r="56" spans="1:15" s="195" customFormat="1" ht="16.5" customHeight="1">
      <c r="A56" s="239">
        <v>47</v>
      </c>
      <c r="B56" s="225" t="s">
        <v>73</v>
      </c>
      <c r="C56" s="213">
        <f>ROUND('21 税（千円)'!C56/1000,0)</f>
        <v>1644</v>
      </c>
      <c r="D56" s="214">
        <f>ROUND('21 税（千円)'!D56/1000,0)</f>
        <v>126</v>
      </c>
      <c r="E56" s="214">
        <f>ROUND('21 税（千円)'!E56/1000,0)</f>
        <v>1771</v>
      </c>
      <c r="F56" s="214">
        <f>ROUND('21 税（千円)'!F56/1000,0)</f>
        <v>1625</v>
      </c>
      <c r="G56" s="214">
        <f>ROUND('21 税（千円)'!G56/1000,0)</f>
        <v>23</v>
      </c>
      <c r="H56" s="214">
        <f>ROUND('21 税（千円)'!H56/1000,0)</f>
        <v>1648</v>
      </c>
      <c r="I56" s="215">
        <v>98.8</v>
      </c>
      <c r="J56" s="215">
        <v>18.3</v>
      </c>
      <c r="K56" s="216">
        <v>93.1</v>
      </c>
      <c r="M56" s="449"/>
      <c r="N56" s="449"/>
      <c r="O56" s="449"/>
    </row>
    <row r="57" spans="1:15" s="195" customFormat="1" ht="16.5" customHeight="1">
      <c r="A57" s="239">
        <v>48</v>
      </c>
      <c r="B57" s="225" t="s">
        <v>74</v>
      </c>
      <c r="C57" s="213">
        <f>ROUND('21 税（千円)'!C57/1000,0)</f>
        <v>1745</v>
      </c>
      <c r="D57" s="214">
        <f>ROUND('21 税（千円)'!D57/1000,0)</f>
        <v>67</v>
      </c>
      <c r="E57" s="214">
        <f>ROUND('21 税（千円)'!E57/1000,0)</f>
        <v>1811</v>
      </c>
      <c r="F57" s="214">
        <f>ROUND('21 税（千円)'!F57/1000,0)</f>
        <v>1736</v>
      </c>
      <c r="G57" s="214">
        <f>ROUND('21 税（千円)'!G57/1000,0)</f>
        <v>11</v>
      </c>
      <c r="H57" s="214">
        <f>ROUND('21 税（千円)'!H57/1000,0)</f>
        <v>1747</v>
      </c>
      <c r="I57" s="215">
        <v>99.5</v>
      </c>
      <c r="J57" s="215">
        <v>16.1</v>
      </c>
      <c r="K57" s="216">
        <v>96.4</v>
      </c>
      <c r="M57" s="449"/>
      <c r="N57" s="449"/>
      <c r="O57" s="449"/>
    </row>
    <row r="58" spans="1:15" s="195" customFormat="1" ht="16.5" customHeight="1">
      <c r="A58" s="239">
        <v>49</v>
      </c>
      <c r="B58" s="225" t="s">
        <v>75</v>
      </c>
      <c r="C58" s="213">
        <f>ROUND('21 税（千円)'!C58/1000,0)</f>
        <v>1468</v>
      </c>
      <c r="D58" s="214">
        <f>ROUND('21 税（千円)'!D58/1000,0)</f>
        <v>54</v>
      </c>
      <c r="E58" s="214">
        <f>ROUND('21 税（千円)'!E58/1000,0)</f>
        <v>1522</v>
      </c>
      <c r="F58" s="214">
        <f>ROUND('21 税（千円)'!F58/1000,0)</f>
        <v>1461</v>
      </c>
      <c r="G58" s="214">
        <f>ROUND('21 税（千円)'!G58/1000,0)</f>
        <v>15</v>
      </c>
      <c r="H58" s="214">
        <f>ROUND('21 税（千円)'!H58/1000,0)</f>
        <v>1476</v>
      </c>
      <c r="I58" s="215">
        <v>99.5</v>
      </c>
      <c r="J58" s="215">
        <v>28.6</v>
      </c>
      <c r="K58" s="216">
        <v>97</v>
      </c>
      <c r="M58" s="449"/>
      <c r="N58" s="449"/>
      <c r="O58" s="449"/>
    </row>
    <row r="59" spans="1:15" s="195" customFormat="1" ht="16.5" customHeight="1">
      <c r="A59" s="239">
        <v>50</v>
      </c>
      <c r="B59" s="225" t="s">
        <v>76</v>
      </c>
      <c r="C59" s="213">
        <f>ROUND('21 税（千円)'!C59/1000,0)</f>
        <v>904</v>
      </c>
      <c r="D59" s="214">
        <f>ROUND('21 税（千円)'!D59/1000,0)</f>
        <v>39</v>
      </c>
      <c r="E59" s="214">
        <f>ROUND('21 税（千円)'!E59/1000,0)</f>
        <v>943</v>
      </c>
      <c r="F59" s="214">
        <f>ROUND('21 税（千円)'!F59/1000,0)</f>
        <v>894</v>
      </c>
      <c r="G59" s="214">
        <f>ROUND('21 税（千円)'!G59/1000,0)</f>
        <v>9</v>
      </c>
      <c r="H59" s="214">
        <f>ROUND('21 税（千円)'!H59/1000,0)</f>
        <v>903</v>
      </c>
      <c r="I59" s="215">
        <v>98.9</v>
      </c>
      <c r="J59" s="215">
        <v>22.4</v>
      </c>
      <c r="K59" s="216">
        <v>95.7</v>
      </c>
      <c r="M59" s="449"/>
      <c r="N59" s="449"/>
      <c r="O59" s="449"/>
    </row>
    <row r="60" spans="1:15" s="195" customFormat="1" ht="16.5" customHeight="1">
      <c r="A60" s="239">
        <v>51</v>
      </c>
      <c r="B60" s="225" t="s">
        <v>77</v>
      </c>
      <c r="C60" s="213">
        <f>ROUND('21 税（千円)'!C60/1000,0)</f>
        <v>655</v>
      </c>
      <c r="D60" s="214">
        <f>ROUND('21 税（千円)'!D60/1000,0)</f>
        <v>60</v>
      </c>
      <c r="E60" s="214">
        <f>ROUND('21 税（千円)'!E60/1000,0)</f>
        <v>716</v>
      </c>
      <c r="F60" s="214">
        <f>ROUND('21 税（千円)'!F60/1000,0)</f>
        <v>649</v>
      </c>
      <c r="G60" s="214">
        <f>ROUND('21 税（千円)'!G60/1000,0)</f>
        <v>10</v>
      </c>
      <c r="H60" s="214">
        <f>ROUND('21 税（千円)'!H60/1000,0)</f>
        <v>659</v>
      </c>
      <c r="I60" s="215">
        <v>99</v>
      </c>
      <c r="J60" s="215">
        <v>16.5</v>
      </c>
      <c r="K60" s="216">
        <v>92</v>
      </c>
      <c r="M60" s="449"/>
      <c r="N60" s="449"/>
      <c r="O60" s="449"/>
    </row>
    <row r="61" spans="1:15" s="195" customFormat="1" ht="16.5" customHeight="1">
      <c r="A61" s="239">
        <v>52</v>
      </c>
      <c r="B61" s="225" t="s">
        <v>78</v>
      </c>
      <c r="C61" s="213">
        <f>ROUND('21 税（千円)'!C61/1000,0)</f>
        <v>594</v>
      </c>
      <c r="D61" s="214">
        <f>ROUND('21 税（千円)'!D61/1000,0)</f>
        <v>66</v>
      </c>
      <c r="E61" s="214">
        <f>ROUND('21 税（千円)'!E61/1000,0)</f>
        <v>660</v>
      </c>
      <c r="F61" s="214">
        <f>ROUND('21 税（千円)'!F61/1000,0)</f>
        <v>587</v>
      </c>
      <c r="G61" s="214">
        <f>ROUND('21 税（千円)'!G61/1000,0)</f>
        <v>9</v>
      </c>
      <c r="H61" s="214">
        <f>ROUND('21 税（千円)'!H61/1000,0)</f>
        <v>596</v>
      </c>
      <c r="I61" s="215">
        <v>98.8</v>
      </c>
      <c r="J61" s="215">
        <v>14.4</v>
      </c>
      <c r="K61" s="216">
        <v>90.4</v>
      </c>
      <c r="M61" s="449"/>
      <c r="N61" s="449"/>
      <c r="O61" s="449"/>
    </row>
    <row r="62" spans="1:15" s="195" customFormat="1" ht="16.5" customHeight="1">
      <c r="A62" s="239">
        <v>53</v>
      </c>
      <c r="B62" s="225" t="s">
        <v>79</v>
      </c>
      <c r="C62" s="213">
        <f>ROUND('21 税（千円)'!C62/1000,0)</f>
        <v>512</v>
      </c>
      <c r="D62" s="214">
        <f>ROUND('21 税（千円)'!D62/1000,0)</f>
        <v>44</v>
      </c>
      <c r="E62" s="214">
        <f>ROUND('21 税（千円)'!E62/1000,0)</f>
        <v>556</v>
      </c>
      <c r="F62" s="214">
        <f>ROUND('21 税（千円)'!F62/1000,0)</f>
        <v>505</v>
      </c>
      <c r="G62" s="214">
        <f>ROUND('21 税（千円)'!G62/1000,0)</f>
        <v>6</v>
      </c>
      <c r="H62" s="214">
        <f>ROUND('21 税（千円)'!H62/1000,0)</f>
        <v>510</v>
      </c>
      <c r="I62" s="215">
        <v>98.5</v>
      </c>
      <c r="J62" s="215">
        <v>12.8</v>
      </c>
      <c r="K62" s="216">
        <v>91.7</v>
      </c>
      <c r="M62" s="449"/>
      <c r="N62" s="449"/>
      <c r="O62" s="449"/>
    </row>
    <row r="63" spans="1:15" s="195" customFormat="1" ht="16.5" customHeight="1">
      <c r="A63" s="239">
        <v>54</v>
      </c>
      <c r="B63" s="225" t="s">
        <v>80</v>
      </c>
      <c r="C63" s="213">
        <f>ROUND('21 税（千円)'!C63/1000,0)</f>
        <v>425</v>
      </c>
      <c r="D63" s="214">
        <f>ROUND('21 税（千円)'!D63/1000,0)</f>
        <v>37</v>
      </c>
      <c r="E63" s="214">
        <f>ROUND('21 税（千円)'!E63/1000,0)</f>
        <v>462</v>
      </c>
      <c r="F63" s="214">
        <f>ROUND('21 税（千円)'!F63/1000,0)</f>
        <v>399</v>
      </c>
      <c r="G63" s="214">
        <f>ROUND('21 税（千円)'!G63/1000,0)</f>
        <v>12</v>
      </c>
      <c r="H63" s="214">
        <f>ROUND('21 税（千円)'!H63/1000,0)</f>
        <v>411</v>
      </c>
      <c r="I63" s="215">
        <v>93.9</v>
      </c>
      <c r="J63" s="215">
        <v>33.1</v>
      </c>
      <c r="K63" s="216">
        <v>89</v>
      </c>
      <c r="M63" s="449"/>
      <c r="N63" s="449"/>
      <c r="O63" s="449"/>
    </row>
    <row r="64" spans="1:15" s="195" customFormat="1" ht="16.5" customHeight="1">
      <c r="A64" s="239">
        <v>55</v>
      </c>
      <c r="B64" s="225" t="s">
        <v>81</v>
      </c>
      <c r="C64" s="213">
        <f>ROUND('21 税（千円)'!C64/1000,0)</f>
        <v>642</v>
      </c>
      <c r="D64" s="214">
        <f>ROUND('21 税（千円)'!D64/1000,0)</f>
        <v>30</v>
      </c>
      <c r="E64" s="214">
        <f>ROUND('21 税（千円)'!E64/1000,0)</f>
        <v>672</v>
      </c>
      <c r="F64" s="214">
        <f>ROUND('21 税（千円)'!F64/1000,0)</f>
        <v>636</v>
      </c>
      <c r="G64" s="214">
        <f>ROUND('21 税（千円)'!G64/1000,0)</f>
        <v>7</v>
      </c>
      <c r="H64" s="214">
        <f>ROUND('21 税（千円)'!H64/1000,0)</f>
        <v>642</v>
      </c>
      <c r="I64" s="215">
        <v>99</v>
      </c>
      <c r="J64" s="215">
        <v>22.6</v>
      </c>
      <c r="K64" s="216">
        <v>95.5</v>
      </c>
      <c r="M64" s="449"/>
      <c r="N64" s="449"/>
      <c r="O64" s="449"/>
    </row>
    <row r="65" spans="1:15" s="195" customFormat="1" ht="16.5" customHeight="1">
      <c r="A65" s="239">
        <v>56</v>
      </c>
      <c r="B65" s="225" t="s">
        <v>82</v>
      </c>
      <c r="C65" s="213">
        <f>ROUND('21 税（千円)'!C65/1000,0)</f>
        <v>131</v>
      </c>
      <c r="D65" s="214">
        <f>ROUND('21 税（千円)'!D65/1000,0)</f>
        <v>0</v>
      </c>
      <c r="E65" s="214">
        <f>ROUND('21 税（千円)'!E65/1000,0)</f>
        <v>131</v>
      </c>
      <c r="F65" s="214">
        <f>ROUND('21 税（千円)'!F65/1000,0)</f>
        <v>131</v>
      </c>
      <c r="G65" s="214">
        <f>ROUND('21 税（千円)'!G65/1000,0)</f>
        <v>0</v>
      </c>
      <c r="H65" s="214">
        <f>ROUND('21 税（千円)'!H65/1000,0)</f>
        <v>131</v>
      </c>
      <c r="I65" s="215">
        <v>99.9</v>
      </c>
      <c r="J65" s="247">
        <v>12.3</v>
      </c>
      <c r="K65" s="216">
        <v>99.8</v>
      </c>
      <c r="M65" s="449"/>
      <c r="N65" s="449"/>
      <c r="O65" s="449"/>
    </row>
    <row r="66" spans="1:15" s="195" customFormat="1" ht="16.5" customHeight="1">
      <c r="A66" s="239">
        <v>57</v>
      </c>
      <c r="B66" s="225" t="s">
        <v>83</v>
      </c>
      <c r="C66" s="213">
        <f>ROUND('21 税（千円)'!C66/1000,0)</f>
        <v>949</v>
      </c>
      <c r="D66" s="214">
        <f>ROUND('21 税（千円)'!D66/1000,0)</f>
        <v>40</v>
      </c>
      <c r="E66" s="214">
        <f>ROUND('21 税（千円)'!E66/1000,0)</f>
        <v>988</v>
      </c>
      <c r="F66" s="214">
        <f>ROUND('21 税（千円)'!F66/1000,0)</f>
        <v>943</v>
      </c>
      <c r="G66" s="214">
        <f>ROUND('21 税（千円)'!G66/1000,0)</f>
        <v>7</v>
      </c>
      <c r="H66" s="214">
        <f>ROUND('21 税（千円)'!H66/1000,0)</f>
        <v>951</v>
      </c>
      <c r="I66" s="215">
        <v>99.4</v>
      </c>
      <c r="J66" s="215">
        <v>18.3</v>
      </c>
      <c r="K66" s="216">
        <v>96.2</v>
      </c>
      <c r="M66" s="449"/>
      <c r="N66" s="449"/>
      <c r="O66" s="449"/>
    </row>
    <row r="67" spans="1:15" s="195" customFormat="1" ht="16.5" customHeight="1">
      <c r="A67" s="239">
        <v>58</v>
      </c>
      <c r="B67" s="225" t="s">
        <v>84</v>
      </c>
      <c r="C67" s="213">
        <f>ROUND('21 税（千円)'!C67/1000,0)</f>
        <v>930</v>
      </c>
      <c r="D67" s="214">
        <f>ROUND('21 税（千円)'!D67/1000,0)</f>
        <v>46</v>
      </c>
      <c r="E67" s="214">
        <f>ROUND('21 税（千円)'!E67/1000,0)</f>
        <v>975</v>
      </c>
      <c r="F67" s="214">
        <f>ROUND('21 税（千円)'!F67/1000,0)</f>
        <v>916</v>
      </c>
      <c r="G67" s="214">
        <f>ROUND('21 税（千円)'!G67/1000,0)</f>
        <v>10</v>
      </c>
      <c r="H67" s="214">
        <f>ROUND('21 税（千円)'!H67/1000,0)</f>
        <v>926</v>
      </c>
      <c r="I67" s="215">
        <v>98.5</v>
      </c>
      <c r="J67" s="215">
        <v>22.1</v>
      </c>
      <c r="K67" s="216">
        <v>94.9</v>
      </c>
      <c r="M67" s="449"/>
      <c r="N67" s="449"/>
      <c r="O67" s="449"/>
    </row>
    <row r="68" spans="1:15" s="195" customFormat="1" ht="16.5" customHeight="1">
      <c r="A68" s="239">
        <v>59</v>
      </c>
      <c r="B68" s="225" t="s">
        <v>85</v>
      </c>
      <c r="C68" s="213">
        <f>ROUND('21 税（千円)'!C68/1000,0)</f>
        <v>1823</v>
      </c>
      <c r="D68" s="214">
        <f>ROUND('21 税（千円)'!D68/1000,0)</f>
        <v>116</v>
      </c>
      <c r="E68" s="214">
        <f>ROUND('21 税（千円)'!E68/1000,0)</f>
        <v>1940</v>
      </c>
      <c r="F68" s="214">
        <f>ROUND('21 税（千円)'!F68/1000,0)</f>
        <v>1805</v>
      </c>
      <c r="G68" s="214">
        <f>ROUND('21 税（千円)'!G68/1000,0)</f>
        <v>24</v>
      </c>
      <c r="H68" s="214">
        <f>ROUND('21 税（千円)'!H68/1000,0)</f>
        <v>1829</v>
      </c>
      <c r="I68" s="215">
        <v>99</v>
      </c>
      <c r="J68" s="215">
        <v>20.6</v>
      </c>
      <c r="K68" s="216">
        <v>94.3</v>
      </c>
      <c r="M68" s="449"/>
      <c r="N68" s="449"/>
      <c r="O68" s="449"/>
    </row>
    <row r="69" spans="1:15" s="195" customFormat="1" ht="16.5" customHeight="1">
      <c r="A69" s="239">
        <v>60</v>
      </c>
      <c r="B69" s="225" t="s">
        <v>86</v>
      </c>
      <c r="C69" s="213">
        <f>ROUND('21 税（千円)'!C69/1000,0)</f>
        <v>2812</v>
      </c>
      <c r="D69" s="214">
        <f>ROUND('21 税（千円)'!D69/1000,0)</f>
        <v>104</v>
      </c>
      <c r="E69" s="214">
        <f>ROUND('21 税（千円)'!E69/1000,0)</f>
        <v>2916</v>
      </c>
      <c r="F69" s="214">
        <f>ROUND('21 税（千円)'!F69/1000,0)</f>
        <v>2784</v>
      </c>
      <c r="G69" s="214">
        <f>ROUND('21 税（千円)'!G69/1000,0)</f>
        <v>27</v>
      </c>
      <c r="H69" s="214">
        <f>ROUND('21 税（千円)'!H69/1000,0)</f>
        <v>2811</v>
      </c>
      <c r="I69" s="215">
        <v>99</v>
      </c>
      <c r="J69" s="215">
        <v>26.3</v>
      </c>
      <c r="K69" s="216">
        <v>96.4</v>
      </c>
      <c r="M69" s="449"/>
      <c r="N69" s="449"/>
      <c r="O69" s="449"/>
    </row>
    <row r="70" spans="1:15" s="195" customFormat="1" ht="16.5" customHeight="1">
      <c r="A70" s="239">
        <v>61</v>
      </c>
      <c r="B70" s="225" t="s">
        <v>87</v>
      </c>
      <c r="C70" s="213">
        <f>ROUND('21 税（千円)'!C70/1000,0)</f>
        <v>1463</v>
      </c>
      <c r="D70" s="214">
        <f>ROUND('21 税（千円)'!D70/1000,0)</f>
        <v>59</v>
      </c>
      <c r="E70" s="214">
        <f>ROUND('21 税（千円)'!E70/1000,0)</f>
        <v>1521</v>
      </c>
      <c r="F70" s="214">
        <f>ROUND('21 税（千円)'!F70/1000,0)</f>
        <v>1448</v>
      </c>
      <c r="G70" s="214">
        <f>ROUND('21 税（千円)'!G70/1000,0)</f>
        <v>23</v>
      </c>
      <c r="H70" s="214">
        <f>ROUND('21 税（千円)'!H70/1000,0)</f>
        <v>1472</v>
      </c>
      <c r="I70" s="215">
        <v>99</v>
      </c>
      <c r="J70" s="215">
        <v>39.7</v>
      </c>
      <c r="K70" s="216">
        <v>96.7</v>
      </c>
      <c r="M70" s="449"/>
      <c r="N70" s="449"/>
      <c r="O70" s="449"/>
    </row>
    <row r="71" spans="1:15" s="195" customFormat="1" ht="16.5" customHeight="1">
      <c r="A71" s="239">
        <v>62</v>
      </c>
      <c r="B71" s="225" t="s">
        <v>88</v>
      </c>
      <c r="C71" s="213">
        <f>ROUND('21 税（千円)'!C71/1000,0)</f>
        <v>2300</v>
      </c>
      <c r="D71" s="214">
        <f>ROUND('21 税（千円)'!D71/1000,0)</f>
        <v>86</v>
      </c>
      <c r="E71" s="214">
        <f>ROUND('21 税（千円)'!E71/1000,0)</f>
        <v>2386</v>
      </c>
      <c r="F71" s="214">
        <f>ROUND('21 税（千円)'!F71/1000,0)</f>
        <v>2275</v>
      </c>
      <c r="G71" s="214">
        <f>ROUND('21 税（千円)'!G71/1000,0)</f>
        <v>24</v>
      </c>
      <c r="H71" s="214">
        <f>ROUND('21 税（千円)'!H71/1000,0)</f>
        <v>2299</v>
      </c>
      <c r="I71" s="215">
        <v>98.9</v>
      </c>
      <c r="J71" s="215">
        <v>27.6</v>
      </c>
      <c r="K71" s="216">
        <v>96.4</v>
      </c>
      <c r="M71" s="449"/>
      <c r="N71" s="449"/>
      <c r="O71" s="449"/>
    </row>
    <row r="72" spans="1:15" s="195" customFormat="1" ht="16.5" customHeight="1" thickBot="1">
      <c r="A72" s="239">
        <v>63</v>
      </c>
      <c r="B72" s="240" t="s">
        <v>89</v>
      </c>
      <c r="C72" s="219">
        <f>ROUND('21 税（千円)'!C72/1000,0)</f>
        <v>1219</v>
      </c>
      <c r="D72" s="220">
        <f>ROUND('21 税（千円)'!D72/1000,0)</f>
        <v>104</v>
      </c>
      <c r="E72" s="241">
        <f>ROUND('21 税（千円)'!E72/1000,0)</f>
        <v>1323</v>
      </c>
      <c r="F72" s="220">
        <f>ROUND('21 税（千円)'!F72/1000,0)</f>
        <v>1202</v>
      </c>
      <c r="G72" s="220">
        <f>ROUND('21 税（千円)'!G72/1000,0)</f>
        <v>31</v>
      </c>
      <c r="H72" s="241">
        <f>ROUND('21 税（千円)'!H72/1000,0)</f>
        <v>1233</v>
      </c>
      <c r="I72" s="222">
        <v>98.6</v>
      </c>
      <c r="J72" s="222">
        <v>29.7</v>
      </c>
      <c r="K72" s="223">
        <v>93.2</v>
      </c>
      <c r="M72" s="449"/>
      <c r="N72" s="449"/>
      <c r="O72" s="449"/>
    </row>
    <row r="73" spans="1:15" s="232" customFormat="1" ht="18" customHeight="1" thickBot="1" thickTop="1">
      <c r="A73" s="568" t="s">
        <v>148</v>
      </c>
      <c r="B73" s="569"/>
      <c r="C73" s="242">
        <f>ROUND('21 税（千円)'!C73/1000,0)</f>
        <v>31709</v>
      </c>
      <c r="D73" s="242">
        <f>ROUND('21 税（千円)'!D73/1000,0)</f>
        <v>1602</v>
      </c>
      <c r="E73" s="242">
        <f>ROUND('21 税（千円)'!E73/1000,0)</f>
        <v>33311</v>
      </c>
      <c r="F73" s="242">
        <f>ROUND('21 税（千円)'!F73/1000,0)</f>
        <v>31345</v>
      </c>
      <c r="G73" s="242">
        <f>ROUND('21 税（千円)'!G73/1000,0)</f>
        <v>445</v>
      </c>
      <c r="H73" s="242">
        <f>ROUND('21 税（千円)'!H73/1000,0)</f>
        <v>31790</v>
      </c>
      <c r="I73" s="243">
        <v>98.9</v>
      </c>
      <c r="J73" s="243">
        <v>27.8</v>
      </c>
      <c r="K73" s="244">
        <v>95.4</v>
      </c>
      <c r="M73" s="449"/>
      <c r="N73" s="449"/>
      <c r="O73" s="449"/>
    </row>
    <row r="74" spans="1:15" s="232" customFormat="1" ht="18" customHeight="1" thickBot="1" thickTop="1">
      <c r="A74" s="570" t="s">
        <v>147</v>
      </c>
      <c r="B74" s="571"/>
      <c r="C74" s="229">
        <f>ROUND('21 税（千円)'!C74/1000,0)</f>
        <v>447676</v>
      </c>
      <c r="D74" s="229">
        <f>ROUND('21 税（千円)'!D74/1000,0)</f>
        <v>17457</v>
      </c>
      <c r="E74" s="229">
        <f>ROUND('21 税（千円)'!E74/1000,0)</f>
        <v>465134</v>
      </c>
      <c r="F74" s="229">
        <f>ROUND('21 税（千円)'!F74/1000,0)</f>
        <v>443475</v>
      </c>
      <c r="G74" s="229">
        <f>ROUND('21 税（千円)'!G74/1000,0)</f>
        <v>5607</v>
      </c>
      <c r="H74" s="229">
        <f>ROUND('21 税（千円)'!H74/1000,0)</f>
        <v>449081</v>
      </c>
      <c r="I74" s="245">
        <v>99.1</v>
      </c>
      <c r="J74" s="245">
        <v>32.1</v>
      </c>
      <c r="K74" s="246">
        <v>96.5</v>
      </c>
      <c r="M74" s="449"/>
      <c r="N74" s="449"/>
      <c r="O74" s="449"/>
    </row>
    <row r="75" ht="15.75" customHeight="1">
      <c r="A75" s="73" t="s">
        <v>146</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21</oddFooter>
  </headerFooter>
  <rowBreaks count="1" manualBreakCount="1">
    <brk id="49" max="10" man="1"/>
  </rowBreaks>
  <colBreaks count="1" manualBreakCount="1">
    <brk id="4" max="74" man="1"/>
  </colBreaks>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K75"/>
  <sheetViews>
    <sheetView view="pageBreakPreview" zoomScale="90" zoomScaleSheetLayoutView="90" zoomScalePageLayoutView="0" workbookViewId="0" topLeftCell="A1">
      <pane xSplit="2" ySplit="8" topLeftCell="C9" activePane="bottomRight" state="frozen"/>
      <selection pane="topLeft" activeCell="F7" sqref="F7"/>
      <selection pane="topRight" activeCell="F7" sqref="F7"/>
      <selection pane="bottomLeft" activeCell="F7" sqref="F7"/>
      <selection pane="bottomRight" activeCell="K74" sqref="I9:K74"/>
    </sheetView>
  </sheetViews>
  <sheetFormatPr defaultColWidth="9.00390625" defaultRowHeight="13.5"/>
  <cols>
    <col min="1" max="1" width="4.125" style="72" customWidth="1"/>
    <col min="2" max="2" width="11.125" style="72" customWidth="1"/>
    <col min="3" max="8" width="15.625" style="72" customWidth="1"/>
    <col min="9" max="11" width="6.625" style="72" customWidth="1"/>
    <col min="12" max="16384" width="9.00390625" style="72" customWidth="1"/>
  </cols>
  <sheetData>
    <row r="1" spans="1:11" ht="18.75">
      <c r="A1" s="588" t="s">
        <v>270</v>
      </c>
      <c r="B1" s="588"/>
      <c r="C1" s="588"/>
      <c r="D1" s="588"/>
      <c r="E1" s="588"/>
      <c r="F1" s="588"/>
      <c r="G1" s="588"/>
      <c r="H1" s="588"/>
      <c r="I1" s="588"/>
      <c r="J1" s="588"/>
      <c r="K1" s="588"/>
    </row>
    <row r="2" spans="7:11" ht="6" customHeight="1">
      <c r="G2" s="123"/>
      <c r="H2" s="124"/>
      <c r="I2" s="124"/>
      <c r="J2" s="124"/>
      <c r="K2" s="124"/>
    </row>
    <row r="3" spans="7:11" ht="16.5" customHeight="1" thickBot="1">
      <c r="G3" s="123"/>
      <c r="H3" s="123"/>
      <c r="I3" s="122"/>
      <c r="J3" s="122"/>
      <c r="K3" s="121" t="s">
        <v>169</v>
      </c>
    </row>
    <row r="4" spans="1:11" s="81" customFormat="1" ht="17.25" customHeight="1">
      <c r="A4" s="589" t="s">
        <v>8</v>
      </c>
      <c r="B4" s="590"/>
      <c r="C4" s="595" t="s">
        <v>168</v>
      </c>
      <c r="D4" s="596"/>
      <c r="E4" s="596"/>
      <c r="F4" s="596" t="s">
        <v>167</v>
      </c>
      <c r="G4" s="596"/>
      <c r="H4" s="596"/>
      <c r="I4" s="596" t="s">
        <v>166</v>
      </c>
      <c r="J4" s="596"/>
      <c r="K4" s="597"/>
    </row>
    <row r="5" spans="1:11" s="81" customFormat="1" ht="6" customHeight="1">
      <c r="A5" s="591"/>
      <c r="B5" s="592"/>
      <c r="C5" s="120"/>
      <c r="D5" s="119"/>
      <c r="E5" s="119"/>
      <c r="F5" s="119"/>
      <c r="G5" s="119"/>
      <c r="H5" s="119"/>
      <c r="I5" s="119"/>
      <c r="J5" s="119"/>
      <c r="K5" s="118"/>
    </row>
    <row r="6" spans="1:11" s="81" customFormat="1" ht="17.25" customHeight="1">
      <c r="A6" s="591"/>
      <c r="B6" s="592"/>
      <c r="C6" s="117" t="s">
        <v>165</v>
      </c>
      <c r="D6" s="116" t="s">
        <v>164</v>
      </c>
      <c r="E6" s="116" t="s">
        <v>161</v>
      </c>
      <c r="F6" s="116" t="s">
        <v>165</v>
      </c>
      <c r="G6" s="116" t="s">
        <v>164</v>
      </c>
      <c r="H6" s="116" t="s">
        <v>161</v>
      </c>
      <c r="I6" s="116" t="s">
        <v>163</v>
      </c>
      <c r="J6" s="116" t="s">
        <v>162</v>
      </c>
      <c r="K6" s="115" t="s">
        <v>161</v>
      </c>
    </row>
    <row r="7" spans="1:11" s="81" customFormat="1" ht="17.25" customHeight="1">
      <c r="A7" s="591"/>
      <c r="B7" s="592"/>
      <c r="C7" s="117" t="s">
        <v>240</v>
      </c>
      <c r="D7" s="116" t="s">
        <v>241</v>
      </c>
      <c r="E7" s="116" t="s">
        <v>242</v>
      </c>
      <c r="F7" s="116" t="s">
        <v>243</v>
      </c>
      <c r="G7" s="116" t="s">
        <v>244</v>
      </c>
      <c r="H7" s="116" t="s">
        <v>245</v>
      </c>
      <c r="I7" s="116" t="s">
        <v>246</v>
      </c>
      <c r="J7" s="116" t="s">
        <v>247</v>
      </c>
      <c r="K7" s="115" t="s">
        <v>248</v>
      </c>
    </row>
    <row r="8" spans="1:11" s="81" customFormat="1" ht="6" customHeight="1" thickBot="1">
      <c r="A8" s="593"/>
      <c r="B8" s="594"/>
      <c r="C8" s="114"/>
      <c r="D8" s="113"/>
      <c r="E8" s="113"/>
      <c r="F8" s="113"/>
      <c r="G8" s="113"/>
      <c r="H8" s="113"/>
      <c r="I8" s="113"/>
      <c r="J8" s="113"/>
      <c r="K8" s="112"/>
    </row>
    <row r="9" spans="1:11" s="81" customFormat="1" ht="16.5" customHeight="1">
      <c r="A9" s="108">
        <v>1</v>
      </c>
      <c r="B9" s="111" t="s">
        <v>151</v>
      </c>
      <c r="C9" s="175">
        <v>82470132</v>
      </c>
      <c r="D9" s="176">
        <v>1963714</v>
      </c>
      <c r="E9" s="105">
        <f aca="true" t="shared" si="0" ref="E9:E48">C9+D9</f>
        <v>84433846</v>
      </c>
      <c r="F9" s="176">
        <v>81950892</v>
      </c>
      <c r="G9" s="176">
        <v>783905</v>
      </c>
      <c r="H9" s="105">
        <f aca="true" t="shared" si="1" ref="H9:H48">F9+G9</f>
        <v>82734797</v>
      </c>
      <c r="I9" s="110">
        <f aca="true" t="shared" si="2" ref="I9:K40">F9/C9*100</f>
        <v>99.37039024019023</v>
      </c>
      <c r="J9" s="110">
        <f t="shared" si="2"/>
        <v>39.91950966383088</v>
      </c>
      <c r="K9" s="109">
        <f t="shared" si="2"/>
        <v>97.98771573191158</v>
      </c>
    </row>
    <row r="10" spans="1:11" s="81" customFormat="1" ht="16.5" customHeight="1">
      <c r="A10" s="107">
        <v>2</v>
      </c>
      <c r="B10" s="106" t="s">
        <v>28</v>
      </c>
      <c r="C10" s="177">
        <v>22354761</v>
      </c>
      <c r="D10" s="178">
        <v>861400</v>
      </c>
      <c r="E10" s="105">
        <f t="shared" si="0"/>
        <v>23216161</v>
      </c>
      <c r="F10" s="178">
        <v>22142841</v>
      </c>
      <c r="G10" s="178">
        <v>253246</v>
      </c>
      <c r="H10" s="105">
        <f t="shared" si="1"/>
        <v>22396087</v>
      </c>
      <c r="I10" s="88">
        <f t="shared" si="2"/>
        <v>99.05201402063749</v>
      </c>
      <c r="J10" s="88">
        <f t="shared" si="2"/>
        <v>29.399349895518924</v>
      </c>
      <c r="K10" s="87">
        <f t="shared" si="2"/>
        <v>96.46765888641107</v>
      </c>
    </row>
    <row r="11" spans="1:11" s="81" customFormat="1" ht="16.5" customHeight="1">
      <c r="A11" s="107">
        <v>3</v>
      </c>
      <c r="B11" s="106" t="s">
        <v>29</v>
      </c>
      <c r="C11" s="177">
        <v>12283725</v>
      </c>
      <c r="D11" s="178">
        <v>575385</v>
      </c>
      <c r="E11" s="105">
        <f t="shared" si="0"/>
        <v>12859110</v>
      </c>
      <c r="F11" s="178">
        <v>12145762</v>
      </c>
      <c r="G11" s="178">
        <v>162132</v>
      </c>
      <c r="H11" s="105">
        <f t="shared" si="1"/>
        <v>12307894</v>
      </c>
      <c r="I11" s="88">
        <f t="shared" si="2"/>
        <v>98.87686349214103</v>
      </c>
      <c r="J11" s="88">
        <f t="shared" si="2"/>
        <v>28.178002554811126</v>
      </c>
      <c r="K11" s="87">
        <f t="shared" si="2"/>
        <v>95.7134202911399</v>
      </c>
    </row>
    <row r="12" spans="1:11" s="81" customFormat="1" ht="16.5" customHeight="1">
      <c r="A12" s="107">
        <v>4</v>
      </c>
      <c r="B12" s="106" t="s">
        <v>30</v>
      </c>
      <c r="C12" s="177">
        <v>36541788</v>
      </c>
      <c r="D12" s="178">
        <v>1922368</v>
      </c>
      <c r="E12" s="105">
        <f t="shared" si="0"/>
        <v>38464156</v>
      </c>
      <c r="F12" s="178">
        <v>36054523</v>
      </c>
      <c r="G12" s="178">
        <v>880988</v>
      </c>
      <c r="H12" s="105">
        <f t="shared" si="1"/>
        <v>36935511</v>
      </c>
      <c r="I12" s="88">
        <f t="shared" si="2"/>
        <v>98.6665540285002</v>
      </c>
      <c r="J12" s="88">
        <f t="shared" si="2"/>
        <v>45.828270133502016</v>
      </c>
      <c r="K12" s="87">
        <f t="shared" si="2"/>
        <v>96.0257934685997</v>
      </c>
    </row>
    <row r="13" spans="1:11" s="81" customFormat="1" ht="16.5" customHeight="1">
      <c r="A13" s="107">
        <v>5</v>
      </c>
      <c r="B13" s="106" t="s">
        <v>31</v>
      </c>
      <c r="C13" s="177">
        <v>4274136</v>
      </c>
      <c r="D13" s="178">
        <v>124855</v>
      </c>
      <c r="E13" s="105">
        <f t="shared" si="0"/>
        <v>4398991</v>
      </c>
      <c r="F13" s="178">
        <v>4231688</v>
      </c>
      <c r="G13" s="178">
        <v>39427</v>
      </c>
      <c r="H13" s="105">
        <f t="shared" si="1"/>
        <v>4271115</v>
      </c>
      <c r="I13" s="88">
        <f t="shared" si="2"/>
        <v>99.0068636093938</v>
      </c>
      <c r="J13" s="88">
        <f t="shared" si="2"/>
        <v>31.578230747667295</v>
      </c>
      <c r="K13" s="87">
        <f t="shared" si="2"/>
        <v>97.09306065868286</v>
      </c>
    </row>
    <row r="14" spans="1:11" s="81" customFormat="1" ht="16.5" customHeight="1">
      <c r="A14" s="107">
        <v>6</v>
      </c>
      <c r="B14" s="106" t="s">
        <v>32</v>
      </c>
      <c r="C14" s="177">
        <v>4634273</v>
      </c>
      <c r="D14" s="178">
        <v>335622</v>
      </c>
      <c r="E14" s="105">
        <f t="shared" si="0"/>
        <v>4969895</v>
      </c>
      <c r="F14" s="178">
        <v>4551948</v>
      </c>
      <c r="G14" s="178">
        <v>56219</v>
      </c>
      <c r="H14" s="105">
        <f t="shared" si="1"/>
        <v>4608167</v>
      </c>
      <c r="I14" s="88">
        <f t="shared" si="2"/>
        <v>98.22356171075809</v>
      </c>
      <c r="J14" s="88">
        <f t="shared" si="2"/>
        <v>16.75068976407983</v>
      </c>
      <c r="K14" s="87">
        <f t="shared" si="2"/>
        <v>92.72161685508446</v>
      </c>
    </row>
    <row r="15" spans="1:11" s="81" customFormat="1" ht="16.5" customHeight="1">
      <c r="A15" s="107">
        <v>7</v>
      </c>
      <c r="B15" s="106" t="s">
        <v>33</v>
      </c>
      <c r="C15" s="177">
        <v>19843246</v>
      </c>
      <c r="D15" s="178">
        <v>1427227</v>
      </c>
      <c r="E15" s="105">
        <f t="shared" si="0"/>
        <v>21270473</v>
      </c>
      <c r="F15" s="178">
        <v>19584570</v>
      </c>
      <c r="G15" s="178">
        <v>307518</v>
      </c>
      <c r="H15" s="105">
        <f t="shared" si="1"/>
        <v>19892088</v>
      </c>
      <c r="I15" s="88">
        <f t="shared" si="2"/>
        <v>98.69640279619574</v>
      </c>
      <c r="J15" s="88">
        <f t="shared" si="2"/>
        <v>21.546537446390797</v>
      </c>
      <c r="K15" s="87">
        <f t="shared" si="2"/>
        <v>93.51972567793861</v>
      </c>
    </row>
    <row r="16" spans="1:11" s="81" customFormat="1" ht="16.5" customHeight="1">
      <c r="A16" s="107">
        <v>8</v>
      </c>
      <c r="B16" s="106" t="s">
        <v>34</v>
      </c>
      <c r="C16" s="177">
        <v>5405038</v>
      </c>
      <c r="D16" s="178">
        <v>241062</v>
      </c>
      <c r="E16" s="105">
        <f t="shared" si="0"/>
        <v>5646100</v>
      </c>
      <c r="F16" s="178">
        <v>5360713</v>
      </c>
      <c r="G16" s="178">
        <v>62968</v>
      </c>
      <c r="H16" s="105">
        <f t="shared" si="1"/>
        <v>5423681</v>
      </c>
      <c r="I16" s="88">
        <f t="shared" si="2"/>
        <v>99.17993175996173</v>
      </c>
      <c r="J16" s="88">
        <f t="shared" si="2"/>
        <v>26.121080883756047</v>
      </c>
      <c r="K16" s="87">
        <f t="shared" si="2"/>
        <v>96.06066134145694</v>
      </c>
    </row>
    <row r="17" spans="1:11" s="81" customFormat="1" ht="16.5" customHeight="1">
      <c r="A17" s="108">
        <v>9</v>
      </c>
      <c r="B17" s="106" t="s">
        <v>35</v>
      </c>
      <c r="C17" s="177">
        <v>7228685</v>
      </c>
      <c r="D17" s="178">
        <v>149013</v>
      </c>
      <c r="E17" s="105">
        <f t="shared" si="0"/>
        <v>7377698</v>
      </c>
      <c r="F17" s="178">
        <v>7163093</v>
      </c>
      <c r="G17" s="178">
        <v>52814</v>
      </c>
      <c r="H17" s="105">
        <f t="shared" si="1"/>
        <v>7215907</v>
      </c>
      <c r="I17" s="88">
        <f t="shared" si="2"/>
        <v>99.09261504685846</v>
      </c>
      <c r="J17" s="88">
        <f t="shared" si="2"/>
        <v>35.44254528128418</v>
      </c>
      <c r="K17" s="87">
        <f t="shared" si="2"/>
        <v>97.80702598561231</v>
      </c>
    </row>
    <row r="18" spans="1:11" s="81" customFormat="1" ht="16.5" customHeight="1">
      <c r="A18" s="107">
        <v>10</v>
      </c>
      <c r="B18" s="106" t="s">
        <v>36</v>
      </c>
      <c r="C18" s="177">
        <v>4986669</v>
      </c>
      <c r="D18" s="178">
        <v>258490</v>
      </c>
      <c r="E18" s="105">
        <f t="shared" si="0"/>
        <v>5245159</v>
      </c>
      <c r="F18" s="178">
        <v>4920003</v>
      </c>
      <c r="G18" s="178">
        <v>62040</v>
      </c>
      <c r="H18" s="105">
        <f t="shared" si="1"/>
        <v>4982043</v>
      </c>
      <c r="I18" s="88">
        <f t="shared" si="2"/>
        <v>98.66311559880955</v>
      </c>
      <c r="J18" s="88">
        <f t="shared" si="2"/>
        <v>24.000928469186427</v>
      </c>
      <c r="K18" s="87">
        <f t="shared" si="2"/>
        <v>94.98364110601794</v>
      </c>
    </row>
    <row r="19" spans="1:11" s="81" customFormat="1" ht="16.5" customHeight="1">
      <c r="A19" s="107">
        <v>11</v>
      </c>
      <c r="B19" s="106" t="s">
        <v>37</v>
      </c>
      <c r="C19" s="177">
        <v>5595507</v>
      </c>
      <c r="D19" s="178">
        <v>121625</v>
      </c>
      <c r="E19" s="105">
        <f t="shared" si="0"/>
        <v>5717132</v>
      </c>
      <c r="F19" s="178">
        <v>5566521</v>
      </c>
      <c r="G19" s="178">
        <v>44475</v>
      </c>
      <c r="H19" s="105">
        <f t="shared" si="1"/>
        <v>5610996</v>
      </c>
      <c r="I19" s="88">
        <f t="shared" si="2"/>
        <v>99.48197723637911</v>
      </c>
      <c r="J19" s="88">
        <f t="shared" si="2"/>
        <v>36.56731757451182</v>
      </c>
      <c r="K19" s="87">
        <f t="shared" si="2"/>
        <v>98.14354470038474</v>
      </c>
    </row>
    <row r="20" spans="1:11" s="81" customFormat="1" ht="16.5" customHeight="1">
      <c r="A20" s="107">
        <v>12</v>
      </c>
      <c r="B20" s="106" t="s">
        <v>38</v>
      </c>
      <c r="C20" s="177">
        <v>10764144</v>
      </c>
      <c r="D20" s="178">
        <v>605044</v>
      </c>
      <c r="E20" s="105">
        <f t="shared" si="0"/>
        <v>11369188</v>
      </c>
      <c r="F20" s="178">
        <v>10633953</v>
      </c>
      <c r="G20" s="178">
        <v>188942</v>
      </c>
      <c r="H20" s="105">
        <f t="shared" si="1"/>
        <v>10822895</v>
      </c>
      <c r="I20" s="88">
        <f t="shared" si="2"/>
        <v>98.79051227854254</v>
      </c>
      <c r="J20" s="88">
        <f t="shared" si="2"/>
        <v>31.227811531062205</v>
      </c>
      <c r="K20" s="87">
        <f t="shared" si="2"/>
        <v>95.19496906903115</v>
      </c>
    </row>
    <row r="21" spans="1:11" s="81" customFormat="1" ht="16.5" customHeight="1">
      <c r="A21" s="107">
        <v>13</v>
      </c>
      <c r="B21" s="106" t="s">
        <v>39</v>
      </c>
      <c r="C21" s="177">
        <v>9171754</v>
      </c>
      <c r="D21" s="178">
        <v>323195</v>
      </c>
      <c r="E21" s="105">
        <f t="shared" si="0"/>
        <v>9494949</v>
      </c>
      <c r="F21" s="178">
        <v>9083795</v>
      </c>
      <c r="G21" s="178">
        <v>92146</v>
      </c>
      <c r="H21" s="105">
        <f t="shared" si="1"/>
        <v>9175941</v>
      </c>
      <c r="I21" s="88">
        <f t="shared" si="2"/>
        <v>99.04097951166156</v>
      </c>
      <c r="J21" s="88">
        <f t="shared" si="2"/>
        <v>28.510960875013534</v>
      </c>
      <c r="K21" s="87">
        <f t="shared" si="2"/>
        <v>96.64023471848033</v>
      </c>
    </row>
    <row r="22" spans="1:11" s="81" customFormat="1" ht="16.5" customHeight="1">
      <c r="A22" s="107">
        <v>14</v>
      </c>
      <c r="B22" s="106" t="s">
        <v>40</v>
      </c>
      <c r="C22" s="177">
        <v>3519037</v>
      </c>
      <c r="D22" s="178">
        <v>87420</v>
      </c>
      <c r="E22" s="105">
        <f t="shared" si="0"/>
        <v>3606457</v>
      </c>
      <c r="F22" s="178">
        <v>3492977</v>
      </c>
      <c r="G22" s="178">
        <v>26343</v>
      </c>
      <c r="H22" s="105">
        <f t="shared" si="1"/>
        <v>3519320</v>
      </c>
      <c r="I22" s="88">
        <f t="shared" si="2"/>
        <v>99.25945649335316</v>
      </c>
      <c r="J22" s="88">
        <f t="shared" si="2"/>
        <v>30.133836650652025</v>
      </c>
      <c r="K22" s="87">
        <f t="shared" si="2"/>
        <v>97.58386139083316</v>
      </c>
    </row>
    <row r="23" spans="1:11" s="81" customFormat="1" ht="16.5" customHeight="1">
      <c r="A23" s="107">
        <v>15</v>
      </c>
      <c r="B23" s="106" t="s">
        <v>41</v>
      </c>
      <c r="C23" s="177">
        <v>5877751</v>
      </c>
      <c r="D23" s="178">
        <v>270232</v>
      </c>
      <c r="E23" s="105">
        <f t="shared" si="0"/>
        <v>6147983</v>
      </c>
      <c r="F23" s="178">
        <v>5825333</v>
      </c>
      <c r="G23" s="178">
        <v>81547</v>
      </c>
      <c r="H23" s="105">
        <f t="shared" si="1"/>
        <v>5906880</v>
      </c>
      <c r="I23" s="88">
        <f t="shared" si="2"/>
        <v>99.10819631522328</v>
      </c>
      <c r="J23" s="88">
        <f t="shared" si="2"/>
        <v>30.17666301548299</v>
      </c>
      <c r="K23" s="87">
        <f t="shared" si="2"/>
        <v>96.0783398392611</v>
      </c>
    </row>
    <row r="24" spans="1:11" s="81" customFormat="1" ht="16.5" customHeight="1">
      <c r="A24" s="107">
        <v>16</v>
      </c>
      <c r="B24" s="106" t="s">
        <v>42</v>
      </c>
      <c r="C24" s="177">
        <v>8460678</v>
      </c>
      <c r="D24" s="178">
        <v>401399</v>
      </c>
      <c r="E24" s="105">
        <f t="shared" si="0"/>
        <v>8862077</v>
      </c>
      <c r="F24" s="178">
        <v>8370847</v>
      </c>
      <c r="G24" s="178">
        <v>92333</v>
      </c>
      <c r="H24" s="105">
        <f t="shared" si="1"/>
        <v>8463180</v>
      </c>
      <c r="I24" s="88">
        <f t="shared" si="2"/>
        <v>98.93825293906706</v>
      </c>
      <c r="J24" s="88">
        <f t="shared" si="2"/>
        <v>23.002797714991814</v>
      </c>
      <c r="K24" s="87">
        <f t="shared" si="2"/>
        <v>95.49883170728486</v>
      </c>
    </row>
    <row r="25" spans="1:11" s="81" customFormat="1" ht="16.5" customHeight="1">
      <c r="A25" s="108">
        <v>17</v>
      </c>
      <c r="B25" s="106" t="s">
        <v>43</v>
      </c>
      <c r="C25" s="177">
        <v>11629114</v>
      </c>
      <c r="D25" s="178">
        <v>267092</v>
      </c>
      <c r="E25" s="105">
        <f t="shared" si="0"/>
        <v>11896206</v>
      </c>
      <c r="F25" s="178">
        <v>11546391</v>
      </c>
      <c r="G25" s="178">
        <v>123911</v>
      </c>
      <c r="H25" s="105">
        <f t="shared" si="1"/>
        <v>11670302</v>
      </c>
      <c r="I25" s="88">
        <f t="shared" si="2"/>
        <v>99.28865604034839</v>
      </c>
      <c r="J25" s="88">
        <f t="shared" si="2"/>
        <v>46.39262875713238</v>
      </c>
      <c r="K25" s="87">
        <f t="shared" si="2"/>
        <v>98.10104162621259</v>
      </c>
    </row>
    <row r="26" spans="1:11" s="81" customFormat="1" ht="16.5" customHeight="1">
      <c r="A26" s="107">
        <v>18</v>
      </c>
      <c r="B26" s="106" t="s">
        <v>44</v>
      </c>
      <c r="C26" s="177">
        <v>13706845</v>
      </c>
      <c r="D26" s="178">
        <v>729192</v>
      </c>
      <c r="E26" s="105">
        <f t="shared" si="0"/>
        <v>14436037</v>
      </c>
      <c r="F26" s="178">
        <v>13509146</v>
      </c>
      <c r="G26" s="178">
        <v>243150</v>
      </c>
      <c r="H26" s="105">
        <f t="shared" si="1"/>
        <v>13752296</v>
      </c>
      <c r="I26" s="88">
        <f t="shared" si="2"/>
        <v>98.55766224831461</v>
      </c>
      <c r="J26" s="88">
        <f t="shared" si="2"/>
        <v>33.345127209294674</v>
      </c>
      <c r="K26" s="87">
        <f t="shared" si="2"/>
        <v>95.26365165176564</v>
      </c>
    </row>
    <row r="27" spans="1:11" s="81" customFormat="1" ht="16.5" customHeight="1">
      <c r="A27" s="107">
        <v>19</v>
      </c>
      <c r="B27" s="106" t="s">
        <v>45</v>
      </c>
      <c r="C27" s="177">
        <v>18462807</v>
      </c>
      <c r="D27" s="178">
        <v>378349</v>
      </c>
      <c r="E27" s="105">
        <f t="shared" si="0"/>
        <v>18841156</v>
      </c>
      <c r="F27" s="178">
        <v>18307630</v>
      </c>
      <c r="G27" s="178">
        <v>149987</v>
      </c>
      <c r="H27" s="105">
        <f t="shared" si="1"/>
        <v>18457617</v>
      </c>
      <c r="I27" s="88">
        <f t="shared" si="2"/>
        <v>99.15951566844629</v>
      </c>
      <c r="J27" s="88">
        <f t="shared" si="2"/>
        <v>39.642499385488</v>
      </c>
      <c r="K27" s="87">
        <f t="shared" si="2"/>
        <v>97.96435526567478</v>
      </c>
    </row>
    <row r="28" spans="1:11" s="81" customFormat="1" ht="16.5" customHeight="1">
      <c r="A28" s="107">
        <v>20</v>
      </c>
      <c r="B28" s="106" t="s">
        <v>46</v>
      </c>
      <c r="C28" s="177">
        <v>4298596</v>
      </c>
      <c r="D28" s="178">
        <v>205851</v>
      </c>
      <c r="E28" s="105">
        <f t="shared" si="0"/>
        <v>4504447</v>
      </c>
      <c r="F28" s="178">
        <v>4252660</v>
      </c>
      <c r="G28" s="178">
        <v>49338</v>
      </c>
      <c r="H28" s="105">
        <f t="shared" si="1"/>
        <v>4301998</v>
      </c>
      <c r="I28" s="88">
        <f t="shared" si="2"/>
        <v>98.93137201076817</v>
      </c>
      <c r="J28" s="88">
        <f t="shared" si="2"/>
        <v>23.96782138537097</v>
      </c>
      <c r="K28" s="87">
        <f t="shared" si="2"/>
        <v>95.5055748241682</v>
      </c>
    </row>
    <row r="29" spans="1:11" s="81" customFormat="1" ht="16.5" customHeight="1">
      <c r="A29" s="107">
        <v>21</v>
      </c>
      <c r="B29" s="106" t="s">
        <v>47</v>
      </c>
      <c r="C29" s="177">
        <v>12796627</v>
      </c>
      <c r="D29" s="178">
        <v>245804</v>
      </c>
      <c r="E29" s="105">
        <f t="shared" si="0"/>
        <v>13042431</v>
      </c>
      <c r="F29" s="178">
        <v>12729985</v>
      </c>
      <c r="G29" s="178">
        <v>76313</v>
      </c>
      <c r="H29" s="105">
        <f t="shared" si="1"/>
        <v>12806298</v>
      </c>
      <c r="I29" s="88">
        <f t="shared" si="2"/>
        <v>99.47922214189724</v>
      </c>
      <c r="J29" s="88">
        <f t="shared" si="2"/>
        <v>31.046280776553676</v>
      </c>
      <c r="K29" s="87">
        <f t="shared" si="2"/>
        <v>98.18950163508629</v>
      </c>
    </row>
    <row r="30" spans="1:11" s="81" customFormat="1" ht="16.5" customHeight="1">
      <c r="A30" s="107">
        <v>22</v>
      </c>
      <c r="B30" s="106" t="s">
        <v>48</v>
      </c>
      <c r="C30" s="177">
        <v>8875673</v>
      </c>
      <c r="D30" s="178">
        <v>494288</v>
      </c>
      <c r="E30" s="105">
        <f t="shared" si="0"/>
        <v>9369961</v>
      </c>
      <c r="F30" s="178">
        <v>8815801</v>
      </c>
      <c r="G30" s="178">
        <v>202967</v>
      </c>
      <c r="H30" s="105">
        <f t="shared" si="1"/>
        <v>9018768</v>
      </c>
      <c r="I30" s="88">
        <f t="shared" si="2"/>
        <v>99.32543706826513</v>
      </c>
      <c r="J30" s="88">
        <f t="shared" si="2"/>
        <v>41.06249797688797</v>
      </c>
      <c r="K30" s="87">
        <f t="shared" si="2"/>
        <v>96.25192676895881</v>
      </c>
    </row>
    <row r="31" spans="1:11" s="81" customFormat="1" ht="16.5" customHeight="1">
      <c r="A31" s="107">
        <v>23</v>
      </c>
      <c r="B31" s="106" t="s">
        <v>49</v>
      </c>
      <c r="C31" s="177">
        <v>8847610</v>
      </c>
      <c r="D31" s="178">
        <v>254665</v>
      </c>
      <c r="E31" s="105">
        <f t="shared" si="0"/>
        <v>9102275</v>
      </c>
      <c r="F31" s="178">
        <v>8778128</v>
      </c>
      <c r="G31" s="178">
        <v>73026</v>
      </c>
      <c r="H31" s="105">
        <f t="shared" si="1"/>
        <v>8851154</v>
      </c>
      <c r="I31" s="88">
        <f t="shared" si="2"/>
        <v>99.21468057475408</v>
      </c>
      <c r="J31" s="88">
        <f t="shared" si="2"/>
        <v>28.675318555749712</v>
      </c>
      <c r="K31" s="87">
        <f t="shared" si="2"/>
        <v>97.24111829185561</v>
      </c>
    </row>
    <row r="32" spans="1:11" s="81" customFormat="1" ht="16.5" customHeight="1">
      <c r="A32" s="107">
        <v>24</v>
      </c>
      <c r="B32" s="106" t="s">
        <v>50</v>
      </c>
      <c r="C32" s="177">
        <v>4167433</v>
      </c>
      <c r="D32" s="178">
        <v>130219</v>
      </c>
      <c r="E32" s="105">
        <f t="shared" si="0"/>
        <v>4297652</v>
      </c>
      <c r="F32" s="178">
        <v>4139919</v>
      </c>
      <c r="G32" s="178">
        <v>40696</v>
      </c>
      <c r="H32" s="105">
        <f t="shared" si="1"/>
        <v>4180615</v>
      </c>
      <c r="I32" s="88">
        <f t="shared" si="2"/>
        <v>99.33978542666433</v>
      </c>
      <c r="J32" s="88">
        <f t="shared" si="2"/>
        <v>31.25196783879465</v>
      </c>
      <c r="K32" s="87">
        <f t="shared" si="2"/>
        <v>97.27672226601875</v>
      </c>
    </row>
    <row r="33" spans="1:11" s="81" customFormat="1" ht="16.5" customHeight="1">
      <c r="A33" s="108">
        <v>25</v>
      </c>
      <c r="B33" s="106" t="s">
        <v>51</v>
      </c>
      <c r="C33" s="177">
        <v>6100220</v>
      </c>
      <c r="D33" s="178">
        <v>149343</v>
      </c>
      <c r="E33" s="105">
        <f t="shared" si="0"/>
        <v>6249563</v>
      </c>
      <c r="F33" s="178">
        <v>6069865</v>
      </c>
      <c r="G33" s="178">
        <v>42500</v>
      </c>
      <c r="H33" s="105">
        <f t="shared" si="1"/>
        <v>6112365</v>
      </c>
      <c r="I33" s="88">
        <f t="shared" si="2"/>
        <v>99.50239499559032</v>
      </c>
      <c r="J33" s="88">
        <f t="shared" si="2"/>
        <v>28.457979282591083</v>
      </c>
      <c r="K33" s="87">
        <f t="shared" si="2"/>
        <v>97.80467850312094</v>
      </c>
    </row>
    <row r="34" spans="1:11" s="81" customFormat="1" ht="16.5" customHeight="1">
      <c r="A34" s="107">
        <v>26</v>
      </c>
      <c r="B34" s="106" t="s">
        <v>52</v>
      </c>
      <c r="C34" s="177">
        <v>9723990</v>
      </c>
      <c r="D34" s="178">
        <v>490527</v>
      </c>
      <c r="E34" s="105">
        <f t="shared" si="0"/>
        <v>10214517</v>
      </c>
      <c r="F34" s="178">
        <v>9623260</v>
      </c>
      <c r="G34" s="178">
        <v>146160</v>
      </c>
      <c r="H34" s="105">
        <f t="shared" si="1"/>
        <v>9769420</v>
      </c>
      <c r="I34" s="88">
        <f t="shared" si="2"/>
        <v>98.96410835469803</v>
      </c>
      <c r="J34" s="88">
        <f t="shared" si="2"/>
        <v>29.7965249619287</v>
      </c>
      <c r="K34" s="87">
        <f t="shared" si="2"/>
        <v>95.64250566130538</v>
      </c>
    </row>
    <row r="35" spans="1:11" s="81" customFormat="1" ht="16.5" customHeight="1">
      <c r="A35" s="107">
        <v>27</v>
      </c>
      <c r="B35" s="106" t="s">
        <v>53</v>
      </c>
      <c r="C35" s="177">
        <v>4113998</v>
      </c>
      <c r="D35" s="178">
        <v>77186</v>
      </c>
      <c r="E35" s="105">
        <f t="shared" si="0"/>
        <v>4191184</v>
      </c>
      <c r="F35" s="178">
        <v>4097579</v>
      </c>
      <c r="G35" s="178">
        <v>16512</v>
      </c>
      <c r="H35" s="105">
        <f t="shared" si="1"/>
        <v>4114091</v>
      </c>
      <c r="I35" s="88">
        <f t="shared" si="2"/>
        <v>99.60089917399085</v>
      </c>
      <c r="J35" s="88">
        <f t="shared" si="2"/>
        <v>21.392480501645377</v>
      </c>
      <c r="K35" s="87">
        <f t="shared" si="2"/>
        <v>98.1605913746569</v>
      </c>
    </row>
    <row r="36" spans="1:11" s="81" customFormat="1" ht="16.5" customHeight="1">
      <c r="A36" s="107">
        <v>28</v>
      </c>
      <c r="B36" s="106" t="s">
        <v>54</v>
      </c>
      <c r="C36" s="177">
        <v>9800323</v>
      </c>
      <c r="D36" s="178">
        <v>322485</v>
      </c>
      <c r="E36" s="105">
        <f t="shared" si="0"/>
        <v>10122808</v>
      </c>
      <c r="F36" s="178">
        <v>9715607</v>
      </c>
      <c r="G36" s="178">
        <v>93775</v>
      </c>
      <c r="H36" s="105">
        <f t="shared" si="1"/>
        <v>9809382</v>
      </c>
      <c r="I36" s="88">
        <f t="shared" si="2"/>
        <v>99.13557951100184</v>
      </c>
      <c r="J36" s="88">
        <f t="shared" si="2"/>
        <v>29.078871885514058</v>
      </c>
      <c r="K36" s="87">
        <f t="shared" si="2"/>
        <v>96.90376425197435</v>
      </c>
    </row>
    <row r="37" spans="1:11" s="81" customFormat="1" ht="16.5" customHeight="1">
      <c r="A37" s="107">
        <v>29</v>
      </c>
      <c r="B37" s="106" t="s">
        <v>55</v>
      </c>
      <c r="C37" s="177">
        <v>3831007</v>
      </c>
      <c r="D37" s="178">
        <v>157873</v>
      </c>
      <c r="E37" s="105">
        <f t="shared" si="0"/>
        <v>3988880</v>
      </c>
      <c r="F37" s="178">
        <v>3795210</v>
      </c>
      <c r="G37" s="178">
        <v>28968</v>
      </c>
      <c r="H37" s="105">
        <f t="shared" si="1"/>
        <v>3824178</v>
      </c>
      <c r="I37" s="88">
        <f t="shared" si="2"/>
        <v>99.06559815735132</v>
      </c>
      <c r="J37" s="88">
        <f t="shared" si="2"/>
        <v>18.34892603548422</v>
      </c>
      <c r="K37" s="87">
        <f t="shared" si="2"/>
        <v>95.87097130021459</v>
      </c>
    </row>
    <row r="38" spans="1:11" s="81" customFormat="1" ht="16.5" customHeight="1">
      <c r="A38" s="107">
        <v>30</v>
      </c>
      <c r="B38" s="106" t="s">
        <v>56</v>
      </c>
      <c r="C38" s="177">
        <v>7776513</v>
      </c>
      <c r="D38" s="178">
        <v>311601</v>
      </c>
      <c r="E38" s="105">
        <f t="shared" si="0"/>
        <v>8088114</v>
      </c>
      <c r="F38" s="178">
        <v>7684911</v>
      </c>
      <c r="G38" s="178">
        <v>126692</v>
      </c>
      <c r="H38" s="105">
        <f t="shared" si="1"/>
        <v>7811603</v>
      </c>
      <c r="I38" s="88">
        <f t="shared" si="2"/>
        <v>98.82206845150262</v>
      </c>
      <c r="J38" s="88">
        <f t="shared" si="2"/>
        <v>40.65840610267618</v>
      </c>
      <c r="K38" s="87">
        <f t="shared" si="2"/>
        <v>96.58126727689546</v>
      </c>
    </row>
    <row r="39" spans="1:11" s="81" customFormat="1" ht="16.5" customHeight="1">
      <c r="A39" s="107">
        <v>31</v>
      </c>
      <c r="B39" s="106" t="s">
        <v>57</v>
      </c>
      <c r="C39" s="177">
        <v>5772610</v>
      </c>
      <c r="D39" s="178">
        <v>198140</v>
      </c>
      <c r="E39" s="105">
        <f t="shared" si="0"/>
        <v>5970750</v>
      </c>
      <c r="F39" s="178">
        <v>5715910</v>
      </c>
      <c r="G39" s="178">
        <v>67022</v>
      </c>
      <c r="H39" s="105">
        <f t="shared" si="1"/>
        <v>5782932</v>
      </c>
      <c r="I39" s="88">
        <f t="shared" si="2"/>
        <v>99.01777532173487</v>
      </c>
      <c r="J39" s="88">
        <f t="shared" si="2"/>
        <v>33.82557787423035</v>
      </c>
      <c r="K39" s="87">
        <f t="shared" si="2"/>
        <v>96.8543650295189</v>
      </c>
    </row>
    <row r="40" spans="1:11" s="81" customFormat="1" ht="16.5" customHeight="1">
      <c r="A40" s="107">
        <v>32</v>
      </c>
      <c r="B40" s="106" t="s">
        <v>58</v>
      </c>
      <c r="C40" s="177">
        <v>9698975</v>
      </c>
      <c r="D40" s="178">
        <v>265931</v>
      </c>
      <c r="E40" s="105">
        <f t="shared" si="0"/>
        <v>9964906</v>
      </c>
      <c r="F40" s="178">
        <v>9627554</v>
      </c>
      <c r="G40" s="178">
        <v>92691</v>
      </c>
      <c r="H40" s="105">
        <f t="shared" si="1"/>
        <v>9720245</v>
      </c>
      <c r="I40" s="88">
        <f t="shared" si="2"/>
        <v>99.26362321791736</v>
      </c>
      <c r="J40" s="88">
        <f t="shared" si="2"/>
        <v>34.855282009243</v>
      </c>
      <c r="K40" s="87">
        <f t="shared" si="2"/>
        <v>97.54477362857212</v>
      </c>
    </row>
    <row r="41" spans="1:11" s="81" customFormat="1" ht="16.5" customHeight="1">
      <c r="A41" s="108">
        <v>33</v>
      </c>
      <c r="B41" s="106" t="s">
        <v>59</v>
      </c>
      <c r="C41" s="177">
        <v>3265118</v>
      </c>
      <c r="D41" s="178">
        <v>244484</v>
      </c>
      <c r="E41" s="105">
        <f t="shared" si="0"/>
        <v>3509602</v>
      </c>
      <c r="F41" s="178">
        <v>3241118</v>
      </c>
      <c r="G41" s="178">
        <v>55517</v>
      </c>
      <c r="H41" s="105">
        <f t="shared" si="1"/>
        <v>3296635</v>
      </c>
      <c r="I41" s="88">
        <f aca="true" t="shared" si="3" ref="I41:K74">F41/C41*100</f>
        <v>99.26495765237274</v>
      </c>
      <c r="J41" s="88">
        <f t="shared" si="3"/>
        <v>22.707825460970863</v>
      </c>
      <c r="K41" s="87">
        <f t="shared" si="3"/>
        <v>93.93187603608615</v>
      </c>
    </row>
    <row r="42" spans="1:11" s="81" customFormat="1" ht="16.5" customHeight="1">
      <c r="A42" s="107">
        <v>34</v>
      </c>
      <c r="B42" s="106" t="s">
        <v>60</v>
      </c>
      <c r="C42" s="177">
        <v>5689311</v>
      </c>
      <c r="D42" s="178">
        <v>348915</v>
      </c>
      <c r="E42" s="105">
        <f t="shared" si="0"/>
        <v>6038226</v>
      </c>
      <c r="F42" s="178">
        <v>5603979</v>
      </c>
      <c r="G42" s="178">
        <v>98414</v>
      </c>
      <c r="H42" s="105">
        <f t="shared" si="1"/>
        <v>5702393</v>
      </c>
      <c r="I42" s="88">
        <f t="shared" si="3"/>
        <v>98.50013472633154</v>
      </c>
      <c r="J42" s="88">
        <f t="shared" si="3"/>
        <v>28.205723457002424</v>
      </c>
      <c r="K42" s="87">
        <f t="shared" si="3"/>
        <v>94.43821744995964</v>
      </c>
    </row>
    <row r="43" spans="1:11" s="81" customFormat="1" ht="16.5" customHeight="1">
      <c r="A43" s="107">
        <v>35</v>
      </c>
      <c r="B43" s="106" t="s">
        <v>61</v>
      </c>
      <c r="C43" s="177">
        <v>2590793</v>
      </c>
      <c r="D43" s="178">
        <v>58048</v>
      </c>
      <c r="E43" s="105">
        <f t="shared" si="0"/>
        <v>2648841</v>
      </c>
      <c r="F43" s="178">
        <v>2573056</v>
      </c>
      <c r="G43" s="178">
        <v>20238</v>
      </c>
      <c r="H43" s="105">
        <f t="shared" si="1"/>
        <v>2593294</v>
      </c>
      <c r="I43" s="88">
        <f t="shared" si="3"/>
        <v>99.3153833594579</v>
      </c>
      <c r="J43" s="88">
        <f t="shared" si="3"/>
        <v>34.86425027563396</v>
      </c>
      <c r="K43" s="87">
        <f t="shared" si="3"/>
        <v>97.90296963841921</v>
      </c>
    </row>
    <row r="44" spans="1:11" s="81" customFormat="1" ht="16.5" customHeight="1">
      <c r="A44" s="107">
        <v>36</v>
      </c>
      <c r="B44" s="106" t="s">
        <v>62</v>
      </c>
      <c r="C44" s="177">
        <v>4172721</v>
      </c>
      <c r="D44" s="178">
        <v>124880</v>
      </c>
      <c r="E44" s="105">
        <f t="shared" si="0"/>
        <v>4297601</v>
      </c>
      <c r="F44" s="178">
        <v>4149612</v>
      </c>
      <c r="G44" s="178">
        <v>34171</v>
      </c>
      <c r="H44" s="105">
        <f t="shared" si="1"/>
        <v>4183783</v>
      </c>
      <c r="I44" s="88">
        <f t="shared" si="3"/>
        <v>99.44618870995689</v>
      </c>
      <c r="J44" s="88">
        <f t="shared" si="3"/>
        <v>27.36306854580397</v>
      </c>
      <c r="K44" s="87">
        <f t="shared" si="3"/>
        <v>97.35159220225424</v>
      </c>
    </row>
    <row r="45" spans="1:11" s="81" customFormat="1" ht="16.5" customHeight="1">
      <c r="A45" s="107">
        <v>37</v>
      </c>
      <c r="B45" s="106" t="s">
        <v>63</v>
      </c>
      <c r="C45" s="177">
        <v>3831673</v>
      </c>
      <c r="D45" s="178">
        <v>155294</v>
      </c>
      <c r="E45" s="105">
        <f t="shared" si="0"/>
        <v>3986967</v>
      </c>
      <c r="F45" s="178">
        <v>3799725</v>
      </c>
      <c r="G45" s="178">
        <v>30198</v>
      </c>
      <c r="H45" s="105">
        <f t="shared" si="1"/>
        <v>3829923</v>
      </c>
      <c r="I45" s="88">
        <f t="shared" si="3"/>
        <v>99.16621277441995</v>
      </c>
      <c r="J45" s="88">
        <f t="shared" si="3"/>
        <v>19.445696549770116</v>
      </c>
      <c r="K45" s="87">
        <f t="shared" si="3"/>
        <v>96.06106596819086</v>
      </c>
    </row>
    <row r="46" spans="1:11" s="81" customFormat="1" ht="16.5" customHeight="1">
      <c r="A46" s="107">
        <v>38</v>
      </c>
      <c r="B46" s="106" t="s">
        <v>64</v>
      </c>
      <c r="C46" s="177">
        <v>3825351</v>
      </c>
      <c r="D46" s="178">
        <v>176808</v>
      </c>
      <c r="E46" s="105">
        <f t="shared" si="0"/>
        <v>4002159</v>
      </c>
      <c r="F46" s="178">
        <v>3793131</v>
      </c>
      <c r="G46" s="178">
        <v>45849</v>
      </c>
      <c r="H46" s="105">
        <f t="shared" si="1"/>
        <v>3838980</v>
      </c>
      <c r="I46" s="88">
        <f t="shared" si="3"/>
        <v>99.15772435000082</v>
      </c>
      <c r="J46" s="88">
        <f t="shared" si="3"/>
        <v>25.931518935794763</v>
      </c>
      <c r="K46" s="87">
        <f t="shared" si="3"/>
        <v>95.92272570879868</v>
      </c>
    </row>
    <row r="47" spans="1:11" s="81" customFormat="1" ht="16.5" customHeight="1">
      <c r="A47" s="104">
        <v>39</v>
      </c>
      <c r="B47" s="103" t="s">
        <v>65</v>
      </c>
      <c r="C47" s="179">
        <v>6521353</v>
      </c>
      <c r="D47" s="180">
        <v>282349</v>
      </c>
      <c r="E47" s="102">
        <f t="shared" si="0"/>
        <v>6803702</v>
      </c>
      <c r="F47" s="180">
        <v>6447614</v>
      </c>
      <c r="G47" s="180">
        <v>91669</v>
      </c>
      <c r="H47" s="102">
        <f t="shared" si="1"/>
        <v>6539283</v>
      </c>
      <c r="I47" s="83">
        <f t="shared" si="3"/>
        <v>98.8692683864836</v>
      </c>
      <c r="J47" s="83">
        <f t="shared" si="3"/>
        <v>32.46655734569629</v>
      </c>
      <c r="K47" s="82">
        <f t="shared" si="3"/>
        <v>96.11360109540364</v>
      </c>
    </row>
    <row r="48" spans="1:11" s="81" customFormat="1" ht="16.5" customHeight="1" thickBot="1">
      <c r="A48" s="101">
        <v>40</v>
      </c>
      <c r="B48" s="90" t="s">
        <v>150</v>
      </c>
      <c r="C48" s="181">
        <v>3057520</v>
      </c>
      <c r="D48" s="181">
        <v>118076</v>
      </c>
      <c r="E48" s="100">
        <f t="shared" si="0"/>
        <v>3175596</v>
      </c>
      <c r="F48" s="181">
        <v>3032148</v>
      </c>
      <c r="G48" s="181">
        <v>25282</v>
      </c>
      <c r="H48" s="100">
        <f t="shared" si="1"/>
        <v>3057430</v>
      </c>
      <c r="I48" s="99">
        <f t="shared" si="3"/>
        <v>99.17017713702609</v>
      </c>
      <c r="J48" s="99">
        <f t="shared" si="3"/>
        <v>21.41163318540601</v>
      </c>
      <c r="K48" s="98">
        <f t="shared" si="3"/>
        <v>96.2789347259538</v>
      </c>
    </row>
    <row r="49" spans="1:11" s="74" customFormat="1" ht="18" customHeight="1" thickBot="1" thickTop="1">
      <c r="A49" s="598" t="s">
        <v>149</v>
      </c>
      <c r="B49" s="599"/>
      <c r="C49" s="77">
        <f aca="true" t="shared" si="4" ref="C49:H49">SUM(C9:C48)</f>
        <v>415967505</v>
      </c>
      <c r="D49" s="77">
        <f t="shared" si="4"/>
        <v>15855451</v>
      </c>
      <c r="E49" s="77">
        <f t="shared" si="4"/>
        <v>431822956</v>
      </c>
      <c r="F49" s="77">
        <f t="shared" si="4"/>
        <v>412129398</v>
      </c>
      <c r="G49" s="77">
        <f t="shared" si="4"/>
        <v>5162089</v>
      </c>
      <c r="H49" s="77">
        <f t="shared" si="4"/>
        <v>417291487</v>
      </c>
      <c r="I49" s="97">
        <f t="shared" si="3"/>
        <v>99.07730605062528</v>
      </c>
      <c r="J49" s="97">
        <f t="shared" si="3"/>
        <v>32.55718806106493</v>
      </c>
      <c r="K49" s="96">
        <f t="shared" si="3"/>
        <v>96.63485491030727</v>
      </c>
    </row>
    <row r="50" spans="1:11" s="81" customFormat="1" ht="16.5" customHeight="1">
      <c r="A50" s="95">
        <v>41</v>
      </c>
      <c r="B50" s="94" t="s">
        <v>67</v>
      </c>
      <c r="C50" s="182">
        <v>2442463</v>
      </c>
      <c r="D50" s="183">
        <v>111132</v>
      </c>
      <c r="E50" s="93">
        <f aca="true" t="shared" si="5" ref="E50:E72">C50+D50</f>
        <v>2553595</v>
      </c>
      <c r="F50" s="183">
        <v>2420828</v>
      </c>
      <c r="G50" s="183">
        <v>24102</v>
      </c>
      <c r="H50" s="93">
        <f aca="true" t="shared" si="6" ref="H50:H72">F50+G50</f>
        <v>2444930</v>
      </c>
      <c r="I50" s="92">
        <f t="shared" si="3"/>
        <v>99.11421380794714</v>
      </c>
      <c r="J50" s="92">
        <f t="shared" si="3"/>
        <v>21.68772270813087</v>
      </c>
      <c r="K50" s="91">
        <f t="shared" si="3"/>
        <v>95.7446266929564</v>
      </c>
    </row>
    <row r="51" spans="1:11" s="81" customFormat="1" ht="16.5" customHeight="1">
      <c r="A51" s="86">
        <v>42</v>
      </c>
      <c r="B51" s="90" t="s">
        <v>68</v>
      </c>
      <c r="C51" s="177">
        <v>3956534</v>
      </c>
      <c r="D51" s="178">
        <v>81134</v>
      </c>
      <c r="E51" s="89">
        <f t="shared" si="5"/>
        <v>4037668</v>
      </c>
      <c r="F51" s="178">
        <v>3926419</v>
      </c>
      <c r="G51" s="178">
        <v>44436</v>
      </c>
      <c r="H51" s="89">
        <f t="shared" si="6"/>
        <v>3970855</v>
      </c>
      <c r="I51" s="88">
        <f t="shared" si="3"/>
        <v>99.2388540070678</v>
      </c>
      <c r="J51" s="88">
        <f t="shared" si="3"/>
        <v>54.768654324943924</v>
      </c>
      <c r="K51" s="87">
        <f t="shared" si="3"/>
        <v>98.34525770816224</v>
      </c>
    </row>
    <row r="52" spans="1:11" s="81" customFormat="1" ht="16.5" customHeight="1">
      <c r="A52" s="86">
        <v>43</v>
      </c>
      <c r="B52" s="90" t="s">
        <v>69</v>
      </c>
      <c r="C52" s="177">
        <v>1394283</v>
      </c>
      <c r="D52" s="178">
        <v>191201</v>
      </c>
      <c r="E52" s="89">
        <f t="shared" si="5"/>
        <v>1585484</v>
      </c>
      <c r="F52" s="178">
        <v>1338454</v>
      </c>
      <c r="G52" s="178">
        <v>87782</v>
      </c>
      <c r="H52" s="89">
        <f t="shared" si="6"/>
        <v>1426236</v>
      </c>
      <c r="I52" s="88">
        <f t="shared" si="3"/>
        <v>95.99586310670072</v>
      </c>
      <c r="J52" s="88">
        <f t="shared" si="3"/>
        <v>45.910847746612205</v>
      </c>
      <c r="K52" s="87">
        <f t="shared" si="3"/>
        <v>89.95587467297052</v>
      </c>
    </row>
    <row r="53" spans="1:11" s="81" customFormat="1" ht="16.5" customHeight="1">
      <c r="A53" s="86">
        <v>44</v>
      </c>
      <c r="B53" s="90" t="s">
        <v>70</v>
      </c>
      <c r="C53" s="177">
        <v>659252</v>
      </c>
      <c r="D53" s="178">
        <v>24636</v>
      </c>
      <c r="E53" s="89">
        <f t="shared" si="5"/>
        <v>683888</v>
      </c>
      <c r="F53" s="178">
        <v>653951</v>
      </c>
      <c r="G53" s="178">
        <v>10373</v>
      </c>
      <c r="H53" s="89">
        <f t="shared" si="6"/>
        <v>664324</v>
      </c>
      <c r="I53" s="88">
        <f t="shared" si="3"/>
        <v>99.19590687627796</v>
      </c>
      <c r="J53" s="88">
        <f t="shared" si="3"/>
        <v>42.10504952102614</v>
      </c>
      <c r="K53" s="87">
        <f t="shared" si="3"/>
        <v>97.13929766277519</v>
      </c>
    </row>
    <row r="54" spans="1:11" s="81" customFormat="1" ht="16.5" customHeight="1">
      <c r="A54" s="86">
        <v>45</v>
      </c>
      <c r="B54" s="90" t="s">
        <v>71</v>
      </c>
      <c r="C54" s="177">
        <v>1514379</v>
      </c>
      <c r="D54" s="178">
        <v>79811</v>
      </c>
      <c r="E54" s="89">
        <f t="shared" si="5"/>
        <v>1594190</v>
      </c>
      <c r="F54" s="178">
        <v>1494162</v>
      </c>
      <c r="G54" s="178">
        <v>18967</v>
      </c>
      <c r="H54" s="89">
        <f t="shared" si="6"/>
        <v>1513129</v>
      </c>
      <c r="I54" s="88">
        <f t="shared" si="3"/>
        <v>98.6649973355415</v>
      </c>
      <c r="J54" s="88">
        <f t="shared" si="3"/>
        <v>23.764894563406045</v>
      </c>
      <c r="K54" s="87">
        <f t="shared" si="3"/>
        <v>94.91522340498936</v>
      </c>
    </row>
    <row r="55" spans="1:11" s="81" customFormat="1" ht="16.5" customHeight="1">
      <c r="A55" s="86">
        <v>46</v>
      </c>
      <c r="B55" s="90" t="s">
        <v>72</v>
      </c>
      <c r="C55" s="177">
        <v>1526629</v>
      </c>
      <c r="D55" s="178">
        <v>35318</v>
      </c>
      <c r="E55" s="89">
        <f t="shared" si="5"/>
        <v>1561947</v>
      </c>
      <c r="F55" s="178">
        <v>1516528</v>
      </c>
      <c r="G55" s="178">
        <v>10046</v>
      </c>
      <c r="H55" s="89">
        <f t="shared" si="6"/>
        <v>1526574</v>
      </c>
      <c r="I55" s="88">
        <f t="shared" si="3"/>
        <v>99.33834612076673</v>
      </c>
      <c r="J55" s="88">
        <f t="shared" si="3"/>
        <v>28.44441927628971</v>
      </c>
      <c r="K55" s="87">
        <f t="shared" si="3"/>
        <v>97.7353264867502</v>
      </c>
    </row>
    <row r="56" spans="1:11" s="81" customFormat="1" ht="16.5" customHeight="1">
      <c r="A56" s="86">
        <v>47</v>
      </c>
      <c r="B56" s="90" t="s">
        <v>73</v>
      </c>
      <c r="C56" s="177">
        <v>1644373</v>
      </c>
      <c r="D56" s="178">
        <v>126411</v>
      </c>
      <c r="E56" s="89">
        <f t="shared" si="5"/>
        <v>1770784</v>
      </c>
      <c r="F56" s="178">
        <v>1624966</v>
      </c>
      <c r="G56" s="178">
        <v>23163</v>
      </c>
      <c r="H56" s="89">
        <f t="shared" si="6"/>
        <v>1648129</v>
      </c>
      <c r="I56" s="88">
        <f t="shared" si="3"/>
        <v>98.81979331939894</v>
      </c>
      <c r="J56" s="88">
        <f t="shared" si="3"/>
        <v>18.323563613926</v>
      </c>
      <c r="K56" s="87">
        <f t="shared" si="3"/>
        <v>93.07340703326888</v>
      </c>
    </row>
    <row r="57" spans="1:11" s="81" customFormat="1" ht="16.5" customHeight="1">
      <c r="A57" s="86">
        <v>48</v>
      </c>
      <c r="B57" s="90" t="s">
        <v>74</v>
      </c>
      <c r="C57" s="177">
        <v>1744672</v>
      </c>
      <c r="D57" s="178">
        <v>66507</v>
      </c>
      <c r="E57" s="89">
        <f t="shared" si="5"/>
        <v>1811179</v>
      </c>
      <c r="F57" s="178">
        <v>1736105</v>
      </c>
      <c r="G57" s="178">
        <v>10706</v>
      </c>
      <c r="H57" s="89">
        <f t="shared" si="6"/>
        <v>1746811</v>
      </c>
      <c r="I57" s="88">
        <f t="shared" si="3"/>
        <v>99.50896214302746</v>
      </c>
      <c r="J57" s="88">
        <f t="shared" si="3"/>
        <v>16.097553640970126</v>
      </c>
      <c r="K57" s="87">
        <f t="shared" si="3"/>
        <v>96.44607186810359</v>
      </c>
    </row>
    <row r="58" spans="1:11" s="81" customFormat="1" ht="16.5" customHeight="1">
      <c r="A58" s="86">
        <v>49</v>
      </c>
      <c r="B58" s="90" t="s">
        <v>75</v>
      </c>
      <c r="C58" s="177">
        <v>1468140</v>
      </c>
      <c r="D58" s="178">
        <v>53768</v>
      </c>
      <c r="E58" s="89">
        <f t="shared" si="5"/>
        <v>1521908</v>
      </c>
      <c r="F58" s="178">
        <v>1460829</v>
      </c>
      <c r="G58" s="178">
        <v>15385</v>
      </c>
      <c r="H58" s="89">
        <f t="shared" si="6"/>
        <v>1476214</v>
      </c>
      <c r="I58" s="88">
        <f t="shared" si="3"/>
        <v>99.50202296783685</v>
      </c>
      <c r="J58" s="88">
        <f t="shared" si="3"/>
        <v>28.613673560482074</v>
      </c>
      <c r="K58" s="87">
        <f t="shared" si="3"/>
        <v>96.99758461089633</v>
      </c>
    </row>
    <row r="59" spans="1:11" s="81" customFormat="1" ht="16.5" customHeight="1">
      <c r="A59" s="86">
        <v>50</v>
      </c>
      <c r="B59" s="90" t="s">
        <v>76</v>
      </c>
      <c r="C59" s="177">
        <v>904136</v>
      </c>
      <c r="D59" s="178">
        <v>39272</v>
      </c>
      <c r="E59" s="89">
        <f t="shared" si="5"/>
        <v>943408</v>
      </c>
      <c r="F59" s="178">
        <v>894189</v>
      </c>
      <c r="G59" s="178">
        <v>8791</v>
      </c>
      <c r="H59" s="89">
        <f t="shared" si="6"/>
        <v>902980</v>
      </c>
      <c r="I59" s="88">
        <f t="shared" si="3"/>
        <v>98.89983365334419</v>
      </c>
      <c r="J59" s="88">
        <f t="shared" si="3"/>
        <v>22.38490527602363</v>
      </c>
      <c r="K59" s="87">
        <f t="shared" si="3"/>
        <v>95.71468548072521</v>
      </c>
    </row>
    <row r="60" spans="1:11" s="81" customFormat="1" ht="16.5" customHeight="1">
      <c r="A60" s="86">
        <v>51</v>
      </c>
      <c r="B60" s="90" t="s">
        <v>77</v>
      </c>
      <c r="C60" s="177">
        <v>655188</v>
      </c>
      <c r="D60" s="178">
        <v>60479</v>
      </c>
      <c r="E60" s="89">
        <f t="shared" si="5"/>
        <v>715667</v>
      </c>
      <c r="F60" s="178">
        <v>648747</v>
      </c>
      <c r="G60" s="178">
        <v>9956</v>
      </c>
      <c r="H60" s="89">
        <f t="shared" si="6"/>
        <v>658703</v>
      </c>
      <c r="I60" s="88">
        <f t="shared" si="3"/>
        <v>99.01692338687522</v>
      </c>
      <c r="J60" s="88">
        <f t="shared" si="3"/>
        <v>16.461912399345227</v>
      </c>
      <c r="K60" s="87">
        <f t="shared" si="3"/>
        <v>92.04043221218808</v>
      </c>
    </row>
    <row r="61" spans="1:11" s="81" customFormat="1" ht="16.5" customHeight="1">
      <c r="A61" s="86">
        <v>52</v>
      </c>
      <c r="B61" s="90" t="s">
        <v>78</v>
      </c>
      <c r="C61" s="177">
        <v>594253</v>
      </c>
      <c r="D61" s="178">
        <v>65653</v>
      </c>
      <c r="E61" s="89">
        <f t="shared" si="5"/>
        <v>659906</v>
      </c>
      <c r="F61" s="178">
        <v>586841</v>
      </c>
      <c r="G61" s="178">
        <v>9435</v>
      </c>
      <c r="H61" s="89">
        <f t="shared" si="6"/>
        <v>596276</v>
      </c>
      <c r="I61" s="88">
        <f t="shared" si="3"/>
        <v>98.75271980116213</v>
      </c>
      <c r="J61" s="88">
        <f t="shared" si="3"/>
        <v>14.371011225686564</v>
      </c>
      <c r="K61" s="87">
        <f t="shared" si="3"/>
        <v>90.35771761432689</v>
      </c>
    </row>
    <row r="62" spans="1:11" s="81" customFormat="1" ht="16.5" customHeight="1">
      <c r="A62" s="86">
        <v>53</v>
      </c>
      <c r="B62" s="90" t="s">
        <v>79</v>
      </c>
      <c r="C62" s="177">
        <v>512148</v>
      </c>
      <c r="D62" s="178">
        <v>44350</v>
      </c>
      <c r="E62" s="89">
        <f t="shared" si="5"/>
        <v>556498</v>
      </c>
      <c r="F62" s="178">
        <v>504677</v>
      </c>
      <c r="G62" s="178">
        <v>5664</v>
      </c>
      <c r="H62" s="89">
        <f t="shared" si="6"/>
        <v>510341</v>
      </c>
      <c r="I62" s="88">
        <f t="shared" si="3"/>
        <v>98.54124198473878</v>
      </c>
      <c r="J62" s="88">
        <f t="shared" si="3"/>
        <v>12.771138669673054</v>
      </c>
      <c r="K62" s="87">
        <f t="shared" si="3"/>
        <v>91.70581026346906</v>
      </c>
    </row>
    <row r="63" spans="1:11" s="81" customFormat="1" ht="16.5" customHeight="1">
      <c r="A63" s="86">
        <v>54</v>
      </c>
      <c r="B63" s="90" t="s">
        <v>80</v>
      </c>
      <c r="C63" s="177">
        <v>424580</v>
      </c>
      <c r="D63" s="178">
        <v>37376</v>
      </c>
      <c r="E63" s="89">
        <f t="shared" si="5"/>
        <v>461956</v>
      </c>
      <c r="F63" s="178">
        <v>398879</v>
      </c>
      <c r="G63" s="178">
        <v>12362</v>
      </c>
      <c r="H63" s="89">
        <f t="shared" si="6"/>
        <v>411241</v>
      </c>
      <c r="I63" s="88">
        <f t="shared" si="3"/>
        <v>93.94672382118799</v>
      </c>
      <c r="J63" s="88">
        <f t="shared" si="3"/>
        <v>33.07470034246575</v>
      </c>
      <c r="K63" s="87">
        <f t="shared" si="3"/>
        <v>89.02168171860524</v>
      </c>
    </row>
    <row r="64" spans="1:11" s="81" customFormat="1" ht="16.5" customHeight="1">
      <c r="A64" s="86">
        <v>55</v>
      </c>
      <c r="B64" s="90" t="s">
        <v>81</v>
      </c>
      <c r="C64" s="177">
        <v>642211</v>
      </c>
      <c r="D64" s="178">
        <v>30069</v>
      </c>
      <c r="E64" s="89">
        <f t="shared" si="5"/>
        <v>672280</v>
      </c>
      <c r="F64" s="178">
        <v>635558</v>
      </c>
      <c r="G64" s="178">
        <v>6787</v>
      </c>
      <c r="H64" s="89">
        <f t="shared" si="6"/>
        <v>642345</v>
      </c>
      <c r="I64" s="88">
        <f t="shared" si="3"/>
        <v>98.96404764166294</v>
      </c>
      <c r="J64" s="88">
        <f t="shared" si="3"/>
        <v>22.571419069473546</v>
      </c>
      <c r="K64" s="87">
        <f t="shared" si="3"/>
        <v>95.54724222050336</v>
      </c>
    </row>
    <row r="65" spans="1:11" s="81" customFormat="1" ht="16.5" customHeight="1">
      <c r="A65" s="86">
        <v>56</v>
      </c>
      <c r="B65" s="90" t="s">
        <v>82</v>
      </c>
      <c r="C65" s="177">
        <v>130704</v>
      </c>
      <c r="D65" s="178">
        <v>293</v>
      </c>
      <c r="E65" s="89">
        <f t="shared" si="5"/>
        <v>130997</v>
      </c>
      <c r="F65" s="178">
        <v>130634</v>
      </c>
      <c r="G65" s="178">
        <v>36</v>
      </c>
      <c r="H65" s="89">
        <f t="shared" si="6"/>
        <v>130670</v>
      </c>
      <c r="I65" s="88">
        <f t="shared" si="3"/>
        <v>99.94644387317909</v>
      </c>
      <c r="J65" s="88">
        <f t="shared" si="3"/>
        <v>12.286689419795222</v>
      </c>
      <c r="K65" s="87">
        <f t="shared" si="3"/>
        <v>99.7503759628083</v>
      </c>
    </row>
    <row r="66" spans="1:11" s="81" customFormat="1" ht="16.5" customHeight="1">
      <c r="A66" s="86">
        <v>57</v>
      </c>
      <c r="B66" s="90" t="s">
        <v>83</v>
      </c>
      <c r="C66" s="177">
        <v>948758</v>
      </c>
      <c r="D66" s="178">
        <v>39640</v>
      </c>
      <c r="E66" s="89">
        <f t="shared" si="5"/>
        <v>988398</v>
      </c>
      <c r="F66" s="178">
        <v>943332</v>
      </c>
      <c r="G66" s="178">
        <v>7235</v>
      </c>
      <c r="H66" s="89">
        <f t="shared" si="6"/>
        <v>950567</v>
      </c>
      <c r="I66" s="88">
        <f t="shared" si="3"/>
        <v>99.42809441396014</v>
      </c>
      <c r="J66" s="88">
        <f t="shared" si="3"/>
        <v>18.251765893037337</v>
      </c>
      <c r="K66" s="87">
        <f t="shared" si="3"/>
        <v>96.17249326688237</v>
      </c>
    </row>
    <row r="67" spans="1:11" s="81" customFormat="1" ht="16.5" customHeight="1">
      <c r="A67" s="86">
        <v>58</v>
      </c>
      <c r="B67" s="90" t="s">
        <v>84</v>
      </c>
      <c r="C67" s="177">
        <v>929690</v>
      </c>
      <c r="D67" s="178">
        <v>45650</v>
      </c>
      <c r="E67" s="89">
        <f t="shared" si="5"/>
        <v>975340</v>
      </c>
      <c r="F67" s="178">
        <v>915667</v>
      </c>
      <c r="G67" s="178">
        <v>10108</v>
      </c>
      <c r="H67" s="89">
        <f t="shared" si="6"/>
        <v>925775</v>
      </c>
      <c r="I67" s="88">
        <f t="shared" si="3"/>
        <v>98.49164775355226</v>
      </c>
      <c r="J67" s="88">
        <f t="shared" si="3"/>
        <v>22.142387732749178</v>
      </c>
      <c r="K67" s="87">
        <f t="shared" si="3"/>
        <v>94.91818237742736</v>
      </c>
    </row>
    <row r="68" spans="1:11" s="81" customFormat="1" ht="16.5" customHeight="1">
      <c r="A68" s="86">
        <v>59</v>
      </c>
      <c r="B68" s="90" t="s">
        <v>85</v>
      </c>
      <c r="C68" s="177">
        <v>1823422</v>
      </c>
      <c r="D68" s="178">
        <v>116295</v>
      </c>
      <c r="E68" s="89">
        <f t="shared" si="5"/>
        <v>1939717</v>
      </c>
      <c r="F68" s="178">
        <v>1805251</v>
      </c>
      <c r="G68" s="178">
        <v>23903</v>
      </c>
      <c r="H68" s="89">
        <f t="shared" si="6"/>
        <v>1829154</v>
      </c>
      <c r="I68" s="88">
        <f t="shared" si="3"/>
        <v>99.00346710744962</v>
      </c>
      <c r="J68" s="88">
        <f t="shared" si="3"/>
        <v>20.5537641343136</v>
      </c>
      <c r="K68" s="87">
        <f t="shared" si="3"/>
        <v>94.30004480034975</v>
      </c>
    </row>
    <row r="69" spans="1:11" s="81" customFormat="1" ht="16.5" customHeight="1">
      <c r="A69" s="86">
        <v>60</v>
      </c>
      <c r="B69" s="90" t="s">
        <v>86</v>
      </c>
      <c r="C69" s="177">
        <v>2811654</v>
      </c>
      <c r="D69" s="178">
        <v>104113</v>
      </c>
      <c r="E69" s="89">
        <f t="shared" si="5"/>
        <v>2915767</v>
      </c>
      <c r="F69" s="178">
        <v>2783885</v>
      </c>
      <c r="G69" s="178">
        <v>27377</v>
      </c>
      <c r="H69" s="89">
        <f t="shared" si="6"/>
        <v>2811262</v>
      </c>
      <c r="I69" s="88">
        <f t="shared" si="3"/>
        <v>99.0123606958751</v>
      </c>
      <c r="J69" s="88">
        <f t="shared" si="3"/>
        <v>26.295467424817264</v>
      </c>
      <c r="K69" s="87">
        <f t="shared" si="3"/>
        <v>96.41586587680017</v>
      </c>
    </row>
    <row r="70" spans="1:11" s="81" customFormat="1" ht="16.5" customHeight="1">
      <c r="A70" s="86">
        <v>61</v>
      </c>
      <c r="B70" s="90" t="s">
        <v>87</v>
      </c>
      <c r="C70" s="177">
        <v>1462713</v>
      </c>
      <c r="D70" s="178">
        <v>58539</v>
      </c>
      <c r="E70" s="89">
        <f t="shared" si="5"/>
        <v>1521252</v>
      </c>
      <c r="F70" s="178">
        <v>1448369</v>
      </c>
      <c r="G70" s="178">
        <v>23233</v>
      </c>
      <c r="H70" s="89">
        <f t="shared" si="6"/>
        <v>1471602</v>
      </c>
      <c r="I70" s="88">
        <f t="shared" si="3"/>
        <v>99.01935649713923</v>
      </c>
      <c r="J70" s="88">
        <f t="shared" si="3"/>
        <v>39.688071200396315</v>
      </c>
      <c r="K70" s="87">
        <f t="shared" si="3"/>
        <v>96.73624093838497</v>
      </c>
    </row>
    <row r="71" spans="1:11" s="81" customFormat="1" ht="16.5" customHeight="1">
      <c r="A71" s="86">
        <v>62</v>
      </c>
      <c r="B71" s="90" t="s">
        <v>88</v>
      </c>
      <c r="C71" s="177">
        <v>2299805</v>
      </c>
      <c r="D71" s="178">
        <v>85906</v>
      </c>
      <c r="E71" s="89">
        <f t="shared" si="5"/>
        <v>2385711</v>
      </c>
      <c r="F71" s="178">
        <v>2275302</v>
      </c>
      <c r="G71" s="178">
        <v>23727</v>
      </c>
      <c r="H71" s="89">
        <f t="shared" si="6"/>
        <v>2299029</v>
      </c>
      <c r="I71" s="88">
        <f t="shared" si="3"/>
        <v>98.93456184328672</v>
      </c>
      <c r="J71" s="88">
        <f t="shared" si="3"/>
        <v>27.619723884245573</v>
      </c>
      <c r="K71" s="87">
        <f t="shared" si="3"/>
        <v>96.36661775043163</v>
      </c>
    </row>
    <row r="72" spans="1:11" s="81" customFormat="1" ht="16.5" customHeight="1" thickBot="1">
      <c r="A72" s="86">
        <v>63</v>
      </c>
      <c r="B72" s="85" t="s">
        <v>89</v>
      </c>
      <c r="C72" s="179">
        <v>1218806</v>
      </c>
      <c r="D72" s="180">
        <v>104265</v>
      </c>
      <c r="E72" s="84">
        <f t="shared" si="5"/>
        <v>1323071</v>
      </c>
      <c r="F72" s="180">
        <v>1201654</v>
      </c>
      <c r="G72" s="180">
        <v>31001</v>
      </c>
      <c r="H72" s="84">
        <f t="shared" si="6"/>
        <v>1232655</v>
      </c>
      <c r="I72" s="83">
        <f t="shared" si="3"/>
        <v>98.5927210729189</v>
      </c>
      <c r="J72" s="83">
        <f t="shared" si="3"/>
        <v>29.73289214981058</v>
      </c>
      <c r="K72" s="82">
        <f t="shared" si="3"/>
        <v>93.16620196497392</v>
      </c>
    </row>
    <row r="73" spans="1:11" s="74" customFormat="1" ht="18" customHeight="1" thickBot="1" thickTop="1">
      <c r="A73" s="584" t="s">
        <v>148</v>
      </c>
      <c r="B73" s="585"/>
      <c r="C73" s="80">
        <f aca="true" t="shared" si="7" ref="C73:H73">SUM(C50:C72)</f>
        <v>31708793</v>
      </c>
      <c r="D73" s="80">
        <f t="shared" si="7"/>
        <v>1601818</v>
      </c>
      <c r="E73" s="80">
        <f t="shared" si="7"/>
        <v>33310611</v>
      </c>
      <c r="F73" s="80">
        <f t="shared" si="7"/>
        <v>31345227</v>
      </c>
      <c r="G73" s="80">
        <f t="shared" si="7"/>
        <v>444575</v>
      </c>
      <c r="H73" s="80">
        <f t="shared" si="7"/>
        <v>31789802</v>
      </c>
      <c r="I73" s="79">
        <f t="shared" si="3"/>
        <v>98.85342214066615</v>
      </c>
      <c r="J73" s="79">
        <f t="shared" si="3"/>
        <v>27.754401561226054</v>
      </c>
      <c r="K73" s="78">
        <f t="shared" si="3"/>
        <v>95.4344608088996</v>
      </c>
    </row>
    <row r="74" spans="1:11" s="74" customFormat="1" ht="18" customHeight="1" thickBot="1" thickTop="1">
      <c r="A74" s="586" t="s">
        <v>147</v>
      </c>
      <c r="B74" s="587"/>
      <c r="C74" s="77">
        <f aca="true" t="shared" si="8" ref="C74:H74">C49+C73</f>
        <v>447676298</v>
      </c>
      <c r="D74" s="77">
        <f t="shared" si="8"/>
        <v>17457269</v>
      </c>
      <c r="E74" s="77">
        <f t="shared" si="8"/>
        <v>465133567</v>
      </c>
      <c r="F74" s="77">
        <f t="shared" si="8"/>
        <v>443474625</v>
      </c>
      <c r="G74" s="77">
        <f t="shared" si="8"/>
        <v>5606664</v>
      </c>
      <c r="H74" s="77">
        <f t="shared" si="8"/>
        <v>449081289</v>
      </c>
      <c r="I74" s="76">
        <f t="shared" si="3"/>
        <v>99.06144841288874</v>
      </c>
      <c r="J74" s="76">
        <f t="shared" si="3"/>
        <v>32.11650115490573</v>
      </c>
      <c r="K74" s="75">
        <f t="shared" si="3"/>
        <v>96.54888850453574</v>
      </c>
    </row>
    <row r="75" ht="15.75" customHeight="1">
      <c r="A75" s="73" t="s">
        <v>146</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21</oddFooter>
  </headerFooter>
  <rowBreaks count="1" manualBreakCount="1">
    <brk id="49" max="10" man="1"/>
  </rowBreaks>
  <colBreaks count="1" manualBreakCount="1">
    <brk id="4" max="74" man="1"/>
  </colBreaks>
</worksheet>
</file>

<file path=xl/worksheets/sheet2.xml><?xml version="1.0" encoding="utf-8"?>
<worksheet xmlns="http://schemas.openxmlformats.org/spreadsheetml/2006/main" xmlns:r="http://schemas.openxmlformats.org/officeDocument/2006/relationships">
  <sheetPr>
    <tabColor rgb="FFFF0000"/>
  </sheetPr>
  <dimension ref="A1:O60"/>
  <sheetViews>
    <sheetView view="pageBreakPreview" zoomScale="70" zoomScaleSheetLayoutView="70" workbookViewId="0" topLeftCell="A1">
      <selection activeCell="N6" sqref="N6:O46"/>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00390625" style="1" customWidth="1"/>
  </cols>
  <sheetData>
    <row r="1" spans="1:15" ht="25.5" customHeight="1">
      <c r="A1" s="450">
        <v>12</v>
      </c>
      <c r="B1" s="452" t="s">
        <v>263</v>
      </c>
      <c r="C1" s="453"/>
      <c r="D1" s="453"/>
      <c r="E1" s="453"/>
      <c r="F1" s="453"/>
      <c r="G1" s="453"/>
      <c r="H1" s="453"/>
      <c r="I1" s="453"/>
      <c r="J1" s="453"/>
      <c r="K1" s="453"/>
      <c r="L1" s="453"/>
      <c r="M1" s="453"/>
      <c r="N1" s="453"/>
      <c r="O1" s="453"/>
    </row>
    <row r="2" ht="7.5" customHeight="1" thickBot="1">
      <c r="A2" s="451"/>
    </row>
    <row r="3" spans="1:15" s="9" customFormat="1" ht="18.75" customHeight="1">
      <c r="A3" s="451"/>
      <c r="B3" s="3"/>
      <c r="C3" s="4"/>
      <c r="D3" s="5"/>
      <c r="E3" s="6"/>
      <c r="F3" s="7" t="s">
        <v>0</v>
      </c>
      <c r="G3" s="7" t="s">
        <v>1</v>
      </c>
      <c r="H3" s="7" t="s">
        <v>2</v>
      </c>
      <c r="I3" s="7"/>
      <c r="J3" s="7"/>
      <c r="K3" s="7" t="s">
        <v>3</v>
      </c>
      <c r="L3" s="7" t="s">
        <v>4</v>
      </c>
      <c r="M3" s="8" t="s">
        <v>5</v>
      </c>
      <c r="N3" s="454" t="s">
        <v>6</v>
      </c>
      <c r="O3" s="457" t="s">
        <v>7</v>
      </c>
    </row>
    <row r="4" spans="1:15" s="9" customFormat="1" ht="18.75" customHeight="1">
      <c r="A4" s="451"/>
      <c r="B4" s="10"/>
      <c r="C4" s="11" t="s">
        <v>8</v>
      </c>
      <c r="D4" s="12" t="s">
        <v>9</v>
      </c>
      <c r="E4" s="13" t="s">
        <v>10</v>
      </c>
      <c r="F4" s="13" t="s">
        <v>11</v>
      </c>
      <c r="G4" s="13" t="s">
        <v>12</v>
      </c>
      <c r="H4" s="13" t="s">
        <v>13</v>
      </c>
      <c r="I4" s="13" t="s">
        <v>14</v>
      </c>
      <c r="J4" s="13" t="s">
        <v>4</v>
      </c>
      <c r="K4" s="13" t="s">
        <v>15</v>
      </c>
      <c r="L4" s="13" t="s">
        <v>16</v>
      </c>
      <c r="M4" s="14" t="s">
        <v>17</v>
      </c>
      <c r="N4" s="455"/>
      <c r="O4" s="458"/>
    </row>
    <row r="5" spans="1:15" s="9" customFormat="1" ht="18.75" customHeight="1" thickBot="1">
      <c r="A5" s="451"/>
      <c r="B5" s="15"/>
      <c r="C5" s="16"/>
      <c r="D5" s="17" t="s">
        <v>18</v>
      </c>
      <c r="E5" s="18" t="s">
        <v>19</v>
      </c>
      <c r="F5" s="18" t="s">
        <v>20</v>
      </c>
      <c r="G5" s="18" t="s">
        <v>21</v>
      </c>
      <c r="H5" s="18" t="s">
        <v>22</v>
      </c>
      <c r="I5" s="18" t="s">
        <v>23</v>
      </c>
      <c r="J5" s="18" t="s">
        <v>24</v>
      </c>
      <c r="K5" s="18" t="s">
        <v>25</v>
      </c>
      <c r="L5" s="18" t="s">
        <v>26</v>
      </c>
      <c r="M5" s="19"/>
      <c r="N5" s="456"/>
      <c r="O5" s="459"/>
    </row>
    <row r="6" spans="1:15" s="27" customFormat="1" ht="18.75" customHeight="1">
      <c r="A6" s="451"/>
      <c r="B6" s="60">
        <v>1</v>
      </c>
      <c r="C6" s="61" t="s">
        <v>27</v>
      </c>
      <c r="D6" s="22">
        <v>462254253</v>
      </c>
      <c r="E6" s="23">
        <v>452230687</v>
      </c>
      <c r="F6" s="23">
        <v>10023566</v>
      </c>
      <c r="G6" s="23">
        <v>7643894</v>
      </c>
      <c r="H6" s="23">
        <v>2379672</v>
      </c>
      <c r="I6" s="23">
        <v>-2580159</v>
      </c>
      <c r="J6" s="23">
        <v>5026</v>
      </c>
      <c r="K6" s="23">
        <v>333622</v>
      </c>
      <c r="L6" s="23">
        <v>0</v>
      </c>
      <c r="M6" s="24">
        <v>-2241511</v>
      </c>
      <c r="N6" s="25">
        <v>0.9320604098344908</v>
      </c>
      <c r="O6" s="26">
        <v>95.66193937339634</v>
      </c>
    </row>
    <row r="7" spans="1:15" s="27" customFormat="1" ht="18.75" customHeight="1">
      <c r="A7" s="451"/>
      <c r="B7" s="62">
        <v>2</v>
      </c>
      <c r="C7" s="63" t="s">
        <v>28</v>
      </c>
      <c r="D7" s="30">
        <v>112214596</v>
      </c>
      <c r="E7" s="31">
        <v>108552220</v>
      </c>
      <c r="F7" s="31">
        <v>3662376</v>
      </c>
      <c r="G7" s="31">
        <v>142336</v>
      </c>
      <c r="H7" s="31">
        <v>3520040</v>
      </c>
      <c r="I7" s="31">
        <v>-1387950</v>
      </c>
      <c r="J7" s="31">
        <v>10993</v>
      </c>
      <c r="K7" s="31">
        <v>0</v>
      </c>
      <c r="L7" s="31">
        <v>368125</v>
      </c>
      <c r="M7" s="32">
        <v>-1745082</v>
      </c>
      <c r="N7" s="33">
        <v>5.674598246233754</v>
      </c>
      <c r="O7" s="34">
        <v>95.709698240117</v>
      </c>
    </row>
    <row r="8" spans="1:15" s="27" customFormat="1" ht="18.75" customHeight="1">
      <c r="A8" s="451"/>
      <c r="B8" s="62">
        <v>3</v>
      </c>
      <c r="C8" s="63" t="s">
        <v>29</v>
      </c>
      <c r="D8" s="30">
        <v>66634735</v>
      </c>
      <c r="E8" s="31">
        <v>61800799</v>
      </c>
      <c r="F8" s="31">
        <v>4833936</v>
      </c>
      <c r="G8" s="31">
        <v>79535</v>
      </c>
      <c r="H8" s="31">
        <v>4754401</v>
      </c>
      <c r="I8" s="31">
        <v>787550</v>
      </c>
      <c r="J8" s="31">
        <v>7446</v>
      </c>
      <c r="K8" s="31">
        <v>0</v>
      </c>
      <c r="L8" s="31">
        <v>0</v>
      </c>
      <c r="M8" s="32">
        <v>794996</v>
      </c>
      <c r="N8" s="33">
        <v>12.019999349245502</v>
      </c>
      <c r="O8" s="34">
        <v>87.18216275938303</v>
      </c>
    </row>
    <row r="9" spans="1:15" s="27" customFormat="1" ht="18.75" customHeight="1">
      <c r="A9" s="451"/>
      <c r="B9" s="62">
        <v>4</v>
      </c>
      <c r="C9" s="63" t="s">
        <v>30</v>
      </c>
      <c r="D9" s="30">
        <v>200705069</v>
      </c>
      <c r="E9" s="31">
        <v>191136746</v>
      </c>
      <c r="F9" s="31">
        <v>9568323</v>
      </c>
      <c r="G9" s="31">
        <v>1794326</v>
      </c>
      <c r="H9" s="31">
        <v>7773997</v>
      </c>
      <c r="I9" s="31">
        <v>-297352</v>
      </c>
      <c r="J9" s="31">
        <v>2430720</v>
      </c>
      <c r="K9" s="31">
        <v>0</v>
      </c>
      <c r="L9" s="31">
        <v>0</v>
      </c>
      <c r="M9" s="32">
        <v>2133368</v>
      </c>
      <c r="N9" s="33">
        <v>7.651573356608929</v>
      </c>
      <c r="O9" s="34">
        <v>95.11999654629349</v>
      </c>
    </row>
    <row r="10" spans="1:15" s="27" customFormat="1" ht="18.75" customHeight="1">
      <c r="A10" s="451"/>
      <c r="B10" s="62">
        <v>5</v>
      </c>
      <c r="C10" s="63" t="s">
        <v>31</v>
      </c>
      <c r="D10" s="30">
        <v>28060471</v>
      </c>
      <c r="E10" s="31">
        <v>26765041</v>
      </c>
      <c r="F10" s="31">
        <v>1295430</v>
      </c>
      <c r="G10" s="31">
        <v>150198</v>
      </c>
      <c r="H10" s="31">
        <v>1145232</v>
      </c>
      <c r="I10" s="31">
        <v>-325444</v>
      </c>
      <c r="J10" s="31">
        <v>1205</v>
      </c>
      <c r="K10" s="31">
        <v>0</v>
      </c>
      <c r="L10" s="31">
        <v>0</v>
      </c>
      <c r="M10" s="32">
        <v>-324239</v>
      </c>
      <c r="N10" s="33">
        <v>6.72214294896139</v>
      </c>
      <c r="O10" s="34">
        <v>94.08427580760222</v>
      </c>
    </row>
    <row r="11" spans="1:15" s="27" customFormat="1" ht="18.75" customHeight="1">
      <c r="A11" s="451"/>
      <c r="B11" s="62">
        <v>6</v>
      </c>
      <c r="C11" s="63" t="s">
        <v>32</v>
      </c>
      <c r="D11" s="30">
        <v>34752195</v>
      </c>
      <c r="E11" s="31">
        <v>32976788</v>
      </c>
      <c r="F11" s="31">
        <v>1775407</v>
      </c>
      <c r="G11" s="31">
        <v>106947</v>
      </c>
      <c r="H11" s="31">
        <v>1668460</v>
      </c>
      <c r="I11" s="31">
        <v>-138334</v>
      </c>
      <c r="J11" s="31">
        <v>969855</v>
      </c>
      <c r="K11" s="31">
        <v>366726</v>
      </c>
      <c r="L11" s="31">
        <v>700000</v>
      </c>
      <c r="M11" s="32">
        <v>498247</v>
      </c>
      <c r="N11" s="33">
        <v>9.679911280340374</v>
      </c>
      <c r="O11" s="34">
        <v>82.94956307928365</v>
      </c>
    </row>
    <row r="12" spans="1:15" s="27" customFormat="1" ht="18.75" customHeight="1">
      <c r="A12" s="451"/>
      <c r="B12" s="62">
        <v>7</v>
      </c>
      <c r="C12" s="63" t="s">
        <v>33</v>
      </c>
      <c r="D12" s="30">
        <v>105566057</v>
      </c>
      <c r="E12" s="31">
        <v>101940208</v>
      </c>
      <c r="F12" s="31">
        <v>3625849</v>
      </c>
      <c r="G12" s="31">
        <v>548631</v>
      </c>
      <c r="H12" s="31">
        <v>3077218</v>
      </c>
      <c r="I12" s="31">
        <v>-1255170</v>
      </c>
      <c r="J12" s="31">
        <v>2638409</v>
      </c>
      <c r="K12" s="31">
        <v>0</v>
      </c>
      <c r="L12" s="31">
        <v>1240787</v>
      </c>
      <c r="M12" s="32">
        <v>142452</v>
      </c>
      <c r="N12" s="33">
        <v>5.248064058615341</v>
      </c>
      <c r="O12" s="34">
        <v>96.02429054319629</v>
      </c>
    </row>
    <row r="13" spans="1:15" s="27" customFormat="1" ht="18.75" customHeight="1">
      <c r="A13" s="451"/>
      <c r="B13" s="62">
        <v>8</v>
      </c>
      <c r="C13" s="63" t="s">
        <v>34</v>
      </c>
      <c r="D13" s="30">
        <v>32004049</v>
      </c>
      <c r="E13" s="31">
        <v>30441432</v>
      </c>
      <c r="F13" s="31">
        <v>1562617</v>
      </c>
      <c r="G13" s="31">
        <v>972496</v>
      </c>
      <c r="H13" s="31">
        <v>590121</v>
      </c>
      <c r="I13" s="31">
        <v>-203250</v>
      </c>
      <c r="J13" s="31">
        <v>383</v>
      </c>
      <c r="K13" s="31">
        <v>0</v>
      </c>
      <c r="L13" s="31">
        <v>335000</v>
      </c>
      <c r="M13" s="32">
        <v>-537867</v>
      </c>
      <c r="N13" s="33">
        <v>3.4254728156814087</v>
      </c>
      <c r="O13" s="34">
        <v>94.77976640180627</v>
      </c>
    </row>
    <row r="14" spans="1:15" s="27" customFormat="1" ht="18.75" customHeight="1">
      <c r="A14" s="451"/>
      <c r="B14" s="62">
        <v>9</v>
      </c>
      <c r="C14" s="63" t="s">
        <v>35</v>
      </c>
      <c r="D14" s="30">
        <v>44609600</v>
      </c>
      <c r="E14" s="31">
        <v>41540793</v>
      </c>
      <c r="F14" s="31">
        <v>3068807</v>
      </c>
      <c r="G14" s="31">
        <v>566144</v>
      </c>
      <c r="H14" s="31">
        <v>2502663</v>
      </c>
      <c r="I14" s="31">
        <v>-766836</v>
      </c>
      <c r="J14" s="31">
        <v>5193</v>
      </c>
      <c r="K14" s="31">
        <v>73760</v>
      </c>
      <c r="L14" s="31">
        <v>0</v>
      </c>
      <c r="M14" s="32">
        <v>-687883</v>
      </c>
      <c r="N14" s="33">
        <v>10.269688038482334</v>
      </c>
      <c r="O14" s="34">
        <v>91.7998121709696</v>
      </c>
    </row>
    <row r="15" spans="1:15" s="27" customFormat="1" ht="18.75" customHeight="1">
      <c r="A15" s="451"/>
      <c r="B15" s="62">
        <v>10</v>
      </c>
      <c r="C15" s="63" t="s">
        <v>36</v>
      </c>
      <c r="D15" s="30">
        <v>32676964</v>
      </c>
      <c r="E15" s="31">
        <v>29785262</v>
      </c>
      <c r="F15" s="31">
        <v>2891702</v>
      </c>
      <c r="G15" s="31">
        <v>134218</v>
      </c>
      <c r="H15" s="31">
        <v>2757484</v>
      </c>
      <c r="I15" s="31">
        <v>400279</v>
      </c>
      <c r="J15" s="31">
        <v>464</v>
      </c>
      <c r="K15" s="31">
        <v>0</v>
      </c>
      <c r="L15" s="31">
        <v>0</v>
      </c>
      <c r="M15" s="32">
        <v>400743</v>
      </c>
      <c r="N15" s="33">
        <v>16.164787407630822</v>
      </c>
      <c r="O15" s="34">
        <v>87.5848583453501</v>
      </c>
    </row>
    <row r="16" spans="1:15" s="27" customFormat="1" ht="18.75" customHeight="1">
      <c r="A16" s="451"/>
      <c r="B16" s="62">
        <v>11</v>
      </c>
      <c r="C16" s="63" t="s">
        <v>37</v>
      </c>
      <c r="D16" s="30">
        <v>31665422</v>
      </c>
      <c r="E16" s="31">
        <v>30303031</v>
      </c>
      <c r="F16" s="31">
        <v>1362391</v>
      </c>
      <c r="G16" s="31">
        <v>351421</v>
      </c>
      <c r="H16" s="31">
        <v>1010970</v>
      </c>
      <c r="I16" s="31">
        <v>-179728</v>
      </c>
      <c r="J16" s="31">
        <v>900628</v>
      </c>
      <c r="K16" s="31">
        <v>0</v>
      </c>
      <c r="L16" s="31">
        <v>1050000</v>
      </c>
      <c r="M16" s="32">
        <v>-329100</v>
      </c>
      <c r="N16" s="33">
        <v>5.935142640797679</v>
      </c>
      <c r="O16" s="34">
        <v>92.16471941417582</v>
      </c>
    </row>
    <row r="17" spans="1:15" s="27" customFormat="1" ht="18.75" customHeight="1">
      <c r="A17" s="451"/>
      <c r="B17" s="62">
        <v>12</v>
      </c>
      <c r="C17" s="63" t="s">
        <v>38</v>
      </c>
      <c r="D17" s="30">
        <v>71523945</v>
      </c>
      <c r="E17" s="31">
        <v>69243075</v>
      </c>
      <c r="F17" s="31">
        <v>2280870</v>
      </c>
      <c r="G17" s="31">
        <v>347073</v>
      </c>
      <c r="H17" s="31">
        <v>1933797</v>
      </c>
      <c r="I17" s="31">
        <v>-788653</v>
      </c>
      <c r="J17" s="31">
        <v>580</v>
      </c>
      <c r="K17" s="31">
        <v>0</v>
      </c>
      <c r="L17" s="31">
        <v>411222</v>
      </c>
      <c r="M17" s="32">
        <v>-1199295</v>
      </c>
      <c r="N17" s="33">
        <v>4.568748178303932</v>
      </c>
      <c r="O17" s="34">
        <v>92.25170659216248</v>
      </c>
    </row>
    <row r="18" spans="1:15" s="27" customFormat="1" ht="18.75" customHeight="1">
      <c r="A18" s="451"/>
      <c r="B18" s="62">
        <v>13</v>
      </c>
      <c r="C18" s="63" t="s">
        <v>39</v>
      </c>
      <c r="D18" s="30">
        <v>46240907</v>
      </c>
      <c r="E18" s="31">
        <v>44624148</v>
      </c>
      <c r="F18" s="31">
        <v>1616759</v>
      </c>
      <c r="G18" s="31">
        <v>154047</v>
      </c>
      <c r="H18" s="31">
        <v>1462712</v>
      </c>
      <c r="I18" s="31">
        <v>353315</v>
      </c>
      <c r="J18" s="31">
        <v>807684</v>
      </c>
      <c r="K18" s="31">
        <v>0</v>
      </c>
      <c r="L18" s="31">
        <v>1000000</v>
      </c>
      <c r="M18" s="32">
        <v>160999</v>
      </c>
      <c r="N18" s="33">
        <v>5.389704058409808</v>
      </c>
      <c r="O18" s="34">
        <v>91.9448045079297</v>
      </c>
    </row>
    <row r="19" spans="1:15" s="27" customFormat="1" ht="18.75" customHeight="1">
      <c r="A19" s="451"/>
      <c r="B19" s="62">
        <v>14</v>
      </c>
      <c r="C19" s="63" t="s">
        <v>40</v>
      </c>
      <c r="D19" s="30">
        <v>19069631</v>
      </c>
      <c r="E19" s="31">
        <v>17995395</v>
      </c>
      <c r="F19" s="31">
        <v>1074236</v>
      </c>
      <c r="G19" s="31">
        <v>21995</v>
      </c>
      <c r="H19" s="31">
        <v>1052241</v>
      </c>
      <c r="I19" s="31">
        <v>145385</v>
      </c>
      <c r="J19" s="31">
        <v>200907</v>
      </c>
      <c r="K19" s="31">
        <v>0</v>
      </c>
      <c r="L19" s="31">
        <v>600000</v>
      </c>
      <c r="M19" s="32">
        <v>-253708</v>
      </c>
      <c r="N19" s="33">
        <v>9.598785137806347</v>
      </c>
      <c r="O19" s="34">
        <v>93.9661455547538</v>
      </c>
    </row>
    <row r="20" spans="1:15" s="27" customFormat="1" ht="18.75" customHeight="1">
      <c r="A20" s="451"/>
      <c r="B20" s="62">
        <v>15</v>
      </c>
      <c r="C20" s="63" t="s">
        <v>41</v>
      </c>
      <c r="D20" s="30">
        <v>37673690</v>
      </c>
      <c r="E20" s="31">
        <v>35986120</v>
      </c>
      <c r="F20" s="31">
        <v>1687570</v>
      </c>
      <c r="G20" s="31">
        <v>44675</v>
      </c>
      <c r="H20" s="31">
        <v>1642895</v>
      </c>
      <c r="I20" s="31">
        <v>-285690</v>
      </c>
      <c r="J20" s="31">
        <v>225125</v>
      </c>
      <c r="K20" s="31">
        <v>0</v>
      </c>
      <c r="L20" s="31">
        <v>0</v>
      </c>
      <c r="M20" s="32">
        <v>-60565</v>
      </c>
      <c r="N20" s="33">
        <v>6.8656099052970045</v>
      </c>
      <c r="O20" s="34">
        <v>92.34237774624111</v>
      </c>
    </row>
    <row r="21" spans="1:15" s="27" customFormat="1" ht="18.75" customHeight="1">
      <c r="A21" s="451"/>
      <c r="B21" s="62">
        <v>16</v>
      </c>
      <c r="C21" s="63" t="s">
        <v>42</v>
      </c>
      <c r="D21" s="30">
        <v>51546382</v>
      </c>
      <c r="E21" s="31">
        <v>47213853</v>
      </c>
      <c r="F21" s="31">
        <v>4332529</v>
      </c>
      <c r="G21" s="31">
        <v>663911</v>
      </c>
      <c r="H21" s="31">
        <v>3668618</v>
      </c>
      <c r="I21" s="31">
        <v>-218440</v>
      </c>
      <c r="J21" s="31">
        <v>1333969</v>
      </c>
      <c r="K21" s="31">
        <v>0</v>
      </c>
      <c r="L21" s="31">
        <v>0</v>
      </c>
      <c r="M21" s="32">
        <v>1115529</v>
      </c>
      <c r="N21" s="33">
        <v>12.186604885540286</v>
      </c>
      <c r="O21" s="34">
        <v>84.20108649017321</v>
      </c>
    </row>
    <row r="22" spans="1:15" s="27" customFormat="1" ht="18.75" customHeight="1">
      <c r="A22" s="451"/>
      <c r="B22" s="62">
        <v>17</v>
      </c>
      <c r="C22" s="63" t="s">
        <v>43</v>
      </c>
      <c r="D22" s="30">
        <v>63423418</v>
      </c>
      <c r="E22" s="31">
        <v>60748088</v>
      </c>
      <c r="F22" s="31">
        <v>2675330</v>
      </c>
      <c r="G22" s="31">
        <v>611517</v>
      </c>
      <c r="H22" s="31">
        <v>2063813</v>
      </c>
      <c r="I22" s="31">
        <v>-457792</v>
      </c>
      <c r="J22" s="31">
        <v>3542</v>
      </c>
      <c r="K22" s="31">
        <v>0</v>
      </c>
      <c r="L22" s="31">
        <v>0</v>
      </c>
      <c r="M22" s="32">
        <v>-454250</v>
      </c>
      <c r="N22" s="33">
        <v>5.5383948454555245</v>
      </c>
      <c r="O22" s="34">
        <v>95.80670217405553</v>
      </c>
    </row>
    <row r="23" spans="1:15" s="27" customFormat="1" ht="18.75" customHeight="1">
      <c r="A23" s="451"/>
      <c r="B23" s="62">
        <v>18</v>
      </c>
      <c r="C23" s="63" t="s">
        <v>44</v>
      </c>
      <c r="D23" s="30">
        <v>73442165</v>
      </c>
      <c r="E23" s="31">
        <v>70421643</v>
      </c>
      <c r="F23" s="31">
        <v>3020522</v>
      </c>
      <c r="G23" s="31">
        <v>254831</v>
      </c>
      <c r="H23" s="31">
        <v>2765691</v>
      </c>
      <c r="I23" s="31">
        <v>-2048668</v>
      </c>
      <c r="J23" s="31">
        <v>87615</v>
      </c>
      <c r="K23" s="31">
        <v>0</v>
      </c>
      <c r="L23" s="31">
        <v>0</v>
      </c>
      <c r="M23" s="32">
        <v>-1961053</v>
      </c>
      <c r="N23" s="33">
        <v>6.433699472514949</v>
      </c>
      <c r="O23" s="34">
        <v>94.31547238620294</v>
      </c>
    </row>
    <row r="24" spans="1:15" s="27" customFormat="1" ht="18.75" customHeight="1">
      <c r="A24" s="451"/>
      <c r="B24" s="62">
        <v>19</v>
      </c>
      <c r="C24" s="63" t="s">
        <v>45</v>
      </c>
      <c r="D24" s="30">
        <v>99531205</v>
      </c>
      <c r="E24" s="31">
        <v>94700840</v>
      </c>
      <c r="F24" s="31">
        <v>4830365</v>
      </c>
      <c r="G24" s="31">
        <v>135279</v>
      </c>
      <c r="H24" s="31">
        <v>4695086</v>
      </c>
      <c r="I24" s="31">
        <v>-459409</v>
      </c>
      <c r="J24" s="31">
        <v>2604300</v>
      </c>
      <c r="K24" s="31">
        <v>0</v>
      </c>
      <c r="L24" s="31">
        <v>1600000</v>
      </c>
      <c r="M24" s="32">
        <v>544891</v>
      </c>
      <c r="N24" s="33">
        <v>8.013669995297027</v>
      </c>
      <c r="O24" s="34">
        <v>89.22117761809473</v>
      </c>
    </row>
    <row r="25" spans="1:15" s="27" customFormat="1" ht="18.75" customHeight="1">
      <c r="A25" s="451"/>
      <c r="B25" s="62">
        <v>20</v>
      </c>
      <c r="C25" s="63" t="s">
        <v>46</v>
      </c>
      <c r="D25" s="30">
        <v>24332927</v>
      </c>
      <c r="E25" s="31">
        <v>23408805</v>
      </c>
      <c r="F25" s="31">
        <v>924122</v>
      </c>
      <c r="G25" s="31">
        <v>45307</v>
      </c>
      <c r="H25" s="31">
        <v>878815</v>
      </c>
      <c r="I25" s="31">
        <v>-164690</v>
      </c>
      <c r="J25" s="31">
        <v>4472</v>
      </c>
      <c r="K25" s="31">
        <v>0</v>
      </c>
      <c r="L25" s="31">
        <v>87818</v>
      </c>
      <c r="M25" s="32">
        <v>-248036</v>
      </c>
      <c r="N25" s="33">
        <v>6.233454196065175</v>
      </c>
      <c r="O25" s="34">
        <v>88.90996321796962</v>
      </c>
    </row>
    <row r="26" spans="1:15" s="27" customFormat="1" ht="18.75" customHeight="1">
      <c r="A26" s="451"/>
      <c r="B26" s="62">
        <v>21</v>
      </c>
      <c r="C26" s="63" t="s">
        <v>47</v>
      </c>
      <c r="D26" s="30">
        <v>52112739</v>
      </c>
      <c r="E26" s="31">
        <v>49015218</v>
      </c>
      <c r="F26" s="31">
        <v>3097521</v>
      </c>
      <c r="G26" s="31">
        <v>527683</v>
      </c>
      <c r="H26" s="31">
        <v>2569838</v>
      </c>
      <c r="I26" s="31">
        <v>160510</v>
      </c>
      <c r="J26" s="31">
        <v>1112307</v>
      </c>
      <c r="K26" s="31">
        <v>0</v>
      </c>
      <c r="L26" s="31">
        <v>278000</v>
      </c>
      <c r="M26" s="32">
        <v>994817</v>
      </c>
      <c r="N26" s="33">
        <v>8.94626167508527</v>
      </c>
      <c r="O26" s="34">
        <v>91.94137063140501</v>
      </c>
    </row>
    <row r="27" spans="1:15" s="27" customFormat="1" ht="18.75" customHeight="1">
      <c r="A27" s="451"/>
      <c r="B27" s="62">
        <v>22</v>
      </c>
      <c r="C27" s="63" t="s">
        <v>48</v>
      </c>
      <c r="D27" s="30">
        <v>40078295</v>
      </c>
      <c r="E27" s="31">
        <v>39182102</v>
      </c>
      <c r="F27" s="31">
        <v>896193</v>
      </c>
      <c r="G27" s="31">
        <v>137947</v>
      </c>
      <c r="H27" s="31">
        <v>758246</v>
      </c>
      <c r="I27" s="31">
        <v>-528765</v>
      </c>
      <c r="J27" s="31">
        <v>1200</v>
      </c>
      <c r="K27" s="31">
        <v>0</v>
      </c>
      <c r="L27" s="31">
        <v>282592</v>
      </c>
      <c r="M27" s="32">
        <v>-810157</v>
      </c>
      <c r="N27" s="33">
        <v>2.994453291495147</v>
      </c>
      <c r="O27" s="34">
        <v>97.16503382974503</v>
      </c>
    </row>
    <row r="28" spans="1:15" s="27" customFormat="1" ht="18.75" customHeight="1">
      <c r="A28" s="451"/>
      <c r="B28" s="62">
        <v>23</v>
      </c>
      <c r="C28" s="63" t="s">
        <v>49</v>
      </c>
      <c r="D28" s="30">
        <v>40173690</v>
      </c>
      <c r="E28" s="31">
        <v>39107965</v>
      </c>
      <c r="F28" s="31">
        <v>1065725</v>
      </c>
      <c r="G28" s="31">
        <v>60672</v>
      </c>
      <c r="H28" s="31">
        <v>1005053</v>
      </c>
      <c r="I28" s="31">
        <v>-4333</v>
      </c>
      <c r="J28" s="31">
        <v>518521</v>
      </c>
      <c r="K28" s="31">
        <v>0</v>
      </c>
      <c r="L28" s="31">
        <v>54911</v>
      </c>
      <c r="M28" s="32">
        <v>459277</v>
      </c>
      <c r="N28" s="33">
        <v>4.262816744513048</v>
      </c>
      <c r="O28" s="34">
        <v>92.84174914611413</v>
      </c>
    </row>
    <row r="29" spans="1:15" s="27" customFormat="1" ht="18.75" customHeight="1">
      <c r="A29" s="451"/>
      <c r="B29" s="62">
        <v>24</v>
      </c>
      <c r="C29" s="63" t="s">
        <v>50</v>
      </c>
      <c r="D29" s="30">
        <v>23219761</v>
      </c>
      <c r="E29" s="31">
        <v>21785244</v>
      </c>
      <c r="F29" s="31">
        <v>1434517</v>
      </c>
      <c r="G29" s="31">
        <v>16328</v>
      </c>
      <c r="H29" s="31">
        <v>1418189</v>
      </c>
      <c r="I29" s="31">
        <v>-173735</v>
      </c>
      <c r="J29" s="31">
        <v>3422</v>
      </c>
      <c r="K29" s="31">
        <v>0</v>
      </c>
      <c r="L29" s="31">
        <v>177325</v>
      </c>
      <c r="M29" s="32">
        <v>-347638</v>
      </c>
      <c r="N29" s="33">
        <v>10.171089640397339</v>
      </c>
      <c r="O29" s="34">
        <v>94.29486252585917</v>
      </c>
    </row>
    <row r="30" spans="1:15" s="27" customFormat="1" ht="18.75" customHeight="1">
      <c r="A30" s="451"/>
      <c r="B30" s="62">
        <v>25</v>
      </c>
      <c r="C30" s="63" t="s">
        <v>51</v>
      </c>
      <c r="D30" s="30">
        <v>26773296</v>
      </c>
      <c r="E30" s="31">
        <v>25601383</v>
      </c>
      <c r="F30" s="31">
        <v>1171913</v>
      </c>
      <c r="G30" s="31">
        <v>188612</v>
      </c>
      <c r="H30" s="31">
        <v>983301</v>
      </c>
      <c r="I30" s="31">
        <v>-352222</v>
      </c>
      <c r="J30" s="31">
        <v>345728</v>
      </c>
      <c r="K30" s="31">
        <v>0</v>
      </c>
      <c r="L30" s="31">
        <v>152620</v>
      </c>
      <c r="M30" s="32">
        <v>-159114</v>
      </c>
      <c r="N30" s="33">
        <v>6.536883762385282</v>
      </c>
      <c r="O30" s="34">
        <v>88.2046833165855</v>
      </c>
    </row>
    <row r="31" spans="1:15" s="27" customFormat="1" ht="18.75" customHeight="1">
      <c r="A31" s="451"/>
      <c r="B31" s="62">
        <v>26</v>
      </c>
      <c r="C31" s="63" t="s">
        <v>52</v>
      </c>
      <c r="D31" s="30">
        <v>52909383</v>
      </c>
      <c r="E31" s="31">
        <v>50760704</v>
      </c>
      <c r="F31" s="31">
        <v>2148679</v>
      </c>
      <c r="G31" s="31">
        <v>577509</v>
      </c>
      <c r="H31" s="31">
        <v>1571170</v>
      </c>
      <c r="I31" s="31">
        <v>433468</v>
      </c>
      <c r="J31" s="31">
        <v>1971516</v>
      </c>
      <c r="K31" s="31">
        <v>0</v>
      </c>
      <c r="L31" s="31">
        <v>1504846</v>
      </c>
      <c r="M31" s="32">
        <v>900138</v>
      </c>
      <c r="N31" s="33">
        <v>5.457032981051835</v>
      </c>
      <c r="O31" s="34">
        <v>95.17686491587042</v>
      </c>
    </row>
    <row r="32" spans="1:15" s="27" customFormat="1" ht="18.75" customHeight="1">
      <c r="A32" s="451"/>
      <c r="B32" s="62">
        <v>27</v>
      </c>
      <c r="C32" s="63" t="s">
        <v>53</v>
      </c>
      <c r="D32" s="30">
        <v>23781429</v>
      </c>
      <c r="E32" s="31">
        <v>23381153</v>
      </c>
      <c r="F32" s="31">
        <v>400276</v>
      </c>
      <c r="G32" s="31">
        <v>76340</v>
      </c>
      <c r="H32" s="31">
        <v>323936</v>
      </c>
      <c r="I32" s="31">
        <v>-57439</v>
      </c>
      <c r="J32" s="31">
        <v>124</v>
      </c>
      <c r="K32" s="31">
        <v>0</v>
      </c>
      <c r="L32" s="31">
        <v>663623</v>
      </c>
      <c r="M32" s="32">
        <v>-720938</v>
      </c>
      <c r="N32" s="33">
        <v>2.385114182658679</v>
      </c>
      <c r="O32" s="34">
        <v>95.3479611263454</v>
      </c>
    </row>
    <row r="33" spans="1:15" s="27" customFormat="1" ht="18.75" customHeight="1">
      <c r="A33" s="451"/>
      <c r="B33" s="62">
        <v>28</v>
      </c>
      <c r="C33" s="63" t="s">
        <v>54</v>
      </c>
      <c r="D33" s="30">
        <v>51716916</v>
      </c>
      <c r="E33" s="31">
        <v>47235137</v>
      </c>
      <c r="F33" s="31">
        <v>4481779</v>
      </c>
      <c r="G33" s="31">
        <v>2165334</v>
      </c>
      <c r="H33" s="31">
        <v>2316445</v>
      </c>
      <c r="I33" s="31">
        <v>-246028</v>
      </c>
      <c r="J33" s="31">
        <v>169</v>
      </c>
      <c r="K33" s="31">
        <v>414551</v>
      </c>
      <c r="L33" s="31">
        <v>946342</v>
      </c>
      <c r="M33" s="32">
        <v>-777650</v>
      </c>
      <c r="N33" s="33">
        <v>7.602452245357914</v>
      </c>
      <c r="O33" s="34">
        <v>92.6320509809603</v>
      </c>
    </row>
    <row r="34" spans="1:15" s="27" customFormat="1" ht="18.75" customHeight="1">
      <c r="A34" s="451"/>
      <c r="B34" s="62">
        <v>29</v>
      </c>
      <c r="C34" s="63" t="s">
        <v>55</v>
      </c>
      <c r="D34" s="30">
        <v>20482915</v>
      </c>
      <c r="E34" s="31">
        <v>19643738</v>
      </c>
      <c r="F34" s="31">
        <v>839177</v>
      </c>
      <c r="G34" s="31">
        <v>89481</v>
      </c>
      <c r="H34" s="31">
        <v>749696</v>
      </c>
      <c r="I34" s="31">
        <v>-141387</v>
      </c>
      <c r="J34" s="31">
        <v>450037</v>
      </c>
      <c r="K34" s="31">
        <v>0</v>
      </c>
      <c r="L34" s="31">
        <v>896699</v>
      </c>
      <c r="M34" s="32">
        <v>-588049</v>
      </c>
      <c r="N34" s="33">
        <v>5.9389312686835325</v>
      </c>
      <c r="O34" s="34">
        <v>90.6068049775873</v>
      </c>
    </row>
    <row r="35" spans="1:15" s="27" customFormat="1" ht="18.75" customHeight="1">
      <c r="A35" s="451"/>
      <c r="B35" s="62">
        <v>30</v>
      </c>
      <c r="C35" s="63" t="s">
        <v>56</v>
      </c>
      <c r="D35" s="30">
        <v>30096247</v>
      </c>
      <c r="E35" s="31">
        <v>28338374</v>
      </c>
      <c r="F35" s="31">
        <v>1757873</v>
      </c>
      <c r="G35" s="31">
        <v>5683</v>
      </c>
      <c r="H35" s="31">
        <v>1752190</v>
      </c>
      <c r="I35" s="31">
        <v>154942</v>
      </c>
      <c r="J35" s="31">
        <v>587224</v>
      </c>
      <c r="K35" s="31">
        <v>0</v>
      </c>
      <c r="L35" s="31">
        <v>399013</v>
      </c>
      <c r="M35" s="32">
        <v>343153</v>
      </c>
      <c r="N35" s="33">
        <v>10.608655881925385</v>
      </c>
      <c r="O35" s="34">
        <v>88.13755763018841</v>
      </c>
    </row>
    <row r="36" spans="1:15" s="27" customFormat="1" ht="18.75" customHeight="1">
      <c r="A36" s="451"/>
      <c r="B36" s="62">
        <v>31</v>
      </c>
      <c r="C36" s="63" t="s">
        <v>57</v>
      </c>
      <c r="D36" s="30">
        <v>34272379</v>
      </c>
      <c r="E36" s="31">
        <v>33311519</v>
      </c>
      <c r="F36" s="31">
        <v>960860</v>
      </c>
      <c r="G36" s="31">
        <v>228032</v>
      </c>
      <c r="H36" s="31">
        <v>732828</v>
      </c>
      <c r="I36" s="31">
        <v>-416451</v>
      </c>
      <c r="J36" s="31">
        <v>1059</v>
      </c>
      <c r="K36" s="31">
        <v>0</v>
      </c>
      <c r="L36" s="31">
        <v>0</v>
      </c>
      <c r="M36" s="32">
        <v>-415392</v>
      </c>
      <c r="N36" s="33">
        <v>3.6646158503681705</v>
      </c>
      <c r="O36" s="34">
        <v>88.96409435784845</v>
      </c>
    </row>
    <row r="37" spans="1:15" s="27" customFormat="1" ht="18.75" customHeight="1">
      <c r="A37" s="451"/>
      <c r="B37" s="62">
        <v>32</v>
      </c>
      <c r="C37" s="63" t="s">
        <v>58</v>
      </c>
      <c r="D37" s="30">
        <v>47743829</v>
      </c>
      <c r="E37" s="31">
        <v>44470740</v>
      </c>
      <c r="F37" s="31">
        <v>3273089</v>
      </c>
      <c r="G37" s="31">
        <v>239994</v>
      </c>
      <c r="H37" s="31">
        <v>3033095</v>
      </c>
      <c r="I37" s="31">
        <v>191772</v>
      </c>
      <c r="J37" s="31">
        <v>1518751</v>
      </c>
      <c r="K37" s="31">
        <v>0</v>
      </c>
      <c r="L37" s="31">
        <v>1739758</v>
      </c>
      <c r="M37" s="32">
        <v>-29235</v>
      </c>
      <c r="N37" s="33">
        <v>12.198513018478378</v>
      </c>
      <c r="O37" s="34">
        <v>94.21095520791381</v>
      </c>
    </row>
    <row r="38" spans="1:15" s="27" customFormat="1" ht="18.75" customHeight="1">
      <c r="A38" s="451"/>
      <c r="B38" s="62">
        <v>33</v>
      </c>
      <c r="C38" s="63" t="s">
        <v>59</v>
      </c>
      <c r="D38" s="30">
        <v>18355309</v>
      </c>
      <c r="E38" s="31">
        <v>17444051</v>
      </c>
      <c r="F38" s="31">
        <v>911258</v>
      </c>
      <c r="G38" s="31">
        <v>194642</v>
      </c>
      <c r="H38" s="31">
        <v>716616</v>
      </c>
      <c r="I38" s="31">
        <v>19772</v>
      </c>
      <c r="J38" s="31">
        <v>345391</v>
      </c>
      <c r="K38" s="31">
        <v>0</v>
      </c>
      <c r="L38" s="31">
        <v>297400</v>
      </c>
      <c r="M38" s="32">
        <v>67763</v>
      </c>
      <c r="N38" s="33">
        <v>5.9982623339968155</v>
      </c>
      <c r="O38" s="34">
        <v>87.88470328723331</v>
      </c>
    </row>
    <row r="39" spans="1:15" s="27" customFormat="1" ht="18.75" customHeight="1">
      <c r="A39" s="451"/>
      <c r="B39" s="62">
        <v>34</v>
      </c>
      <c r="C39" s="63" t="s">
        <v>60</v>
      </c>
      <c r="D39" s="30">
        <v>31399668</v>
      </c>
      <c r="E39" s="31">
        <v>30418611</v>
      </c>
      <c r="F39" s="31">
        <v>981057</v>
      </c>
      <c r="G39" s="31">
        <v>36800</v>
      </c>
      <c r="H39" s="31">
        <v>944257</v>
      </c>
      <c r="I39" s="31">
        <v>-465870</v>
      </c>
      <c r="J39" s="31">
        <v>859459</v>
      </c>
      <c r="K39" s="31">
        <v>0</v>
      </c>
      <c r="L39" s="31">
        <v>439948</v>
      </c>
      <c r="M39" s="32">
        <v>-46359</v>
      </c>
      <c r="N39" s="33">
        <v>5.159804673674623</v>
      </c>
      <c r="O39" s="34">
        <v>91.78935603678508</v>
      </c>
    </row>
    <row r="40" spans="1:15" s="27" customFormat="1" ht="18.75" customHeight="1">
      <c r="A40" s="451"/>
      <c r="B40" s="62">
        <v>35</v>
      </c>
      <c r="C40" s="63" t="s">
        <v>61</v>
      </c>
      <c r="D40" s="30">
        <v>18159835</v>
      </c>
      <c r="E40" s="31">
        <v>16852874</v>
      </c>
      <c r="F40" s="31">
        <v>1306961</v>
      </c>
      <c r="G40" s="31">
        <v>396375</v>
      </c>
      <c r="H40" s="31">
        <v>910586</v>
      </c>
      <c r="I40" s="31">
        <v>-304750</v>
      </c>
      <c r="J40" s="31">
        <v>392880</v>
      </c>
      <c r="K40" s="31">
        <v>0</v>
      </c>
      <c r="L40" s="31">
        <v>550000</v>
      </c>
      <c r="M40" s="32">
        <v>-461870</v>
      </c>
      <c r="N40" s="33">
        <v>9.115662983972966</v>
      </c>
      <c r="O40" s="34">
        <v>91.2317760539991</v>
      </c>
    </row>
    <row r="41" spans="1:15" s="27" customFormat="1" ht="18.75" customHeight="1">
      <c r="A41" s="451"/>
      <c r="B41" s="62">
        <v>36</v>
      </c>
      <c r="C41" s="63" t="s">
        <v>62</v>
      </c>
      <c r="D41" s="30">
        <v>21260081</v>
      </c>
      <c r="E41" s="31">
        <v>20438121</v>
      </c>
      <c r="F41" s="31">
        <v>821960</v>
      </c>
      <c r="G41" s="31">
        <v>69804</v>
      </c>
      <c r="H41" s="31">
        <v>752156</v>
      </c>
      <c r="I41" s="31">
        <v>-52281</v>
      </c>
      <c r="J41" s="31">
        <v>410564</v>
      </c>
      <c r="K41" s="31">
        <v>0</v>
      </c>
      <c r="L41" s="31">
        <v>284257</v>
      </c>
      <c r="M41" s="32">
        <v>74026</v>
      </c>
      <c r="N41" s="33">
        <v>5.962932837370955</v>
      </c>
      <c r="O41" s="34">
        <v>93.81069625916192</v>
      </c>
    </row>
    <row r="42" spans="1:15" s="27" customFormat="1" ht="18.75" customHeight="1">
      <c r="A42" s="451"/>
      <c r="B42" s="62">
        <v>37</v>
      </c>
      <c r="C42" s="63" t="s">
        <v>63</v>
      </c>
      <c r="D42" s="30">
        <v>19366786</v>
      </c>
      <c r="E42" s="31">
        <v>18350403</v>
      </c>
      <c r="F42" s="31">
        <v>1016383</v>
      </c>
      <c r="G42" s="31">
        <v>166808</v>
      </c>
      <c r="H42" s="31">
        <v>849575</v>
      </c>
      <c r="I42" s="31">
        <v>34530</v>
      </c>
      <c r="J42" s="31">
        <v>408130</v>
      </c>
      <c r="K42" s="31">
        <v>0</v>
      </c>
      <c r="L42" s="31">
        <v>700000</v>
      </c>
      <c r="M42" s="32">
        <v>-257340</v>
      </c>
      <c r="N42" s="33">
        <v>7.805897558545495</v>
      </c>
      <c r="O42" s="34">
        <v>94.6382163687083</v>
      </c>
    </row>
    <row r="43" spans="1:15" s="27" customFormat="1" ht="18.75" customHeight="1">
      <c r="A43" s="451"/>
      <c r="B43" s="62">
        <v>38</v>
      </c>
      <c r="C43" s="63" t="s">
        <v>64</v>
      </c>
      <c r="D43" s="30">
        <v>21324089</v>
      </c>
      <c r="E43" s="31">
        <v>20751492</v>
      </c>
      <c r="F43" s="31">
        <v>572597</v>
      </c>
      <c r="G43" s="31">
        <v>53632</v>
      </c>
      <c r="H43" s="31">
        <v>518965</v>
      </c>
      <c r="I43" s="31">
        <v>-77177</v>
      </c>
      <c r="J43" s="31">
        <v>19</v>
      </c>
      <c r="K43" s="31">
        <v>0</v>
      </c>
      <c r="L43" s="31">
        <v>407601</v>
      </c>
      <c r="M43" s="32">
        <v>-484759</v>
      </c>
      <c r="N43" s="33">
        <v>4.15451715330898</v>
      </c>
      <c r="O43" s="34">
        <v>94.8783140463082</v>
      </c>
    </row>
    <row r="44" spans="1:15" s="27" customFormat="1" ht="18.75" customHeight="1">
      <c r="A44" s="451"/>
      <c r="B44" s="62">
        <v>39</v>
      </c>
      <c r="C44" s="63" t="s">
        <v>65</v>
      </c>
      <c r="D44" s="30">
        <v>42333340</v>
      </c>
      <c r="E44" s="31">
        <v>40766328</v>
      </c>
      <c r="F44" s="31">
        <v>1567012</v>
      </c>
      <c r="G44" s="31">
        <v>363025</v>
      </c>
      <c r="H44" s="31">
        <v>1203987</v>
      </c>
      <c r="I44" s="31">
        <v>-323919</v>
      </c>
      <c r="J44" s="31">
        <v>94917</v>
      </c>
      <c r="K44" s="31">
        <v>0</v>
      </c>
      <c r="L44" s="31">
        <v>0</v>
      </c>
      <c r="M44" s="32">
        <v>-229002</v>
      </c>
      <c r="N44" s="33">
        <v>5.499948677250345</v>
      </c>
      <c r="O44" s="34">
        <v>92.80990822681237</v>
      </c>
    </row>
    <row r="45" spans="1:15" s="27" customFormat="1" ht="18.75" customHeight="1" thickBot="1">
      <c r="A45" s="451"/>
      <c r="B45" s="64">
        <v>40</v>
      </c>
      <c r="C45" s="65" t="s">
        <v>93</v>
      </c>
      <c r="D45" s="66">
        <v>14810539</v>
      </c>
      <c r="E45" s="67">
        <v>14125903</v>
      </c>
      <c r="F45" s="67">
        <v>684636</v>
      </c>
      <c r="G45" s="67">
        <v>126837</v>
      </c>
      <c r="H45" s="67">
        <v>557799</v>
      </c>
      <c r="I45" s="67">
        <v>-3362</v>
      </c>
      <c r="J45" s="67">
        <v>1301</v>
      </c>
      <c r="K45" s="67">
        <v>0</v>
      </c>
      <c r="L45" s="67">
        <v>0</v>
      </c>
      <c r="M45" s="68">
        <v>-2061</v>
      </c>
      <c r="N45" s="69">
        <v>5.793643308693514</v>
      </c>
      <c r="O45" s="70">
        <v>85.96779949042869</v>
      </c>
    </row>
    <row r="46" spans="1:15" s="47" customFormat="1" ht="21" customHeight="1" thickBot="1" thickTop="1">
      <c r="A46" s="451"/>
      <c r="B46" s="460" t="s">
        <v>66</v>
      </c>
      <c r="C46" s="461"/>
      <c r="D46" s="48">
        <f>SUM(D6:D45)</f>
        <v>2268298207</v>
      </c>
      <c r="E46" s="49">
        <f aca="true" t="shared" si="0" ref="E46:M46">SUM(E6:E45)</f>
        <v>2172796034</v>
      </c>
      <c r="F46" s="49">
        <f t="shared" si="0"/>
        <v>95502173</v>
      </c>
      <c r="G46" s="49">
        <f t="shared" si="0"/>
        <v>20490319</v>
      </c>
      <c r="H46" s="49">
        <f t="shared" si="0"/>
        <v>75011854</v>
      </c>
      <c r="I46" s="49">
        <f t="shared" si="0"/>
        <v>-12023761</v>
      </c>
      <c r="J46" s="49">
        <f t="shared" si="0"/>
        <v>21261235</v>
      </c>
      <c r="K46" s="49">
        <f t="shared" si="0"/>
        <v>1188659</v>
      </c>
      <c r="L46" s="49">
        <f t="shared" si="0"/>
        <v>17167887</v>
      </c>
      <c r="M46" s="50">
        <f t="shared" si="0"/>
        <v>-6741754</v>
      </c>
      <c r="N46" s="51">
        <v>5.880081393553845</v>
      </c>
      <c r="O46" s="52">
        <v>93.11267966731633</v>
      </c>
    </row>
    <row r="47" spans="4:14" ht="13.5">
      <c r="D47" s="71"/>
      <c r="E47" s="71"/>
      <c r="F47" s="71"/>
      <c r="G47" s="71"/>
      <c r="H47" s="71"/>
      <c r="I47" s="71"/>
      <c r="J47" s="71"/>
      <c r="K47" s="71"/>
      <c r="L47" s="71"/>
      <c r="M47" s="71"/>
      <c r="N47" s="71"/>
    </row>
    <row r="48" spans="4:14" ht="13.5">
      <c r="D48" s="71"/>
      <c r="E48" s="71"/>
      <c r="F48" s="71"/>
      <c r="G48" s="71"/>
      <c r="H48" s="71"/>
      <c r="I48" s="71"/>
      <c r="J48" s="71"/>
      <c r="K48" s="71"/>
      <c r="L48" s="71"/>
      <c r="M48" s="71"/>
      <c r="N48" s="71"/>
    </row>
    <row r="49" spans="4:14" ht="13.5">
      <c r="D49" s="71"/>
      <c r="E49" s="71"/>
      <c r="F49" s="71"/>
      <c r="G49" s="71"/>
      <c r="H49" s="71"/>
      <c r="I49" s="71"/>
      <c r="J49" s="71"/>
      <c r="K49" s="71"/>
      <c r="L49" s="71"/>
      <c r="M49" s="71"/>
      <c r="N49" s="71"/>
    </row>
    <row r="50" spans="4:14" ht="13.5">
      <c r="D50" s="71"/>
      <c r="E50" s="71"/>
      <c r="F50" s="71"/>
      <c r="G50" s="71"/>
      <c r="H50" s="71"/>
      <c r="I50" s="71"/>
      <c r="J50" s="71"/>
      <c r="K50" s="71"/>
      <c r="L50" s="71"/>
      <c r="M50" s="71"/>
      <c r="N50" s="71"/>
    </row>
    <row r="51" spans="4:14" ht="13.5">
      <c r="D51" s="71"/>
      <c r="E51" s="71"/>
      <c r="F51" s="71"/>
      <c r="G51" s="71"/>
      <c r="H51" s="71"/>
      <c r="I51" s="71"/>
      <c r="J51" s="71"/>
      <c r="K51" s="71"/>
      <c r="L51" s="71"/>
      <c r="M51" s="71"/>
      <c r="N51" s="71"/>
    </row>
    <row r="52" spans="4:14" ht="13.5">
      <c r="D52" s="71"/>
      <c r="E52" s="71"/>
      <c r="F52" s="71"/>
      <c r="G52" s="71"/>
      <c r="H52" s="71"/>
      <c r="I52" s="71"/>
      <c r="J52" s="71"/>
      <c r="K52" s="71"/>
      <c r="L52" s="71"/>
      <c r="M52" s="71"/>
      <c r="N52" s="71"/>
    </row>
    <row r="53" spans="4:14" ht="13.5">
      <c r="D53" s="71"/>
      <c r="E53" s="71"/>
      <c r="F53" s="71"/>
      <c r="G53" s="71"/>
      <c r="H53" s="71"/>
      <c r="I53" s="71"/>
      <c r="J53" s="71"/>
      <c r="K53" s="71"/>
      <c r="L53" s="71"/>
      <c r="M53" s="71"/>
      <c r="N53" s="71"/>
    </row>
    <row r="54" spans="4:14" ht="13.5">
      <c r="D54" s="71"/>
      <c r="E54" s="71"/>
      <c r="F54" s="71"/>
      <c r="G54" s="71"/>
      <c r="H54" s="71"/>
      <c r="I54" s="71"/>
      <c r="J54" s="71"/>
      <c r="K54" s="71"/>
      <c r="L54" s="71"/>
      <c r="M54" s="71"/>
      <c r="N54" s="71"/>
    </row>
    <row r="55" spans="4:14" ht="13.5">
      <c r="D55" s="71"/>
      <c r="E55" s="71"/>
      <c r="F55" s="71"/>
      <c r="G55" s="71"/>
      <c r="H55" s="71"/>
      <c r="I55" s="71"/>
      <c r="J55" s="71"/>
      <c r="K55" s="71"/>
      <c r="L55" s="71"/>
      <c r="M55" s="71"/>
      <c r="N55" s="71"/>
    </row>
    <row r="56" spans="4:14" ht="13.5">
      <c r="D56" s="71"/>
      <c r="E56" s="71"/>
      <c r="F56" s="71"/>
      <c r="G56" s="71"/>
      <c r="H56" s="71"/>
      <c r="I56" s="71"/>
      <c r="J56" s="71"/>
      <c r="K56" s="71"/>
      <c r="L56" s="71"/>
      <c r="M56" s="71"/>
      <c r="N56" s="71"/>
    </row>
    <row r="57" spans="4:14" ht="13.5">
      <c r="D57" s="71"/>
      <c r="E57" s="71"/>
      <c r="F57" s="71"/>
      <c r="G57" s="71"/>
      <c r="H57" s="71"/>
      <c r="I57" s="71"/>
      <c r="J57" s="71"/>
      <c r="K57" s="71"/>
      <c r="L57" s="71"/>
      <c r="M57" s="71"/>
      <c r="N57" s="71"/>
    </row>
    <row r="58" spans="4:14" ht="13.5">
      <c r="D58" s="71"/>
      <c r="E58" s="71"/>
      <c r="F58" s="71"/>
      <c r="G58" s="71"/>
      <c r="H58" s="71"/>
      <c r="I58" s="71"/>
      <c r="J58" s="71"/>
      <c r="K58" s="71"/>
      <c r="L58" s="71"/>
      <c r="M58" s="71"/>
      <c r="N58" s="71"/>
    </row>
    <row r="59" spans="4:14" ht="13.5">
      <c r="D59" s="71"/>
      <c r="E59" s="71"/>
      <c r="F59" s="71"/>
      <c r="G59" s="71"/>
      <c r="H59" s="71"/>
      <c r="I59" s="71"/>
      <c r="J59" s="71"/>
      <c r="K59" s="71"/>
      <c r="L59" s="71"/>
      <c r="M59" s="71"/>
      <c r="N59" s="71"/>
    </row>
    <row r="60" spans="4:14" ht="13.5">
      <c r="D60" s="71"/>
      <c r="E60" s="71"/>
      <c r="F60" s="71"/>
      <c r="G60" s="71"/>
      <c r="H60" s="71"/>
      <c r="I60" s="71"/>
      <c r="J60" s="71"/>
      <c r="K60" s="71"/>
      <c r="L60" s="71"/>
      <c r="M60" s="71"/>
      <c r="N60" s="71"/>
    </row>
  </sheetData>
  <sheetProtection/>
  <mergeCells count="5">
    <mergeCell ref="A1:A46"/>
    <mergeCell ref="B1:O1"/>
    <mergeCell ref="N3:N5"/>
    <mergeCell ref="O3:O5"/>
    <mergeCell ref="B46:C46"/>
  </mergeCells>
  <printOptions/>
  <pageMargins left="0.3937007874015748" right="0.31496062992125984" top="0.6692913385826772" bottom="0.35433070866141736" header="0.31496062992125984" footer="0.31496062992125984"/>
  <pageSetup firstPageNumber="12" useFirstPageNumber="1" horizontalDpi="600" verticalDpi="600" orientation="landscape" paperSize="9" scale="65" r:id="rId1"/>
  <headerFooter>
    <evenFooter>&amp;C&amp;"ＭＳ 明朝,標準"12</evenFooter>
  </headerFooter>
</worksheet>
</file>

<file path=xl/worksheets/sheet3.xml><?xml version="1.0" encoding="utf-8"?>
<worksheet xmlns="http://schemas.openxmlformats.org/spreadsheetml/2006/main" xmlns:r="http://schemas.openxmlformats.org/officeDocument/2006/relationships">
  <dimension ref="A1:R44"/>
  <sheetViews>
    <sheetView view="pageBreakPreview" zoomScale="70" zoomScaleSheetLayoutView="70" workbookViewId="0" topLeftCell="A1">
      <selection activeCell="O30" sqref="O30"/>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384" width="9.00390625" style="1" customWidth="1"/>
  </cols>
  <sheetData>
    <row r="1" spans="1:15" ht="25.5" customHeight="1">
      <c r="A1" s="450">
        <v>13</v>
      </c>
      <c r="B1" s="452" t="s">
        <v>264</v>
      </c>
      <c r="C1" s="453"/>
      <c r="D1" s="453"/>
      <c r="E1" s="453"/>
      <c r="F1" s="453"/>
      <c r="G1" s="453"/>
      <c r="H1" s="453"/>
      <c r="I1" s="453"/>
      <c r="J1" s="453"/>
      <c r="K1" s="453"/>
      <c r="L1" s="453"/>
      <c r="M1" s="453"/>
      <c r="N1" s="453"/>
      <c r="O1" s="453"/>
    </row>
    <row r="2" ht="7.5" customHeight="1" thickBot="1">
      <c r="A2" s="462"/>
    </row>
    <row r="3" spans="1:15" s="9" customFormat="1" ht="18.75" customHeight="1">
      <c r="A3" s="462"/>
      <c r="B3" s="3"/>
      <c r="C3" s="4"/>
      <c r="D3" s="5"/>
      <c r="E3" s="6"/>
      <c r="F3" s="7" t="s">
        <v>0</v>
      </c>
      <c r="G3" s="7" t="s">
        <v>1</v>
      </c>
      <c r="H3" s="7" t="s">
        <v>2</v>
      </c>
      <c r="I3" s="7"/>
      <c r="J3" s="7"/>
      <c r="K3" s="7" t="s">
        <v>3</v>
      </c>
      <c r="L3" s="7" t="s">
        <v>4</v>
      </c>
      <c r="M3" s="8" t="s">
        <v>5</v>
      </c>
      <c r="N3" s="454" t="s">
        <v>6</v>
      </c>
      <c r="O3" s="457" t="s">
        <v>7</v>
      </c>
    </row>
    <row r="4" spans="1:15" s="9" customFormat="1" ht="18.75" customHeight="1">
      <c r="A4" s="462"/>
      <c r="B4" s="10"/>
      <c r="C4" s="11" t="s">
        <v>8</v>
      </c>
      <c r="D4" s="12" t="s">
        <v>9</v>
      </c>
      <c r="E4" s="13" t="s">
        <v>10</v>
      </c>
      <c r="F4" s="13" t="s">
        <v>11</v>
      </c>
      <c r="G4" s="13" t="s">
        <v>12</v>
      </c>
      <c r="H4" s="13" t="s">
        <v>13</v>
      </c>
      <c r="I4" s="13" t="s">
        <v>14</v>
      </c>
      <c r="J4" s="13" t="s">
        <v>4</v>
      </c>
      <c r="K4" s="13" t="s">
        <v>15</v>
      </c>
      <c r="L4" s="13" t="s">
        <v>16</v>
      </c>
      <c r="M4" s="14" t="s">
        <v>17</v>
      </c>
      <c r="N4" s="455"/>
      <c r="O4" s="458"/>
    </row>
    <row r="5" spans="1:15" s="9" customFormat="1" ht="18.75" customHeight="1" thickBot="1">
      <c r="A5" s="462"/>
      <c r="B5" s="15"/>
      <c r="C5" s="16"/>
      <c r="D5" s="17" t="s">
        <v>18</v>
      </c>
      <c r="E5" s="18" t="s">
        <v>19</v>
      </c>
      <c r="F5" s="18" t="s">
        <v>20</v>
      </c>
      <c r="G5" s="18" t="s">
        <v>21</v>
      </c>
      <c r="H5" s="18" t="s">
        <v>22</v>
      </c>
      <c r="I5" s="18" t="s">
        <v>23</v>
      </c>
      <c r="J5" s="18" t="s">
        <v>24</v>
      </c>
      <c r="K5" s="18" t="s">
        <v>25</v>
      </c>
      <c r="L5" s="18" t="s">
        <v>26</v>
      </c>
      <c r="M5" s="19"/>
      <c r="N5" s="456"/>
      <c r="O5" s="459"/>
    </row>
    <row r="6" spans="1:18" s="27" customFormat="1" ht="19.5" customHeight="1">
      <c r="A6" s="462"/>
      <c r="B6" s="20">
        <v>41</v>
      </c>
      <c r="C6" s="21" t="s">
        <v>67</v>
      </c>
      <c r="D6" s="22">
        <f>ROUND('13 決算（千円）'!D6/1000,0)</f>
        <v>11512</v>
      </c>
      <c r="E6" s="23">
        <f>ROUND('13 決算（千円）'!E6/1000,0)</f>
        <v>11135</v>
      </c>
      <c r="F6" s="23">
        <f>ROUND('13 決算（千円）'!F6/1000,0)</f>
        <v>377</v>
      </c>
      <c r="G6" s="23">
        <f>ROUND('13 決算（千円）'!G6/1000,0)</f>
        <v>0</v>
      </c>
      <c r="H6" s="23">
        <f>ROUND('13 決算（千円）'!H6/1000,0)</f>
        <v>377</v>
      </c>
      <c r="I6" s="23">
        <f>ROUND('13 決算（千円）'!I6/1000,0)</f>
        <v>-184</v>
      </c>
      <c r="J6" s="23">
        <f>ROUND('13 決算（千円）'!J6/1000,0)</f>
        <v>87</v>
      </c>
      <c r="K6" s="23">
        <f>ROUND('13 決算（千円）'!K6/1000,0)</f>
        <v>0</v>
      </c>
      <c r="L6" s="23">
        <f>ROUND('13 決算（千円）'!L6/1000,0)</f>
        <v>0</v>
      </c>
      <c r="M6" s="24">
        <f>ROUND('13 決算（千円）'!M6/1000,0)</f>
        <v>-97</v>
      </c>
      <c r="N6" s="25">
        <v>4.8</v>
      </c>
      <c r="O6" s="26">
        <v>93.5</v>
      </c>
      <c r="Q6" s="447"/>
      <c r="R6" s="447"/>
    </row>
    <row r="7" spans="1:18" s="27" customFormat="1" ht="19.5" customHeight="1">
      <c r="A7" s="462"/>
      <c r="B7" s="28">
        <v>42</v>
      </c>
      <c r="C7" s="29" t="s">
        <v>68</v>
      </c>
      <c r="D7" s="30">
        <f>ROUND('13 決算（千円）'!D7/1000,0)</f>
        <v>14346</v>
      </c>
      <c r="E7" s="31">
        <f>ROUND('13 決算（千円）'!E7/1000,0)</f>
        <v>13513</v>
      </c>
      <c r="F7" s="31">
        <f>ROUND('13 決算（千円）'!F7/1000,0)</f>
        <v>834</v>
      </c>
      <c r="G7" s="31">
        <f>ROUND('13 決算（千円）'!G7/1000,0)</f>
        <v>22</v>
      </c>
      <c r="H7" s="31">
        <f>ROUND('13 決算（千円）'!H7/1000,0)</f>
        <v>812</v>
      </c>
      <c r="I7" s="31">
        <f>ROUND('13 決算（千円）'!I7/1000,0)</f>
        <v>38</v>
      </c>
      <c r="J7" s="31">
        <f>ROUND('13 決算（千円）'!J7/1000,0)</f>
        <v>544</v>
      </c>
      <c r="K7" s="31">
        <f>ROUND('13 決算（千円）'!K7/1000,0)</f>
        <v>0</v>
      </c>
      <c r="L7" s="31">
        <f>ROUND('13 決算（千円）'!L7/1000,0)</f>
        <v>551</v>
      </c>
      <c r="M7" s="32">
        <f>ROUND('13 決算（千円）'!M7/1000,0)</f>
        <v>31</v>
      </c>
      <c r="N7" s="33">
        <v>10.1</v>
      </c>
      <c r="O7" s="34">
        <v>95.8</v>
      </c>
      <c r="Q7" s="447"/>
      <c r="R7" s="447"/>
    </row>
    <row r="8" spans="1:18" s="27" customFormat="1" ht="19.5" customHeight="1">
      <c r="A8" s="462"/>
      <c r="B8" s="28">
        <v>43</v>
      </c>
      <c r="C8" s="29" t="s">
        <v>69</v>
      </c>
      <c r="D8" s="30">
        <f>ROUND('13 決算（千円）'!D8/1000,0)</f>
        <v>10513</v>
      </c>
      <c r="E8" s="31">
        <f>ROUND('13 決算（千円）'!E8/1000,0)</f>
        <v>10186</v>
      </c>
      <c r="F8" s="31">
        <f>ROUND('13 決算（千円）'!F8/1000,0)</f>
        <v>327</v>
      </c>
      <c r="G8" s="31">
        <f>ROUND('13 決算（千円）'!G8/1000,0)</f>
        <v>17</v>
      </c>
      <c r="H8" s="31">
        <f>ROUND('13 決算（千円）'!H8/1000,0)</f>
        <v>310</v>
      </c>
      <c r="I8" s="31">
        <f>ROUND('13 決算（千円）'!I8/1000,0)</f>
        <v>-23</v>
      </c>
      <c r="J8" s="31">
        <f>ROUND('13 決算（千円）'!J8/1000,0)</f>
        <v>384</v>
      </c>
      <c r="K8" s="31">
        <f>ROUND('13 決算（千円）'!K8/1000,0)</f>
        <v>0</v>
      </c>
      <c r="L8" s="31">
        <f>ROUND('13 決算（千円）'!L8/1000,0)</f>
        <v>404</v>
      </c>
      <c r="M8" s="32">
        <f>ROUND('13 決算（千円）'!M8/1000,0)</f>
        <v>-44</v>
      </c>
      <c r="N8" s="33">
        <v>4.7</v>
      </c>
      <c r="O8" s="34">
        <v>89.3</v>
      </c>
      <c r="Q8" s="447"/>
      <c r="R8" s="447"/>
    </row>
    <row r="9" spans="1:18" s="27" customFormat="1" ht="19.5" customHeight="1">
      <c r="A9" s="462"/>
      <c r="B9" s="28">
        <v>44</v>
      </c>
      <c r="C9" s="29" t="s">
        <v>70</v>
      </c>
      <c r="D9" s="30">
        <f>ROUND('13 決算（千円）'!D9/1000,0)</f>
        <v>4403</v>
      </c>
      <c r="E9" s="31">
        <f>ROUND('13 決算（千円）'!E9/1000,0)</f>
        <v>4091</v>
      </c>
      <c r="F9" s="31">
        <f>ROUND('13 決算（千円）'!F9/1000,0)</f>
        <v>312</v>
      </c>
      <c r="G9" s="31">
        <f>ROUND('13 決算（千円）'!G9/1000,0)</f>
        <v>102</v>
      </c>
      <c r="H9" s="31">
        <f>ROUND('13 決算（千円）'!H9/1000,0)</f>
        <v>210</v>
      </c>
      <c r="I9" s="31">
        <f>ROUND('13 決算（千円）'!I9/1000,0)</f>
        <v>2</v>
      </c>
      <c r="J9" s="31">
        <f>ROUND('13 決算（千円）'!J9/1000,0)</f>
        <v>54</v>
      </c>
      <c r="K9" s="31">
        <f>ROUND('13 決算（千円）'!K9/1000,0)</f>
        <v>0</v>
      </c>
      <c r="L9" s="31">
        <f>ROUND('13 決算（千円）'!L9/1000,0)</f>
        <v>4</v>
      </c>
      <c r="M9" s="32">
        <f>ROUND('13 決算（千円）'!M9/1000,0)</f>
        <v>51</v>
      </c>
      <c r="N9" s="33">
        <v>7.1</v>
      </c>
      <c r="O9" s="34">
        <v>87.4</v>
      </c>
      <c r="Q9" s="447"/>
      <c r="R9" s="447"/>
    </row>
    <row r="10" spans="1:18" s="27" customFormat="1" ht="19.5" customHeight="1">
      <c r="A10" s="462"/>
      <c r="B10" s="28">
        <v>45</v>
      </c>
      <c r="C10" s="29" t="s">
        <v>71</v>
      </c>
      <c r="D10" s="30">
        <f>ROUND('13 決算（千円）'!D10/1000,0)</f>
        <v>6207</v>
      </c>
      <c r="E10" s="31">
        <f>ROUND('13 決算（千円）'!E10/1000,0)</f>
        <v>5934</v>
      </c>
      <c r="F10" s="31">
        <f>ROUND('13 決算（千円）'!F10/1000,0)</f>
        <v>273</v>
      </c>
      <c r="G10" s="31">
        <f>ROUND('13 決算（千円）'!G10/1000,0)</f>
        <v>9</v>
      </c>
      <c r="H10" s="31">
        <f>ROUND('13 決算（千円）'!H10/1000,0)</f>
        <v>265</v>
      </c>
      <c r="I10" s="31">
        <f>ROUND('13 決算（千円）'!I10/1000,0)</f>
        <v>-158</v>
      </c>
      <c r="J10" s="31">
        <f>ROUND('13 決算（千円）'!J10/1000,0)</f>
        <v>0</v>
      </c>
      <c r="K10" s="31">
        <f>ROUND('13 決算（千円）'!K10/1000,0)</f>
        <v>0</v>
      </c>
      <c r="L10" s="31">
        <f>ROUND('13 決算（千円）'!L10/1000,0)</f>
        <v>130</v>
      </c>
      <c r="M10" s="32">
        <f>ROUND('13 決算（千円）'!M10/1000,0)</f>
        <v>-288</v>
      </c>
      <c r="N10" s="33">
        <v>6.4</v>
      </c>
      <c r="O10" s="34">
        <v>91.4</v>
      </c>
      <c r="Q10" s="447"/>
      <c r="R10" s="447"/>
    </row>
    <row r="11" spans="1:18" s="27" customFormat="1" ht="19.5" customHeight="1">
      <c r="A11" s="462"/>
      <c r="B11" s="28">
        <v>46</v>
      </c>
      <c r="C11" s="29" t="s">
        <v>72</v>
      </c>
      <c r="D11" s="30">
        <f>ROUND('13 決算（千円）'!D11/1000,0)</f>
        <v>6689</v>
      </c>
      <c r="E11" s="31">
        <f>ROUND('13 決算（千円）'!E11/1000,0)</f>
        <v>6439</v>
      </c>
      <c r="F11" s="31">
        <f>ROUND('13 決算（千円）'!F11/1000,0)</f>
        <v>250</v>
      </c>
      <c r="G11" s="31">
        <f>ROUND('13 決算（千円）'!G11/1000,0)</f>
        <v>22</v>
      </c>
      <c r="H11" s="31">
        <f>ROUND('13 決算（千円）'!H11/1000,0)</f>
        <v>228</v>
      </c>
      <c r="I11" s="31">
        <f>ROUND('13 決算（千円）'!I11/1000,0)</f>
        <v>-102</v>
      </c>
      <c r="J11" s="31">
        <f>ROUND('13 決算（千円）'!J11/1000,0)</f>
        <v>213</v>
      </c>
      <c r="K11" s="31">
        <f>ROUND('13 決算（千円）'!K11/1000,0)</f>
        <v>0</v>
      </c>
      <c r="L11" s="31">
        <f>ROUND('13 決算（千円）'!L11/1000,0)</f>
        <v>281</v>
      </c>
      <c r="M11" s="32">
        <f>ROUND('13 決算（千円）'!M11/1000,0)</f>
        <v>-170</v>
      </c>
      <c r="N11" s="33">
        <v>5.5</v>
      </c>
      <c r="O11" s="34">
        <v>86.2</v>
      </c>
      <c r="Q11" s="447"/>
      <c r="R11" s="447"/>
    </row>
    <row r="12" spans="1:18" s="27" customFormat="1" ht="19.5" customHeight="1">
      <c r="A12" s="462"/>
      <c r="B12" s="28">
        <v>47</v>
      </c>
      <c r="C12" s="29" t="s">
        <v>73</v>
      </c>
      <c r="D12" s="30">
        <f>ROUND('13 決算（千円）'!D12/1000,0)</f>
        <v>9158</v>
      </c>
      <c r="E12" s="31">
        <f>ROUND('13 決算（千円）'!E12/1000,0)</f>
        <v>8821</v>
      </c>
      <c r="F12" s="31">
        <f>ROUND('13 決算（千円）'!F12/1000,0)</f>
        <v>337</v>
      </c>
      <c r="G12" s="31">
        <f>ROUND('13 決算（千円）'!G12/1000,0)</f>
        <v>12</v>
      </c>
      <c r="H12" s="31">
        <f>ROUND('13 決算（千円）'!H12/1000,0)</f>
        <v>325</v>
      </c>
      <c r="I12" s="31">
        <f>ROUND('13 決算（千円）'!I12/1000,0)</f>
        <v>24</v>
      </c>
      <c r="J12" s="31">
        <f>ROUND('13 決算（千円）'!J12/1000,0)</f>
        <v>1</v>
      </c>
      <c r="K12" s="31">
        <f>ROUND('13 決算（千円）'!K12/1000,0)</f>
        <v>0</v>
      </c>
      <c r="L12" s="31">
        <f>ROUND('13 決算（千円）'!L12/1000,0)</f>
        <v>291</v>
      </c>
      <c r="M12" s="32">
        <f>ROUND('13 決算（千円）'!M12/1000,0)</f>
        <v>-266</v>
      </c>
      <c r="N12" s="33">
        <v>5.2</v>
      </c>
      <c r="O12" s="34">
        <v>90.5</v>
      </c>
      <c r="Q12" s="447"/>
      <c r="R12" s="447"/>
    </row>
    <row r="13" spans="1:18" s="27" customFormat="1" ht="19.5" customHeight="1">
      <c r="A13" s="462"/>
      <c r="B13" s="28">
        <v>48</v>
      </c>
      <c r="C13" s="29" t="s">
        <v>74</v>
      </c>
      <c r="D13" s="30">
        <f>ROUND('13 決算（千円）'!D13/1000,0)</f>
        <v>7026</v>
      </c>
      <c r="E13" s="31">
        <f>ROUND('13 決算（千円）'!E13/1000,0)</f>
        <v>6678</v>
      </c>
      <c r="F13" s="31">
        <f>ROUND('13 決算（千円）'!F13/1000,0)</f>
        <v>348</v>
      </c>
      <c r="G13" s="31">
        <f>ROUND('13 決算（千円）'!G13/1000,0)</f>
        <v>0</v>
      </c>
      <c r="H13" s="31">
        <f>ROUND('13 決算（千円）'!H13/1000,0)</f>
        <v>348</v>
      </c>
      <c r="I13" s="31">
        <f>ROUND('13 決算（千円）'!I13/1000,0)</f>
        <v>5</v>
      </c>
      <c r="J13" s="31">
        <f>ROUND('13 決算（千円）'!J13/1000,0)</f>
        <v>1</v>
      </c>
      <c r="K13" s="31">
        <f>ROUND('13 決算（千円）'!K13/1000,0)</f>
        <v>0</v>
      </c>
      <c r="L13" s="31">
        <f>ROUND('13 決算（千円）'!L13/1000,0)</f>
        <v>0</v>
      </c>
      <c r="M13" s="32">
        <f>ROUND('13 決算（千円）'!M13/1000,0)</f>
        <v>6</v>
      </c>
      <c r="N13" s="33">
        <v>6.9</v>
      </c>
      <c r="O13" s="34">
        <v>85.1</v>
      </c>
      <c r="Q13" s="447"/>
      <c r="R13" s="447"/>
    </row>
    <row r="14" spans="1:18" s="27" customFormat="1" ht="19.5" customHeight="1">
      <c r="A14" s="462"/>
      <c r="B14" s="28">
        <v>49</v>
      </c>
      <c r="C14" s="29" t="s">
        <v>75</v>
      </c>
      <c r="D14" s="30">
        <f>ROUND('13 決算（千円）'!D14/1000,0)</f>
        <v>6820</v>
      </c>
      <c r="E14" s="31">
        <f>ROUND('13 決算（千円）'!E14/1000,0)</f>
        <v>6284</v>
      </c>
      <c r="F14" s="31">
        <f>ROUND('13 決算（千円）'!F14/1000,0)</f>
        <v>536</v>
      </c>
      <c r="G14" s="31">
        <f>ROUND('13 決算（千円）'!G14/1000,0)</f>
        <v>12</v>
      </c>
      <c r="H14" s="31">
        <f>ROUND('13 決算（千円）'!H14/1000,0)</f>
        <v>524</v>
      </c>
      <c r="I14" s="31">
        <f>ROUND('13 決算（千円）'!I14/1000,0)</f>
        <v>-83</v>
      </c>
      <c r="J14" s="31">
        <f>ROUND('13 決算（千円）'!J14/1000,0)</f>
        <v>273</v>
      </c>
      <c r="K14" s="31">
        <f>ROUND('13 決算（千円）'!K14/1000,0)</f>
        <v>0</v>
      </c>
      <c r="L14" s="31">
        <f>ROUND('13 決算（千円）'!L14/1000,0)</f>
        <v>0</v>
      </c>
      <c r="M14" s="32">
        <f>ROUND('13 決算（千円）'!M14/1000,0)</f>
        <v>190</v>
      </c>
      <c r="N14" s="33">
        <v>11.1</v>
      </c>
      <c r="O14" s="34">
        <v>85.9</v>
      </c>
      <c r="Q14" s="447"/>
      <c r="R14" s="447"/>
    </row>
    <row r="15" spans="1:18" s="27" customFormat="1" ht="19.5" customHeight="1">
      <c r="A15" s="462"/>
      <c r="B15" s="28">
        <v>50</v>
      </c>
      <c r="C15" s="29" t="s">
        <v>76</v>
      </c>
      <c r="D15" s="30">
        <f>ROUND('13 決算（千円）'!D15/1000,0)</f>
        <v>5252</v>
      </c>
      <c r="E15" s="31">
        <f>ROUND('13 決算（千円）'!E15/1000,0)</f>
        <v>5163</v>
      </c>
      <c r="F15" s="31">
        <f>ROUND('13 決算（千円）'!F15/1000,0)</f>
        <v>89</v>
      </c>
      <c r="G15" s="31">
        <f>ROUND('13 決算（千円）'!G15/1000,0)</f>
        <v>41</v>
      </c>
      <c r="H15" s="31">
        <f>ROUND('13 決算（千円）'!H15/1000,0)</f>
        <v>49</v>
      </c>
      <c r="I15" s="31">
        <f>ROUND('13 決算（千円）'!I15/1000,0)</f>
        <v>-30</v>
      </c>
      <c r="J15" s="31">
        <f>ROUND('13 決算（千円）'!J15/1000,0)</f>
        <v>0</v>
      </c>
      <c r="K15" s="31">
        <f>ROUND('13 決算（千円）'!K15/1000,0)</f>
        <v>0</v>
      </c>
      <c r="L15" s="31">
        <f>ROUND('13 決算（千円）'!L15/1000,0)</f>
        <v>31</v>
      </c>
      <c r="M15" s="32">
        <f>ROUND('13 決算（千円）'!M15/1000,0)</f>
        <v>-61</v>
      </c>
      <c r="N15" s="33">
        <v>1.4</v>
      </c>
      <c r="O15" s="34">
        <v>96.8</v>
      </c>
      <c r="Q15" s="447"/>
      <c r="R15" s="447"/>
    </row>
    <row r="16" spans="1:18" s="27" customFormat="1" ht="19.5" customHeight="1">
      <c r="A16" s="462"/>
      <c r="B16" s="28">
        <v>51</v>
      </c>
      <c r="C16" s="29" t="s">
        <v>77</v>
      </c>
      <c r="D16" s="30">
        <f>ROUND('13 決算（千円）'!D16/1000,0)</f>
        <v>5810</v>
      </c>
      <c r="E16" s="31">
        <f>ROUND('13 決算（千円）'!E16/1000,0)</f>
        <v>5588</v>
      </c>
      <c r="F16" s="31">
        <f>ROUND('13 決算（千円）'!F16/1000,0)</f>
        <v>223</v>
      </c>
      <c r="G16" s="31">
        <f>ROUND('13 決算（千円）'!G16/1000,0)</f>
        <v>25</v>
      </c>
      <c r="H16" s="31">
        <f>ROUND('13 決算（千円）'!H16/1000,0)</f>
        <v>198</v>
      </c>
      <c r="I16" s="31">
        <f>ROUND('13 決算（千円）'!I16/1000,0)</f>
        <v>-2</v>
      </c>
      <c r="J16" s="31">
        <f>ROUND('13 決算（千円）'!J16/1000,0)</f>
        <v>53</v>
      </c>
      <c r="K16" s="31">
        <f>ROUND('13 決算（千円）'!K16/1000,0)</f>
        <v>236</v>
      </c>
      <c r="L16" s="31">
        <f>ROUND('13 決算（千円）'!L16/1000,0)</f>
        <v>41</v>
      </c>
      <c r="M16" s="32">
        <f>ROUND('13 決算（千円）'!M16/1000,0)</f>
        <v>246</v>
      </c>
      <c r="N16" s="33">
        <v>5.2</v>
      </c>
      <c r="O16" s="34">
        <v>86.6</v>
      </c>
      <c r="Q16" s="447"/>
      <c r="R16" s="447"/>
    </row>
    <row r="17" spans="1:18" s="27" customFormat="1" ht="19.5" customHeight="1">
      <c r="A17" s="462"/>
      <c r="B17" s="28">
        <v>52</v>
      </c>
      <c r="C17" s="29" t="s">
        <v>78</v>
      </c>
      <c r="D17" s="30">
        <f>ROUND('13 決算（千円）'!D17/1000,0)</f>
        <v>3691</v>
      </c>
      <c r="E17" s="31">
        <f>ROUND('13 決算（千円）'!E17/1000,0)</f>
        <v>3520</v>
      </c>
      <c r="F17" s="31">
        <f>ROUND('13 決算（千円）'!F17/1000,0)</f>
        <v>170</v>
      </c>
      <c r="G17" s="31">
        <f>ROUND('13 決算（千円）'!G17/1000,0)</f>
        <v>11</v>
      </c>
      <c r="H17" s="31">
        <f>ROUND('13 決算（千円）'!H17/1000,0)</f>
        <v>160</v>
      </c>
      <c r="I17" s="31">
        <f>ROUND('13 決算（千円）'!I17/1000,0)</f>
        <v>-1</v>
      </c>
      <c r="J17" s="31">
        <f>ROUND('13 決算（千円）'!J17/1000,0)</f>
        <v>30</v>
      </c>
      <c r="K17" s="31">
        <f>ROUND('13 決算（千円）'!K17/1000,0)</f>
        <v>0</v>
      </c>
      <c r="L17" s="31">
        <f>ROUND('13 決算（千円）'!L17/1000,0)</f>
        <v>60</v>
      </c>
      <c r="M17" s="32">
        <f>ROUND('13 決算（千円）'!M17/1000,0)</f>
        <v>-31</v>
      </c>
      <c r="N17" s="33">
        <v>6.9</v>
      </c>
      <c r="O17" s="34">
        <v>88.8</v>
      </c>
      <c r="Q17" s="447"/>
      <c r="R17" s="447"/>
    </row>
    <row r="18" spans="1:18" s="27" customFormat="1" ht="19.5" customHeight="1">
      <c r="A18" s="462"/>
      <c r="B18" s="28">
        <v>53</v>
      </c>
      <c r="C18" s="29" t="s">
        <v>79</v>
      </c>
      <c r="D18" s="30">
        <f>ROUND('13 決算（千円）'!D18/1000,0)</f>
        <v>4062</v>
      </c>
      <c r="E18" s="31">
        <f>ROUND('13 決算（千円）'!E18/1000,0)</f>
        <v>3981</v>
      </c>
      <c r="F18" s="31">
        <f>ROUND('13 決算（千円）'!F18/1000,0)</f>
        <v>81</v>
      </c>
      <c r="G18" s="31">
        <f>ROUND('13 決算（千円）'!G18/1000,0)</f>
        <v>2</v>
      </c>
      <c r="H18" s="31">
        <f>ROUND('13 決算（千円）'!H18/1000,0)</f>
        <v>79</v>
      </c>
      <c r="I18" s="31">
        <f>ROUND('13 決算（千円）'!I18/1000,0)</f>
        <v>-76</v>
      </c>
      <c r="J18" s="31">
        <f>ROUND('13 決算（千円）'!J18/1000,0)</f>
        <v>20</v>
      </c>
      <c r="K18" s="31">
        <f>ROUND('13 決算（千円）'!K18/1000,0)</f>
        <v>0</v>
      </c>
      <c r="L18" s="31">
        <f>ROUND('13 決算（千円）'!L18/1000,0)</f>
        <v>0</v>
      </c>
      <c r="M18" s="32">
        <f>ROUND('13 決算（千円）'!M18/1000,0)</f>
        <v>-57</v>
      </c>
      <c r="N18" s="33">
        <v>2.7</v>
      </c>
      <c r="O18" s="34">
        <v>84.4</v>
      </c>
      <c r="Q18" s="447"/>
      <c r="R18" s="447"/>
    </row>
    <row r="19" spans="1:18" s="27" customFormat="1" ht="19.5" customHeight="1">
      <c r="A19" s="462"/>
      <c r="B19" s="28">
        <v>54</v>
      </c>
      <c r="C19" s="29" t="s">
        <v>80</v>
      </c>
      <c r="D19" s="30">
        <f>ROUND('13 決算（千円）'!D19/1000,0)</f>
        <v>3334</v>
      </c>
      <c r="E19" s="31">
        <f>ROUND('13 決算（千円）'!E19/1000,0)</f>
        <v>3225</v>
      </c>
      <c r="F19" s="31">
        <f>ROUND('13 決算（千円）'!F19/1000,0)</f>
        <v>109</v>
      </c>
      <c r="G19" s="31">
        <f>ROUND('13 決算（千円）'!G19/1000,0)</f>
        <v>3</v>
      </c>
      <c r="H19" s="31">
        <f>ROUND('13 決算（千円）'!H19/1000,0)</f>
        <v>106</v>
      </c>
      <c r="I19" s="31">
        <f>ROUND('13 決算（千円）'!I19/1000,0)</f>
        <v>-35</v>
      </c>
      <c r="J19" s="31">
        <f>ROUND('13 決算（千円）'!J19/1000,0)</f>
        <v>71</v>
      </c>
      <c r="K19" s="31">
        <f>ROUND('13 決算（千円）'!K19/1000,0)</f>
        <v>0</v>
      </c>
      <c r="L19" s="31">
        <f>ROUND('13 決算（千円）'!L19/1000,0)</f>
        <v>50</v>
      </c>
      <c r="M19" s="32">
        <f>ROUND('13 決算（千円）'!M19/1000,0)</f>
        <v>-14</v>
      </c>
      <c r="N19" s="33">
        <v>4.6</v>
      </c>
      <c r="O19" s="34">
        <v>90.2</v>
      </c>
      <c r="Q19" s="447"/>
      <c r="R19" s="447"/>
    </row>
    <row r="20" spans="1:18" s="27" customFormat="1" ht="19.5" customHeight="1">
      <c r="A20" s="462"/>
      <c r="B20" s="28">
        <v>55</v>
      </c>
      <c r="C20" s="29" t="s">
        <v>81</v>
      </c>
      <c r="D20" s="30">
        <f>ROUND('13 決算（千円）'!D20/1000,0)</f>
        <v>7333</v>
      </c>
      <c r="E20" s="31">
        <f>ROUND('13 決算（千円）'!E20/1000,0)</f>
        <v>6808</v>
      </c>
      <c r="F20" s="31">
        <f>ROUND('13 決算（千円）'!F20/1000,0)</f>
        <v>525</v>
      </c>
      <c r="G20" s="31">
        <f>ROUND('13 決算（千円）'!G20/1000,0)</f>
        <v>3</v>
      </c>
      <c r="H20" s="31">
        <f>ROUND('13 決算（千円）'!H20/1000,0)</f>
        <v>522</v>
      </c>
      <c r="I20" s="31">
        <f>ROUND('13 決算（千円）'!I20/1000,0)</f>
        <v>59</v>
      </c>
      <c r="J20" s="31">
        <f>ROUND('13 決算（千円）'!J20/1000,0)</f>
        <v>2</v>
      </c>
      <c r="K20" s="31">
        <f>ROUND('13 決算（千円）'!K20/1000,0)</f>
        <v>0</v>
      </c>
      <c r="L20" s="31">
        <f>ROUND('13 決算（千円）'!L20/1000,0)</f>
        <v>105</v>
      </c>
      <c r="M20" s="32">
        <f>ROUND('13 決算（千円）'!M20/1000,0)</f>
        <v>-44</v>
      </c>
      <c r="N20" s="33">
        <v>11.9</v>
      </c>
      <c r="O20" s="34">
        <v>83.4</v>
      </c>
      <c r="Q20" s="447"/>
      <c r="R20" s="447"/>
    </row>
    <row r="21" spans="1:18" s="27" customFormat="1" ht="19.5" customHeight="1">
      <c r="A21" s="462"/>
      <c r="B21" s="28">
        <v>56</v>
      </c>
      <c r="C21" s="29" t="s">
        <v>82</v>
      </c>
      <c r="D21" s="30">
        <f>ROUND('13 決算（千円）'!D21/1000,0)</f>
        <v>2341</v>
      </c>
      <c r="E21" s="31">
        <f>ROUND('13 決算（千円）'!E21/1000,0)</f>
        <v>2172</v>
      </c>
      <c r="F21" s="31">
        <f>ROUND('13 決算（千円）'!F21/1000,0)</f>
        <v>169</v>
      </c>
      <c r="G21" s="31">
        <f>ROUND('13 決算（千円）'!G21/1000,0)</f>
        <v>40</v>
      </c>
      <c r="H21" s="31">
        <f>ROUND('13 決算（千円）'!H21/1000,0)</f>
        <v>129</v>
      </c>
      <c r="I21" s="31">
        <f>ROUND('13 決算（千円）'!I21/1000,0)</f>
        <v>6</v>
      </c>
      <c r="J21" s="31">
        <f>ROUND('13 決算（千円）'!J21/1000,0)</f>
        <v>68</v>
      </c>
      <c r="K21" s="31">
        <f>ROUND('13 決算（千円）'!K21/1000,0)</f>
        <v>0</v>
      </c>
      <c r="L21" s="31">
        <f>ROUND('13 決算（千円）'!L21/1000,0)</f>
        <v>90</v>
      </c>
      <c r="M21" s="32">
        <f>ROUND('13 決算（千円）'!M21/1000,0)</f>
        <v>-16</v>
      </c>
      <c r="N21" s="33">
        <v>9</v>
      </c>
      <c r="O21" s="34">
        <v>82.4</v>
      </c>
      <c r="Q21" s="447"/>
      <c r="R21" s="447"/>
    </row>
    <row r="22" spans="1:18" s="27" customFormat="1" ht="19.5" customHeight="1">
      <c r="A22" s="462"/>
      <c r="B22" s="28">
        <v>57</v>
      </c>
      <c r="C22" s="29" t="s">
        <v>83</v>
      </c>
      <c r="D22" s="30">
        <f>ROUND('13 決算（千円）'!D22/1000,0)</f>
        <v>5230</v>
      </c>
      <c r="E22" s="31">
        <f>ROUND('13 決算（千円）'!E22/1000,0)</f>
        <v>4725</v>
      </c>
      <c r="F22" s="31">
        <f>ROUND('13 決算（千円）'!F22/1000,0)</f>
        <v>505</v>
      </c>
      <c r="G22" s="31">
        <f>ROUND('13 決算（千円）'!G22/1000,0)</f>
        <v>98</v>
      </c>
      <c r="H22" s="31">
        <f>ROUND('13 決算（千円）'!H22/1000,0)</f>
        <v>407</v>
      </c>
      <c r="I22" s="31">
        <f>ROUND('13 決算（千円）'!I22/1000,0)</f>
        <v>-118</v>
      </c>
      <c r="J22" s="31">
        <f>ROUND('13 決算（千円）'!J22/1000,0)</f>
        <v>262</v>
      </c>
      <c r="K22" s="31">
        <f>ROUND('13 決算（千円）'!K22/1000,0)</f>
        <v>0</v>
      </c>
      <c r="L22" s="31">
        <f>ROUND('13 決算（千円）'!L22/1000,0)</f>
        <v>64</v>
      </c>
      <c r="M22" s="32">
        <f>ROUND('13 決算（千円）'!M22/1000,0)</f>
        <v>80</v>
      </c>
      <c r="N22" s="33">
        <v>13.1</v>
      </c>
      <c r="O22" s="34">
        <v>82.7</v>
      </c>
      <c r="Q22" s="447"/>
      <c r="R22" s="447"/>
    </row>
    <row r="23" spans="1:18" s="27" customFormat="1" ht="19.5" customHeight="1">
      <c r="A23" s="462"/>
      <c r="B23" s="28">
        <v>58</v>
      </c>
      <c r="C23" s="29" t="s">
        <v>84</v>
      </c>
      <c r="D23" s="30">
        <f>ROUND('13 決算（千円）'!D23/1000,0)</f>
        <v>6965</v>
      </c>
      <c r="E23" s="31">
        <f>ROUND('13 決算（千円）'!E23/1000,0)</f>
        <v>6534</v>
      </c>
      <c r="F23" s="31">
        <f>ROUND('13 決算（千円）'!F23/1000,0)</f>
        <v>432</v>
      </c>
      <c r="G23" s="31">
        <f>ROUND('13 決算（千円）'!G23/1000,0)</f>
        <v>34</v>
      </c>
      <c r="H23" s="31">
        <f>ROUND('13 決算（千円）'!H23/1000,0)</f>
        <v>398</v>
      </c>
      <c r="I23" s="31">
        <f>ROUND('13 決算（千円）'!I23/1000,0)</f>
        <v>-103</v>
      </c>
      <c r="J23" s="31">
        <f>ROUND('13 決算（千円）'!J23/1000,0)</f>
        <v>1</v>
      </c>
      <c r="K23" s="31">
        <f>ROUND('13 決算（千円）'!K23/1000,0)</f>
        <v>0</v>
      </c>
      <c r="L23" s="31">
        <f>ROUND('13 決算（千円）'!L23/1000,0)</f>
        <v>0</v>
      </c>
      <c r="M23" s="32">
        <f>ROUND('13 決算（千円）'!M23/1000,0)</f>
        <v>-103</v>
      </c>
      <c r="N23" s="33">
        <v>10.3</v>
      </c>
      <c r="O23" s="34">
        <v>79.8</v>
      </c>
      <c r="Q23" s="447"/>
      <c r="R23" s="447"/>
    </row>
    <row r="24" spans="1:18" s="27" customFormat="1" ht="19.5" customHeight="1">
      <c r="A24" s="462"/>
      <c r="B24" s="28">
        <v>59</v>
      </c>
      <c r="C24" s="29" t="s">
        <v>85</v>
      </c>
      <c r="D24" s="30">
        <f>ROUND('13 決算（千円）'!D24/1000,0)</f>
        <v>9923</v>
      </c>
      <c r="E24" s="31">
        <f>ROUND('13 決算（千円）'!E24/1000,0)</f>
        <v>9070</v>
      </c>
      <c r="F24" s="31">
        <f>ROUND('13 決算（千円）'!F24/1000,0)</f>
        <v>853</v>
      </c>
      <c r="G24" s="31">
        <f>ROUND('13 決算（千円）'!G24/1000,0)</f>
        <v>50</v>
      </c>
      <c r="H24" s="31">
        <f>ROUND('13 決算（千円）'!H24/1000,0)</f>
        <v>803</v>
      </c>
      <c r="I24" s="31">
        <f>ROUND('13 決算（千円）'!I24/1000,0)</f>
        <v>12</v>
      </c>
      <c r="J24" s="31">
        <f>ROUND('13 決算（千円）'!J24/1000,0)</f>
        <v>163</v>
      </c>
      <c r="K24" s="31">
        <f>ROUND('13 決算（千円）'!K24/1000,0)</f>
        <v>0</v>
      </c>
      <c r="L24" s="31">
        <f>ROUND('13 決算（千円）'!L24/1000,0)</f>
        <v>17</v>
      </c>
      <c r="M24" s="32">
        <f>ROUND('13 決算（千円）'!M24/1000,0)</f>
        <v>159</v>
      </c>
      <c r="N24" s="33">
        <v>13.5</v>
      </c>
      <c r="O24" s="34">
        <v>83</v>
      </c>
      <c r="Q24" s="447"/>
      <c r="R24" s="447"/>
    </row>
    <row r="25" spans="1:18" s="27" customFormat="1" ht="19.5" customHeight="1">
      <c r="A25" s="462"/>
      <c r="B25" s="28">
        <v>60</v>
      </c>
      <c r="C25" s="29" t="s">
        <v>86</v>
      </c>
      <c r="D25" s="30">
        <f>ROUND('13 決算（千円）'!D25/1000,0)</f>
        <v>12600</v>
      </c>
      <c r="E25" s="31">
        <f>ROUND('13 決算（千円）'!E25/1000,0)</f>
        <v>12103</v>
      </c>
      <c r="F25" s="31">
        <f>ROUND('13 決算（千円）'!F25/1000,0)</f>
        <v>497</v>
      </c>
      <c r="G25" s="31">
        <f>ROUND('13 決算（千円）'!G25/1000,0)</f>
        <v>38</v>
      </c>
      <c r="H25" s="31">
        <f>ROUND('13 決算（千円）'!H25/1000,0)</f>
        <v>460</v>
      </c>
      <c r="I25" s="31">
        <f>ROUND('13 決算（千円）'!I25/1000,0)</f>
        <v>-129</v>
      </c>
      <c r="J25" s="31">
        <f>ROUND('13 決算（千円）'!J25/1000,0)</f>
        <v>5</v>
      </c>
      <c r="K25" s="31">
        <f>ROUND('13 決算（千円）'!K25/1000,0)</f>
        <v>0</v>
      </c>
      <c r="L25" s="31">
        <f>ROUND('13 決算（千円）'!L25/1000,0)</f>
        <v>4</v>
      </c>
      <c r="M25" s="32">
        <f>ROUND('13 決算（千円）'!M25/1000,0)</f>
        <v>-128</v>
      </c>
      <c r="N25" s="33">
        <v>6.3</v>
      </c>
      <c r="O25" s="34">
        <v>81.9</v>
      </c>
      <c r="Q25" s="447"/>
      <c r="R25" s="447"/>
    </row>
    <row r="26" spans="1:18" s="27" customFormat="1" ht="19.5" customHeight="1">
      <c r="A26" s="462"/>
      <c r="B26" s="28">
        <v>61</v>
      </c>
      <c r="C26" s="29" t="s">
        <v>87</v>
      </c>
      <c r="D26" s="30">
        <f>ROUND('13 決算（千円）'!D26/1000,0)</f>
        <v>10148</v>
      </c>
      <c r="E26" s="31">
        <f>ROUND('13 決算（千円）'!E26/1000,0)</f>
        <v>9440</v>
      </c>
      <c r="F26" s="31">
        <f>ROUND('13 決算（千円）'!F26/1000,0)</f>
        <v>708</v>
      </c>
      <c r="G26" s="31">
        <f>ROUND('13 決算（千円）'!G26/1000,0)</f>
        <v>87</v>
      </c>
      <c r="H26" s="31">
        <f>ROUND('13 決算（千円）'!H26/1000,0)</f>
        <v>620</v>
      </c>
      <c r="I26" s="31">
        <f>ROUND('13 決算（千円）'!I26/1000,0)</f>
        <v>119</v>
      </c>
      <c r="J26" s="31">
        <f>ROUND('13 決算（千円）'!J26/1000,0)</f>
        <v>252</v>
      </c>
      <c r="K26" s="31">
        <f>ROUND('13 決算（千円）'!K26/1000,0)</f>
        <v>0</v>
      </c>
      <c r="L26" s="31">
        <f>ROUND('13 決算（千円）'!L26/1000,0)</f>
        <v>266</v>
      </c>
      <c r="M26" s="32">
        <f>ROUND('13 決算（千円）'!M26/1000,0)</f>
        <v>105</v>
      </c>
      <c r="N26" s="33">
        <v>9.6</v>
      </c>
      <c r="O26" s="34">
        <v>92.7</v>
      </c>
      <c r="Q26" s="447"/>
      <c r="R26" s="447"/>
    </row>
    <row r="27" spans="1:18" s="27" customFormat="1" ht="19.5" customHeight="1">
      <c r="A27" s="462"/>
      <c r="B27" s="28">
        <v>62</v>
      </c>
      <c r="C27" s="29" t="s">
        <v>88</v>
      </c>
      <c r="D27" s="30">
        <f>ROUND('13 決算（千円）'!D27/1000,0)</f>
        <v>12981</v>
      </c>
      <c r="E27" s="31">
        <f>ROUND('13 決算（千円）'!E27/1000,0)</f>
        <v>12508</v>
      </c>
      <c r="F27" s="31">
        <f>ROUND('13 決算（千円）'!F27/1000,0)</f>
        <v>473</v>
      </c>
      <c r="G27" s="31">
        <f>ROUND('13 決算（千円）'!G27/1000,0)</f>
        <v>111</v>
      </c>
      <c r="H27" s="31">
        <f>ROUND('13 決算（千円）'!H27/1000,0)</f>
        <v>361</v>
      </c>
      <c r="I27" s="31">
        <f>ROUND('13 決算（千円）'!I27/1000,0)</f>
        <v>-195</v>
      </c>
      <c r="J27" s="31">
        <f>ROUND('13 決算（千円）'!J27/1000,0)</f>
        <v>1</v>
      </c>
      <c r="K27" s="31">
        <f>ROUND('13 決算（千円）'!K27/1000,0)</f>
        <v>0</v>
      </c>
      <c r="L27" s="31">
        <f>ROUND('13 決算（千円）'!L27/1000,0)</f>
        <v>382</v>
      </c>
      <c r="M27" s="32">
        <f>ROUND('13 決算（千円）'!M27/1000,0)</f>
        <v>-577</v>
      </c>
      <c r="N27" s="33">
        <v>4.3</v>
      </c>
      <c r="O27" s="34">
        <v>94</v>
      </c>
      <c r="Q27" s="447"/>
      <c r="R27" s="447"/>
    </row>
    <row r="28" spans="1:18" s="27" customFormat="1" ht="19.5" customHeight="1" thickBot="1">
      <c r="A28" s="462"/>
      <c r="B28" s="35">
        <v>63</v>
      </c>
      <c r="C28" s="36" t="s">
        <v>89</v>
      </c>
      <c r="D28" s="37">
        <f>ROUND('13 決算（千円）'!D28/1000,0)</f>
        <v>9128</v>
      </c>
      <c r="E28" s="38">
        <f>ROUND('13 決算（千円）'!E28/1000,0)</f>
        <v>8698</v>
      </c>
      <c r="F28" s="38">
        <f>ROUND('13 決算（千円）'!F28/1000,0)</f>
        <v>429</v>
      </c>
      <c r="G28" s="38">
        <f>ROUND('13 決算（千円）'!G28/1000,0)</f>
        <v>37</v>
      </c>
      <c r="H28" s="38">
        <f>ROUND('13 決算（千円）'!H28/1000,0)</f>
        <v>392</v>
      </c>
      <c r="I28" s="38">
        <f>ROUND('13 決算（千円）'!I28/1000,0)</f>
        <v>-92</v>
      </c>
      <c r="J28" s="38">
        <f>ROUND('13 決算（千円）'!J28/1000,0)</f>
        <v>248</v>
      </c>
      <c r="K28" s="38">
        <f>ROUND('13 決算（千円）'!K28/1000,0)</f>
        <v>0</v>
      </c>
      <c r="L28" s="38">
        <f>ROUND('13 決算（千円）'!L28/1000,0)</f>
        <v>220</v>
      </c>
      <c r="M28" s="39">
        <f>ROUND('13 決算（千円）'!M28/1000,0)</f>
        <v>-64</v>
      </c>
      <c r="N28" s="40">
        <v>6.8</v>
      </c>
      <c r="O28" s="41">
        <v>88.7</v>
      </c>
      <c r="Q28" s="447"/>
      <c r="R28" s="447"/>
    </row>
    <row r="29" spans="1:18" s="47" customFormat="1" ht="19.5" customHeight="1" thickBot="1" thickTop="1">
      <c r="A29" s="462"/>
      <c r="B29" s="463" t="s">
        <v>90</v>
      </c>
      <c r="C29" s="464"/>
      <c r="D29" s="42">
        <f>ROUND('13 決算（千円）'!D29/1000,0)</f>
        <v>175472</v>
      </c>
      <c r="E29" s="43">
        <f>ROUND('13 決算（千円）'!E29/1000,0)</f>
        <v>166616</v>
      </c>
      <c r="F29" s="43">
        <f>ROUND('13 決算（千円）'!F29/1000,0)</f>
        <v>8857</v>
      </c>
      <c r="G29" s="43">
        <f>ROUND('13 決算（千円）'!G29/1000,0)</f>
        <v>772</v>
      </c>
      <c r="H29" s="43">
        <f>ROUND('13 決算（千円）'!H29/1000,0)</f>
        <v>8085</v>
      </c>
      <c r="I29" s="43">
        <f>ROUND('13 決算（千円）'!I29/1000,0)</f>
        <v>-1067</v>
      </c>
      <c r="J29" s="43">
        <f>ROUND('13 決算（千円）'!J29/1000,0)</f>
        <v>2731</v>
      </c>
      <c r="K29" s="43">
        <f>ROUND('13 決算（千円）'!K29/1000,0)</f>
        <v>236</v>
      </c>
      <c r="L29" s="43">
        <f>ROUND('13 決算（千円）'!L29/1000,0)</f>
        <v>2990</v>
      </c>
      <c r="M29" s="44">
        <f>ROUND('13 決算（千円）'!M29/1000,0)</f>
        <v>-1091</v>
      </c>
      <c r="N29" s="45">
        <v>7.3</v>
      </c>
      <c r="O29" s="46">
        <v>88.6</v>
      </c>
      <c r="Q29" s="447"/>
      <c r="R29" s="447"/>
    </row>
    <row r="30" spans="1:18" s="47" customFormat="1" ht="19.5" customHeight="1" thickBot="1" thickTop="1">
      <c r="A30" s="462"/>
      <c r="B30" s="460" t="s">
        <v>91</v>
      </c>
      <c r="C30" s="461"/>
      <c r="D30" s="48">
        <f>ROUND('13 決算（千円）'!D30/1000,0)</f>
        <v>2443771</v>
      </c>
      <c r="E30" s="49">
        <f>ROUND('13 決算（千円）'!E30/1000,0)</f>
        <v>2339412</v>
      </c>
      <c r="F30" s="49">
        <f>ROUND('13 決算（千円）'!F30/1000,0)</f>
        <v>104359</v>
      </c>
      <c r="G30" s="49">
        <f>ROUND('13 決算（千円）'!G30/1000,0)</f>
        <v>21263</v>
      </c>
      <c r="H30" s="49">
        <f>ROUND('13 決算（千円）'!H30/1000,0)</f>
        <v>83097</v>
      </c>
      <c r="I30" s="49">
        <f>ROUND('13 決算（千円）'!I30/1000,0)</f>
        <v>-13090</v>
      </c>
      <c r="J30" s="49">
        <f>ROUND('13 決算（千円）'!J30/1000,0)</f>
        <v>23992</v>
      </c>
      <c r="K30" s="49">
        <f>ROUND('13 決算（千円）'!K30/1000,0)</f>
        <v>1424</v>
      </c>
      <c r="L30" s="49">
        <f>ROUND('13 決算（千円）'!L30/1000,0)</f>
        <v>20158</v>
      </c>
      <c r="M30" s="50">
        <f>ROUND('13 決算（千円）'!M30/1000,0)</f>
        <v>-7832</v>
      </c>
      <c r="N30" s="51">
        <v>6</v>
      </c>
      <c r="O30" s="52">
        <v>92.8</v>
      </c>
      <c r="Q30" s="447"/>
      <c r="R30" s="447"/>
    </row>
    <row r="31" spans="1:15" s="47" customFormat="1" ht="9.75" customHeight="1">
      <c r="A31" s="462"/>
      <c r="B31" s="53"/>
      <c r="C31" s="53"/>
      <c r="D31" s="54"/>
      <c r="E31" s="54"/>
      <c r="F31" s="54"/>
      <c r="G31" s="54"/>
      <c r="H31" s="54"/>
      <c r="I31" s="54"/>
      <c r="J31" s="54"/>
      <c r="K31" s="54"/>
      <c r="L31" s="54"/>
      <c r="M31" s="54"/>
      <c r="N31" s="55"/>
      <c r="O31" s="55"/>
    </row>
    <row r="32" spans="1:15" s="47" customFormat="1" ht="27.75" customHeight="1">
      <c r="A32" s="462"/>
      <c r="B32" s="56" t="s">
        <v>92</v>
      </c>
      <c r="C32" s="53"/>
      <c r="D32" s="54"/>
      <c r="E32" s="54"/>
      <c r="F32" s="54"/>
      <c r="G32" s="54"/>
      <c r="H32" s="54"/>
      <c r="I32" s="54"/>
      <c r="J32" s="54"/>
      <c r="K32" s="54"/>
      <c r="L32" s="54"/>
      <c r="M32" s="54"/>
      <c r="N32" s="55"/>
      <c r="O32" s="55"/>
    </row>
    <row r="33" spans="1:15" s="47" customFormat="1" ht="235.5" customHeight="1">
      <c r="A33" s="462"/>
      <c r="B33" s="53"/>
      <c r="C33" s="53"/>
      <c r="D33" s="54"/>
      <c r="E33" s="54"/>
      <c r="F33" s="54"/>
      <c r="G33" s="54"/>
      <c r="H33" s="54"/>
      <c r="I33" s="54"/>
      <c r="J33" s="54"/>
      <c r="K33" s="54"/>
      <c r="L33" s="54"/>
      <c r="M33" s="54"/>
      <c r="N33" s="54"/>
      <c r="O33" s="55"/>
    </row>
    <row r="34" spans="3:15" s="9" customFormat="1" ht="14.25">
      <c r="C34" s="57"/>
      <c r="D34" s="58" t="b">
        <f>D29+'12 決算（千円）'!D46='13 決算（町村）'!D30</f>
        <v>0</v>
      </c>
      <c r="E34" s="58" t="b">
        <f>E29+'12 決算（千円）'!E46='13 決算（町村）'!E30</f>
        <v>0</v>
      </c>
      <c r="F34" s="58" t="b">
        <f>F29+'12 決算（千円）'!F46='13 決算（町村）'!F30</f>
        <v>0</v>
      </c>
      <c r="G34" s="58" t="b">
        <f>G29+'12 決算（千円）'!G46='13 決算（町村）'!G30</f>
        <v>0</v>
      </c>
      <c r="H34" s="58" t="b">
        <f>H29+'12 決算（千円）'!H46='13 決算（町村）'!H30</f>
        <v>0</v>
      </c>
      <c r="I34" s="58" t="b">
        <f>I29+'12 決算（千円）'!I46='13 決算（町村）'!I30</f>
        <v>0</v>
      </c>
      <c r="J34" s="58" t="b">
        <f>J29+'12 決算（千円）'!J46='13 決算（町村）'!J30</f>
        <v>0</v>
      </c>
      <c r="K34" s="58" t="b">
        <f>K29+'12 決算（千円）'!K46='13 決算（町村）'!K30</f>
        <v>0</v>
      </c>
      <c r="L34" s="58" t="b">
        <f>L29+'12 決算（千円）'!L46='13 決算（町村）'!L30</f>
        <v>0</v>
      </c>
      <c r="M34" s="58" t="b">
        <f>M29+'12 決算（千円）'!M46='13 決算（町村）'!M30</f>
        <v>0</v>
      </c>
      <c r="N34" s="58"/>
      <c r="O34" s="58"/>
    </row>
    <row r="35" spans="3:15" s="9" customFormat="1" ht="14.25">
      <c r="C35" s="57"/>
      <c r="D35" s="58"/>
      <c r="E35" s="58"/>
      <c r="F35" s="58"/>
      <c r="G35" s="58"/>
      <c r="H35" s="58"/>
      <c r="I35" s="58"/>
      <c r="J35" s="58"/>
      <c r="K35" s="58"/>
      <c r="L35" s="58"/>
      <c r="M35" s="58"/>
      <c r="N35" s="58"/>
      <c r="O35" s="58"/>
    </row>
    <row r="36" spans="3:15" s="9" customFormat="1" ht="14.25">
      <c r="C36" s="57"/>
      <c r="D36" s="58"/>
      <c r="E36" s="58"/>
      <c r="F36" s="58"/>
      <c r="G36" s="58"/>
      <c r="H36" s="58"/>
      <c r="I36" s="58"/>
      <c r="J36" s="58"/>
      <c r="K36" s="58"/>
      <c r="L36" s="58"/>
      <c r="M36" s="58"/>
      <c r="N36" s="58"/>
      <c r="O36" s="58"/>
    </row>
    <row r="37" s="9" customFormat="1" ht="14.25">
      <c r="C37" s="59"/>
    </row>
    <row r="38" s="9" customFormat="1" ht="14.25">
      <c r="C38" s="59"/>
    </row>
    <row r="39" s="9" customFormat="1" ht="14.25">
      <c r="C39" s="59"/>
    </row>
    <row r="40" s="9" customFormat="1" ht="14.25">
      <c r="C40" s="59"/>
    </row>
    <row r="41" s="9" customFormat="1" ht="14.25">
      <c r="C41" s="59"/>
    </row>
    <row r="42" s="9" customFormat="1" ht="14.25">
      <c r="C42" s="59"/>
    </row>
    <row r="43" s="9" customFormat="1" ht="14.25">
      <c r="C43" s="59"/>
    </row>
    <row r="44" s="9" customFormat="1" ht="14.25">
      <c r="C44" s="59"/>
    </row>
  </sheetData>
  <sheetProtection/>
  <mergeCells count="6">
    <mergeCell ref="A1:A33"/>
    <mergeCell ref="B1:O1"/>
    <mergeCell ref="N3:N5"/>
    <mergeCell ref="O3:O5"/>
    <mergeCell ref="B29:C29"/>
    <mergeCell ref="B30:C30"/>
  </mergeCells>
  <printOptions/>
  <pageMargins left="0.3937007874015748" right="0.31496062992125984" top="0.6692913385826772" bottom="0.35433070866141736" header="0.31496062992125984" footer="0.31496062992125984"/>
  <pageSetup horizontalDpi="600" verticalDpi="600" orientation="landscape" paperSize="9" scale="65" r:id="rId1"/>
  <headerFooter>
    <evenFooter>&amp;C&amp;"ＭＳ 明朝,標準"14</evenFooter>
  </headerFooter>
</worksheet>
</file>

<file path=xl/worksheets/sheet4.xml><?xml version="1.0" encoding="utf-8"?>
<worksheet xmlns="http://schemas.openxmlformats.org/spreadsheetml/2006/main" xmlns:r="http://schemas.openxmlformats.org/officeDocument/2006/relationships">
  <sheetPr>
    <tabColor rgb="FFFF0000"/>
  </sheetPr>
  <dimension ref="A1:O44"/>
  <sheetViews>
    <sheetView view="pageBreakPreview" zoomScale="70" zoomScaleSheetLayoutView="70" workbookViewId="0" topLeftCell="A1">
      <selection activeCell="B1" sqref="B1:O5"/>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384" width="9.00390625" style="1" customWidth="1"/>
  </cols>
  <sheetData>
    <row r="1" spans="1:15" ht="25.5" customHeight="1">
      <c r="A1" s="450">
        <v>13</v>
      </c>
      <c r="B1" s="452" t="s">
        <v>265</v>
      </c>
      <c r="C1" s="453"/>
      <c r="D1" s="453"/>
      <c r="E1" s="453"/>
      <c r="F1" s="453"/>
      <c r="G1" s="453"/>
      <c r="H1" s="453"/>
      <c r="I1" s="453"/>
      <c r="J1" s="453"/>
      <c r="K1" s="453"/>
      <c r="L1" s="453"/>
      <c r="M1" s="453"/>
      <c r="N1" s="453"/>
      <c r="O1" s="453"/>
    </row>
    <row r="2" ht="7.5" customHeight="1" thickBot="1">
      <c r="A2" s="462"/>
    </row>
    <row r="3" spans="1:15" s="9" customFormat="1" ht="18.75" customHeight="1">
      <c r="A3" s="462"/>
      <c r="B3" s="3"/>
      <c r="C3" s="4"/>
      <c r="D3" s="5"/>
      <c r="E3" s="6"/>
      <c r="F3" s="7" t="s">
        <v>0</v>
      </c>
      <c r="G3" s="7" t="s">
        <v>1</v>
      </c>
      <c r="H3" s="7" t="s">
        <v>2</v>
      </c>
      <c r="I3" s="7"/>
      <c r="J3" s="7"/>
      <c r="K3" s="7" t="s">
        <v>3</v>
      </c>
      <c r="L3" s="7" t="s">
        <v>4</v>
      </c>
      <c r="M3" s="8" t="s">
        <v>5</v>
      </c>
      <c r="N3" s="454" t="s">
        <v>6</v>
      </c>
      <c r="O3" s="457" t="s">
        <v>7</v>
      </c>
    </row>
    <row r="4" spans="1:15" s="9" customFormat="1" ht="18.75" customHeight="1">
      <c r="A4" s="462"/>
      <c r="B4" s="10"/>
      <c r="C4" s="11" t="s">
        <v>8</v>
      </c>
      <c r="D4" s="12" t="s">
        <v>9</v>
      </c>
      <c r="E4" s="13" t="s">
        <v>10</v>
      </c>
      <c r="F4" s="13" t="s">
        <v>94</v>
      </c>
      <c r="G4" s="13" t="s">
        <v>12</v>
      </c>
      <c r="H4" s="13" t="s">
        <v>95</v>
      </c>
      <c r="I4" s="13" t="s">
        <v>14</v>
      </c>
      <c r="J4" s="13" t="s">
        <v>4</v>
      </c>
      <c r="K4" s="13" t="s">
        <v>15</v>
      </c>
      <c r="L4" s="13" t="s">
        <v>16</v>
      </c>
      <c r="M4" s="14" t="s">
        <v>96</v>
      </c>
      <c r="N4" s="455"/>
      <c r="O4" s="458"/>
    </row>
    <row r="5" spans="1:15" s="9" customFormat="1" ht="18.75" customHeight="1" thickBot="1">
      <c r="A5" s="462"/>
      <c r="B5" s="15"/>
      <c r="C5" s="16"/>
      <c r="D5" s="17" t="s">
        <v>97</v>
      </c>
      <c r="E5" s="18" t="s">
        <v>98</v>
      </c>
      <c r="F5" s="18" t="s">
        <v>99</v>
      </c>
      <c r="G5" s="18" t="s">
        <v>100</v>
      </c>
      <c r="H5" s="18" t="s">
        <v>101</v>
      </c>
      <c r="I5" s="18" t="s">
        <v>102</v>
      </c>
      <c r="J5" s="18" t="s">
        <v>103</v>
      </c>
      <c r="K5" s="18" t="s">
        <v>104</v>
      </c>
      <c r="L5" s="18" t="s">
        <v>105</v>
      </c>
      <c r="M5" s="19"/>
      <c r="N5" s="456"/>
      <c r="O5" s="459"/>
    </row>
    <row r="6" spans="1:15" s="27" customFormat="1" ht="19.5" customHeight="1">
      <c r="A6" s="462"/>
      <c r="B6" s="20">
        <v>41</v>
      </c>
      <c r="C6" s="21" t="s">
        <v>67</v>
      </c>
      <c r="D6" s="22">
        <v>11511661</v>
      </c>
      <c r="E6" s="23">
        <v>11134558</v>
      </c>
      <c r="F6" s="23">
        <v>377103</v>
      </c>
      <c r="G6" s="23">
        <v>27</v>
      </c>
      <c r="H6" s="23">
        <v>377076</v>
      </c>
      <c r="I6" s="23">
        <v>-184216</v>
      </c>
      <c r="J6" s="23">
        <v>86754</v>
      </c>
      <c r="K6" s="23">
        <v>0</v>
      </c>
      <c r="L6" s="23">
        <v>0</v>
      </c>
      <c r="M6" s="24">
        <v>-97462</v>
      </c>
      <c r="N6" s="25">
        <v>4.842022648394133</v>
      </c>
      <c r="O6" s="26">
        <v>93.46633160020602</v>
      </c>
    </row>
    <row r="7" spans="1:15" s="27" customFormat="1" ht="19.5" customHeight="1">
      <c r="A7" s="462"/>
      <c r="B7" s="28">
        <v>42</v>
      </c>
      <c r="C7" s="29" t="s">
        <v>68</v>
      </c>
      <c r="D7" s="30">
        <v>14346112</v>
      </c>
      <c r="E7" s="31">
        <v>13512565</v>
      </c>
      <c r="F7" s="31">
        <v>833547</v>
      </c>
      <c r="G7" s="31">
        <v>21571</v>
      </c>
      <c r="H7" s="31">
        <v>811976</v>
      </c>
      <c r="I7" s="31">
        <v>38103</v>
      </c>
      <c r="J7" s="31">
        <v>543577</v>
      </c>
      <c r="K7" s="31">
        <v>0</v>
      </c>
      <c r="L7" s="31">
        <v>550690</v>
      </c>
      <c r="M7" s="32">
        <v>30990</v>
      </c>
      <c r="N7" s="33">
        <v>10.064733519627305</v>
      </c>
      <c r="O7" s="34">
        <v>95.77862695244336</v>
      </c>
    </row>
    <row r="8" spans="1:15" s="27" customFormat="1" ht="19.5" customHeight="1">
      <c r="A8" s="462"/>
      <c r="B8" s="28">
        <v>43</v>
      </c>
      <c r="C8" s="29" t="s">
        <v>69</v>
      </c>
      <c r="D8" s="30">
        <v>10512664</v>
      </c>
      <c r="E8" s="31">
        <v>10185589</v>
      </c>
      <c r="F8" s="31">
        <v>327075</v>
      </c>
      <c r="G8" s="31">
        <v>16658</v>
      </c>
      <c r="H8" s="31">
        <v>310417</v>
      </c>
      <c r="I8" s="31">
        <v>-23343</v>
      </c>
      <c r="J8" s="31">
        <v>383573</v>
      </c>
      <c r="K8" s="31">
        <v>0</v>
      </c>
      <c r="L8" s="31">
        <v>404052</v>
      </c>
      <c r="M8" s="32">
        <v>-43822</v>
      </c>
      <c r="N8" s="33">
        <v>4.654625182992175</v>
      </c>
      <c r="O8" s="34">
        <v>89.2882964742988</v>
      </c>
    </row>
    <row r="9" spans="1:15" s="27" customFormat="1" ht="19.5" customHeight="1">
      <c r="A9" s="462"/>
      <c r="B9" s="28">
        <v>44</v>
      </c>
      <c r="C9" s="29" t="s">
        <v>70</v>
      </c>
      <c r="D9" s="30">
        <v>4402801</v>
      </c>
      <c r="E9" s="31">
        <v>4091270</v>
      </c>
      <c r="F9" s="31">
        <v>311531</v>
      </c>
      <c r="G9" s="31">
        <v>101857</v>
      </c>
      <c r="H9" s="31">
        <v>209674</v>
      </c>
      <c r="I9" s="31">
        <v>2397</v>
      </c>
      <c r="J9" s="31">
        <v>53516</v>
      </c>
      <c r="K9" s="31">
        <v>0</v>
      </c>
      <c r="L9" s="31">
        <v>4414</v>
      </c>
      <c r="M9" s="32">
        <v>51499</v>
      </c>
      <c r="N9" s="33">
        <v>7.132438283321836</v>
      </c>
      <c r="O9" s="34">
        <v>87.35314672329565</v>
      </c>
    </row>
    <row r="10" spans="1:15" s="27" customFormat="1" ht="19.5" customHeight="1">
      <c r="A10" s="462"/>
      <c r="B10" s="28">
        <v>45</v>
      </c>
      <c r="C10" s="29" t="s">
        <v>71</v>
      </c>
      <c r="D10" s="30">
        <v>6207385</v>
      </c>
      <c r="E10" s="31">
        <v>5933921</v>
      </c>
      <c r="F10" s="31">
        <v>273464</v>
      </c>
      <c r="G10" s="31">
        <v>8923</v>
      </c>
      <c r="H10" s="31">
        <v>264541</v>
      </c>
      <c r="I10" s="31">
        <v>-158421</v>
      </c>
      <c r="J10" s="31">
        <v>53</v>
      </c>
      <c r="K10" s="31">
        <v>0</v>
      </c>
      <c r="L10" s="31">
        <v>130000</v>
      </c>
      <c r="M10" s="32">
        <v>-288368</v>
      </c>
      <c r="N10" s="33">
        <v>6.38829295527584</v>
      </c>
      <c r="O10" s="34">
        <v>91.39135001358163</v>
      </c>
    </row>
    <row r="11" spans="1:15" s="27" customFormat="1" ht="19.5" customHeight="1">
      <c r="A11" s="462"/>
      <c r="B11" s="28">
        <v>46</v>
      </c>
      <c r="C11" s="29" t="s">
        <v>72</v>
      </c>
      <c r="D11" s="30">
        <v>6688985</v>
      </c>
      <c r="E11" s="31">
        <v>6438669</v>
      </c>
      <c r="F11" s="31">
        <v>250316</v>
      </c>
      <c r="G11" s="31">
        <v>21965</v>
      </c>
      <c r="H11" s="31">
        <v>228351</v>
      </c>
      <c r="I11" s="31">
        <v>-101623</v>
      </c>
      <c r="J11" s="31">
        <v>213019</v>
      </c>
      <c r="K11" s="31">
        <v>0</v>
      </c>
      <c r="L11" s="31">
        <v>281000</v>
      </c>
      <c r="M11" s="32">
        <v>-169604</v>
      </c>
      <c r="N11" s="33">
        <v>5.474105568388743</v>
      </c>
      <c r="O11" s="34">
        <v>86.15490829518546</v>
      </c>
    </row>
    <row r="12" spans="1:15" s="27" customFormat="1" ht="19.5" customHeight="1">
      <c r="A12" s="462"/>
      <c r="B12" s="28">
        <v>47</v>
      </c>
      <c r="C12" s="29" t="s">
        <v>73</v>
      </c>
      <c r="D12" s="30">
        <v>9158179</v>
      </c>
      <c r="E12" s="31">
        <v>8820861</v>
      </c>
      <c r="F12" s="31">
        <v>337318</v>
      </c>
      <c r="G12" s="31">
        <v>11901</v>
      </c>
      <c r="H12" s="31">
        <v>325417</v>
      </c>
      <c r="I12" s="31">
        <v>23525</v>
      </c>
      <c r="J12" s="31">
        <v>757</v>
      </c>
      <c r="K12" s="31">
        <v>0</v>
      </c>
      <c r="L12" s="31">
        <v>290701</v>
      </c>
      <c r="M12" s="32">
        <v>-266419</v>
      </c>
      <c r="N12" s="33">
        <v>5.163080728974951</v>
      </c>
      <c r="O12" s="34">
        <v>90.4868775533754</v>
      </c>
    </row>
    <row r="13" spans="1:15" s="27" customFormat="1" ht="19.5" customHeight="1">
      <c r="A13" s="462"/>
      <c r="B13" s="28">
        <v>48</v>
      </c>
      <c r="C13" s="29" t="s">
        <v>74</v>
      </c>
      <c r="D13" s="30">
        <v>7026380</v>
      </c>
      <c r="E13" s="31">
        <v>6678344</v>
      </c>
      <c r="F13" s="31">
        <v>348036</v>
      </c>
      <c r="G13" s="31">
        <v>0</v>
      </c>
      <c r="H13" s="31">
        <v>348036</v>
      </c>
      <c r="I13" s="31">
        <v>5487</v>
      </c>
      <c r="J13" s="31">
        <v>870</v>
      </c>
      <c r="K13" s="31">
        <v>0</v>
      </c>
      <c r="L13" s="31">
        <v>0</v>
      </c>
      <c r="M13" s="32">
        <v>6357</v>
      </c>
      <c r="N13" s="33">
        <v>6.900636160946638</v>
      </c>
      <c r="O13" s="34">
        <v>85.1239759579252</v>
      </c>
    </row>
    <row r="14" spans="1:15" s="27" customFormat="1" ht="19.5" customHeight="1">
      <c r="A14" s="462"/>
      <c r="B14" s="28">
        <v>49</v>
      </c>
      <c r="C14" s="29" t="s">
        <v>75</v>
      </c>
      <c r="D14" s="30">
        <v>6819841</v>
      </c>
      <c r="E14" s="31">
        <v>6284308</v>
      </c>
      <c r="F14" s="31">
        <v>535533</v>
      </c>
      <c r="G14" s="31">
        <v>11641</v>
      </c>
      <c r="H14" s="31">
        <v>523892</v>
      </c>
      <c r="I14" s="31">
        <v>-82725</v>
      </c>
      <c r="J14" s="31">
        <v>273072</v>
      </c>
      <c r="K14" s="31">
        <v>0</v>
      </c>
      <c r="L14" s="31">
        <v>0</v>
      </c>
      <c r="M14" s="32">
        <v>190347</v>
      </c>
      <c r="N14" s="33">
        <v>11.134908737625535</v>
      </c>
      <c r="O14" s="34">
        <v>85.9366922938933</v>
      </c>
    </row>
    <row r="15" spans="1:15" s="27" customFormat="1" ht="19.5" customHeight="1">
      <c r="A15" s="462"/>
      <c r="B15" s="28">
        <v>50</v>
      </c>
      <c r="C15" s="29" t="s">
        <v>76</v>
      </c>
      <c r="D15" s="30">
        <v>5252034</v>
      </c>
      <c r="E15" s="31">
        <v>5162600</v>
      </c>
      <c r="F15" s="31">
        <v>89434</v>
      </c>
      <c r="G15" s="31">
        <v>40785</v>
      </c>
      <c r="H15" s="31">
        <v>48649</v>
      </c>
      <c r="I15" s="31">
        <v>-29575</v>
      </c>
      <c r="J15" s="31">
        <v>123</v>
      </c>
      <c r="K15" s="31">
        <v>0</v>
      </c>
      <c r="L15" s="31">
        <v>31111</v>
      </c>
      <c r="M15" s="32">
        <v>-60563</v>
      </c>
      <c r="N15" s="33">
        <v>1.3822199391526604</v>
      </c>
      <c r="O15" s="34">
        <v>96.78955137269925</v>
      </c>
    </row>
    <row r="16" spans="1:15" s="27" customFormat="1" ht="19.5" customHeight="1">
      <c r="A16" s="462"/>
      <c r="B16" s="28">
        <v>51</v>
      </c>
      <c r="C16" s="29" t="s">
        <v>77</v>
      </c>
      <c r="D16" s="30">
        <v>5810398</v>
      </c>
      <c r="E16" s="31">
        <v>5587769</v>
      </c>
      <c r="F16" s="31">
        <v>222629</v>
      </c>
      <c r="G16" s="31">
        <v>24590</v>
      </c>
      <c r="H16" s="31">
        <v>198039</v>
      </c>
      <c r="I16" s="31">
        <v>-1796</v>
      </c>
      <c r="J16" s="31">
        <v>53247</v>
      </c>
      <c r="K16" s="31">
        <v>235580</v>
      </c>
      <c r="L16" s="31">
        <v>40733</v>
      </c>
      <c r="M16" s="32">
        <v>246298</v>
      </c>
      <c r="N16" s="33">
        <v>5.221743275824609</v>
      </c>
      <c r="O16" s="34">
        <v>86.6264671838327</v>
      </c>
    </row>
    <row r="17" spans="1:15" s="27" customFormat="1" ht="19.5" customHeight="1">
      <c r="A17" s="462"/>
      <c r="B17" s="28">
        <v>52</v>
      </c>
      <c r="C17" s="29" t="s">
        <v>78</v>
      </c>
      <c r="D17" s="30">
        <v>3690835</v>
      </c>
      <c r="E17" s="31">
        <v>3520445</v>
      </c>
      <c r="F17" s="31">
        <v>170390</v>
      </c>
      <c r="G17" s="31">
        <v>10582</v>
      </c>
      <c r="H17" s="31">
        <v>159808</v>
      </c>
      <c r="I17" s="31">
        <v>-1478</v>
      </c>
      <c r="J17" s="31">
        <v>30000</v>
      </c>
      <c r="K17" s="31">
        <v>0</v>
      </c>
      <c r="L17" s="31">
        <v>60000</v>
      </c>
      <c r="M17" s="32">
        <v>-31478</v>
      </c>
      <c r="N17" s="33">
        <v>6.868053588765149</v>
      </c>
      <c r="O17" s="34">
        <v>88.80697924541471</v>
      </c>
    </row>
    <row r="18" spans="1:15" s="27" customFormat="1" ht="19.5" customHeight="1">
      <c r="A18" s="462"/>
      <c r="B18" s="28">
        <v>53</v>
      </c>
      <c r="C18" s="29" t="s">
        <v>79</v>
      </c>
      <c r="D18" s="30">
        <v>4062038</v>
      </c>
      <c r="E18" s="31">
        <v>3980985</v>
      </c>
      <c r="F18" s="31">
        <v>81053</v>
      </c>
      <c r="G18" s="31">
        <v>2000</v>
      </c>
      <c r="H18" s="31">
        <v>79053</v>
      </c>
      <c r="I18" s="31">
        <v>-76464</v>
      </c>
      <c r="J18" s="31">
        <v>19786</v>
      </c>
      <c r="K18" s="31">
        <v>0</v>
      </c>
      <c r="L18" s="31">
        <v>0</v>
      </c>
      <c r="M18" s="32">
        <v>-56678</v>
      </c>
      <c r="N18" s="33">
        <v>2.7294149330101662</v>
      </c>
      <c r="O18" s="34">
        <v>84.40936432221243</v>
      </c>
    </row>
    <row r="19" spans="1:15" s="27" customFormat="1" ht="19.5" customHeight="1">
      <c r="A19" s="462"/>
      <c r="B19" s="28">
        <v>54</v>
      </c>
      <c r="C19" s="29" t="s">
        <v>80</v>
      </c>
      <c r="D19" s="30">
        <v>3334058</v>
      </c>
      <c r="E19" s="31">
        <v>3225494</v>
      </c>
      <c r="F19" s="31">
        <v>108564</v>
      </c>
      <c r="G19" s="31">
        <v>2800</v>
      </c>
      <c r="H19" s="31">
        <v>105764</v>
      </c>
      <c r="I19" s="31">
        <v>-35051</v>
      </c>
      <c r="J19" s="31">
        <v>70912</v>
      </c>
      <c r="K19" s="31">
        <v>0</v>
      </c>
      <c r="L19" s="31">
        <v>49927</v>
      </c>
      <c r="M19" s="32">
        <v>-14066</v>
      </c>
      <c r="N19" s="33">
        <v>4.619301977192623</v>
      </c>
      <c r="O19" s="34">
        <v>90.22931241422091</v>
      </c>
    </row>
    <row r="20" spans="1:15" s="27" customFormat="1" ht="19.5" customHeight="1">
      <c r="A20" s="462"/>
      <c r="B20" s="28">
        <v>55</v>
      </c>
      <c r="C20" s="29" t="s">
        <v>81</v>
      </c>
      <c r="D20" s="30">
        <v>7333437</v>
      </c>
      <c r="E20" s="31">
        <v>6808302</v>
      </c>
      <c r="F20" s="31">
        <v>525135</v>
      </c>
      <c r="G20" s="31">
        <v>3000</v>
      </c>
      <c r="H20" s="31">
        <v>522135</v>
      </c>
      <c r="I20" s="31">
        <v>58595</v>
      </c>
      <c r="J20" s="31">
        <v>2078</v>
      </c>
      <c r="K20" s="31">
        <v>0</v>
      </c>
      <c r="L20" s="31">
        <v>105000</v>
      </c>
      <c r="M20" s="32">
        <v>-44327</v>
      </c>
      <c r="N20" s="33">
        <v>11.856946817176137</v>
      </c>
      <c r="O20" s="34">
        <v>83.42202093446127</v>
      </c>
    </row>
    <row r="21" spans="1:15" s="27" customFormat="1" ht="19.5" customHeight="1">
      <c r="A21" s="462"/>
      <c r="B21" s="28">
        <v>56</v>
      </c>
      <c r="C21" s="29" t="s">
        <v>82</v>
      </c>
      <c r="D21" s="30">
        <v>2340724</v>
      </c>
      <c r="E21" s="31">
        <v>2171745</v>
      </c>
      <c r="F21" s="31">
        <v>168979</v>
      </c>
      <c r="G21" s="31">
        <v>39616</v>
      </c>
      <c r="H21" s="31">
        <v>129363</v>
      </c>
      <c r="I21" s="31">
        <v>5935</v>
      </c>
      <c r="J21" s="31">
        <v>68324</v>
      </c>
      <c r="K21" s="31">
        <v>0</v>
      </c>
      <c r="L21" s="31">
        <v>90000</v>
      </c>
      <c r="M21" s="32">
        <v>-15741</v>
      </c>
      <c r="N21" s="33">
        <v>9.02695253214242</v>
      </c>
      <c r="O21" s="34">
        <v>82.37922567283482</v>
      </c>
    </row>
    <row r="22" spans="1:15" s="27" customFormat="1" ht="19.5" customHeight="1">
      <c r="A22" s="462"/>
      <c r="B22" s="28">
        <v>57</v>
      </c>
      <c r="C22" s="29" t="s">
        <v>83</v>
      </c>
      <c r="D22" s="30">
        <v>5230138</v>
      </c>
      <c r="E22" s="31">
        <v>4725080</v>
      </c>
      <c r="F22" s="31">
        <v>505058</v>
      </c>
      <c r="G22" s="31">
        <v>97575</v>
      </c>
      <c r="H22" s="31">
        <v>407483</v>
      </c>
      <c r="I22" s="31">
        <v>-118002</v>
      </c>
      <c r="J22" s="31">
        <v>262431</v>
      </c>
      <c r="K22" s="31">
        <v>0</v>
      </c>
      <c r="L22" s="31">
        <v>64144</v>
      </c>
      <c r="M22" s="32">
        <v>80285</v>
      </c>
      <c r="N22" s="33">
        <v>13.142874652062147</v>
      </c>
      <c r="O22" s="34">
        <v>82.72473352069323</v>
      </c>
    </row>
    <row r="23" spans="1:15" s="27" customFormat="1" ht="19.5" customHeight="1">
      <c r="A23" s="462"/>
      <c r="B23" s="28">
        <v>58</v>
      </c>
      <c r="C23" s="29" t="s">
        <v>84</v>
      </c>
      <c r="D23" s="30">
        <v>6965456</v>
      </c>
      <c r="E23" s="31">
        <v>6533500</v>
      </c>
      <c r="F23" s="31">
        <v>431956</v>
      </c>
      <c r="G23" s="31">
        <v>33900</v>
      </c>
      <c r="H23" s="31">
        <v>398056</v>
      </c>
      <c r="I23" s="31">
        <v>-103356</v>
      </c>
      <c r="J23" s="31">
        <v>526</v>
      </c>
      <c r="K23" s="31">
        <v>0</v>
      </c>
      <c r="L23" s="31">
        <v>0</v>
      </c>
      <c r="M23" s="32">
        <v>-102830</v>
      </c>
      <c r="N23" s="33">
        <v>10.273192340270462</v>
      </c>
      <c r="O23" s="34">
        <v>79.81997296026483</v>
      </c>
    </row>
    <row r="24" spans="1:15" s="27" customFormat="1" ht="19.5" customHeight="1">
      <c r="A24" s="462"/>
      <c r="B24" s="28">
        <v>59</v>
      </c>
      <c r="C24" s="29" t="s">
        <v>85</v>
      </c>
      <c r="D24" s="30">
        <v>9922767</v>
      </c>
      <c r="E24" s="31">
        <v>9069643</v>
      </c>
      <c r="F24" s="31">
        <v>853124</v>
      </c>
      <c r="G24" s="31">
        <v>49634</v>
      </c>
      <c r="H24" s="31">
        <v>803490</v>
      </c>
      <c r="I24" s="31">
        <v>12355</v>
      </c>
      <c r="J24" s="31">
        <v>162956</v>
      </c>
      <c r="K24" s="31">
        <v>0</v>
      </c>
      <c r="L24" s="31">
        <v>16810</v>
      </c>
      <c r="M24" s="32">
        <v>158501</v>
      </c>
      <c r="N24" s="33">
        <v>13.493787406470178</v>
      </c>
      <c r="O24" s="34">
        <v>82.99781392289415</v>
      </c>
    </row>
    <row r="25" spans="1:15" s="27" customFormat="1" ht="19.5" customHeight="1">
      <c r="A25" s="462"/>
      <c r="B25" s="28">
        <v>60</v>
      </c>
      <c r="C25" s="29" t="s">
        <v>86</v>
      </c>
      <c r="D25" s="30">
        <v>12600076</v>
      </c>
      <c r="E25" s="31">
        <v>12102764</v>
      </c>
      <c r="F25" s="31">
        <v>497312</v>
      </c>
      <c r="G25" s="31">
        <v>37757</v>
      </c>
      <c r="H25" s="31">
        <v>459555</v>
      </c>
      <c r="I25" s="31">
        <v>-128857</v>
      </c>
      <c r="J25" s="31">
        <v>5018</v>
      </c>
      <c r="K25" s="31">
        <v>0</v>
      </c>
      <c r="L25" s="31">
        <v>3972</v>
      </c>
      <c r="M25" s="32">
        <v>-127811</v>
      </c>
      <c r="N25" s="33">
        <v>6.295627562643929</v>
      </c>
      <c r="O25" s="34">
        <v>81.87739718856774</v>
      </c>
    </row>
    <row r="26" spans="1:15" s="27" customFormat="1" ht="19.5" customHeight="1">
      <c r="A26" s="462"/>
      <c r="B26" s="28">
        <v>61</v>
      </c>
      <c r="C26" s="29" t="s">
        <v>87</v>
      </c>
      <c r="D26" s="30">
        <v>10147931</v>
      </c>
      <c r="E26" s="31">
        <v>9440425</v>
      </c>
      <c r="F26" s="31">
        <v>707506</v>
      </c>
      <c r="G26" s="31">
        <v>87039</v>
      </c>
      <c r="H26" s="31">
        <v>620467</v>
      </c>
      <c r="I26" s="31">
        <v>118681</v>
      </c>
      <c r="J26" s="31">
        <v>251702</v>
      </c>
      <c r="K26" s="31">
        <v>0</v>
      </c>
      <c r="L26" s="31">
        <v>265524</v>
      </c>
      <c r="M26" s="32">
        <v>104859</v>
      </c>
      <c r="N26" s="33">
        <v>9.603194404375264</v>
      </c>
      <c r="O26" s="34">
        <v>92.66944535929731</v>
      </c>
    </row>
    <row r="27" spans="1:15" s="27" customFormat="1" ht="19.5" customHeight="1">
      <c r="A27" s="462"/>
      <c r="B27" s="28">
        <v>62</v>
      </c>
      <c r="C27" s="29" t="s">
        <v>88</v>
      </c>
      <c r="D27" s="30">
        <v>12981073</v>
      </c>
      <c r="E27" s="31">
        <v>12508245</v>
      </c>
      <c r="F27" s="31">
        <v>472828</v>
      </c>
      <c r="G27" s="31">
        <v>111491</v>
      </c>
      <c r="H27" s="31">
        <v>361337</v>
      </c>
      <c r="I27" s="31">
        <v>-195204</v>
      </c>
      <c r="J27" s="31">
        <v>872</v>
      </c>
      <c r="K27" s="31">
        <v>0</v>
      </c>
      <c r="L27" s="31">
        <v>382282</v>
      </c>
      <c r="M27" s="32">
        <v>-576614</v>
      </c>
      <c r="N27" s="33">
        <v>4.265181565254881</v>
      </c>
      <c r="O27" s="34">
        <v>93.95769607570388</v>
      </c>
    </row>
    <row r="28" spans="1:15" s="27" customFormat="1" ht="19.5" customHeight="1" thickBot="1">
      <c r="A28" s="462"/>
      <c r="B28" s="35">
        <v>63</v>
      </c>
      <c r="C28" s="36" t="s">
        <v>89</v>
      </c>
      <c r="D28" s="37">
        <v>9127502</v>
      </c>
      <c r="E28" s="38">
        <v>8698468</v>
      </c>
      <c r="F28" s="38">
        <v>429034</v>
      </c>
      <c r="G28" s="38">
        <v>36922</v>
      </c>
      <c r="H28" s="38">
        <v>392112</v>
      </c>
      <c r="I28" s="38">
        <v>-91632</v>
      </c>
      <c r="J28" s="38">
        <v>247882</v>
      </c>
      <c r="K28" s="38">
        <v>0</v>
      </c>
      <c r="L28" s="38">
        <v>220123</v>
      </c>
      <c r="M28" s="39">
        <v>-63873</v>
      </c>
      <c r="N28" s="40">
        <v>6.830214019016364</v>
      </c>
      <c r="O28" s="41">
        <v>88.68908517733172</v>
      </c>
    </row>
    <row r="29" spans="1:15" s="47" customFormat="1" ht="19.5" customHeight="1" thickBot="1" thickTop="1">
      <c r="A29" s="462"/>
      <c r="B29" s="463" t="s">
        <v>90</v>
      </c>
      <c r="C29" s="464"/>
      <c r="D29" s="42">
        <f>SUM(D6:D28)</f>
        <v>175472475</v>
      </c>
      <c r="E29" s="43">
        <f aca="true" t="shared" si="0" ref="E29:M29">SUM(E6:E28)</f>
        <v>166615550</v>
      </c>
      <c r="F29" s="43">
        <f t="shared" si="0"/>
        <v>8856925</v>
      </c>
      <c r="G29" s="43">
        <f t="shared" si="0"/>
        <v>772234</v>
      </c>
      <c r="H29" s="43">
        <f t="shared" si="0"/>
        <v>8084691</v>
      </c>
      <c r="I29" s="43">
        <f t="shared" si="0"/>
        <v>-1066665</v>
      </c>
      <c r="J29" s="43">
        <f t="shared" si="0"/>
        <v>2731048</v>
      </c>
      <c r="K29" s="43">
        <f t="shared" si="0"/>
        <v>235580</v>
      </c>
      <c r="L29" s="43">
        <f t="shared" si="0"/>
        <v>2990483</v>
      </c>
      <c r="M29" s="44">
        <f t="shared" si="0"/>
        <v>-1090520</v>
      </c>
      <c r="N29" s="45">
        <v>7.258636821686472</v>
      </c>
      <c r="O29" s="46">
        <v>88.60572612049877</v>
      </c>
    </row>
    <row r="30" spans="1:15" s="47" customFormat="1" ht="19.5" customHeight="1" thickBot="1" thickTop="1">
      <c r="A30" s="462"/>
      <c r="B30" s="460" t="s">
        <v>91</v>
      </c>
      <c r="C30" s="461"/>
      <c r="D30" s="48">
        <f>D29+'12 決算（千円）'!D46</f>
        <v>2443770682</v>
      </c>
      <c r="E30" s="48">
        <f>E29+'12 決算（千円）'!E46</f>
        <v>2339411584</v>
      </c>
      <c r="F30" s="48">
        <f>F29+'12 決算（千円）'!F46</f>
        <v>104359098</v>
      </c>
      <c r="G30" s="48">
        <f>G29+'12 決算（千円）'!G46</f>
        <v>21262553</v>
      </c>
      <c r="H30" s="48">
        <f>H29+'12 決算（千円）'!H46</f>
        <v>83096545</v>
      </c>
      <c r="I30" s="48">
        <f>I29+'12 決算（千円）'!I46</f>
        <v>-13090426</v>
      </c>
      <c r="J30" s="48">
        <f>J29+'12 決算（千円）'!J46</f>
        <v>23992283</v>
      </c>
      <c r="K30" s="48">
        <f>K29+'12 決算（千円）'!K46</f>
        <v>1424239</v>
      </c>
      <c r="L30" s="48">
        <f>L29+'12 決算（千円）'!L46</f>
        <v>20158370</v>
      </c>
      <c r="M30" s="48">
        <f>M29+'12 決算（千円）'!M46</f>
        <v>-7832274</v>
      </c>
      <c r="N30" s="51">
        <v>5.990762145084416</v>
      </c>
      <c r="O30" s="52">
        <v>92.75329292988587</v>
      </c>
    </row>
    <row r="31" spans="1:15" s="47" customFormat="1" ht="9.75" customHeight="1">
      <c r="A31" s="462"/>
      <c r="B31" s="53"/>
      <c r="C31" s="53"/>
      <c r="D31" s="54"/>
      <c r="E31" s="54"/>
      <c r="F31" s="54"/>
      <c r="G31" s="54"/>
      <c r="H31" s="54"/>
      <c r="I31" s="54"/>
      <c r="J31" s="54"/>
      <c r="K31" s="54"/>
      <c r="L31" s="54"/>
      <c r="M31" s="54"/>
      <c r="N31" s="55"/>
      <c r="O31" s="55"/>
    </row>
    <row r="32" spans="1:15" s="47" customFormat="1" ht="27.75" customHeight="1">
      <c r="A32" s="462"/>
      <c r="B32" s="56" t="s">
        <v>92</v>
      </c>
      <c r="C32" s="53"/>
      <c r="D32" s="54"/>
      <c r="E32" s="54"/>
      <c r="F32" s="54"/>
      <c r="G32" s="54"/>
      <c r="H32" s="54"/>
      <c r="I32" s="54"/>
      <c r="J32" s="54"/>
      <c r="K32" s="54"/>
      <c r="L32" s="54"/>
      <c r="M32" s="54"/>
      <c r="N32" s="55"/>
      <c r="O32" s="55"/>
    </row>
    <row r="33" spans="1:15" s="47" customFormat="1" ht="235.5" customHeight="1">
      <c r="A33" s="462"/>
      <c r="B33" s="53"/>
      <c r="C33" s="53"/>
      <c r="D33" s="54"/>
      <c r="E33" s="54"/>
      <c r="F33" s="54"/>
      <c r="G33" s="54"/>
      <c r="H33" s="54"/>
      <c r="I33" s="54"/>
      <c r="J33" s="54"/>
      <c r="K33" s="54"/>
      <c r="L33" s="54"/>
      <c r="M33" s="54"/>
      <c r="N33" s="54"/>
      <c r="O33" s="55"/>
    </row>
    <row r="34" spans="3:15" s="9" customFormat="1" ht="14.25">
      <c r="C34" s="57"/>
      <c r="D34" s="58" t="b">
        <f>D29+'12 決算（千円）'!D46='13 決算（千円）'!D30</f>
        <v>1</v>
      </c>
      <c r="E34" s="58" t="b">
        <f>E29+'12 決算（千円）'!E46='13 決算（千円）'!E30</f>
        <v>1</v>
      </c>
      <c r="F34" s="58" t="b">
        <f>F29+'12 決算（千円）'!F46='13 決算（千円）'!F30</f>
        <v>1</v>
      </c>
      <c r="G34" s="58" t="b">
        <f>G29+'12 決算（千円）'!G46='13 決算（千円）'!G30</f>
        <v>1</v>
      </c>
      <c r="H34" s="58" t="b">
        <f>H29+'12 決算（千円）'!H46='13 決算（千円）'!H30</f>
        <v>1</v>
      </c>
      <c r="I34" s="58" t="b">
        <f>I29+'12 決算（千円）'!I46='13 決算（千円）'!I30</f>
        <v>1</v>
      </c>
      <c r="J34" s="58" t="b">
        <f>J29+'12 決算（千円）'!J46='13 決算（千円）'!J30</f>
        <v>1</v>
      </c>
      <c r="K34" s="58" t="b">
        <f>K29+'12 決算（千円）'!K46='13 決算（千円）'!K30</f>
        <v>1</v>
      </c>
      <c r="L34" s="58" t="b">
        <f>L29+'12 決算（千円）'!L46='13 決算（千円）'!L30</f>
        <v>1</v>
      </c>
      <c r="M34" s="58" t="b">
        <f>M29+'12 決算（千円）'!M46='13 決算（千円）'!M30</f>
        <v>1</v>
      </c>
      <c r="N34" s="58"/>
      <c r="O34" s="58"/>
    </row>
    <row r="35" spans="3:15" s="9" customFormat="1" ht="14.25">
      <c r="C35" s="57"/>
      <c r="D35" s="58"/>
      <c r="E35" s="58"/>
      <c r="F35" s="58"/>
      <c r="G35" s="58"/>
      <c r="H35" s="58"/>
      <c r="I35" s="58"/>
      <c r="J35" s="58"/>
      <c r="K35" s="58"/>
      <c r="L35" s="58"/>
      <c r="M35" s="58"/>
      <c r="N35" s="58"/>
      <c r="O35" s="58"/>
    </row>
    <row r="36" spans="3:15" s="9" customFormat="1" ht="14.25">
      <c r="C36" s="57"/>
      <c r="D36" s="58"/>
      <c r="E36" s="58"/>
      <c r="F36" s="58"/>
      <c r="G36" s="58"/>
      <c r="H36" s="58"/>
      <c r="I36" s="58"/>
      <c r="J36" s="58"/>
      <c r="K36" s="58"/>
      <c r="L36" s="58"/>
      <c r="M36" s="58"/>
      <c r="N36" s="58"/>
      <c r="O36" s="58"/>
    </row>
    <row r="37" s="9" customFormat="1" ht="14.25">
      <c r="C37" s="59"/>
    </row>
    <row r="38" s="9" customFormat="1" ht="14.25">
      <c r="C38" s="59"/>
    </row>
    <row r="39" s="9" customFormat="1" ht="14.25">
      <c r="C39" s="59"/>
    </row>
    <row r="40" s="9" customFormat="1" ht="14.25">
      <c r="C40" s="59"/>
    </row>
    <row r="41" s="9" customFormat="1" ht="14.25">
      <c r="C41" s="59"/>
    </row>
    <row r="42" s="9" customFormat="1" ht="14.25">
      <c r="C42" s="59"/>
    </row>
    <row r="43" s="9" customFormat="1" ht="14.25">
      <c r="C43" s="59"/>
    </row>
    <row r="44" s="9" customFormat="1" ht="14.25">
      <c r="C44" s="59"/>
    </row>
  </sheetData>
  <sheetProtection/>
  <mergeCells count="6">
    <mergeCell ref="A1:A33"/>
    <mergeCell ref="B1:O1"/>
    <mergeCell ref="N3:N5"/>
    <mergeCell ref="O3:O5"/>
    <mergeCell ref="B29:C29"/>
    <mergeCell ref="B30:C30"/>
  </mergeCells>
  <printOptions/>
  <pageMargins left="0.3937007874015748" right="0.31496062992125984" top="0.6692913385826772" bottom="0.35433070866141736" header="0.31496062992125984" footer="0.31496062992125984"/>
  <pageSetup horizontalDpi="600" verticalDpi="600" orientation="landscape" paperSize="9" scale="65" r:id="rId1"/>
  <headerFooter>
    <evenFooter>&amp;C&amp;"ＭＳ 明朝,標準"14</evenFooter>
  </headerFooter>
</worksheet>
</file>

<file path=xl/worksheets/sheet5.xml><?xml version="1.0" encoding="utf-8"?>
<worksheet xmlns="http://schemas.openxmlformats.org/spreadsheetml/2006/main" xmlns:r="http://schemas.openxmlformats.org/officeDocument/2006/relationships">
  <sheetPr>
    <tabColor rgb="FFFF0000"/>
  </sheetPr>
  <dimension ref="A1:M34"/>
  <sheetViews>
    <sheetView view="pageBreakPreview" zoomScale="80" zoomScaleNormal="80" zoomScaleSheetLayoutView="80" zoomScalePageLayoutView="0" workbookViewId="0" topLeftCell="A1">
      <selection activeCell="H25" sqref="H25"/>
    </sheetView>
  </sheetViews>
  <sheetFormatPr defaultColWidth="9.00390625" defaultRowHeight="13.5"/>
  <cols>
    <col min="1" max="1" width="5.25390625" style="401" customWidth="1"/>
    <col min="2" max="2" width="3.375" style="401" bestFit="1" customWidth="1"/>
    <col min="3" max="3" width="7.625" style="401" customWidth="1"/>
    <col min="4" max="4" width="3.625" style="401" customWidth="1"/>
    <col min="5" max="5" width="13.875" style="403" customWidth="1"/>
    <col min="6" max="6" width="19.375" style="404" bestFit="1" customWidth="1"/>
    <col min="7" max="7" width="8.375" style="401" bestFit="1" customWidth="1"/>
    <col min="8" max="8" width="19.375" style="404" bestFit="1" customWidth="1"/>
    <col min="9" max="9" width="10.625" style="401" bestFit="1" customWidth="1"/>
    <col min="10" max="10" width="19.375" style="404" bestFit="1" customWidth="1"/>
    <col min="11" max="11" width="8.375" style="401" bestFit="1" customWidth="1"/>
    <col min="12" max="12" width="19.25390625" style="404" bestFit="1" customWidth="1"/>
    <col min="13" max="13" width="10.625" style="401" bestFit="1" customWidth="1"/>
    <col min="14" max="16384" width="9.00390625" style="401" customWidth="1"/>
  </cols>
  <sheetData>
    <row r="1" spans="1:3" ht="18.75" customHeight="1">
      <c r="A1" s="465">
        <v>14</v>
      </c>
      <c r="C1" s="402" t="s">
        <v>201</v>
      </c>
    </row>
    <row r="2" spans="1:13" ht="11.25" customHeight="1">
      <c r="A2" s="465"/>
      <c r="L2" s="466" t="s">
        <v>238</v>
      </c>
      <c r="M2" s="466"/>
    </row>
    <row r="3" spans="1:13" ht="18" customHeight="1">
      <c r="A3" s="465"/>
      <c r="C3" s="467" t="s">
        <v>275</v>
      </c>
      <c r="D3" s="468"/>
      <c r="E3" s="469"/>
      <c r="F3" s="473" t="s">
        <v>266</v>
      </c>
      <c r="G3" s="473"/>
      <c r="H3" s="473"/>
      <c r="I3" s="473"/>
      <c r="J3" s="473" t="s">
        <v>239</v>
      </c>
      <c r="K3" s="473"/>
      <c r="L3" s="473"/>
      <c r="M3" s="473"/>
    </row>
    <row r="4" spans="1:13" ht="18" customHeight="1" thickBot="1">
      <c r="A4" s="465"/>
      <c r="C4" s="470"/>
      <c r="D4" s="471"/>
      <c r="E4" s="472"/>
      <c r="F4" s="405" t="s">
        <v>276</v>
      </c>
      <c r="G4" s="406" t="s">
        <v>120</v>
      </c>
      <c r="H4" s="405" t="s">
        <v>277</v>
      </c>
      <c r="I4" s="406" t="s">
        <v>278</v>
      </c>
      <c r="J4" s="405" t="s">
        <v>276</v>
      </c>
      <c r="K4" s="406" t="s">
        <v>120</v>
      </c>
      <c r="L4" s="405" t="s">
        <v>277</v>
      </c>
      <c r="M4" s="406" t="s">
        <v>278</v>
      </c>
    </row>
    <row r="5" spans="1:13" ht="18" customHeight="1">
      <c r="A5" s="465"/>
      <c r="B5" s="474" t="s">
        <v>279</v>
      </c>
      <c r="C5" s="477" t="s">
        <v>200</v>
      </c>
      <c r="D5" s="478"/>
      <c r="E5" s="479"/>
      <c r="F5" s="407">
        <v>1108786054</v>
      </c>
      <c r="G5" s="408">
        <f aca="true" t="shared" si="0" ref="G5:G31">F5/F$31*100</f>
        <v>45.37193535248411</v>
      </c>
      <c r="H5" s="407">
        <f>F5-J5</f>
        <v>16180506</v>
      </c>
      <c r="I5" s="409">
        <f>H5/J5*100</f>
        <v>1.4809101079175557</v>
      </c>
      <c r="J5" s="407">
        <v>1092605548</v>
      </c>
      <c r="K5" s="408">
        <f>J5/J$31*100</f>
        <v>44.46144237982202</v>
      </c>
      <c r="L5" s="407">
        <v>-1573337</v>
      </c>
      <c r="M5" s="410">
        <v>-0.14379157024219652</v>
      </c>
    </row>
    <row r="6" spans="1:13" ht="18" customHeight="1">
      <c r="A6" s="465"/>
      <c r="B6" s="475"/>
      <c r="C6" s="480"/>
      <c r="D6" s="481" t="s">
        <v>199</v>
      </c>
      <c r="E6" s="481"/>
      <c r="F6" s="270">
        <v>446760599</v>
      </c>
      <c r="G6" s="411">
        <f t="shared" si="0"/>
        <v>18.281608920619664</v>
      </c>
      <c r="H6" s="412">
        <f>F6-J6</f>
        <v>10305474</v>
      </c>
      <c r="I6" s="413">
        <f>H6/J6*100</f>
        <v>2.3611760773802346</v>
      </c>
      <c r="J6" s="414">
        <v>436455125</v>
      </c>
      <c r="K6" s="411">
        <f aca="true" t="shared" si="1" ref="K6:K30">J6/J$31*100</f>
        <v>17.760686303567546</v>
      </c>
      <c r="L6" s="412">
        <v>4070717</v>
      </c>
      <c r="M6" s="415">
        <v>0.9414578612649706</v>
      </c>
    </row>
    <row r="7" spans="1:13" ht="18" customHeight="1">
      <c r="A7" s="465"/>
      <c r="B7" s="475"/>
      <c r="C7" s="480"/>
      <c r="D7" s="481" t="s">
        <v>198</v>
      </c>
      <c r="E7" s="482"/>
      <c r="F7" s="270">
        <v>76515672</v>
      </c>
      <c r="G7" s="411">
        <f t="shared" si="0"/>
        <v>3.131049593302224</v>
      </c>
      <c r="H7" s="412">
        <f aca="true" t="shared" si="2" ref="H7:H31">F7-J7</f>
        <v>-4024836</v>
      </c>
      <c r="I7" s="413">
        <f aca="true" t="shared" si="3" ref="I7:I15">H7/J7*100</f>
        <v>-4.997281616351365</v>
      </c>
      <c r="J7" s="414">
        <v>80540508</v>
      </c>
      <c r="K7" s="411">
        <f t="shared" si="1"/>
        <v>3.2774381955486778</v>
      </c>
      <c r="L7" s="412">
        <v>-5623192</v>
      </c>
      <c r="M7" s="415">
        <v>-6.526172854694025</v>
      </c>
    </row>
    <row r="8" spans="1:13" ht="18" customHeight="1">
      <c r="A8" s="465"/>
      <c r="B8" s="475"/>
      <c r="C8" s="480"/>
      <c r="D8" s="481" t="s">
        <v>280</v>
      </c>
      <c r="E8" s="482"/>
      <c r="F8" s="270">
        <v>449081289</v>
      </c>
      <c r="G8" s="411">
        <f t="shared" si="0"/>
        <v>18.376572413597685</v>
      </c>
      <c r="H8" s="412">
        <f t="shared" si="2"/>
        <v>8234472</v>
      </c>
      <c r="I8" s="413">
        <f t="shared" si="3"/>
        <v>1.8678760246101538</v>
      </c>
      <c r="J8" s="414">
        <v>440846817</v>
      </c>
      <c r="K8" s="411">
        <f t="shared" si="1"/>
        <v>17.939397606256197</v>
      </c>
      <c r="L8" s="412">
        <v>111734</v>
      </c>
      <c r="M8" s="415">
        <v>0.02535173720218609</v>
      </c>
    </row>
    <row r="9" spans="1:13" ht="18" customHeight="1">
      <c r="A9" s="465"/>
      <c r="B9" s="475"/>
      <c r="C9" s="483" t="s">
        <v>186</v>
      </c>
      <c r="D9" s="484"/>
      <c r="E9" s="485"/>
      <c r="F9" s="416">
        <v>22704386</v>
      </c>
      <c r="G9" s="417">
        <f t="shared" si="0"/>
        <v>0.929071871073376</v>
      </c>
      <c r="H9" s="416">
        <f t="shared" si="2"/>
        <v>1067077</v>
      </c>
      <c r="I9" s="418">
        <f t="shared" si="3"/>
        <v>4.931653007312508</v>
      </c>
      <c r="J9" s="416">
        <v>21637309</v>
      </c>
      <c r="K9" s="417">
        <f t="shared" si="1"/>
        <v>0.8804879026276958</v>
      </c>
      <c r="L9" s="416">
        <v>1427645</v>
      </c>
      <c r="M9" s="419">
        <v>7.064169894165487</v>
      </c>
    </row>
    <row r="10" spans="1:13" ht="18" customHeight="1">
      <c r="A10" s="465"/>
      <c r="B10" s="475"/>
      <c r="C10" s="483" t="s">
        <v>185</v>
      </c>
      <c r="D10" s="484"/>
      <c r="E10" s="485"/>
      <c r="F10" s="416">
        <v>42976032</v>
      </c>
      <c r="G10" s="417">
        <f t="shared" si="0"/>
        <v>1.7585951217332756</v>
      </c>
      <c r="H10" s="416">
        <f t="shared" si="2"/>
        <v>462204</v>
      </c>
      <c r="I10" s="418">
        <f t="shared" si="3"/>
        <v>1.0871850918717552</v>
      </c>
      <c r="J10" s="416">
        <v>42513828</v>
      </c>
      <c r="K10" s="417">
        <f t="shared" si="1"/>
        <v>1.7300169465803077</v>
      </c>
      <c r="L10" s="416">
        <v>-31818</v>
      </c>
      <c r="M10" s="419">
        <v>-0.07478556090087174</v>
      </c>
    </row>
    <row r="11" spans="1:13" ht="18" customHeight="1">
      <c r="A11" s="465"/>
      <c r="B11" s="475"/>
      <c r="C11" s="483" t="s">
        <v>184</v>
      </c>
      <c r="D11" s="484"/>
      <c r="E11" s="485"/>
      <c r="F11" s="416">
        <v>14959890</v>
      </c>
      <c r="G11" s="417">
        <f t="shared" si="0"/>
        <v>0.6121642308826095</v>
      </c>
      <c r="H11" s="416">
        <f t="shared" si="2"/>
        <v>5978435</v>
      </c>
      <c r="I11" s="418">
        <f t="shared" si="3"/>
        <v>66.5642148182004</v>
      </c>
      <c r="J11" s="416">
        <v>8981455</v>
      </c>
      <c r="K11" s="417">
        <f t="shared" si="1"/>
        <v>0.36548271670451404</v>
      </c>
      <c r="L11" s="416">
        <v>-4215075</v>
      </c>
      <c r="M11" s="419">
        <v>-31.940782917933735</v>
      </c>
    </row>
    <row r="12" spans="1:13" ht="18" customHeight="1">
      <c r="A12" s="465"/>
      <c r="B12" s="475"/>
      <c r="C12" s="483" t="s">
        <v>183</v>
      </c>
      <c r="D12" s="484"/>
      <c r="E12" s="485"/>
      <c r="F12" s="416">
        <v>3293070</v>
      </c>
      <c r="G12" s="417">
        <f t="shared" si="0"/>
        <v>0.13475364215863853</v>
      </c>
      <c r="H12" s="416">
        <f t="shared" si="2"/>
        <v>939860</v>
      </c>
      <c r="I12" s="418">
        <f t="shared" si="3"/>
        <v>39.93948691362012</v>
      </c>
      <c r="J12" s="416">
        <v>2353210</v>
      </c>
      <c r="K12" s="417">
        <f t="shared" si="1"/>
        <v>0.09575927105087421</v>
      </c>
      <c r="L12" s="416">
        <v>1493239</v>
      </c>
      <c r="M12" s="419">
        <v>173.6382971053675</v>
      </c>
    </row>
    <row r="13" spans="1:13" ht="18" customHeight="1">
      <c r="A13" s="465"/>
      <c r="B13" s="475"/>
      <c r="C13" s="483" t="s">
        <v>182</v>
      </c>
      <c r="D13" s="484"/>
      <c r="E13" s="485"/>
      <c r="F13" s="416">
        <v>43813248</v>
      </c>
      <c r="G13" s="417">
        <f t="shared" si="0"/>
        <v>1.7928543100510115</v>
      </c>
      <c r="H13" s="416">
        <f t="shared" si="2"/>
        <v>-6582061</v>
      </c>
      <c r="I13" s="418">
        <f t="shared" si="3"/>
        <v>-13.060860486042461</v>
      </c>
      <c r="J13" s="416">
        <v>50395309</v>
      </c>
      <c r="K13" s="417">
        <f t="shared" si="1"/>
        <v>2.0507383761855342</v>
      </c>
      <c r="L13" s="416">
        <v>1528016</v>
      </c>
      <c r="M13" s="419">
        <v>3.126868517149094</v>
      </c>
    </row>
    <row r="14" spans="1:13" ht="18" customHeight="1">
      <c r="A14" s="465"/>
      <c r="B14" s="475"/>
      <c r="C14" s="483" t="s">
        <v>181</v>
      </c>
      <c r="D14" s="484"/>
      <c r="E14" s="485"/>
      <c r="F14" s="416">
        <v>118201300</v>
      </c>
      <c r="G14" s="417">
        <f t="shared" si="0"/>
        <v>4.836840906171408</v>
      </c>
      <c r="H14" s="416">
        <f t="shared" si="2"/>
        <v>4523095</v>
      </c>
      <c r="I14" s="418">
        <f t="shared" si="3"/>
        <v>3.978858568359696</v>
      </c>
      <c r="J14" s="416">
        <v>113678205</v>
      </c>
      <c r="K14" s="417">
        <f t="shared" si="1"/>
        <v>4.62591185876817</v>
      </c>
      <c r="L14" s="416">
        <v>-6601397</v>
      </c>
      <c r="M14" s="419">
        <v>-5.488376158743855</v>
      </c>
    </row>
    <row r="15" spans="1:13" ht="18" customHeight="1" thickBot="1">
      <c r="A15" s="465"/>
      <c r="B15" s="475"/>
      <c r="C15" s="486" t="s">
        <v>180</v>
      </c>
      <c r="D15" s="487"/>
      <c r="E15" s="488"/>
      <c r="F15" s="420">
        <v>75742327</v>
      </c>
      <c r="G15" s="421">
        <f t="shared" si="0"/>
        <v>3.0994040299236225</v>
      </c>
      <c r="H15" s="420">
        <f t="shared" si="2"/>
        <v>-2971709</v>
      </c>
      <c r="I15" s="422">
        <f t="shared" si="3"/>
        <v>-3.77532286617853</v>
      </c>
      <c r="J15" s="420">
        <v>78714036</v>
      </c>
      <c r="K15" s="421">
        <f t="shared" si="1"/>
        <v>3.2031134955368503</v>
      </c>
      <c r="L15" s="420">
        <v>-1293131</v>
      </c>
      <c r="M15" s="423">
        <v>-1.616268952505228</v>
      </c>
    </row>
    <row r="16" spans="1:13" ht="18" customHeight="1" thickBot="1" thickTop="1">
      <c r="A16" s="465"/>
      <c r="B16" s="476"/>
      <c r="C16" s="489" t="s">
        <v>161</v>
      </c>
      <c r="D16" s="490"/>
      <c r="E16" s="491"/>
      <c r="F16" s="424">
        <f>SUM(F5,F9:F15)</f>
        <v>1430476307</v>
      </c>
      <c r="G16" s="425">
        <f t="shared" si="0"/>
        <v>58.53561946447805</v>
      </c>
      <c r="H16" s="424">
        <f t="shared" si="2"/>
        <v>19597407</v>
      </c>
      <c r="I16" s="426">
        <f>H16/J16*100</f>
        <v>1.3890211980631364</v>
      </c>
      <c r="J16" s="424">
        <f>SUM(J5,J9:J15)</f>
        <v>1410878900</v>
      </c>
      <c r="K16" s="425">
        <f t="shared" si="1"/>
        <v>57.41295294727596</v>
      </c>
      <c r="L16" s="424">
        <f>SUM(L5,L9:L15)</f>
        <v>-9265858</v>
      </c>
      <c r="M16" s="427">
        <v>-0.6524586981575865</v>
      </c>
    </row>
    <row r="17" spans="1:13" ht="18" customHeight="1">
      <c r="A17" s="465"/>
      <c r="B17" s="474" t="s">
        <v>281</v>
      </c>
      <c r="C17" s="492" t="s">
        <v>197</v>
      </c>
      <c r="D17" s="493"/>
      <c r="E17" s="494"/>
      <c r="F17" s="407">
        <v>17170858</v>
      </c>
      <c r="G17" s="428">
        <f t="shared" si="0"/>
        <v>0.7026378590460559</v>
      </c>
      <c r="H17" s="407">
        <f t="shared" si="2"/>
        <v>-198960</v>
      </c>
      <c r="I17" s="409">
        <f aca="true" t="shared" si="4" ref="I17:I30">H17/J17*100</f>
        <v>-1.1454351450314564</v>
      </c>
      <c r="J17" s="407">
        <v>17369818</v>
      </c>
      <c r="K17" s="408">
        <f t="shared" si="1"/>
        <v>0.7068307163263602</v>
      </c>
      <c r="L17" s="407">
        <v>774744</v>
      </c>
      <c r="M17" s="410">
        <v>4.668517898745126</v>
      </c>
    </row>
    <row r="18" spans="1:13" ht="18" customHeight="1">
      <c r="A18" s="465"/>
      <c r="B18" s="475"/>
      <c r="C18" s="483" t="s">
        <v>196</v>
      </c>
      <c r="D18" s="484"/>
      <c r="E18" s="485"/>
      <c r="F18" s="416">
        <v>105448041</v>
      </c>
      <c r="G18" s="417">
        <f t="shared" si="0"/>
        <v>4.314972831808447</v>
      </c>
      <c r="H18" s="416">
        <f t="shared" si="2"/>
        <v>-11540641</v>
      </c>
      <c r="I18" s="418">
        <f t="shared" si="4"/>
        <v>-9.86474999350792</v>
      </c>
      <c r="J18" s="416">
        <v>116988682</v>
      </c>
      <c r="K18" s="417">
        <f t="shared" si="1"/>
        <v>4.760625235113963</v>
      </c>
      <c r="L18" s="416">
        <v>45919201</v>
      </c>
      <c r="M18" s="419">
        <v>64.61170161070967</v>
      </c>
    </row>
    <row r="19" spans="1:13" ht="18" customHeight="1">
      <c r="A19" s="465"/>
      <c r="B19" s="475"/>
      <c r="C19" s="486" t="s">
        <v>282</v>
      </c>
      <c r="D19" s="487"/>
      <c r="E19" s="485"/>
      <c r="F19" s="416">
        <v>23629601</v>
      </c>
      <c r="G19" s="417">
        <f t="shared" si="0"/>
        <v>0.9669320110126438</v>
      </c>
      <c r="H19" s="416">
        <f t="shared" si="2"/>
        <v>-6030275</v>
      </c>
      <c r="I19" s="418">
        <f t="shared" si="4"/>
        <v>-20.33142350291687</v>
      </c>
      <c r="J19" s="416">
        <v>29659876</v>
      </c>
      <c r="K19" s="417">
        <f t="shared" si="1"/>
        <v>1.2069505506178024</v>
      </c>
      <c r="L19" s="416">
        <v>1666663</v>
      </c>
      <c r="M19" s="419">
        <v>5.953811018406499</v>
      </c>
    </row>
    <row r="20" spans="1:13" ht="18" customHeight="1">
      <c r="A20" s="465"/>
      <c r="B20" s="475"/>
      <c r="C20" s="483" t="s">
        <v>283</v>
      </c>
      <c r="D20" s="484"/>
      <c r="E20" s="485"/>
      <c r="F20" s="416">
        <v>5562466</v>
      </c>
      <c r="G20" s="429">
        <f t="shared" si="0"/>
        <v>0.22761816568842852</v>
      </c>
      <c r="H20" s="416">
        <f t="shared" si="2"/>
        <v>168330</v>
      </c>
      <c r="I20" s="418">
        <f t="shared" si="4"/>
        <v>3.120610974584252</v>
      </c>
      <c r="J20" s="416">
        <v>5394136</v>
      </c>
      <c r="K20" s="417">
        <f t="shared" si="1"/>
        <v>0.21950379749757923</v>
      </c>
      <c r="L20" s="416">
        <v>-49172</v>
      </c>
      <c r="M20" s="419">
        <v>-0.9033477436882053</v>
      </c>
    </row>
    <row r="21" spans="1:13" ht="18" customHeight="1">
      <c r="A21" s="465"/>
      <c r="B21" s="475"/>
      <c r="C21" s="486" t="s">
        <v>195</v>
      </c>
      <c r="D21" s="487"/>
      <c r="E21" s="488"/>
      <c r="F21" s="416">
        <v>152842565</v>
      </c>
      <c r="G21" s="429">
        <f t="shared" si="0"/>
        <v>6.2543742801150435</v>
      </c>
      <c r="H21" s="416">
        <f t="shared" si="2"/>
        <v>-10067089</v>
      </c>
      <c r="I21" s="418">
        <f t="shared" si="4"/>
        <v>-6.179553361521473</v>
      </c>
      <c r="J21" s="416">
        <v>162909654</v>
      </c>
      <c r="K21" s="417">
        <f t="shared" si="1"/>
        <v>6.629289232236024</v>
      </c>
      <c r="L21" s="416">
        <v>4908486</v>
      </c>
      <c r="M21" s="419">
        <v>3.106613743513595</v>
      </c>
    </row>
    <row r="22" spans="1:13" ht="18" customHeight="1">
      <c r="A22" s="465"/>
      <c r="B22" s="475"/>
      <c r="C22" s="430"/>
      <c r="D22" s="481" t="s">
        <v>194</v>
      </c>
      <c r="E22" s="481"/>
      <c r="F22" s="412">
        <v>134478285</v>
      </c>
      <c r="G22" s="411">
        <f t="shared" si="0"/>
        <v>5.50290115150829</v>
      </c>
      <c r="H22" s="412">
        <f t="shared" si="2"/>
        <v>-5602382</v>
      </c>
      <c r="I22" s="413">
        <f t="shared" si="4"/>
        <v>-3.999397004584508</v>
      </c>
      <c r="J22" s="412">
        <v>140080667</v>
      </c>
      <c r="K22" s="411">
        <f t="shared" si="1"/>
        <v>5.700308327875647</v>
      </c>
      <c r="L22" s="412">
        <v>3429820</v>
      </c>
      <c r="M22" s="415">
        <v>2.5099149220787322</v>
      </c>
    </row>
    <row r="23" spans="1:13" ht="18" customHeight="1">
      <c r="A23" s="465"/>
      <c r="B23" s="475"/>
      <c r="C23" s="430"/>
      <c r="D23" s="481" t="s">
        <v>193</v>
      </c>
      <c r="E23" s="482"/>
      <c r="F23" s="412">
        <v>18253608</v>
      </c>
      <c r="G23" s="411">
        <f t="shared" si="0"/>
        <v>0.7469443894408747</v>
      </c>
      <c r="H23" s="412">
        <f t="shared" si="2"/>
        <v>-3525417</v>
      </c>
      <c r="I23" s="413">
        <f t="shared" si="4"/>
        <v>-16.18721223746242</v>
      </c>
      <c r="J23" s="412">
        <v>21779025</v>
      </c>
      <c r="K23" s="411">
        <f t="shared" si="1"/>
        <v>0.8862547576284164</v>
      </c>
      <c r="L23" s="412">
        <v>942409</v>
      </c>
      <c r="M23" s="415">
        <v>4.5228505434855615</v>
      </c>
    </row>
    <row r="24" spans="1:13" ht="18" customHeight="1">
      <c r="A24" s="465"/>
      <c r="B24" s="475"/>
      <c r="C24" s="431"/>
      <c r="D24" s="481" t="s">
        <v>192</v>
      </c>
      <c r="E24" s="482"/>
      <c r="F24" s="412">
        <v>110672</v>
      </c>
      <c r="G24" s="411">
        <f t="shared" si="0"/>
        <v>0.004528739165878904</v>
      </c>
      <c r="H24" s="412">
        <f t="shared" si="2"/>
        <v>-939290</v>
      </c>
      <c r="I24" s="413">
        <f t="shared" si="4"/>
        <v>-89.45942805549153</v>
      </c>
      <c r="J24" s="412">
        <v>1049962</v>
      </c>
      <c r="K24" s="411">
        <f t="shared" si="1"/>
        <v>0.04272614673196102</v>
      </c>
      <c r="L24" s="412">
        <v>536257</v>
      </c>
      <c r="M24" s="415">
        <v>104.3900682298206</v>
      </c>
    </row>
    <row r="25" spans="1:13" ht="18" customHeight="1">
      <c r="A25" s="465"/>
      <c r="B25" s="475"/>
      <c r="C25" s="483" t="s">
        <v>191</v>
      </c>
      <c r="D25" s="484"/>
      <c r="E25" s="485"/>
      <c r="F25" s="416">
        <v>381872575</v>
      </c>
      <c r="G25" s="417">
        <f t="shared" si="0"/>
        <v>15.626366983315826</v>
      </c>
      <c r="H25" s="416">
        <f t="shared" si="2"/>
        <v>11563816</v>
      </c>
      <c r="I25" s="418">
        <f t="shared" si="4"/>
        <v>3.12274979161376</v>
      </c>
      <c r="J25" s="416">
        <v>370308759</v>
      </c>
      <c r="K25" s="417">
        <f t="shared" si="1"/>
        <v>15.068989518824862</v>
      </c>
      <c r="L25" s="416">
        <v>16093147</v>
      </c>
      <c r="M25" s="419">
        <v>4.5433195078934</v>
      </c>
    </row>
    <row r="26" spans="1:13" ht="18" customHeight="1">
      <c r="A26" s="465"/>
      <c r="B26" s="475"/>
      <c r="C26" s="483" t="s">
        <v>190</v>
      </c>
      <c r="D26" s="484"/>
      <c r="E26" s="485"/>
      <c r="F26" s="416">
        <v>129484697</v>
      </c>
      <c r="G26" s="417">
        <f t="shared" si="0"/>
        <v>5.298561683947725</v>
      </c>
      <c r="H26" s="416">
        <f t="shared" si="2"/>
        <v>-7662743</v>
      </c>
      <c r="I26" s="418">
        <f t="shared" si="4"/>
        <v>-5.587230064228687</v>
      </c>
      <c r="J26" s="416">
        <v>137147440</v>
      </c>
      <c r="K26" s="417">
        <f t="shared" si="1"/>
        <v>5.5809464012533985</v>
      </c>
      <c r="L26" s="416">
        <v>7898878</v>
      </c>
      <c r="M26" s="419">
        <v>6.111385595144955</v>
      </c>
    </row>
    <row r="27" spans="1:13" ht="18" customHeight="1">
      <c r="A27" s="465"/>
      <c r="B27" s="475"/>
      <c r="C27" s="486" t="s">
        <v>189</v>
      </c>
      <c r="D27" s="487"/>
      <c r="E27" s="488"/>
      <c r="F27" s="420">
        <v>197283572</v>
      </c>
      <c r="G27" s="421">
        <f t="shared" si="0"/>
        <v>8.072916720587779</v>
      </c>
      <c r="H27" s="420">
        <f t="shared" si="2"/>
        <v>-9481796</v>
      </c>
      <c r="I27" s="422">
        <f t="shared" si="4"/>
        <v>-4.585775699148999</v>
      </c>
      <c r="J27" s="420">
        <v>206765368</v>
      </c>
      <c r="K27" s="421">
        <f t="shared" si="1"/>
        <v>8.413911600854048</v>
      </c>
      <c r="L27" s="420">
        <v>-31957079</v>
      </c>
      <c r="M27" s="423">
        <v>-13.386708875349287</v>
      </c>
    </row>
    <row r="28" spans="1:13" ht="18" customHeight="1">
      <c r="A28" s="465"/>
      <c r="B28" s="475"/>
      <c r="C28" s="430"/>
      <c r="D28" s="481" t="s">
        <v>188</v>
      </c>
      <c r="E28" s="482"/>
      <c r="F28" s="412">
        <v>71727772</v>
      </c>
      <c r="G28" s="411">
        <f t="shared" si="0"/>
        <v>2.9351269547639167</v>
      </c>
      <c r="H28" s="412">
        <f t="shared" si="2"/>
        <v>-12759996</v>
      </c>
      <c r="I28" s="413">
        <f t="shared" si="4"/>
        <v>-15.102773220379074</v>
      </c>
      <c r="J28" s="412">
        <v>84487768</v>
      </c>
      <c r="K28" s="411">
        <f t="shared" si="1"/>
        <v>3.4380642086321993</v>
      </c>
      <c r="L28" s="412">
        <v>-15675179</v>
      </c>
      <c r="M28" s="415">
        <v>-15.64967831867008</v>
      </c>
    </row>
    <row r="29" spans="1:13" ht="18" customHeight="1" thickBot="1">
      <c r="A29" s="465"/>
      <c r="B29" s="475"/>
      <c r="C29" s="430"/>
      <c r="D29" s="495" t="s">
        <v>187</v>
      </c>
      <c r="E29" s="496"/>
      <c r="F29" s="432">
        <v>125555800</v>
      </c>
      <c r="G29" s="433">
        <f t="shared" si="0"/>
        <v>5.137789765823862</v>
      </c>
      <c r="H29" s="432">
        <f t="shared" si="2"/>
        <v>3278200</v>
      </c>
      <c r="I29" s="434">
        <f t="shared" si="4"/>
        <v>2.680948922778988</v>
      </c>
      <c r="J29" s="432">
        <v>122277600</v>
      </c>
      <c r="K29" s="433">
        <f t="shared" si="1"/>
        <v>4.97584739222185</v>
      </c>
      <c r="L29" s="432">
        <v>-16281900</v>
      </c>
      <c r="M29" s="435">
        <v>-11.750836283329539</v>
      </c>
    </row>
    <row r="30" spans="1:13" ht="18" customHeight="1" thickBot="1" thickTop="1">
      <c r="A30" s="465"/>
      <c r="B30" s="476"/>
      <c r="C30" s="489" t="s">
        <v>161</v>
      </c>
      <c r="D30" s="497"/>
      <c r="E30" s="498"/>
      <c r="F30" s="436">
        <f>SUM(F17:F19,F20:F21,F25:F27)</f>
        <v>1013294375</v>
      </c>
      <c r="G30" s="437">
        <f t="shared" si="0"/>
        <v>41.46438053552195</v>
      </c>
      <c r="H30" s="436">
        <f t="shared" si="2"/>
        <v>-33249358</v>
      </c>
      <c r="I30" s="438">
        <f t="shared" si="4"/>
        <v>-3.1770634089688823</v>
      </c>
      <c r="J30" s="436">
        <f>SUM(J17:J19,J20:J21,J25:J27)</f>
        <v>1046543733</v>
      </c>
      <c r="K30" s="437">
        <f t="shared" si="1"/>
        <v>42.58704705272404</v>
      </c>
      <c r="L30" s="436">
        <f>SUM(L17:L19,L20:L21,L25:L27)</f>
        <v>45254868</v>
      </c>
      <c r="M30" s="439">
        <v>4.5196615663952295</v>
      </c>
    </row>
    <row r="31" spans="1:13" ht="18" customHeight="1">
      <c r="A31" s="465"/>
      <c r="C31" s="499" t="s">
        <v>284</v>
      </c>
      <c r="D31" s="500"/>
      <c r="E31" s="501"/>
      <c r="F31" s="440">
        <f>F16+F30</f>
        <v>2443770682</v>
      </c>
      <c r="G31" s="441">
        <f t="shared" si="0"/>
        <v>100</v>
      </c>
      <c r="H31" s="440">
        <f t="shared" si="2"/>
        <v>-13651951</v>
      </c>
      <c r="I31" s="442">
        <f>H31/J31*100</f>
        <v>-0.555539402000779</v>
      </c>
      <c r="J31" s="440">
        <f>J16+J30</f>
        <v>2457422633</v>
      </c>
      <c r="K31" s="441">
        <v>100</v>
      </c>
      <c r="L31" s="440">
        <f>L16+L30</f>
        <v>35989010</v>
      </c>
      <c r="M31" s="442">
        <v>1.4862686987641527</v>
      </c>
    </row>
    <row r="32" spans="1:13" ht="18" customHeight="1">
      <c r="A32" s="465"/>
      <c r="C32" s="502" t="s">
        <v>285</v>
      </c>
      <c r="D32" s="502"/>
      <c r="E32" s="502"/>
      <c r="F32" s="502"/>
      <c r="G32" s="502"/>
      <c r="H32" s="502"/>
      <c r="I32" s="502"/>
      <c r="J32" s="502"/>
      <c r="K32" s="502"/>
      <c r="L32" s="502"/>
      <c r="M32" s="502"/>
    </row>
    <row r="33" spans="1:13" ht="18" customHeight="1">
      <c r="A33" s="465"/>
      <c r="C33" s="443" t="s">
        <v>286</v>
      </c>
      <c r="D33" s="443"/>
      <c r="E33" s="444"/>
      <c r="F33" s="445"/>
      <c r="G33" s="443"/>
      <c r="H33" s="445"/>
      <c r="I33" s="443"/>
      <c r="J33" s="445"/>
      <c r="K33" s="443"/>
      <c r="L33" s="445"/>
      <c r="M33" s="443"/>
    </row>
    <row r="34" spans="1:13" ht="18" customHeight="1">
      <c r="A34" s="465"/>
      <c r="C34" s="443" t="s">
        <v>287</v>
      </c>
      <c r="D34" s="443"/>
      <c r="E34" s="444"/>
      <c r="F34" s="445"/>
      <c r="G34" s="443"/>
      <c r="H34" s="445"/>
      <c r="I34" s="443"/>
      <c r="J34" s="445"/>
      <c r="K34" s="443"/>
      <c r="L34" s="445"/>
      <c r="M34" s="443"/>
    </row>
  </sheetData>
  <sheetProtection/>
  <mergeCells count="36">
    <mergeCell ref="D29:E29"/>
    <mergeCell ref="C30:E30"/>
    <mergeCell ref="C31:E31"/>
    <mergeCell ref="C32:M32"/>
    <mergeCell ref="D23:E23"/>
    <mergeCell ref="D24:E24"/>
    <mergeCell ref="C25:E25"/>
    <mergeCell ref="C26:E26"/>
    <mergeCell ref="C27:E27"/>
    <mergeCell ref="D28:E28"/>
    <mergeCell ref="C14:E14"/>
    <mergeCell ref="C15:E15"/>
    <mergeCell ref="C16:E16"/>
    <mergeCell ref="B17:B30"/>
    <mergeCell ref="C17:E17"/>
    <mergeCell ref="C18:E18"/>
    <mergeCell ref="C19:E19"/>
    <mergeCell ref="C20:E20"/>
    <mergeCell ref="C21:E21"/>
    <mergeCell ref="D22:E22"/>
    <mergeCell ref="D8:E8"/>
    <mergeCell ref="C9:E9"/>
    <mergeCell ref="C10:E10"/>
    <mergeCell ref="C11:E11"/>
    <mergeCell ref="C12:E12"/>
    <mergeCell ref="C13:E13"/>
    <mergeCell ref="A1:A34"/>
    <mergeCell ref="L2:M2"/>
    <mergeCell ref="C3:E4"/>
    <mergeCell ref="F3:I3"/>
    <mergeCell ref="J3:M3"/>
    <mergeCell ref="B5:B16"/>
    <mergeCell ref="C5:E5"/>
    <mergeCell ref="C6:C8"/>
    <mergeCell ref="D6:E6"/>
    <mergeCell ref="D7:E7"/>
  </mergeCells>
  <printOptions/>
  <pageMargins left="0.7086614173228347" right="0.7086614173228347" top="0.5511811023622047" bottom="0.35433070866141736" header="0.31496062992125984" footer="0.31496062992125984"/>
  <pageSetup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1:M34"/>
  <sheetViews>
    <sheetView view="pageBreakPreview" zoomScale="80" zoomScaleNormal="80" zoomScaleSheetLayoutView="80" zoomScalePageLayoutView="0" workbookViewId="0" topLeftCell="A1">
      <selection activeCell="L15" sqref="L15"/>
    </sheetView>
  </sheetViews>
  <sheetFormatPr defaultColWidth="9.00390625" defaultRowHeight="13.5"/>
  <cols>
    <col min="1" max="1" width="5.25390625" style="401" customWidth="1"/>
    <col min="2" max="2" width="3.375" style="401" bestFit="1" customWidth="1"/>
    <col min="3" max="3" width="7.625" style="401" customWidth="1"/>
    <col min="4" max="4" width="3.625" style="401" customWidth="1"/>
    <col min="5" max="5" width="13.875" style="403" customWidth="1"/>
    <col min="6" max="6" width="18.125" style="404" customWidth="1"/>
    <col min="7" max="7" width="10.625" style="401" customWidth="1"/>
    <col min="8" max="8" width="18.125" style="404" customWidth="1"/>
    <col min="9" max="9" width="10.625" style="401" bestFit="1" customWidth="1"/>
    <col min="10" max="10" width="18.125" style="404" customWidth="1"/>
    <col min="11" max="11" width="10.625" style="401" customWidth="1"/>
    <col min="12" max="12" width="18.125" style="404" customWidth="1"/>
    <col min="13" max="13" width="10.625" style="401" bestFit="1" customWidth="1"/>
    <col min="14" max="16384" width="9.00390625" style="401" customWidth="1"/>
  </cols>
  <sheetData>
    <row r="1" spans="1:3" ht="18.75" customHeight="1">
      <c r="A1" s="465">
        <v>14</v>
      </c>
      <c r="C1" s="402" t="s">
        <v>201</v>
      </c>
    </row>
    <row r="2" spans="1:13" ht="11.25" customHeight="1">
      <c r="A2" s="465"/>
      <c r="L2" s="466" t="s">
        <v>145</v>
      </c>
      <c r="M2" s="466"/>
    </row>
    <row r="3" spans="1:13" ht="18" customHeight="1">
      <c r="A3" s="465"/>
      <c r="C3" s="467" t="s">
        <v>275</v>
      </c>
      <c r="D3" s="468"/>
      <c r="E3" s="469"/>
      <c r="F3" s="473" t="s">
        <v>266</v>
      </c>
      <c r="G3" s="473"/>
      <c r="H3" s="473"/>
      <c r="I3" s="473"/>
      <c r="J3" s="473" t="s">
        <v>239</v>
      </c>
      <c r="K3" s="473"/>
      <c r="L3" s="473"/>
      <c r="M3" s="473"/>
    </row>
    <row r="4" spans="1:13" ht="18" customHeight="1" thickBot="1">
      <c r="A4" s="465"/>
      <c r="C4" s="470"/>
      <c r="D4" s="471"/>
      <c r="E4" s="472"/>
      <c r="F4" s="405" t="s">
        <v>276</v>
      </c>
      <c r="G4" s="406" t="s">
        <v>120</v>
      </c>
      <c r="H4" s="405" t="s">
        <v>277</v>
      </c>
      <c r="I4" s="406" t="s">
        <v>278</v>
      </c>
      <c r="J4" s="405" t="s">
        <v>276</v>
      </c>
      <c r="K4" s="406" t="s">
        <v>120</v>
      </c>
      <c r="L4" s="405" t="s">
        <v>277</v>
      </c>
      <c r="M4" s="406" t="s">
        <v>278</v>
      </c>
    </row>
    <row r="5" spans="1:13" ht="18" customHeight="1">
      <c r="A5" s="465"/>
      <c r="B5" s="474" t="s">
        <v>279</v>
      </c>
      <c r="C5" s="477" t="s">
        <v>200</v>
      </c>
      <c r="D5" s="478"/>
      <c r="E5" s="479"/>
      <c r="F5" s="407">
        <f>ROUND('14歳入(千円)'!F5/1000,0)</f>
        <v>1108786</v>
      </c>
      <c r="G5" s="408">
        <v>45.37195817055661</v>
      </c>
      <c r="H5" s="407">
        <f>ROUND('14歳入(千円)'!H5/1000,0)</f>
        <v>16181</v>
      </c>
      <c r="I5" s="409">
        <v>1.4809101079175557</v>
      </c>
      <c r="J5" s="407">
        <f>ROUND('14歳入(千円)'!J5/1000,0)</f>
        <v>1092606</v>
      </c>
      <c r="K5" s="408">
        <v>44.46144237982202</v>
      </c>
      <c r="L5" s="407">
        <f>ROUND('14歳入(千円)'!L5/1000,0)</f>
        <v>-1573</v>
      </c>
      <c r="M5" s="410">
        <v>-0.14379157024219652</v>
      </c>
    </row>
    <row r="6" spans="1:13" ht="18" customHeight="1">
      <c r="A6" s="465"/>
      <c r="B6" s="475"/>
      <c r="C6" s="480"/>
      <c r="D6" s="481" t="s">
        <v>199</v>
      </c>
      <c r="E6" s="481"/>
      <c r="F6" s="270">
        <f>ROUND('14歳入(千円)'!F6/1000,0)</f>
        <v>446761</v>
      </c>
      <c r="G6" s="411">
        <v>18.281618114652815</v>
      </c>
      <c r="H6" s="412">
        <f>ROUND('14歳入(千円)'!H6/1000,0)</f>
        <v>10305</v>
      </c>
      <c r="I6" s="413">
        <v>2.3611760773802346</v>
      </c>
      <c r="J6" s="446">
        <f>ROUND('14歳入(千円)'!J6/1000,0)</f>
        <v>436455</v>
      </c>
      <c r="K6" s="411">
        <v>17.760686303567546</v>
      </c>
      <c r="L6" s="412">
        <f>ROUND('14歳入(千円)'!L6/1000,0)</f>
        <v>4071</v>
      </c>
      <c r="M6" s="415">
        <v>0.9414578612649706</v>
      </c>
    </row>
    <row r="7" spans="1:13" ht="18" customHeight="1">
      <c r="A7" s="465"/>
      <c r="B7" s="475"/>
      <c r="C7" s="480"/>
      <c r="D7" s="481" t="s">
        <v>198</v>
      </c>
      <c r="E7" s="482"/>
      <c r="F7" s="270">
        <f>ROUND('14歳入(千円)'!F7/1000,0)</f>
        <v>76516</v>
      </c>
      <c r="G7" s="411">
        <v>3.131051167943378</v>
      </c>
      <c r="H7" s="412">
        <f>ROUND('14歳入(千円)'!H7/1000,0)</f>
        <v>-4025</v>
      </c>
      <c r="I7" s="413">
        <v>-4.997281616351365</v>
      </c>
      <c r="J7" s="446">
        <f>ROUND('14歳入(千円)'!J7/1000,0)</f>
        <v>80541</v>
      </c>
      <c r="K7" s="411">
        <v>3.2774381955486778</v>
      </c>
      <c r="L7" s="412">
        <f>ROUND('14歳入(千円)'!L7/1000,0)</f>
        <v>-5623</v>
      </c>
      <c r="M7" s="415">
        <v>-6.526172854694025</v>
      </c>
    </row>
    <row r="8" spans="1:13" ht="18" customHeight="1">
      <c r="A8" s="465"/>
      <c r="B8" s="475"/>
      <c r="C8" s="480"/>
      <c r="D8" s="481" t="s">
        <v>280</v>
      </c>
      <c r="E8" s="482"/>
      <c r="F8" s="270">
        <f>ROUND('14歳入(千円)'!F8/1000,0)</f>
        <v>449081</v>
      </c>
      <c r="G8" s="411">
        <v>18.376581655389078</v>
      </c>
      <c r="H8" s="412">
        <f>ROUND('14歳入(千円)'!H8/1000,0)</f>
        <v>8234</v>
      </c>
      <c r="I8" s="413">
        <v>1.8678760246101538</v>
      </c>
      <c r="J8" s="446">
        <f>ROUND('14歳入(千円)'!J8/1000,0)</f>
        <v>440847</v>
      </c>
      <c r="K8" s="411">
        <v>17.939397606256197</v>
      </c>
      <c r="L8" s="412">
        <f>ROUND('14歳入(千円)'!L8/1000,0)</f>
        <v>112</v>
      </c>
      <c r="M8" s="415">
        <v>0.02535173720218609</v>
      </c>
    </row>
    <row r="9" spans="1:13" ht="18" customHeight="1">
      <c r="A9" s="465"/>
      <c r="B9" s="475"/>
      <c r="C9" s="483" t="s">
        <v>186</v>
      </c>
      <c r="D9" s="484"/>
      <c r="E9" s="485"/>
      <c r="F9" s="416">
        <f>ROUND('14歳入(千円)'!F9/1000,0)</f>
        <v>22704</v>
      </c>
      <c r="G9" s="417">
        <v>0.929072338314395</v>
      </c>
      <c r="H9" s="416">
        <f>ROUND('14歳入(千円)'!H9/1000,0)</f>
        <v>1067</v>
      </c>
      <c r="I9" s="418">
        <v>4.931653007312508</v>
      </c>
      <c r="J9" s="416">
        <f>ROUND('14歳入(千円)'!J9/1000,0)</f>
        <v>21637</v>
      </c>
      <c r="K9" s="417">
        <v>0.8804879026276958</v>
      </c>
      <c r="L9" s="416">
        <f>ROUND('14歳入(千円)'!L9/1000,0)</f>
        <v>1428</v>
      </c>
      <c r="M9" s="419">
        <v>7.064169894165487</v>
      </c>
    </row>
    <row r="10" spans="1:13" ht="18" customHeight="1">
      <c r="A10" s="465"/>
      <c r="B10" s="475"/>
      <c r="C10" s="483" t="s">
        <v>185</v>
      </c>
      <c r="D10" s="484"/>
      <c r="E10" s="485"/>
      <c r="F10" s="416">
        <f>ROUND('14歳入(千円)'!F10/1000,0)</f>
        <v>42976</v>
      </c>
      <c r="G10" s="417">
        <v>1.7585960061511579</v>
      </c>
      <c r="H10" s="416">
        <f>ROUND('14歳入(千円)'!H10/1000,0)</f>
        <v>462</v>
      </c>
      <c r="I10" s="418">
        <v>1.0871850918717552</v>
      </c>
      <c r="J10" s="416">
        <f>ROUND('14歳入(千円)'!J10/1000,0)</f>
        <v>42514</v>
      </c>
      <c r="K10" s="417">
        <v>1.7300169465803077</v>
      </c>
      <c r="L10" s="416">
        <f>ROUND('14歳入(千円)'!L10/1000,0)</f>
        <v>-32</v>
      </c>
      <c r="M10" s="419">
        <v>-0.07478556090087174</v>
      </c>
    </row>
    <row r="11" spans="1:13" ht="18" customHeight="1">
      <c r="A11" s="465"/>
      <c r="B11" s="475"/>
      <c r="C11" s="483" t="s">
        <v>184</v>
      </c>
      <c r="D11" s="484"/>
      <c r="E11" s="485"/>
      <c r="F11" s="416">
        <f>ROUND('14歳入(千円)'!F11/1000,0)</f>
        <v>14960</v>
      </c>
      <c r="G11" s="417">
        <v>0.6121645387471009</v>
      </c>
      <c r="H11" s="416">
        <f>ROUND('14歳入(千円)'!H11/1000,0)</f>
        <v>5978</v>
      </c>
      <c r="I11" s="418">
        <v>66.5642148182004</v>
      </c>
      <c r="J11" s="416">
        <f>ROUND('14歳入(千円)'!J11/1000,0)</f>
        <v>8981</v>
      </c>
      <c r="K11" s="417">
        <v>0.36548271670451404</v>
      </c>
      <c r="L11" s="416">
        <f>ROUND('14歳入(千円)'!L11/1000,0)</f>
        <v>-4215</v>
      </c>
      <c r="M11" s="419">
        <v>-31.940782917933735</v>
      </c>
    </row>
    <row r="12" spans="1:13" ht="18" customHeight="1">
      <c r="A12" s="465"/>
      <c r="B12" s="475"/>
      <c r="C12" s="483" t="s">
        <v>183</v>
      </c>
      <c r="D12" s="484"/>
      <c r="E12" s="485"/>
      <c r="F12" s="416">
        <f>ROUND('14歳入(千円)'!F12/1000,0)</f>
        <v>3293</v>
      </c>
      <c r="G12" s="417">
        <v>0.134753709927808</v>
      </c>
      <c r="H12" s="416">
        <f>ROUND('14歳入(千円)'!H12/1000,0)</f>
        <v>940</v>
      </c>
      <c r="I12" s="418">
        <v>39.93948691362012</v>
      </c>
      <c r="J12" s="416">
        <f>ROUND('14歳入(千円)'!J12/1000,0)</f>
        <v>2353</v>
      </c>
      <c r="K12" s="417">
        <v>0.09575927105087421</v>
      </c>
      <c r="L12" s="416">
        <f>ROUND('14歳入(千円)'!L12/1000,0)</f>
        <v>1493</v>
      </c>
      <c r="M12" s="419">
        <v>173.6382971053675</v>
      </c>
    </row>
    <row r="13" spans="1:13" ht="18" customHeight="1">
      <c r="A13" s="465"/>
      <c r="B13" s="475"/>
      <c r="C13" s="483" t="s">
        <v>182</v>
      </c>
      <c r="D13" s="484"/>
      <c r="E13" s="485"/>
      <c r="F13" s="416">
        <f>ROUND('14歳入(千円)'!F13/1000,0)</f>
        <v>43813</v>
      </c>
      <c r="G13" s="417">
        <v>1.7928552116982372</v>
      </c>
      <c r="H13" s="416">
        <f>ROUND('14歳入(千円)'!H13/1000,0)</f>
        <v>-6582</v>
      </c>
      <c r="I13" s="418">
        <v>-13.060860486042461</v>
      </c>
      <c r="J13" s="416">
        <f>ROUND('14歳入(千円)'!J13/1000,0)</f>
        <v>50395</v>
      </c>
      <c r="K13" s="417">
        <v>2.0507383761855342</v>
      </c>
      <c r="L13" s="416">
        <f>ROUND('14歳入(千円)'!L13/1000,0)</f>
        <v>1528</v>
      </c>
      <c r="M13" s="419">
        <v>3.126868517149094</v>
      </c>
    </row>
    <row r="14" spans="1:13" ht="18" customHeight="1">
      <c r="A14" s="465"/>
      <c r="B14" s="475"/>
      <c r="C14" s="483" t="s">
        <v>181</v>
      </c>
      <c r="D14" s="484"/>
      <c r="E14" s="485"/>
      <c r="F14" s="416">
        <f>ROUND('14歳入(千円)'!F14/1000,0)</f>
        <v>118201</v>
      </c>
      <c r="G14" s="417">
        <v>4.836843338674797</v>
      </c>
      <c r="H14" s="416">
        <f>ROUND('14歳入(千円)'!H14/1000,0)</f>
        <v>4523</v>
      </c>
      <c r="I14" s="418">
        <v>3.978858568359696</v>
      </c>
      <c r="J14" s="416">
        <f>ROUND('14歳入(千円)'!J14/1000,0)</f>
        <v>113678</v>
      </c>
      <c r="K14" s="417">
        <v>4.62591185876817</v>
      </c>
      <c r="L14" s="416">
        <f>ROUND('14歳入(千円)'!L14/1000,0)</f>
        <v>-6601</v>
      </c>
      <c r="M14" s="419">
        <v>-5.488376158743855</v>
      </c>
    </row>
    <row r="15" spans="1:13" ht="18" customHeight="1" thickBot="1">
      <c r="A15" s="465"/>
      <c r="B15" s="475"/>
      <c r="C15" s="486" t="s">
        <v>180</v>
      </c>
      <c r="D15" s="487"/>
      <c r="E15" s="488"/>
      <c r="F15" s="420">
        <f>ROUND('14歳入(千円)'!F15/1000,0)</f>
        <v>75742</v>
      </c>
      <c r="G15" s="421">
        <v>3.0994055886498555</v>
      </c>
      <c r="H15" s="420">
        <f>ROUND('14歳入(千円)'!H15/1000,0)</f>
        <v>-2972</v>
      </c>
      <c r="I15" s="422">
        <v>-3.77532286617853</v>
      </c>
      <c r="J15" s="420">
        <f>ROUND('14歳入(千円)'!J15/1000,0)</f>
        <v>78714</v>
      </c>
      <c r="K15" s="421">
        <v>3.2031134955368503</v>
      </c>
      <c r="L15" s="420">
        <f>ROUND('14歳入(千円)'!L15/1000,0)</f>
        <v>-1293</v>
      </c>
      <c r="M15" s="423">
        <v>-1.616268952505228</v>
      </c>
    </row>
    <row r="16" spans="1:13" ht="18" customHeight="1" thickBot="1" thickTop="1">
      <c r="A16" s="465"/>
      <c r="B16" s="476"/>
      <c r="C16" s="489" t="s">
        <v>161</v>
      </c>
      <c r="D16" s="490"/>
      <c r="E16" s="491"/>
      <c r="F16" s="424">
        <f>ROUND('14歳入(千円)'!F16/1000,0)</f>
        <v>1430476</v>
      </c>
      <c r="G16" s="425">
        <v>58.53564890271996</v>
      </c>
      <c r="H16" s="424">
        <f>ROUND('14歳入(千円)'!H16/1000,0)</f>
        <v>19597</v>
      </c>
      <c r="I16" s="426">
        <v>1.3890211980631364</v>
      </c>
      <c r="J16" s="424">
        <f>ROUND('14歳入(千円)'!J16/1000,0)</f>
        <v>1410879</v>
      </c>
      <c r="K16" s="425">
        <v>57.41295294727596</v>
      </c>
      <c r="L16" s="424">
        <f>ROUND('14歳入(千円)'!L16/1000,0)</f>
        <v>-9266</v>
      </c>
      <c r="M16" s="427">
        <v>-0.6524586981575865</v>
      </c>
    </row>
    <row r="17" spans="1:13" ht="18" customHeight="1">
      <c r="A17" s="465"/>
      <c r="B17" s="474" t="s">
        <v>281</v>
      </c>
      <c r="C17" s="492" t="s">
        <v>197</v>
      </c>
      <c r="D17" s="493"/>
      <c r="E17" s="494"/>
      <c r="F17" s="407">
        <f>ROUND('14歳入(千円)'!F17/1000,0)</f>
        <v>17171</v>
      </c>
      <c r="G17" s="428">
        <v>0.7026382124107843</v>
      </c>
      <c r="H17" s="407">
        <f>ROUND('14歳入(千円)'!H17/1000,0)</f>
        <v>-199</v>
      </c>
      <c r="I17" s="409">
        <v>-1.1454351450314564</v>
      </c>
      <c r="J17" s="407">
        <f>ROUND('14歳入(千円)'!J17/1000,0)</f>
        <v>17370</v>
      </c>
      <c r="K17" s="408">
        <v>0.7068307163263602</v>
      </c>
      <c r="L17" s="407">
        <f>ROUND('14歳入(千円)'!L17/1000,0)</f>
        <v>775</v>
      </c>
      <c r="M17" s="410">
        <v>4.668517898745126</v>
      </c>
    </row>
    <row r="18" spans="1:13" ht="18" customHeight="1">
      <c r="A18" s="465"/>
      <c r="B18" s="475"/>
      <c r="C18" s="483" t="s">
        <v>196</v>
      </c>
      <c r="D18" s="484"/>
      <c r="E18" s="485"/>
      <c r="F18" s="416">
        <f>ROUND('14歳入(千円)'!F18/1000,0)</f>
        <v>105448</v>
      </c>
      <c r="G18" s="417">
        <v>4.314975001858328</v>
      </c>
      <c r="H18" s="416">
        <f>ROUND('14歳入(千円)'!H18/1000,0)</f>
        <v>-11541</v>
      </c>
      <c r="I18" s="418">
        <v>-9.86474999350792</v>
      </c>
      <c r="J18" s="416">
        <f>ROUND('14歳入(千円)'!J18/1000,0)</f>
        <v>116989</v>
      </c>
      <c r="K18" s="417">
        <v>4.760625235113963</v>
      </c>
      <c r="L18" s="416">
        <f>ROUND('14歳入(千円)'!L18/1000,0)</f>
        <v>45919</v>
      </c>
      <c r="M18" s="419">
        <v>64.61170161070967</v>
      </c>
    </row>
    <row r="19" spans="1:13" ht="18" customHeight="1">
      <c r="A19" s="465"/>
      <c r="B19" s="475"/>
      <c r="C19" s="486" t="s">
        <v>282</v>
      </c>
      <c r="D19" s="487"/>
      <c r="E19" s="485"/>
      <c r="F19" s="416">
        <f>ROUND('14歳入(千円)'!F19/1000,0)</f>
        <v>23630</v>
      </c>
      <c r="G19" s="417">
        <v>0.9669324972939662</v>
      </c>
      <c r="H19" s="416">
        <f>ROUND('14歳入(千円)'!H19/1000,0)</f>
        <v>-6030</v>
      </c>
      <c r="I19" s="418">
        <v>-20.33142350291687</v>
      </c>
      <c r="J19" s="416">
        <f>ROUND('14歳入(千円)'!J19/1000,0)</f>
        <v>29660</v>
      </c>
      <c r="K19" s="417">
        <v>1.2069505506178024</v>
      </c>
      <c r="L19" s="416">
        <f>ROUND('14歳入(千円)'!L19/1000,0)</f>
        <v>1667</v>
      </c>
      <c r="M19" s="419">
        <v>5.953811018406499</v>
      </c>
    </row>
    <row r="20" spans="1:13" ht="18" customHeight="1">
      <c r="A20" s="465"/>
      <c r="B20" s="475"/>
      <c r="C20" s="483" t="s">
        <v>283</v>
      </c>
      <c r="D20" s="484"/>
      <c r="E20" s="485"/>
      <c r="F20" s="416">
        <f>ROUND('14歳入(千円)'!F20/1000,0)</f>
        <v>5562</v>
      </c>
      <c r="G20" s="429">
        <v>0.22761828016024394</v>
      </c>
      <c r="H20" s="416">
        <f>ROUND('14歳入(千円)'!H20/1000,0)</f>
        <v>168</v>
      </c>
      <c r="I20" s="418">
        <v>3.120610974584252</v>
      </c>
      <c r="J20" s="416">
        <f>ROUND('14歳入(千円)'!J20/1000,0)</f>
        <v>5394</v>
      </c>
      <c r="K20" s="417">
        <v>0.21950379749757923</v>
      </c>
      <c r="L20" s="416">
        <f>ROUND('14歳入(千円)'!L20/1000,0)</f>
        <v>-49</v>
      </c>
      <c r="M20" s="419">
        <v>-0.9033477436882053</v>
      </c>
    </row>
    <row r="21" spans="1:13" ht="18" customHeight="1">
      <c r="A21" s="465"/>
      <c r="B21" s="475"/>
      <c r="C21" s="486" t="s">
        <v>195</v>
      </c>
      <c r="D21" s="487"/>
      <c r="E21" s="488"/>
      <c r="F21" s="416">
        <f>ROUND('14歳入(千円)'!F21/1000,0)</f>
        <v>152843</v>
      </c>
      <c r="G21" s="429">
        <v>6.254377425512406</v>
      </c>
      <c r="H21" s="416">
        <f>ROUND('14歳入(千円)'!H21/1000,0)</f>
        <v>-10067</v>
      </c>
      <c r="I21" s="418">
        <v>-6.179553361521473</v>
      </c>
      <c r="J21" s="416">
        <f>ROUND('14歳入(千円)'!J21/1000,0)</f>
        <v>162910</v>
      </c>
      <c r="K21" s="417">
        <v>6.629289232236024</v>
      </c>
      <c r="L21" s="416">
        <f>ROUND('14歳入(千円)'!L21/1000,0)</f>
        <v>4908</v>
      </c>
      <c r="M21" s="419">
        <v>3.106613743513595</v>
      </c>
    </row>
    <row r="22" spans="1:13" ht="18" customHeight="1">
      <c r="A22" s="465"/>
      <c r="B22" s="475"/>
      <c r="C22" s="430"/>
      <c r="D22" s="481" t="s">
        <v>194</v>
      </c>
      <c r="E22" s="481"/>
      <c r="F22" s="412">
        <f>ROUND('14歳入(千円)'!F22/1000,0)</f>
        <v>134478</v>
      </c>
      <c r="G22" s="411">
        <v>5.5029039189811</v>
      </c>
      <c r="H22" s="412">
        <f>ROUND('14歳入(千円)'!H22/1000,0)</f>
        <v>-5602</v>
      </c>
      <c r="I22" s="413">
        <v>-3.999397004584508</v>
      </c>
      <c r="J22" s="412">
        <f>ROUND('14歳入(千円)'!J22/1000,0)</f>
        <v>140081</v>
      </c>
      <c r="K22" s="411">
        <v>5.700308327875647</v>
      </c>
      <c r="L22" s="412">
        <f>ROUND('14歳入(千円)'!L22/1000,0)</f>
        <v>3430</v>
      </c>
      <c r="M22" s="415">
        <v>2.5099149220787322</v>
      </c>
    </row>
    <row r="23" spans="1:13" ht="18" customHeight="1">
      <c r="A23" s="465"/>
      <c r="B23" s="475"/>
      <c r="C23" s="430"/>
      <c r="D23" s="481" t="s">
        <v>193</v>
      </c>
      <c r="E23" s="482"/>
      <c r="F23" s="412">
        <f>ROUND('14歳入(千円)'!F23/1000,0)</f>
        <v>18254</v>
      </c>
      <c r="G23" s="411">
        <v>0.746944765087871</v>
      </c>
      <c r="H23" s="412">
        <f>ROUND('14歳入(千円)'!H23/1000,0)</f>
        <v>-3525</v>
      </c>
      <c r="I23" s="413">
        <v>-16.18721223746242</v>
      </c>
      <c r="J23" s="412">
        <f>ROUND('14歳入(千円)'!J23/1000,0)</f>
        <v>21779</v>
      </c>
      <c r="K23" s="411">
        <v>0.8862547576284164</v>
      </c>
      <c r="L23" s="412">
        <f>ROUND('14歳入(千円)'!L23/1000,0)</f>
        <v>942</v>
      </c>
      <c r="M23" s="415">
        <v>4.5228505434855615</v>
      </c>
    </row>
    <row r="24" spans="1:13" ht="18" customHeight="1">
      <c r="A24" s="465"/>
      <c r="B24" s="475"/>
      <c r="C24" s="431"/>
      <c r="D24" s="481" t="s">
        <v>192</v>
      </c>
      <c r="E24" s="482"/>
      <c r="F24" s="412">
        <f>ROUND('14歳入(千円)'!F24/1000,0)</f>
        <v>111</v>
      </c>
      <c r="G24" s="411">
        <v>0.004528741443434354</v>
      </c>
      <c r="H24" s="412">
        <f>ROUND('14歳入(千円)'!H24/1000,0)</f>
        <v>-939</v>
      </c>
      <c r="I24" s="413">
        <v>-89.45942805549153</v>
      </c>
      <c r="J24" s="412">
        <f>ROUND('14歳入(千円)'!J24/1000,0)</f>
        <v>1050</v>
      </c>
      <c r="K24" s="411">
        <v>0.04272614673196102</v>
      </c>
      <c r="L24" s="412">
        <f>ROUND('14歳入(千円)'!L24/1000,0)</f>
        <v>536</v>
      </c>
      <c r="M24" s="415">
        <v>104.3900682298206</v>
      </c>
    </row>
    <row r="25" spans="1:13" ht="18" customHeight="1">
      <c r="A25" s="465"/>
      <c r="B25" s="475"/>
      <c r="C25" s="483" t="s">
        <v>191</v>
      </c>
      <c r="D25" s="484"/>
      <c r="E25" s="485"/>
      <c r="F25" s="416">
        <f>ROUND('14歳入(千円)'!F25/1000,0)</f>
        <v>381873</v>
      </c>
      <c r="G25" s="417">
        <v>15.626324550837243</v>
      </c>
      <c r="H25" s="416">
        <f>ROUND('14歳入(千円)'!H25/1000,0)</f>
        <v>11564</v>
      </c>
      <c r="I25" s="418">
        <v>3.122417906404423</v>
      </c>
      <c r="J25" s="416">
        <f>ROUND('14歳入(千円)'!J25/1000,0)</f>
        <v>370309</v>
      </c>
      <c r="K25" s="417">
        <v>15.068989518824862</v>
      </c>
      <c r="L25" s="416">
        <f>ROUND('14歳入(千円)'!L25/1000,0)</f>
        <v>16093</v>
      </c>
      <c r="M25" s="419">
        <v>4.5433195078934</v>
      </c>
    </row>
    <row r="26" spans="1:13" ht="18" customHeight="1">
      <c r="A26" s="465"/>
      <c r="B26" s="475"/>
      <c r="C26" s="483" t="s">
        <v>190</v>
      </c>
      <c r="D26" s="484"/>
      <c r="E26" s="485"/>
      <c r="F26" s="416">
        <f>ROUND('14歳入(千円)'!F26/1000,0)</f>
        <v>129485</v>
      </c>
      <c r="G26" s="417">
        <v>5.298564348655846</v>
      </c>
      <c r="H26" s="416">
        <f>ROUND('14歳入(千円)'!H26/1000,0)</f>
        <v>-7663</v>
      </c>
      <c r="I26" s="418">
        <v>-5.587230064228687</v>
      </c>
      <c r="J26" s="416">
        <f>ROUND('14歳入(千円)'!J26/1000,0)</f>
        <v>137147</v>
      </c>
      <c r="K26" s="417">
        <v>5.5809464012533985</v>
      </c>
      <c r="L26" s="416">
        <f>ROUND('14歳入(千円)'!L26/1000,0)</f>
        <v>7899</v>
      </c>
      <c r="M26" s="419">
        <v>6.111385595144955</v>
      </c>
    </row>
    <row r="27" spans="1:13" ht="18" customHeight="1">
      <c r="A27" s="465"/>
      <c r="B27" s="475"/>
      <c r="C27" s="486" t="s">
        <v>189</v>
      </c>
      <c r="D27" s="487"/>
      <c r="E27" s="488"/>
      <c r="F27" s="420">
        <f>ROUND('14歳入(千円)'!F27/1000,0)</f>
        <v>197284</v>
      </c>
      <c r="G27" s="421">
        <v>8.072920780551225</v>
      </c>
      <c r="H27" s="420">
        <f>ROUND('14歳入(千円)'!H27/1000,0)</f>
        <v>-9482</v>
      </c>
      <c r="I27" s="422">
        <v>-4.585775699148999</v>
      </c>
      <c r="J27" s="420">
        <f>ROUND('14歳入(千円)'!J27/1000,0)</f>
        <v>206765</v>
      </c>
      <c r="K27" s="421">
        <v>8.413911600854048</v>
      </c>
      <c r="L27" s="420">
        <f>ROUND('14歳入(千円)'!L27/1000,0)</f>
        <v>-31957</v>
      </c>
      <c r="M27" s="423">
        <v>-13.386708875349287</v>
      </c>
    </row>
    <row r="28" spans="1:13" ht="18" customHeight="1">
      <c r="A28" s="465"/>
      <c r="B28" s="475"/>
      <c r="C28" s="430"/>
      <c r="D28" s="481" t="s">
        <v>188</v>
      </c>
      <c r="E28" s="482"/>
      <c r="F28" s="412">
        <f>ROUND('14歳入(千円)'!F28/1000,0)</f>
        <v>71728</v>
      </c>
      <c r="G28" s="411">
        <v>2.935128430873303</v>
      </c>
      <c r="H28" s="412">
        <f>ROUND('14歳入(千円)'!H28/1000,0)</f>
        <v>-12760</v>
      </c>
      <c r="I28" s="413">
        <v>-15.102773220379074</v>
      </c>
      <c r="J28" s="412">
        <f>ROUND('14歳入(千円)'!J28/1000,0)</f>
        <v>84488</v>
      </c>
      <c r="K28" s="411">
        <v>3.4380642086321993</v>
      </c>
      <c r="L28" s="412">
        <f>ROUND('14歳入(千円)'!L28/1000,0)</f>
        <v>-15675</v>
      </c>
      <c r="M28" s="415">
        <v>-15.64967831867008</v>
      </c>
    </row>
    <row r="29" spans="1:13" ht="18" customHeight="1" thickBot="1">
      <c r="A29" s="465"/>
      <c r="B29" s="475"/>
      <c r="C29" s="430"/>
      <c r="D29" s="495" t="s">
        <v>187</v>
      </c>
      <c r="E29" s="496"/>
      <c r="F29" s="432">
        <f>ROUND('14歳入(千円)'!F29/1000,0)</f>
        <v>125556</v>
      </c>
      <c r="G29" s="433">
        <v>5.137792349677922</v>
      </c>
      <c r="H29" s="432">
        <f>ROUND('14歳入(千円)'!H29/1000,0)</f>
        <v>3278</v>
      </c>
      <c r="I29" s="434">
        <v>2.680948922778988</v>
      </c>
      <c r="J29" s="432">
        <f>ROUND('14歳入(千円)'!J29/1000,0)</f>
        <v>122278</v>
      </c>
      <c r="K29" s="433">
        <v>4.97584739222185</v>
      </c>
      <c r="L29" s="432">
        <f>ROUND('14歳入(千円)'!L29/1000,0)</f>
        <v>-16282</v>
      </c>
      <c r="M29" s="435">
        <v>-11.750836283329539</v>
      </c>
    </row>
    <row r="30" spans="1:13" ht="18" customHeight="1" thickBot="1" thickTop="1">
      <c r="A30" s="465"/>
      <c r="B30" s="476"/>
      <c r="C30" s="489" t="s">
        <v>161</v>
      </c>
      <c r="D30" s="497"/>
      <c r="E30" s="498"/>
      <c r="F30" s="436">
        <f>ROUND('14歳入(千円)'!F30/1000,0)</f>
        <v>1013294</v>
      </c>
      <c r="G30" s="437">
        <v>41.464351097280044</v>
      </c>
      <c r="H30" s="436">
        <f>ROUND('14歳入(千円)'!H30/1000,0)</f>
        <v>-33249</v>
      </c>
      <c r="I30" s="438">
        <v>-3.177180843143991</v>
      </c>
      <c r="J30" s="436">
        <f>ROUND('14歳入(千円)'!J30/1000,0)</f>
        <v>1046544</v>
      </c>
      <c r="K30" s="437">
        <v>42.58704705272404</v>
      </c>
      <c r="L30" s="436">
        <f>ROUND('14歳入(千円)'!L30/1000,0)</f>
        <v>45255</v>
      </c>
      <c r="M30" s="439">
        <v>4.5196615663952295</v>
      </c>
    </row>
    <row r="31" spans="1:13" ht="18" customHeight="1">
      <c r="A31" s="465"/>
      <c r="C31" s="499" t="s">
        <v>284</v>
      </c>
      <c r="D31" s="500"/>
      <c r="E31" s="501"/>
      <c r="F31" s="440">
        <f>ROUND('14歳入(千円)'!F31/1000,0)</f>
        <v>2443771</v>
      </c>
      <c r="G31" s="441">
        <v>100</v>
      </c>
      <c r="H31" s="440">
        <f>ROUND('14歳入(千円)'!H31/1000,0)</f>
        <v>-13652</v>
      </c>
      <c r="I31" s="442">
        <v>-0.5555894137481886</v>
      </c>
      <c r="J31" s="440">
        <f>ROUND('14歳入(千円)'!J31/1000,0)</f>
        <v>2457423</v>
      </c>
      <c r="K31" s="441">
        <v>100</v>
      </c>
      <c r="L31" s="440">
        <f>ROUND('14歳入(千円)'!L31/1000,0)</f>
        <v>35989</v>
      </c>
      <c r="M31" s="442">
        <v>1.4862686987641527</v>
      </c>
    </row>
    <row r="32" spans="1:13" ht="18" customHeight="1">
      <c r="A32" s="465"/>
      <c r="C32" s="502" t="s">
        <v>285</v>
      </c>
      <c r="D32" s="502"/>
      <c r="E32" s="502"/>
      <c r="F32" s="502"/>
      <c r="G32" s="502"/>
      <c r="H32" s="502"/>
      <c r="I32" s="502"/>
      <c r="J32" s="502"/>
      <c r="K32" s="502"/>
      <c r="L32" s="502"/>
      <c r="M32" s="502"/>
    </row>
    <row r="33" spans="1:13" ht="18" customHeight="1">
      <c r="A33" s="465"/>
      <c r="C33" s="443" t="s">
        <v>286</v>
      </c>
      <c r="D33" s="443"/>
      <c r="E33" s="444"/>
      <c r="F33" s="445"/>
      <c r="G33" s="443"/>
      <c r="H33" s="445"/>
      <c r="I33" s="443"/>
      <c r="J33" s="445"/>
      <c r="K33" s="443"/>
      <c r="L33" s="445"/>
      <c r="M33" s="443"/>
    </row>
    <row r="34" spans="1:13" ht="18" customHeight="1">
      <c r="A34" s="465"/>
      <c r="C34" s="443" t="s">
        <v>287</v>
      </c>
      <c r="D34" s="443"/>
      <c r="E34" s="444"/>
      <c r="F34" s="445"/>
      <c r="G34" s="443"/>
      <c r="H34" s="445"/>
      <c r="I34" s="443"/>
      <c r="J34" s="445"/>
      <c r="K34" s="443"/>
      <c r="L34" s="445"/>
      <c r="M34" s="443"/>
    </row>
  </sheetData>
  <sheetProtection/>
  <mergeCells count="36">
    <mergeCell ref="D29:E29"/>
    <mergeCell ref="C30:E30"/>
    <mergeCell ref="C31:E31"/>
    <mergeCell ref="C32:M32"/>
    <mergeCell ref="D23:E23"/>
    <mergeCell ref="D24:E24"/>
    <mergeCell ref="C25:E25"/>
    <mergeCell ref="C26:E26"/>
    <mergeCell ref="C27:E27"/>
    <mergeCell ref="D28:E28"/>
    <mergeCell ref="C14:E14"/>
    <mergeCell ref="C15:E15"/>
    <mergeCell ref="C16:E16"/>
    <mergeCell ref="B17:B30"/>
    <mergeCell ref="C17:E17"/>
    <mergeCell ref="C18:E18"/>
    <mergeCell ref="C19:E19"/>
    <mergeCell ref="C20:E20"/>
    <mergeCell ref="C21:E21"/>
    <mergeCell ref="D22:E22"/>
    <mergeCell ref="D8:E8"/>
    <mergeCell ref="C9:E9"/>
    <mergeCell ref="C10:E10"/>
    <mergeCell ref="C11:E11"/>
    <mergeCell ref="C12:E12"/>
    <mergeCell ref="C13:E13"/>
    <mergeCell ref="A1:A34"/>
    <mergeCell ref="L2:M2"/>
    <mergeCell ref="C3:E4"/>
    <mergeCell ref="F3:I3"/>
    <mergeCell ref="J3:M3"/>
    <mergeCell ref="B5:B16"/>
    <mergeCell ref="C5:E5"/>
    <mergeCell ref="C6:C8"/>
    <mergeCell ref="D6:E6"/>
    <mergeCell ref="D7:E7"/>
  </mergeCells>
  <printOptions/>
  <pageMargins left="0.7086614173228347" right="0.7086614173228347" top="0.5511811023622047" bottom="0.35433070866141736" header="0.31496062992125984" footer="0.31496062992125984"/>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I30"/>
  <sheetViews>
    <sheetView view="pageBreakPreview" zoomScale="85" zoomScaleSheetLayoutView="85" zoomScalePageLayoutView="0" workbookViewId="0" topLeftCell="A1">
      <pane xSplit="5" ySplit="4" topLeftCell="F5" activePane="bottomRight" state="frozen"/>
      <selection pane="topLeft" activeCell="Q27" sqref="Q27"/>
      <selection pane="topRight" activeCell="Q27" sqref="Q27"/>
      <selection pane="bottomLeft" activeCell="Q27" sqref="Q27"/>
      <selection pane="bottomRight" activeCell="Q27" sqref="Q27"/>
    </sheetView>
  </sheetViews>
  <sheetFormatPr defaultColWidth="9.00390625" defaultRowHeight="19.5" customHeight="1"/>
  <cols>
    <col min="1" max="1" width="8.25390625" style="162" customWidth="1"/>
    <col min="2" max="4" width="4.50390625" style="161" customWidth="1"/>
    <col min="5" max="5" width="22.75390625" style="161" customWidth="1"/>
    <col min="6" max="7" width="26.125" style="128" customWidth="1"/>
    <col min="8" max="8" width="25.125" style="128" customWidth="1"/>
    <col min="9" max="9" width="17.625" style="128" customWidth="1"/>
    <col min="10" max="16384" width="9.00390625" style="128" customWidth="1"/>
  </cols>
  <sheetData>
    <row r="1" spans="1:9" ht="29.25" customHeight="1">
      <c r="A1" s="522">
        <v>15</v>
      </c>
      <c r="B1" s="125" t="s">
        <v>202</v>
      </c>
      <c r="C1" s="126"/>
      <c r="D1" s="126"/>
      <c r="E1" s="126"/>
      <c r="F1" s="127"/>
      <c r="G1" s="127"/>
      <c r="H1" s="127"/>
      <c r="I1" s="127"/>
    </row>
    <row r="2" spans="1:9" ht="20.25" customHeight="1" thickBot="1">
      <c r="A2" s="523"/>
      <c r="B2" s="129"/>
      <c r="C2" s="129"/>
      <c r="D2" s="129"/>
      <c r="E2" s="129"/>
      <c r="F2" s="127"/>
      <c r="G2" s="127"/>
      <c r="H2" s="503" t="s">
        <v>145</v>
      </c>
      <c r="I2" s="503"/>
    </row>
    <row r="3" spans="1:9" ht="23.25" customHeight="1">
      <c r="A3" s="523"/>
      <c r="B3" s="504" t="s">
        <v>203</v>
      </c>
      <c r="C3" s="505"/>
      <c r="D3" s="505"/>
      <c r="E3" s="506"/>
      <c r="F3" s="130" t="s">
        <v>266</v>
      </c>
      <c r="G3" s="131" t="s">
        <v>239</v>
      </c>
      <c r="H3" s="510" t="s">
        <v>121</v>
      </c>
      <c r="I3" s="511"/>
    </row>
    <row r="4" spans="1:9" ht="23.25" customHeight="1" thickBot="1">
      <c r="A4" s="523"/>
      <c r="B4" s="507"/>
      <c r="C4" s="508"/>
      <c r="D4" s="508"/>
      <c r="E4" s="509"/>
      <c r="F4" s="132" t="s">
        <v>143</v>
      </c>
      <c r="G4" s="133" t="s">
        <v>142</v>
      </c>
      <c r="H4" s="133" t="s">
        <v>141</v>
      </c>
      <c r="I4" s="134" t="s">
        <v>140</v>
      </c>
    </row>
    <row r="5" spans="1:9" ht="23.25" customHeight="1">
      <c r="A5" s="523"/>
      <c r="B5" s="135" t="s">
        <v>204</v>
      </c>
      <c r="C5" s="129"/>
      <c r="D5" s="129"/>
      <c r="E5" s="136"/>
      <c r="F5" s="137">
        <f>ROUND('15 税動向 (2)'!F5/1000,0)</f>
        <v>1031004</v>
      </c>
      <c r="G5" s="138">
        <f>ROUND('15 税動向 (2)'!G5/1000,0)</f>
        <v>1015907</v>
      </c>
      <c r="H5" s="138">
        <f>ROUND('15 税動向 (2)'!H5/1000,0)</f>
        <v>15097</v>
      </c>
      <c r="I5" s="139">
        <f>'15 税動向 (2)'!I5</f>
        <v>1.4860207298737824</v>
      </c>
    </row>
    <row r="6" spans="1:9" ht="23.25" customHeight="1">
      <c r="A6" s="523"/>
      <c r="B6" s="135"/>
      <c r="C6" s="140" t="s">
        <v>205</v>
      </c>
      <c r="D6" s="141"/>
      <c r="E6" s="142"/>
      <c r="F6" s="143">
        <f>ROUND('15 税動向 (2)'!F6/1000,0)</f>
        <v>1031004</v>
      </c>
      <c r="G6" s="144">
        <f>ROUND('15 税動向 (2)'!G6/1000,0)</f>
        <v>1015907</v>
      </c>
      <c r="H6" s="138">
        <f>ROUND('15 税動向 (2)'!H6/1000,0)</f>
        <v>15097</v>
      </c>
      <c r="I6" s="139">
        <f>'15 税動向 (2)'!I6</f>
        <v>1.4860207298737824</v>
      </c>
    </row>
    <row r="7" spans="1:9" ht="23.25" customHeight="1">
      <c r="A7" s="523"/>
      <c r="B7" s="135"/>
      <c r="C7" s="145"/>
      <c r="D7" s="512" t="s">
        <v>206</v>
      </c>
      <c r="E7" s="513"/>
      <c r="F7" s="143">
        <f>ROUND('15 税動向 (2)'!F7/1000,0)</f>
        <v>523276</v>
      </c>
      <c r="G7" s="144">
        <f>ROUND('15 税動向 (2)'!G7/1000,0)</f>
        <v>516996</v>
      </c>
      <c r="H7" s="138">
        <f>ROUND('15 税動向 (2)'!H7/1000,0)</f>
        <v>6281</v>
      </c>
      <c r="I7" s="139">
        <f>'15 税動向 (2)'!I7</f>
        <v>1.2148338591478973</v>
      </c>
    </row>
    <row r="8" spans="1:9" ht="23.25" customHeight="1">
      <c r="A8" s="523"/>
      <c r="B8" s="135"/>
      <c r="C8" s="145"/>
      <c r="D8" s="146"/>
      <c r="E8" s="147" t="s">
        <v>207</v>
      </c>
      <c r="F8" s="143">
        <f>ROUND('15 税動向 (2)'!F8/1000,0)</f>
        <v>446761</v>
      </c>
      <c r="G8" s="144">
        <f>ROUND('15 税動向 (2)'!G8/1000,0)</f>
        <v>436455</v>
      </c>
      <c r="H8" s="138">
        <f>ROUND('15 税動向 (2)'!H8/1000,0)</f>
        <v>10305</v>
      </c>
      <c r="I8" s="139">
        <f>'15 税動向 (2)'!I8</f>
        <v>2.3611760773802346</v>
      </c>
    </row>
    <row r="9" spans="1:9" ht="23.25" customHeight="1">
      <c r="A9" s="523"/>
      <c r="B9" s="135"/>
      <c r="C9" s="145"/>
      <c r="D9" s="148"/>
      <c r="E9" s="147" t="s">
        <v>208</v>
      </c>
      <c r="F9" s="143">
        <f>ROUND('15 税動向 (2)'!F9/1000,0)</f>
        <v>76516</v>
      </c>
      <c r="G9" s="144">
        <f>ROUND('15 税動向 (2)'!G9/1000,0)</f>
        <v>80541</v>
      </c>
      <c r="H9" s="138">
        <f>ROUND('15 税動向 (2)'!H9/1000,0)</f>
        <v>-4025</v>
      </c>
      <c r="I9" s="139">
        <f>'15 税動向 (2)'!I9</f>
        <v>-4.997281616351365</v>
      </c>
    </row>
    <row r="10" spans="1:9" ht="23.25" customHeight="1">
      <c r="A10" s="523"/>
      <c r="B10" s="135"/>
      <c r="C10" s="145"/>
      <c r="D10" s="514" t="s">
        <v>209</v>
      </c>
      <c r="E10" s="515"/>
      <c r="F10" s="143">
        <f>ROUND('15 税動向 (2)'!F10/1000,0)</f>
        <v>449081</v>
      </c>
      <c r="G10" s="144">
        <f>ROUND('15 税動向 (2)'!G10/1000,0)</f>
        <v>440847</v>
      </c>
      <c r="H10" s="138">
        <f>ROUND('15 税動向 (2)'!H10/1000,0)</f>
        <v>8234</v>
      </c>
      <c r="I10" s="139">
        <f>'15 税動向 (2)'!I10</f>
        <v>1.8678760246101538</v>
      </c>
    </row>
    <row r="11" spans="1:9" ht="23.25" customHeight="1">
      <c r="A11" s="523"/>
      <c r="B11" s="135"/>
      <c r="C11" s="145"/>
      <c r="D11" s="514" t="s">
        <v>210</v>
      </c>
      <c r="E11" s="515"/>
      <c r="F11" s="143">
        <f>ROUND('15 税動向 (2)'!F11/1000,0)</f>
        <v>10328</v>
      </c>
      <c r="G11" s="144">
        <f>ROUND('15 税動向 (2)'!G11/1000,0)</f>
        <v>8583</v>
      </c>
      <c r="H11" s="138">
        <f>ROUND('15 税動向 (2)'!H11/1000,0)</f>
        <v>1746</v>
      </c>
      <c r="I11" s="139">
        <f>'15 税動向 (2)'!I11</f>
        <v>20.3395020408363</v>
      </c>
    </row>
    <row r="12" spans="1:9" ht="23.25" customHeight="1">
      <c r="A12" s="523"/>
      <c r="B12" s="135"/>
      <c r="C12" s="145"/>
      <c r="D12" s="514" t="s">
        <v>211</v>
      </c>
      <c r="E12" s="515"/>
      <c r="F12" s="143">
        <f>ROUND('15 税動向 (2)'!F12/1000,0)</f>
        <v>48087</v>
      </c>
      <c r="G12" s="144">
        <f>ROUND('15 税動向 (2)'!G12/1000,0)</f>
        <v>49395</v>
      </c>
      <c r="H12" s="138">
        <f>ROUND('15 税動向 (2)'!H12/1000,0)</f>
        <v>-1308</v>
      </c>
      <c r="I12" s="139">
        <f>'15 税動向 (2)'!I12</f>
        <v>-2.647724023162392</v>
      </c>
    </row>
    <row r="13" spans="1:9" ht="23.25" customHeight="1">
      <c r="A13" s="523"/>
      <c r="B13" s="135"/>
      <c r="C13" s="145"/>
      <c r="D13" s="514" t="s">
        <v>212</v>
      </c>
      <c r="E13" s="515"/>
      <c r="F13" s="143">
        <f>ROUND('15 税動向 (2)'!F13/1000,0)</f>
        <v>231</v>
      </c>
      <c r="G13" s="144">
        <f>ROUND('15 税動向 (2)'!G13/1000,0)</f>
        <v>88</v>
      </c>
      <c r="H13" s="138">
        <f>ROUND('15 税動向 (2)'!H13/1000,0)</f>
        <v>144</v>
      </c>
      <c r="I13" s="139">
        <f>'15 税動向 (2)'!I13</f>
        <v>164.00027394445775</v>
      </c>
    </row>
    <row r="14" spans="1:9" ht="23.25" customHeight="1">
      <c r="A14" s="523"/>
      <c r="B14" s="149"/>
      <c r="C14" s="524" t="s">
        <v>213</v>
      </c>
      <c r="D14" s="525"/>
      <c r="E14" s="526"/>
      <c r="F14" s="143">
        <f>ROUND('15 税動向 (2)'!F14/1000,0)</f>
        <v>0</v>
      </c>
      <c r="G14" s="144">
        <f>ROUND('15 税動向 (2)'!G14/1000,0)</f>
        <v>0</v>
      </c>
      <c r="H14" s="138">
        <f>ROUND('15 税動向 (2)'!H14/1000,0)</f>
        <v>0</v>
      </c>
      <c r="I14" s="139">
        <f>'15 税動向 (2)'!I14</f>
        <v>0</v>
      </c>
    </row>
    <row r="15" spans="1:9" ht="23.25" customHeight="1">
      <c r="A15" s="523"/>
      <c r="B15" s="150" t="s">
        <v>214</v>
      </c>
      <c r="C15" s="141"/>
      <c r="D15" s="141"/>
      <c r="E15" s="142"/>
      <c r="F15" s="143">
        <f>ROUND('15 税動向 (2)'!F15/1000,0)</f>
        <v>77782</v>
      </c>
      <c r="G15" s="144">
        <f>ROUND('15 税動向 (2)'!G15/1000,0)</f>
        <v>76698</v>
      </c>
      <c r="H15" s="138">
        <f>ROUND('15 税動向 (2)'!H15/1000,0)</f>
        <v>1084</v>
      </c>
      <c r="I15" s="139">
        <f>'15 税動向 (2)'!I15</f>
        <v>1.4132173258235752</v>
      </c>
    </row>
    <row r="16" spans="1:9" ht="23.25" customHeight="1">
      <c r="A16" s="523"/>
      <c r="B16" s="135"/>
      <c r="C16" s="516" t="s">
        <v>215</v>
      </c>
      <c r="D16" s="517"/>
      <c r="E16" s="518"/>
      <c r="F16" s="143">
        <f>ROUND('15 税動向 (2)'!F16/1000,0)</f>
        <v>77782</v>
      </c>
      <c r="G16" s="144">
        <f>ROUND('15 税動向 (2)'!G16/1000,0)</f>
        <v>76698</v>
      </c>
      <c r="H16" s="138">
        <f>ROUND('15 税動向 (2)'!H16/1000,0)</f>
        <v>1084</v>
      </c>
      <c r="I16" s="139">
        <f>'15 税動向 (2)'!I16</f>
        <v>1.4132173258235752</v>
      </c>
    </row>
    <row r="17" spans="1:9" ht="23.25" customHeight="1">
      <c r="A17" s="523"/>
      <c r="B17" s="135"/>
      <c r="C17" s="151"/>
      <c r="D17" s="519" t="s">
        <v>216</v>
      </c>
      <c r="E17" s="520"/>
      <c r="F17" s="143">
        <f>ROUND('15 税動向 (2)'!F17/1000,0)</f>
        <v>68828</v>
      </c>
      <c r="G17" s="144">
        <f>ROUND('15 税動向 (2)'!G17/1000,0)</f>
        <v>67872</v>
      </c>
      <c r="H17" s="138">
        <f>ROUND('15 税動向 (2)'!H17/1000,0)</f>
        <v>956</v>
      </c>
      <c r="I17" s="139">
        <f>'15 税動向 (2)'!I17</f>
        <v>1.4079560106531026</v>
      </c>
    </row>
    <row r="18" spans="1:9" ht="23.25" customHeight="1">
      <c r="A18" s="523"/>
      <c r="B18" s="135"/>
      <c r="C18" s="151"/>
      <c r="D18" s="519" t="s">
        <v>217</v>
      </c>
      <c r="E18" s="520"/>
      <c r="F18" s="143">
        <f>ROUND('15 税動向 (2)'!F18/1000,0)</f>
        <v>8911</v>
      </c>
      <c r="G18" s="144">
        <f>ROUND('15 税動向 (2)'!G18/1000,0)</f>
        <v>8781</v>
      </c>
      <c r="H18" s="138">
        <f>ROUND('15 税動向 (2)'!H18/1000,0)</f>
        <v>130</v>
      </c>
      <c r="I18" s="139">
        <f>'15 税動向 (2)'!I18</f>
        <v>1.4801003367524066</v>
      </c>
    </row>
    <row r="19" spans="1:9" ht="23.25" customHeight="1">
      <c r="A19" s="523"/>
      <c r="B19" s="135"/>
      <c r="C19" s="152"/>
      <c r="D19" s="519" t="s">
        <v>218</v>
      </c>
      <c r="E19" s="520"/>
      <c r="F19" s="143">
        <f>ROUND('15 税動向 (2)'!F19/1000,0)</f>
        <v>43</v>
      </c>
      <c r="G19" s="143">
        <f>ROUND('15 税動向 (2)'!G19/1000,0)</f>
        <v>45</v>
      </c>
      <c r="H19" s="138">
        <f>ROUND('15 税動向 (2)'!H19/1000,0)</f>
        <v>-2</v>
      </c>
      <c r="I19" s="139">
        <f>'15 税動向 (2)'!I19</f>
        <v>-3.749635576685878</v>
      </c>
    </row>
    <row r="20" spans="1:9" ht="23.25" customHeight="1" thickBot="1">
      <c r="A20" s="523"/>
      <c r="B20" s="149"/>
      <c r="C20" s="519" t="s">
        <v>219</v>
      </c>
      <c r="D20" s="521"/>
      <c r="E20" s="520"/>
      <c r="F20" s="143">
        <f>ROUND('15 税動向 (2)'!F20/1000,0)</f>
        <v>0</v>
      </c>
      <c r="G20" s="144">
        <f>ROUND('15 税動向 (2)'!G20/1000,0)</f>
        <v>0</v>
      </c>
      <c r="H20" s="184">
        <f>ROUND('15 税動向 (2)'!H20/1000,0)</f>
        <v>0</v>
      </c>
      <c r="I20" s="185">
        <f>'15 税動向 (2)'!I20</f>
        <v>0</v>
      </c>
    </row>
    <row r="21" spans="1:9" s="157" customFormat="1" ht="24.75" customHeight="1" thickBot="1" thickTop="1">
      <c r="A21" s="523"/>
      <c r="B21" s="153" t="s">
        <v>220</v>
      </c>
      <c r="C21" s="154"/>
      <c r="D21" s="154"/>
      <c r="E21" s="155"/>
      <c r="F21" s="156">
        <f>ROUND('15 税動向 (2)'!F21/1000,0)</f>
        <v>1108786</v>
      </c>
      <c r="G21" s="156">
        <f>ROUND('15 税動向 (2)'!G21/1000,0)</f>
        <v>1092606</v>
      </c>
      <c r="H21" s="186">
        <f>ROUND('15 税動向 (2)'!H21/1000,0)</f>
        <v>16181</v>
      </c>
      <c r="I21" s="187">
        <f>'15 税動向 (2)'!I21</f>
        <v>1.4809101079175557</v>
      </c>
    </row>
    <row r="22" spans="1:9" s="157" customFormat="1" ht="8.25" customHeight="1">
      <c r="A22" s="523"/>
      <c r="B22" s="158"/>
      <c r="C22" s="158"/>
      <c r="D22" s="158"/>
      <c r="E22" s="158"/>
      <c r="F22" s="159"/>
      <c r="G22" s="159"/>
      <c r="H22" s="188"/>
      <c r="I22" s="189"/>
    </row>
    <row r="23" spans="1:9" ht="24.75" customHeight="1">
      <c r="A23" s="523"/>
      <c r="B23" s="129" t="s">
        <v>146</v>
      </c>
      <c r="C23" s="129"/>
      <c r="D23" s="129"/>
      <c r="E23" s="129"/>
      <c r="F23" s="127"/>
      <c r="G23" s="127"/>
      <c r="H23" s="127"/>
      <c r="I23" s="127"/>
    </row>
    <row r="24" spans="1:9" ht="32.25" customHeight="1">
      <c r="A24" s="523"/>
      <c r="B24" s="129"/>
      <c r="C24" s="129"/>
      <c r="D24" s="129"/>
      <c r="E24" s="129"/>
      <c r="F24" s="127"/>
      <c r="G24" s="127"/>
      <c r="H24" s="127"/>
      <c r="I24" s="127"/>
    </row>
    <row r="25" ht="19.5" customHeight="1">
      <c r="A25" s="160"/>
    </row>
    <row r="26" ht="19.5" customHeight="1">
      <c r="A26" s="160"/>
    </row>
    <row r="27" ht="19.5" customHeight="1">
      <c r="A27" s="160"/>
    </row>
    <row r="28" ht="19.5" customHeight="1">
      <c r="A28" s="160"/>
    </row>
    <row r="29" ht="19.5" customHeight="1">
      <c r="A29" s="160"/>
    </row>
    <row r="30" ht="19.5" customHeight="1">
      <c r="A30" s="160"/>
    </row>
  </sheetData>
  <sheetProtection/>
  <mergeCells count="15">
    <mergeCell ref="C16:E16"/>
    <mergeCell ref="D17:E17"/>
    <mergeCell ref="D18:E18"/>
    <mergeCell ref="D19:E19"/>
    <mergeCell ref="C20:E20"/>
    <mergeCell ref="A1:A24"/>
    <mergeCell ref="D12:E12"/>
    <mergeCell ref="D13:E13"/>
    <mergeCell ref="C14:E14"/>
    <mergeCell ref="H2:I2"/>
    <mergeCell ref="B3:E4"/>
    <mergeCell ref="H3:I3"/>
    <mergeCell ref="D7:E7"/>
    <mergeCell ref="D10:E10"/>
    <mergeCell ref="D11:E11"/>
  </mergeCells>
  <printOptions/>
  <pageMargins left="0.5905511811023623" right="0.5118110236220472" top="0.7874015748031497" bottom="0.7480314960629921"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rgb="FFFF0000"/>
  </sheetPr>
  <dimension ref="A1:I30"/>
  <sheetViews>
    <sheetView view="pageBreakPreview" zoomScale="90" zoomScaleSheetLayoutView="90" zoomScalePageLayoutView="0" workbookViewId="0" topLeftCell="A1">
      <pane xSplit="5" ySplit="4" topLeftCell="F11" activePane="bottomRight" state="frozen"/>
      <selection pane="topLeft" activeCell="A1" sqref="A1:A46"/>
      <selection pane="topRight" activeCell="A1" sqref="A1:A46"/>
      <selection pane="bottomLeft" activeCell="A1" sqref="A1:A46"/>
      <selection pane="bottomRight" activeCell="I18" sqref="I18"/>
    </sheetView>
  </sheetViews>
  <sheetFormatPr defaultColWidth="9.00390625" defaultRowHeight="19.5" customHeight="1"/>
  <cols>
    <col min="1" max="1" width="8.25390625" style="162" customWidth="1"/>
    <col min="2" max="4" width="4.50390625" style="161" customWidth="1"/>
    <col min="5" max="5" width="22.75390625" style="161" customWidth="1"/>
    <col min="6" max="7" width="26.125" style="128" customWidth="1"/>
    <col min="8" max="8" width="25.125" style="128" customWidth="1"/>
    <col min="9" max="9" width="17.625" style="128" customWidth="1"/>
    <col min="10" max="16384" width="9.00390625" style="128" customWidth="1"/>
  </cols>
  <sheetData>
    <row r="1" spans="1:9" ht="29.25" customHeight="1">
      <c r="A1" s="522">
        <v>15</v>
      </c>
      <c r="B1" s="125" t="s">
        <v>202</v>
      </c>
      <c r="C1" s="126"/>
      <c r="D1" s="126"/>
      <c r="E1" s="126"/>
      <c r="F1" s="127"/>
      <c r="G1" s="127"/>
      <c r="H1" s="127"/>
      <c r="I1" s="127"/>
    </row>
    <row r="2" spans="1:9" ht="20.25" customHeight="1" thickBot="1">
      <c r="A2" s="532"/>
      <c r="B2" s="129"/>
      <c r="C2" s="129"/>
      <c r="D2" s="129"/>
      <c r="E2" s="129"/>
      <c r="F2" s="127"/>
      <c r="G2" s="127"/>
      <c r="H2" s="503" t="s">
        <v>238</v>
      </c>
      <c r="I2" s="503"/>
    </row>
    <row r="3" spans="1:9" ht="23.25" customHeight="1">
      <c r="A3" s="532"/>
      <c r="B3" s="504" t="s">
        <v>203</v>
      </c>
      <c r="C3" s="527"/>
      <c r="D3" s="527"/>
      <c r="E3" s="528"/>
      <c r="F3" s="130" t="s">
        <v>266</v>
      </c>
      <c r="G3" s="131" t="s">
        <v>239</v>
      </c>
      <c r="H3" s="510" t="s">
        <v>121</v>
      </c>
      <c r="I3" s="511"/>
    </row>
    <row r="4" spans="1:9" ht="23.25" customHeight="1" thickBot="1">
      <c r="A4" s="532"/>
      <c r="B4" s="529"/>
      <c r="C4" s="530"/>
      <c r="D4" s="530"/>
      <c r="E4" s="531"/>
      <c r="F4" s="132" t="s">
        <v>143</v>
      </c>
      <c r="G4" s="133" t="s">
        <v>142</v>
      </c>
      <c r="H4" s="133" t="s">
        <v>141</v>
      </c>
      <c r="I4" s="134" t="s">
        <v>140</v>
      </c>
    </row>
    <row r="5" spans="1:9" ht="23.25" customHeight="1">
      <c r="A5" s="532"/>
      <c r="B5" s="135" t="s">
        <v>204</v>
      </c>
      <c r="C5" s="129"/>
      <c r="D5" s="129"/>
      <c r="E5" s="136"/>
      <c r="F5" s="137">
        <v>1031003888</v>
      </c>
      <c r="G5" s="138">
        <v>1015907295</v>
      </c>
      <c r="H5" s="138">
        <f>F5-G5</f>
        <v>15096593</v>
      </c>
      <c r="I5" s="139">
        <f>H5/G5*100</f>
        <v>1.4860207298737824</v>
      </c>
    </row>
    <row r="6" spans="1:9" ht="23.25" customHeight="1">
      <c r="A6" s="532"/>
      <c r="B6" s="135"/>
      <c r="C6" s="140" t="s">
        <v>205</v>
      </c>
      <c r="D6" s="141"/>
      <c r="E6" s="142"/>
      <c r="F6" s="143">
        <v>1031003888</v>
      </c>
      <c r="G6" s="144">
        <v>1015907295</v>
      </c>
      <c r="H6" s="144">
        <f>F6-G6</f>
        <v>15096593</v>
      </c>
      <c r="I6" s="163">
        <f>H6/G6*100</f>
        <v>1.4860207298737824</v>
      </c>
    </row>
    <row r="7" spans="1:9" ht="23.25" customHeight="1">
      <c r="A7" s="532"/>
      <c r="B7" s="135"/>
      <c r="C7" s="145"/>
      <c r="D7" s="512" t="s">
        <v>206</v>
      </c>
      <c r="E7" s="513"/>
      <c r="F7" s="143">
        <v>523276271</v>
      </c>
      <c r="G7" s="144">
        <v>516995633</v>
      </c>
      <c r="H7" s="144">
        <f>F7-G7</f>
        <v>6280638</v>
      </c>
      <c r="I7" s="163">
        <f aca="true" t="shared" si="0" ref="I7:I19">H7/G7*100</f>
        <v>1.2148338591478973</v>
      </c>
    </row>
    <row r="8" spans="1:9" ht="23.25" customHeight="1">
      <c r="A8" s="532"/>
      <c r="B8" s="135"/>
      <c r="C8" s="145"/>
      <c r="D8" s="146"/>
      <c r="E8" s="147" t="s">
        <v>207</v>
      </c>
      <c r="F8" s="143">
        <v>446760599</v>
      </c>
      <c r="G8" s="144">
        <v>436455125</v>
      </c>
      <c r="H8" s="144">
        <f aca="true" t="shared" si="1" ref="H8:H21">F8-G8</f>
        <v>10305474</v>
      </c>
      <c r="I8" s="163">
        <f t="shared" si="0"/>
        <v>2.3611760773802346</v>
      </c>
    </row>
    <row r="9" spans="1:9" ht="23.25" customHeight="1">
      <c r="A9" s="532"/>
      <c r="B9" s="135"/>
      <c r="C9" s="145"/>
      <c r="D9" s="148"/>
      <c r="E9" s="147" t="s">
        <v>208</v>
      </c>
      <c r="F9" s="143">
        <v>76515672</v>
      </c>
      <c r="G9" s="144">
        <v>80540508</v>
      </c>
      <c r="H9" s="144">
        <f t="shared" si="1"/>
        <v>-4024836</v>
      </c>
      <c r="I9" s="163">
        <f t="shared" si="0"/>
        <v>-4.997281616351365</v>
      </c>
    </row>
    <row r="10" spans="1:9" ht="23.25" customHeight="1">
      <c r="A10" s="532"/>
      <c r="B10" s="135"/>
      <c r="C10" s="145"/>
      <c r="D10" s="514" t="s">
        <v>209</v>
      </c>
      <c r="E10" s="515"/>
      <c r="F10" s="143">
        <v>449081289</v>
      </c>
      <c r="G10" s="144">
        <v>440846817</v>
      </c>
      <c r="H10" s="144">
        <f t="shared" si="1"/>
        <v>8234472</v>
      </c>
      <c r="I10" s="163">
        <f t="shared" si="0"/>
        <v>1.8678760246101538</v>
      </c>
    </row>
    <row r="11" spans="1:9" ht="23.25" customHeight="1">
      <c r="A11" s="532"/>
      <c r="B11" s="135"/>
      <c r="C11" s="145"/>
      <c r="D11" s="514" t="s">
        <v>210</v>
      </c>
      <c r="E11" s="515"/>
      <c r="F11" s="143">
        <v>10328151</v>
      </c>
      <c r="G11" s="144">
        <v>8582511</v>
      </c>
      <c r="H11" s="144">
        <f t="shared" si="1"/>
        <v>1745640</v>
      </c>
      <c r="I11" s="163">
        <f t="shared" si="0"/>
        <v>20.3395020408363</v>
      </c>
    </row>
    <row r="12" spans="1:9" ht="23.25" customHeight="1">
      <c r="A12" s="532"/>
      <c r="B12" s="135"/>
      <c r="C12" s="145"/>
      <c r="D12" s="514" t="s">
        <v>211</v>
      </c>
      <c r="E12" s="515"/>
      <c r="F12" s="143">
        <v>48086889</v>
      </c>
      <c r="G12" s="144">
        <v>49394725</v>
      </c>
      <c r="H12" s="144">
        <f t="shared" si="1"/>
        <v>-1307836</v>
      </c>
      <c r="I12" s="163">
        <f t="shared" si="0"/>
        <v>-2.647724023162392</v>
      </c>
    </row>
    <row r="13" spans="1:9" ht="23.25" customHeight="1">
      <c r="A13" s="532"/>
      <c r="B13" s="135"/>
      <c r="C13" s="145"/>
      <c r="D13" s="514" t="s">
        <v>212</v>
      </c>
      <c r="E13" s="515"/>
      <c r="F13" s="143">
        <v>231288</v>
      </c>
      <c r="G13" s="144">
        <v>87609</v>
      </c>
      <c r="H13" s="144">
        <f t="shared" si="1"/>
        <v>143679</v>
      </c>
      <c r="I13" s="163">
        <f t="shared" si="0"/>
        <v>164.00027394445775</v>
      </c>
    </row>
    <row r="14" spans="1:9" ht="23.25" customHeight="1">
      <c r="A14" s="532"/>
      <c r="B14" s="149"/>
      <c r="C14" s="524" t="s">
        <v>213</v>
      </c>
      <c r="D14" s="525"/>
      <c r="E14" s="526"/>
      <c r="F14" s="143">
        <v>0</v>
      </c>
      <c r="G14" s="144">
        <v>0</v>
      </c>
      <c r="H14" s="144">
        <f>F14-G14</f>
        <v>0</v>
      </c>
      <c r="I14" s="163">
        <v>0</v>
      </c>
    </row>
    <row r="15" spans="1:9" ht="23.25" customHeight="1">
      <c r="A15" s="532"/>
      <c r="B15" s="150" t="s">
        <v>214</v>
      </c>
      <c r="C15" s="141"/>
      <c r="D15" s="141"/>
      <c r="E15" s="142"/>
      <c r="F15" s="143">
        <v>77782166</v>
      </c>
      <c r="G15" s="144">
        <v>76698253</v>
      </c>
      <c r="H15" s="144">
        <f t="shared" si="1"/>
        <v>1083913</v>
      </c>
      <c r="I15" s="163">
        <f t="shared" si="0"/>
        <v>1.4132173258235752</v>
      </c>
    </row>
    <row r="16" spans="1:9" ht="23.25" customHeight="1">
      <c r="A16" s="532"/>
      <c r="B16" s="135"/>
      <c r="C16" s="516" t="s">
        <v>215</v>
      </c>
      <c r="D16" s="517"/>
      <c r="E16" s="518"/>
      <c r="F16" s="143">
        <v>77782166</v>
      </c>
      <c r="G16" s="144">
        <v>76698253</v>
      </c>
      <c r="H16" s="144">
        <f t="shared" si="1"/>
        <v>1083913</v>
      </c>
      <c r="I16" s="163">
        <f t="shared" si="0"/>
        <v>1.4132173258235752</v>
      </c>
    </row>
    <row r="17" spans="1:9" ht="23.25" customHeight="1">
      <c r="A17" s="532"/>
      <c r="B17" s="135"/>
      <c r="C17" s="151"/>
      <c r="D17" s="519" t="s">
        <v>216</v>
      </c>
      <c r="E17" s="520"/>
      <c r="F17" s="143">
        <v>68828047</v>
      </c>
      <c r="G17" s="144">
        <v>67872433</v>
      </c>
      <c r="H17" s="144">
        <f t="shared" si="1"/>
        <v>955614</v>
      </c>
      <c r="I17" s="163">
        <f t="shared" si="0"/>
        <v>1.4079560106531026</v>
      </c>
    </row>
    <row r="18" spans="1:9" ht="23.25" customHeight="1">
      <c r="A18" s="532"/>
      <c r="B18" s="135"/>
      <c r="C18" s="151"/>
      <c r="D18" s="519" t="s">
        <v>217</v>
      </c>
      <c r="E18" s="520"/>
      <c r="F18" s="143">
        <v>8911200</v>
      </c>
      <c r="G18" s="144">
        <v>8781229</v>
      </c>
      <c r="H18" s="144">
        <f t="shared" si="1"/>
        <v>129971</v>
      </c>
      <c r="I18" s="163">
        <f t="shared" si="0"/>
        <v>1.4801003367524066</v>
      </c>
    </row>
    <row r="19" spans="1:9" ht="23.25" customHeight="1">
      <c r="A19" s="532"/>
      <c r="B19" s="135"/>
      <c r="C19" s="152"/>
      <c r="D19" s="519" t="s">
        <v>218</v>
      </c>
      <c r="E19" s="520"/>
      <c r="F19" s="143">
        <v>42919</v>
      </c>
      <c r="G19" s="143">
        <v>44591</v>
      </c>
      <c r="H19" s="144">
        <f t="shared" si="1"/>
        <v>-1672</v>
      </c>
      <c r="I19" s="163">
        <f t="shared" si="0"/>
        <v>-3.749635576685878</v>
      </c>
    </row>
    <row r="20" spans="1:9" ht="23.25" customHeight="1" thickBot="1">
      <c r="A20" s="532"/>
      <c r="B20" s="149"/>
      <c r="C20" s="519" t="s">
        <v>219</v>
      </c>
      <c r="D20" s="521"/>
      <c r="E20" s="520"/>
      <c r="F20" s="143">
        <v>0</v>
      </c>
      <c r="G20" s="144">
        <v>0</v>
      </c>
      <c r="H20" s="144">
        <f t="shared" si="1"/>
        <v>0</v>
      </c>
      <c r="I20" s="164">
        <v>0</v>
      </c>
    </row>
    <row r="21" spans="1:9" s="157" customFormat="1" ht="24.75" customHeight="1" thickBot="1" thickTop="1">
      <c r="A21" s="532"/>
      <c r="B21" s="153" t="s">
        <v>220</v>
      </c>
      <c r="C21" s="154"/>
      <c r="D21" s="154"/>
      <c r="E21" s="155"/>
      <c r="F21" s="156">
        <f>F5+F15</f>
        <v>1108786054</v>
      </c>
      <c r="G21" s="156">
        <f>G5+G15</f>
        <v>1092605548</v>
      </c>
      <c r="H21" s="165">
        <f t="shared" si="1"/>
        <v>16180506</v>
      </c>
      <c r="I21" s="400">
        <f>H21/G21*100</f>
        <v>1.4809101079175557</v>
      </c>
    </row>
    <row r="22" spans="1:9" s="157" customFormat="1" ht="8.25" customHeight="1">
      <c r="A22" s="532"/>
      <c r="B22" s="158"/>
      <c r="C22" s="158"/>
      <c r="D22" s="158"/>
      <c r="E22" s="158"/>
      <c r="F22" s="159"/>
      <c r="G22" s="159"/>
      <c r="H22" s="159"/>
      <c r="I22" s="166"/>
    </row>
    <row r="23" spans="1:9" ht="24.75" customHeight="1">
      <c r="A23" s="532"/>
      <c r="B23" s="129" t="s">
        <v>146</v>
      </c>
      <c r="C23" s="129"/>
      <c r="D23" s="129"/>
      <c r="E23" s="129"/>
      <c r="F23" s="127"/>
      <c r="G23" s="127"/>
      <c r="H23" s="127"/>
      <c r="I23" s="127"/>
    </row>
    <row r="24" spans="1:9" ht="32.25" customHeight="1">
      <c r="A24" s="532"/>
      <c r="B24" s="129"/>
      <c r="C24" s="129"/>
      <c r="D24" s="129"/>
      <c r="E24" s="129"/>
      <c r="F24" s="127"/>
      <c r="G24" s="127"/>
      <c r="H24" s="127"/>
      <c r="I24" s="127"/>
    </row>
    <row r="25" ht="19.5" customHeight="1">
      <c r="A25" s="160"/>
    </row>
    <row r="26" ht="19.5" customHeight="1">
      <c r="A26" s="160"/>
    </row>
    <row r="27" ht="19.5" customHeight="1">
      <c r="A27" s="160"/>
    </row>
    <row r="28" ht="19.5" customHeight="1">
      <c r="A28" s="160"/>
    </row>
    <row r="29" ht="19.5" customHeight="1">
      <c r="A29" s="160"/>
    </row>
    <row r="30" ht="19.5" customHeight="1">
      <c r="A30" s="160"/>
    </row>
  </sheetData>
  <sheetProtection/>
  <mergeCells count="15">
    <mergeCell ref="C16:E16"/>
    <mergeCell ref="D17:E17"/>
    <mergeCell ref="D18:E18"/>
    <mergeCell ref="D19:E19"/>
    <mergeCell ref="C20:E20"/>
    <mergeCell ref="A1:A24"/>
    <mergeCell ref="D12:E12"/>
    <mergeCell ref="D13:E13"/>
    <mergeCell ref="C14:E14"/>
    <mergeCell ref="H2:I2"/>
    <mergeCell ref="B3:E4"/>
    <mergeCell ref="H3:I3"/>
    <mergeCell ref="D7:E7"/>
    <mergeCell ref="D10:E10"/>
    <mergeCell ref="D11:E11"/>
  </mergeCells>
  <printOptions/>
  <pageMargins left="0.5905511811023623" right="0.5118110236220472" top="0.7874015748031497" bottom="0.7480314960629921"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J32"/>
  <sheetViews>
    <sheetView view="pageBreakPreview" zoomScale="85" zoomScaleSheetLayoutView="85" zoomScalePageLayoutView="0" workbookViewId="0" topLeftCell="A1">
      <pane xSplit="4" ySplit="4" topLeftCell="E5" activePane="bottomRight" state="frozen"/>
      <selection pane="topLeft" activeCell="Q27" sqref="Q27"/>
      <selection pane="topRight" activeCell="Q27" sqref="Q27"/>
      <selection pane="bottomLeft" activeCell="Q27" sqref="Q27"/>
      <selection pane="bottomRight" activeCell="Q27" sqref="Q27"/>
    </sheetView>
  </sheetViews>
  <sheetFormatPr defaultColWidth="9.00390625" defaultRowHeight="19.5" customHeight="1"/>
  <cols>
    <col min="1" max="1" width="6.50390625" style="167" customWidth="1"/>
    <col min="2" max="3" width="4.25390625" style="167" customWidth="1"/>
    <col min="4" max="4" width="20.75390625" style="167" customWidth="1"/>
    <col min="5" max="5" width="23.625" style="167" customWidth="1"/>
    <col min="6" max="6" width="14.125" style="167" customWidth="1"/>
    <col min="7" max="7" width="23.625" style="167" customWidth="1"/>
    <col min="8" max="8" width="14.125" style="167" customWidth="1"/>
    <col min="9" max="9" width="22.625" style="167" customWidth="1"/>
    <col min="10" max="10" width="16.625" style="167" customWidth="1"/>
    <col min="11" max="16384" width="9.00390625" style="167" customWidth="1"/>
  </cols>
  <sheetData>
    <row r="1" spans="1:10" ht="27.75" customHeight="1">
      <c r="A1" s="533">
        <v>16</v>
      </c>
      <c r="B1" s="248" t="s">
        <v>123</v>
      </c>
      <c r="C1" s="249"/>
      <c r="D1" s="249"/>
      <c r="E1" s="250"/>
      <c r="F1" s="250"/>
      <c r="G1" s="250"/>
      <c r="H1" s="250"/>
      <c r="I1" s="250"/>
      <c r="J1" s="250"/>
    </row>
    <row r="2" spans="1:10" ht="19.5" customHeight="1" thickBot="1">
      <c r="A2" s="533"/>
      <c r="B2" s="250"/>
      <c r="C2" s="250"/>
      <c r="D2" s="250"/>
      <c r="E2" s="250"/>
      <c r="F2" s="250"/>
      <c r="G2" s="250"/>
      <c r="H2" s="250"/>
      <c r="I2" s="250"/>
      <c r="J2" s="251" t="s">
        <v>145</v>
      </c>
    </row>
    <row r="3" spans="1:10" ht="23.25" customHeight="1">
      <c r="A3" s="533"/>
      <c r="B3" s="535" t="s">
        <v>144</v>
      </c>
      <c r="C3" s="536"/>
      <c r="D3" s="537"/>
      <c r="E3" s="541" t="s">
        <v>266</v>
      </c>
      <c r="F3" s="542"/>
      <c r="G3" s="543" t="s">
        <v>267</v>
      </c>
      <c r="H3" s="542"/>
      <c r="I3" s="544" t="s">
        <v>121</v>
      </c>
      <c r="J3" s="545"/>
    </row>
    <row r="4" spans="1:10" ht="23.25" customHeight="1" thickBot="1">
      <c r="A4" s="533"/>
      <c r="B4" s="538"/>
      <c r="C4" s="539"/>
      <c r="D4" s="540"/>
      <c r="E4" s="252" t="s">
        <v>143</v>
      </c>
      <c r="F4" s="253" t="s">
        <v>120</v>
      </c>
      <c r="G4" s="254" t="s">
        <v>142</v>
      </c>
      <c r="H4" s="253" t="s">
        <v>120</v>
      </c>
      <c r="I4" s="255" t="s">
        <v>141</v>
      </c>
      <c r="J4" s="256" t="s">
        <v>140</v>
      </c>
    </row>
    <row r="5" spans="1:10" ht="23.25" customHeight="1">
      <c r="A5" s="533"/>
      <c r="B5" s="257" t="s">
        <v>139</v>
      </c>
      <c r="C5" s="258"/>
      <c r="D5" s="259"/>
      <c r="E5" s="260">
        <v>1177554</v>
      </c>
      <c r="F5" s="261">
        <v>50.335468912701145</v>
      </c>
      <c r="G5" s="262">
        <v>1143834</v>
      </c>
      <c r="H5" s="261">
        <v>48.95066050186844</v>
      </c>
      <c r="I5" s="263">
        <v>33720</v>
      </c>
      <c r="J5" s="264">
        <v>2.9479536391647727</v>
      </c>
    </row>
    <row r="6" spans="1:10" ht="23.25" customHeight="1">
      <c r="A6" s="533"/>
      <c r="B6" s="257"/>
      <c r="C6" s="265" t="s">
        <v>138</v>
      </c>
      <c r="D6" s="266"/>
      <c r="E6" s="267">
        <v>372456</v>
      </c>
      <c r="F6" s="268">
        <v>15.920923719293567</v>
      </c>
      <c r="G6" s="269">
        <v>381062</v>
      </c>
      <c r="H6" s="268">
        <v>16.30764306023688</v>
      </c>
      <c r="I6" s="270">
        <v>-8606</v>
      </c>
      <c r="J6" s="271">
        <v>-2.2584089716271416</v>
      </c>
    </row>
    <row r="7" spans="1:10" ht="23.25" customHeight="1">
      <c r="A7" s="533"/>
      <c r="B7" s="257"/>
      <c r="C7" s="265" t="s">
        <v>137</v>
      </c>
      <c r="D7" s="266"/>
      <c r="E7" s="267">
        <v>596525</v>
      </c>
      <c r="F7" s="268">
        <v>25.49892879065338</v>
      </c>
      <c r="G7" s="269">
        <v>561187</v>
      </c>
      <c r="H7" s="268">
        <v>24.01613723237991</v>
      </c>
      <c r="I7" s="270">
        <v>35338</v>
      </c>
      <c r="J7" s="271">
        <v>6.29702217522536</v>
      </c>
    </row>
    <row r="8" spans="1:10" ht="23.25" customHeight="1">
      <c r="A8" s="533"/>
      <c r="B8" s="272"/>
      <c r="C8" s="265" t="s">
        <v>108</v>
      </c>
      <c r="D8" s="266"/>
      <c r="E8" s="267">
        <v>208572</v>
      </c>
      <c r="F8" s="268">
        <v>8.915573656970214</v>
      </c>
      <c r="G8" s="269">
        <v>201585</v>
      </c>
      <c r="H8" s="268">
        <v>8.626880209251649</v>
      </c>
      <c r="I8" s="270">
        <v>6988</v>
      </c>
      <c r="J8" s="271">
        <v>3.466316519734803</v>
      </c>
    </row>
    <row r="9" spans="1:10" ht="23.25" customHeight="1">
      <c r="A9" s="533"/>
      <c r="B9" s="273" t="s">
        <v>136</v>
      </c>
      <c r="C9" s="265"/>
      <c r="D9" s="266"/>
      <c r="E9" s="267">
        <v>269252</v>
      </c>
      <c r="F9" s="268">
        <v>11.509387829078419</v>
      </c>
      <c r="G9" s="269">
        <v>272084</v>
      </c>
      <c r="H9" s="268">
        <v>11.643902447374682</v>
      </c>
      <c r="I9" s="270">
        <v>-2832</v>
      </c>
      <c r="J9" s="271">
        <v>-1.0407833948246217</v>
      </c>
    </row>
    <row r="10" spans="1:10" ht="23.25" customHeight="1">
      <c r="A10" s="533"/>
      <c r="B10" s="257"/>
      <c r="C10" s="274" t="s">
        <v>135</v>
      </c>
      <c r="D10" s="266"/>
      <c r="E10" s="267">
        <v>268318</v>
      </c>
      <c r="F10" s="268">
        <v>11.469463266837991</v>
      </c>
      <c r="G10" s="269">
        <v>271809</v>
      </c>
      <c r="H10" s="268">
        <v>11.632133753982098</v>
      </c>
      <c r="I10" s="270">
        <v>-3491</v>
      </c>
      <c r="J10" s="271">
        <v>-1.2844152502910404</v>
      </c>
    </row>
    <row r="11" spans="1:10" ht="23.25" customHeight="1">
      <c r="A11" s="533"/>
      <c r="B11" s="257"/>
      <c r="C11" s="275"/>
      <c r="D11" s="276" t="s">
        <v>134</v>
      </c>
      <c r="E11" s="277">
        <v>83931</v>
      </c>
      <c r="F11" s="278">
        <v>3.5876963955045116</v>
      </c>
      <c r="G11" s="279">
        <v>91438</v>
      </c>
      <c r="H11" s="278">
        <v>3.91311195065879</v>
      </c>
      <c r="I11" s="280">
        <v>-7507</v>
      </c>
      <c r="J11" s="281">
        <v>-8.21017685103496</v>
      </c>
    </row>
    <row r="12" spans="1:10" ht="23.25" customHeight="1">
      <c r="A12" s="533"/>
      <c r="B12" s="257"/>
      <c r="C12" s="282"/>
      <c r="D12" s="283" t="s">
        <v>133</v>
      </c>
      <c r="E12" s="284">
        <v>179554</v>
      </c>
      <c r="F12" s="285">
        <v>7.6751764973420675</v>
      </c>
      <c r="G12" s="286">
        <v>174941</v>
      </c>
      <c r="H12" s="285">
        <v>7.486643602880634</v>
      </c>
      <c r="I12" s="287">
        <v>4613</v>
      </c>
      <c r="J12" s="288">
        <v>2.636851015890065</v>
      </c>
    </row>
    <row r="13" spans="1:10" ht="23.25" customHeight="1">
      <c r="A13" s="533"/>
      <c r="B13" s="257"/>
      <c r="C13" s="289" t="s">
        <v>132</v>
      </c>
      <c r="D13" s="266"/>
      <c r="E13" s="267">
        <v>934</v>
      </c>
      <c r="F13" s="268">
        <v>0.039924562240426224</v>
      </c>
      <c r="G13" s="269">
        <v>274</v>
      </c>
      <c r="H13" s="268">
        <v>0.011725898143884474</v>
      </c>
      <c r="I13" s="270">
        <v>659</v>
      </c>
      <c r="J13" s="271">
        <v>240.26542384369</v>
      </c>
    </row>
    <row r="14" spans="1:10" ht="23.25" customHeight="1">
      <c r="A14" s="533"/>
      <c r="B14" s="273" t="s">
        <v>131</v>
      </c>
      <c r="C14" s="265"/>
      <c r="D14" s="266"/>
      <c r="E14" s="267">
        <v>892605</v>
      </c>
      <c r="F14" s="268">
        <v>38.155100512436455</v>
      </c>
      <c r="G14" s="269">
        <v>920790</v>
      </c>
      <c r="H14" s="268">
        <v>39.40543705075687</v>
      </c>
      <c r="I14" s="270">
        <v>-28185</v>
      </c>
      <c r="J14" s="271">
        <v>-3.0609179019304085</v>
      </c>
    </row>
    <row r="15" spans="1:10" ht="23.25" customHeight="1">
      <c r="A15" s="533"/>
      <c r="B15" s="257"/>
      <c r="C15" s="265" t="s">
        <v>130</v>
      </c>
      <c r="D15" s="266"/>
      <c r="E15" s="267">
        <v>350962</v>
      </c>
      <c r="F15" s="268">
        <v>15.002145838355963</v>
      </c>
      <c r="G15" s="269">
        <v>347277</v>
      </c>
      <c r="H15" s="268">
        <v>14.861805582896965</v>
      </c>
      <c r="I15" s="270">
        <v>3685</v>
      </c>
      <c r="J15" s="271">
        <v>1.0610193069324336</v>
      </c>
    </row>
    <row r="16" spans="1:10" ht="23.25" customHeight="1">
      <c r="A16" s="533"/>
      <c r="B16" s="257"/>
      <c r="C16" s="265" t="s">
        <v>129</v>
      </c>
      <c r="D16" s="266"/>
      <c r="E16" s="267">
        <v>23254</v>
      </c>
      <c r="F16" s="268">
        <v>0.9939927270190007</v>
      </c>
      <c r="G16" s="269">
        <v>23951.283</v>
      </c>
      <c r="H16" s="268">
        <v>1.0250011126764662</v>
      </c>
      <c r="I16" s="270">
        <v>-698</v>
      </c>
      <c r="J16" s="271">
        <v>-2.913004702086314</v>
      </c>
    </row>
    <row r="17" spans="1:10" ht="23.25" customHeight="1">
      <c r="A17" s="533"/>
      <c r="B17" s="257"/>
      <c r="C17" s="265" t="s">
        <v>128</v>
      </c>
      <c r="D17" s="266"/>
      <c r="E17" s="267">
        <v>192962</v>
      </c>
      <c r="F17" s="268">
        <v>8.2483119689905</v>
      </c>
      <c r="G17" s="269">
        <v>212456</v>
      </c>
      <c r="H17" s="268">
        <v>9.0921073578727</v>
      </c>
      <c r="I17" s="270">
        <v>-19493</v>
      </c>
      <c r="J17" s="271">
        <v>-9.175166149440889</v>
      </c>
    </row>
    <row r="18" spans="1:10" ht="23.25" customHeight="1">
      <c r="A18" s="533"/>
      <c r="B18" s="257"/>
      <c r="C18" s="265" t="s">
        <v>4</v>
      </c>
      <c r="D18" s="266"/>
      <c r="E18" s="267">
        <v>57233</v>
      </c>
      <c r="F18" s="268">
        <v>2.4464694547176813</v>
      </c>
      <c r="G18" s="269">
        <v>62069</v>
      </c>
      <c r="H18" s="268">
        <v>2.656258291579436</v>
      </c>
      <c r="I18" s="270">
        <v>-4836</v>
      </c>
      <c r="J18" s="271">
        <v>-7.79182706904467</v>
      </c>
    </row>
    <row r="19" spans="1:10" ht="23.25" customHeight="1">
      <c r="A19" s="533"/>
      <c r="B19" s="257"/>
      <c r="C19" s="265" t="s">
        <v>127</v>
      </c>
      <c r="D19" s="266"/>
      <c r="E19" s="267">
        <v>1901</v>
      </c>
      <c r="F19" s="268">
        <v>0.0812672303156382</v>
      </c>
      <c r="G19" s="269">
        <v>5314.757</v>
      </c>
      <c r="H19" s="268">
        <v>0.2274463475967044</v>
      </c>
      <c r="I19" s="270">
        <v>-3414</v>
      </c>
      <c r="J19" s="271">
        <v>-64.22837394070886</v>
      </c>
    </row>
    <row r="20" spans="1:10" ht="23.25" customHeight="1">
      <c r="A20" s="533"/>
      <c r="B20" s="257"/>
      <c r="C20" s="265" t="s">
        <v>126</v>
      </c>
      <c r="D20" s="266"/>
      <c r="E20" s="267">
        <v>27847</v>
      </c>
      <c r="F20" s="268">
        <v>1.190340733133687</v>
      </c>
      <c r="G20" s="269">
        <v>28830.176</v>
      </c>
      <c r="H20" s="268">
        <v>1.2337945519936595</v>
      </c>
      <c r="I20" s="270">
        <v>-983</v>
      </c>
      <c r="J20" s="271">
        <v>-3.4103399160657224</v>
      </c>
    </row>
    <row r="21" spans="1:10" ht="23.25" customHeight="1" thickBot="1">
      <c r="A21" s="533"/>
      <c r="B21" s="257"/>
      <c r="C21" s="290" t="s">
        <v>125</v>
      </c>
      <c r="D21" s="291"/>
      <c r="E21" s="292">
        <v>238446</v>
      </c>
      <c r="F21" s="293">
        <v>10.192561207688087</v>
      </c>
      <c r="G21" s="294">
        <v>240892</v>
      </c>
      <c r="H21" s="293">
        <v>10.309033049914666</v>
      </c>
      <c r="I21" s="295">
        <v>-2445</v>
      </c>
      <c r="J21" s="296">
        <v>-1.0151203550572885</v>
      </c>
    </row>
    <row r="22" spans="1:10" s="172" customFormat="1" ht="23.25" customHeight="1" thickBot="1" thickTop="1">
      <c r="A22" s="533"/>
      <c r="B22" s="297" t="s">
        <v>106</v>
      </c>
      <c r="C22" s="298"/>
      <c r="D22" s="299"/>
      <c r="E22" s="300">
        <v>2339412</v>
      </c>
      <c r="F22" s="301">
        <v>100</v>
      </c>
      <c r="G22" s="302">
        <v>2336708</v>
      </c>
      <c r="H22" s="301">
        <v>100</v>
      </c>
      <c r="I22" s="303">
        <v>2703</v>
      </c>
      <c r="J22" s="304">
        <v>0.11568743916640147</v>
      </c>
    </row>
    <row r="23" spans="1:10" s="172" customFormat="1" ht="8.25" customHeight="1">
      <c r="A23" s="533"/>
      <c r="B23" s="305"/>
      <c r="C23" s="305"/>
      <c r="D23" s="305"/>
      <c r="E23" s="306"/>
      <c r="F23" s="307"/>
      <c r="G23" s="306"/>
      <c r="H23" s="307"/>
      <c r="I23" s="306"/>
      <c r="J23" s="307"/>
    </row>
    <row r="24" spans="1:10" ht="22.5" customHeight="1">
      <c r="A24" s="533"/>
      <c r="B24" s="308" t="s">
        <v>124</v>
      </c>
      <c r="C24" s="250"/>
      <c r="D24" s="250"/>
      <c r="E24" s="250"/>
      <c r="F24" s="250"/>
      <c r="G24" s="250"/>
      <c r="H24" s="250"/>
      <c r="I24" s="250"/>
      <c r="J24" s="250"/>
    </row>
    <row r="25" spans="1:10" ht="34.5" customHeight="1">
      <c r="A25" s="534"/>
      <c r="B25" s="250"/>
      <c r="C25" s="250"/>
      <c r="D25" s="250"/>
      <c r="E25" s="250"/>
      <c r="F25" s="250"/>
      <c r="G25" s="250"/>
      <c r="H25" s="250"/>
      <c r="I25" s="250"/>
      <c r="J25" s="250"/>
    </row>
    <row r="26" spans="1:8" ht="19.5" customHeight="1">
      <c r="A26" s="173"/>
      <c r="F26" s="174"/>
      <c r="H26" s="174"/>
    </row>
    <row r="27" ht="19.5" customHeight="1">
      <c r="A27" s="173"/>
    </row>
    <row r="28" ht="19.5" customHeight="1">
      <c r="A28" s="173"/>
    </row>
    <row r="29" ht="19.5" customHeight="1">
      <c r="A29" s="173"/>
    </row>
    <row r="30" ht="19.5" customHeight="1">
      <c r="A30" s="173"/>
    </row>
    <row r="31" ht="19.5" customHeight="1">
      <c r="A31" s="173"/>
    </row>
    <row r="32" ht="19.5" customHeight="1">
      <c r="A32" s="173"/>
    </row>
  </sheetData>
  <sheetProtection/>
  <mergeCells count="5">
    <mergeCell ref="A1:A25"/>
    <mergeCell ref="B3:D4"/>
    <mergeCell ref="E3:F3"/>
    <mergeCell ref="G3:H3"/>
    <mergeCell ref="I3:J3"/>
  </mergeCells>
  <printOptions/>
  <pageMargins left="0.5905511811023623" right="0.5118110236220472" top="0.8661417322834646"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蓮実純夫</dc:creator>
  <cp:keywords/>
  <dc:description/>
  <cp:lastModifiedBy> </cp:lastModifiedBy>
  <cp:lastPrinted>2017-11-13T00:55:23Z</cp:lastPrinted>
  <dcterms:created xsi:type="dcterms:W3CDTF">2013-08-20T04:57:27Z</dcterms:created>
  <dcterms:modified xsi:type="dcterms:W3CDTF">2017-11-29T06:43:45Z</dcterms:modified>
  <cp:category/>
  <cp:version/>
  <cp:contentType/>
  <cp:contentStatus/>
</cp:coreProperties>
</file>