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I10" i="4"/>
  <c r="BB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<sst xmlns="http://schemas.openxmlformats.org/spreadsheetml/2006/main" count="237" uniqueCount="124">
  <si>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</si>
  <si>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</si>
  <si>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</si>
  <si>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</si>
  <si>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</si>
  <si>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</si>
  <si>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</si>
  <si>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</si>
  <si>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</si>
  <si>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</si>
  <si>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</si>
  <si>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</si>
  <si>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</si>
  <si>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</si>
  <si>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</si>
  <si>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</si>
  <si>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</si>
  <si>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</si>
  <si>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</si>
  <si>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</si>
  <si>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</si>
  <si>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</si>
  <si>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</si>
  <si>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</si>
  <si>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</si>
  <si>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</si>
  <si>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</si>
  <si>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</si>
  <si>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</si>
  <si>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</si>
  <si>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</si>
  <si>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</si>
  <si>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</si>
  <si>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</si>
  <si>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</si>
  <si>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</si>
  <si>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</si>
  <si>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</si>
  <si>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</si>
  <si>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</si>
  <si>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</si>
  <si>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</si>
  <si>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</si>
  <si>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</si>
  <si>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</si>
  <si>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</si>
  <si>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</si>
  <si>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</si>
  <si>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</si>
  <si>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</si>
  <si>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</si>
  <si>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</si>
  <si>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</si>
  <si>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</si>
  <si>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</si>
  <si>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</si>
  <si>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</si>
  <si>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</si>
  <si>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</si>
  <si>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</si>
  <si>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</si>
  <si>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</si>
  <si>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</si>
  <si>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</si>
  <si>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</si>
  <si>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</si>
  <si>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</si>
  <si>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</si>
  <si>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</si>
  <si>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</si>
  <si>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</si>
  <si>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</si>
  <si>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</si>
  <si>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</si>
  <si>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</si>
  <si>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</si>
  <si>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</si>
  <si>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</si>
  <si>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</si>
  <si>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</si>
  <si>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</si>
  <si>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</si>
  <si>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</si>
  <si>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</si>
  <si>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</si>
  <si>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</si>
  <si>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</si>
  <si>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</si>
  <si>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</si>
  <si>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</si>
  <si>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</si>
  <si>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</si>
  <si>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</si>
  <si>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</si>
  <si>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</si>
  <si>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</si>
  <si>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</si>
  <si>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</si>
  <si>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</si>
  <si>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</si>
  <si>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</si>
  <si>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</si>
  <si>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</si>
  <si>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</si>
  <si>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</si>
  <si>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</si>
  <si>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</si>
  <si>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</si>
  <si>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行田市</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</si>
  <si>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</si>
  <si>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</si>
  <si>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</si>
  <si>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</si>
  <si>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</si>
  <si>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</si>
  <si>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</si>
  <si>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</si>
  <si>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</si>
  <si>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</si>
  <si>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</si>
  <si>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類似団体に比べ、比較的新しい事業のため老朽化資産は現在のところ無い。
　しかし、今後20年内に老朽化が一度にくるため長期的な老朽化更新計画を策定する必要がある。</t>
  </si>
  <si>
    <t>①収益的収支比率・⑤料金回収率
　収益的収支比率は100％以上が良いとされているが、約60%程しかなくこの数年は横ばいとなっている。また、料金回収率は、統合により最後の決算となったため経費が増加し、給水収益以外の一般会計からの繰出金で収益を賄ったため減少した。
④企業債残高対給水収益比率
　現在類似団体に比べ高い数値となっているが、企業債残高は毎年少しずつ減少している。
⑥給水原価・⑤料金回収率
　水量1㎥あたりにかかる費用であるが、類似団体に比べても平均であることがわかる。しかし、料金回収率は低い状況である。これは、給水原価と供給単価のバランスが取れていないためで、適正な料金収入の確保が必要とされる。
⑦施設利用率・⑧有収率
　施設利用率は約55%程であり最大稼動率や負荷率も良い状況とは言えない。それに対し、有収率は90％以上となっており、類似団体に比べ良い状況である。
　有収率を保ち施設利用率を上げれば増額が見込まれるため、今後の施設利用状況や施設規模を見直す必要がある。</t>
    <rPh sb="76" eb="78">
      <t>トウゴウ</t>
    </rPh>
    <rPh sb="81" eb="82">
      <t>サイ</t>
    </rPh>
    <rPh sb="82" eb="83">
      <t>ゴ</t>
    </rPh>
    <rPh sb="84" eb="86">
      <t>ケッサン</t>
    </rPh>
    <rPh sb="92" eb="94">
      <t>ケイヒ</t>
    </rPh>
    <rPh sb="95" eb="97">
      <t>ゾウカ</t>
    </rPh>
    <rPh sb="125" eb="127">
      <t>ゲンショウ</t>
    </rPh>
    <phoneticPr fontId="4"/>
  </si>
  <si>
    <t>　行田市南河原地区簡易水道事業の経営は厳しい状況であるが、経営状況の見直しや水道料金の見直しを検討することにより、将来に控えている老朽化施設等更新による財源の確保が見込まれる。
　平成29年度に行田市水道事業との統合を完了した。</t>
    <rPh sb="1" eb="4">
      <t>ギョウダシ</t>
    </rPh>
    <rPh sb="4" eb="5">
      <t>ミナミ</t>
    </rPh>
    <rPh sb="5" eb="7">
      <t>カワラ</t>
    </rPh>
    <rPh sb="7" eb="9">
      <t>チク</t>
    </rPh>
    <rPh sb="9" eb="11">
      <t>カンイ</t>
    </rPh>
    <rPh sb="11" eb="13">
      <t>スイドウ</t>
    </rPh>
    <rPh sb="13" eb="15">
      <t>ジギョウ</t>
    </rPh>
    <rPh sb="16" eb="18">
      <t>ケイエイ</t>
    </rPh>
    <rPh sb="19" eb="20">
      <t>キビ</t>
    </rPh>
    <rPh sb="22" eb="24">
      <t>ジョウキョウ</t>
    </rPh>
    <rPh sb="29" eb="31">
      <t>ケイエイ</t>
    </rPh>
    <rPh sb="31" eb="33">
      <t>ジョウキョウ</t>
    </rPh>
    <rPh sb="34" eb="36">
      <t>ミナオ</t>
    </rPh>
    <rPh sb="38" eb="40">
      <t>スイドウ</t>
    </rPh>
    <rPh sb="40" eb="42">
      <t>リョウキン</t>
    </rPh>
    <rPh sb="43" eb="45">
      <t>ミナオ</t>
    </rPh>
    <rPh sb="47" eb="49">
      <t>ケントウ</t>
    </rPh>
    <rPh sb="57" eb="59">
      <t>ショウライ</t>
    </rPh>
    <rPh sb="60" eb="61">
      <t>ヒカ</t>
    </rPh>
    <rPh sb="65" eb="68">
      <t>ロウキュウカ</t>
    </rPh>
    <rPh sb="68" eb="70">
      <t>シセツ</t>
    </rPh>
    <rPh sb="70" eb="71">
      <t>トウ</t>
    </rPh>
    <rPh sb="71" eb="73">
      <t>コウシン</t>
    </rPh>
    <rPh sb="76" eb="78">
      <t>ザイゲン</t>
    </rPh>
    <rPh sb="79" eb="81">
      <t>カクホ</t>
    </rPh>
    <rPh sb="82" eb="84">
      <t>ミコ</t>
    </rPh>
    <rPh sb="90" eb="92">
      <t>ヘイセイ</t>
    </rPh>
    <rPh sb="94" eb="96">
      <t>ネンド</t>
    </rPh>
    <rPh sb="97" eb="100">
      <t>ギョウダシ</t>
    </rPh>
    <rPh sb="100" eb="102">
      <t>スイドウ</t>
    </rPh>
    <rPh sb="102" eb="104">
      <t>ジギョウ</t>
    </rPh>
    <rPh sb="106" eb="108">
      <t>トウゴウ</t>
    </rPh>
    <rPh sb="109" eb="111">
      <t>カンリョウ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</si>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</sst>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858944"/>
        <c:axId val="6186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61858944"/>
        <c:axId val="61860864"/>
      </c:lineChart>
      <c:dateAx>
        <c:axId val="61858944"/>
        <c:scaling>
          <c:orientation val="minMax"/>
        </c:scaling>
        <c:delete val="1"/>
        <c:axPos val="b"/>
        <c:numFmt formatCode="ge" sourceLinked="1"/>
        <c:majorTickMark val="none"/>
        <c:minorTickMark val="none"/>
        <c:tickLblPos val="none"/>
        <c:crossAx val="61860864"/>
        <c:crosses val="autoZero"/>
        <c:auto val="1"/>
        <c:lblOffset val="100"/>
        <c:baseTimeUnit val="years"/>
      </c:dateAx>
      <c:valAx>
        <c:axId val="6186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8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56.69</c:v>
                </c:pt>
                <c:pt idx="1">
                  <c:v>56.73</c:v>
                </c:pt>
                <c:pt idx="2">
                  <c:v>56.46</c:v>
                </c:pt>
                <c:pt idx="3">
                  <c:v>55.54</c:v>
                </c:pt>
                <c:pt idx="4">
                  <c:v>55.26</c:v>
                </c:pt>
              </c:numCache>
            </c:numRef>
          </c:val>
        </c:ser>
        <c:dLbls>
          <c:showLegendKey val="0"/>
          <c:showVal val="0"/>
          <c:showCatName val="0"/>
          <c:showSerName val="0"/>
          <c:showPercent val="0"/>
          <c:showBubbleSize val="0"/>
        </c:dLbls>
        <c:gapWidth val="150"/>
        <c:axId val="72623616"/>
        <c:axId val="726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72623616"/>
        <c:axId val="72625536"/>
      </c:lineChart>
      <c:dateAx>
        <c:axId val="72623616"/>
        <c:scaling>
          <c:orientation val="minMax"/>
        </c:scaling>
        <c:delete val="1"/>
        <c:axPos val="b"/>
        <c:numFmt formatCode="ge" sourceLinked="1"/>
        <c:majorTickMark val="none"/>
        <c:minorTickMark val="none"/>
        <c:tickLblPos val="none"/>
        <c:crossAx val="72625536"/>
        <c:crosses val="autoZero"/>
        <c:auto val="1"/>
        <c:lblOffset val="100"/>
        <c:baseTimeUnit val="years"/>
      </c:dateAx>
      <c:valAx>
        <c:axId val="7262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94.44</c:v>
                </c:pt>
                <c:pt idx="1">
                  <c:v>94.35</c:v>
                </c:pt>
                <c:pt idx="2">
                  <c:v>90.76</c:v>
                </c:pt>
                <c:pt idx="3">
                  <c:v>92.58</c:v>
                </c:pt>
                <c:pt idx="4">
                  <c:v>91.74</c:v>
                </c:pt>
              </c:numCache>
            </c:numRef>
          </c:val>
        </c:ser>
        <c:dLbls>
          <c:showLegendKey val="0"/>
          <c:showVal val="0"/>
          <c:showCatName val="0"/>
          <c:showSerName val="0"/>
          <c:showPercent val="0"/>
          <c:showBubbleSize val="0"/>
        </c:dLbls>
        <c:gapWidth val="150"/>
        <c:axId val="72676480"/>
        <c:axId val="726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72676480"/>
        <c:axId val="72678400"/>
      </c:lineChart>
      <c:dateAx>
        <c:axId val="72676480"/>
        <c:scaling>
          <c:orientation val="minMax"/>
        </c:scaling>
        <c:delete val="1"/>
        <c:axPos val="b"/>
        <c:numFmt formatCode="ge" sourceLinked="1"/>
        <c:majorTickMark val="none"/>
        <c:minorTickMark val="none"/>
        <c:tickLblPos val="none"/>
        <c:crossAx val="72678400"/>
        <c:crosses val="autoZero"/>
        <c:auto val="1"/>
        <c:lblOffset val="100"/>
        <c:baseTimeUnit val="years"/>
      </c:dateAx>
      <c:valAx>
        <c:axId val="726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61.94</c:v>
                </c:pt>
                <c:pt idx="1">
                  <c:v>61.86</c:v>
                </c:pt>
                <c:pt idx="2">
                  <c:v>59.76</c:v>
                </c:pt>
                <c:pt idx="3">
                  <c:v>58.26</c:v>
                </c:pt>
                <c:pt idx="4">
                  <c:v>63.77</c:v>
                </c:pt>
              </c:numCache>
            </c:numRef>
          </c:val>
        </c:ser>
        <c:dLbls>
          <c:showLegendKey val="0"/>
          <c:showVal val="0"/>
          <c:showCatName val="0"/>
          <c:showSerName val="0"/>
          <c:showPercent val="0"/>
          <c:showBubbleSize val="0"/>
        </c:dLbls>
        <c:gapWidth val="150"/>
        <c:axId val="61903616"/>
        <c:axId val="619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61903616"/>
        <c:axId val="61905536"/>
      </c:lineChart>
      <c:dateAx>
        <c:axId val="61903616"/>
        <c:scaling>
          <c:orientation val="minMax"/>
        </c:scaling>
        <c:delete val="1"/>
        <c:axPos val="b"/>
        <c:numFmt formatCode="ge" sourceLinked="1"/>
        <c:majorTickMark val="none"/>
        <c:minorTickMark val="none"/>
        <c:tickLblPos val="none"/>
        <c:crossAx val="61905536"/>
        <c:crosses val="autoZero"/>
        <c:auto val="1"/>
        <c:lblOffset val="100"/>
        <c:baseTimeUnit val="years"/>
      </c:dateAx>
      <c:valAx>
        <c:axId val="619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948288"/>
        <c:axId val="619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948288"/>
        <c:axId val="61950208"/>
      </c:lineChart>
      <c:dateAx>
        <c:axId val="61948288"/>
        <c:scaling>
          <c:orientation val="minMax"/>
        </c:scaling>
        <c:delete val="1"/>
        <c:axPos val="b"/>
        <c:numFmt formatCode="ge" sourceLinked="1"/>
        <c:majorTickMark val="none"/>
        <c:minorTickMark val="none"/>
        <c:tickLblPos val="none"/>
        <c:crossAx val="61950208"/>
        <c:crosses val="autoZero"/>
        <c:auto val="1"/>
        <c:lblOffset val="100"/>
        <c:baseTimeUnit val="years"/>
      </c:dateAx>
      <c:valAx>
        <c:axId val="619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1984768"/>
        <c:axId val="619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1984768"/>
        <c:axId val="61986688"/>
      </c:lineChart>
      <c:dateAx>
        <c:axId val="61984768"/>
        <c:scaling>
          <c:orientation val="minMax"/>
        </c:scaling>
        <c:delete val="1"/>
        <c:axPos val="b"/>
        <c:numFmt formatCode="ge" sourceLinked="1"/>
        <c:majorTickMark val="none"/>
        <c:minorTickMark val="none"/>
        <c:tickLblPos val="none"/>
        <c:crossAx val="61986688"/>
        <c:crosses val="autoZero"/>
        <c:auto val="1"/>
        <c:lblOffset val="100"/>
        <c:baseTimeUnit val="years"/>
      </c:dateAx>
      <c:valAx>
        <c:axId val="619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9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447488"/>
        <c:axId val="7244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447488"/>
        <c:axId val="72449408"/>
      </c:lineChart>
      <c:dateAx>
        <c:axId val="72447488"/>
        <c:scaling>
          <c:orientation val="minMax"/>
        </c:scaling>
        <c:delete val="1"/>
        <c:axPos val="b"/>
        <c:numFmt formatCode="ge" sourceLinked="1"/>
        <c:majorTickMark val="none"/>
        <c:minorTickMark val="none"/>
        <c:tickLblPos val="none"/>
        <c:crossAx val="72449408"/>
        <c:crosses val="autoZero"/>
        <c:auto val="1"/>
        <c:lblOffset val="100"/>
        <c:baseTimeUnit val="years"/>
      </c:dateAx>
      <c:valAx>
        <c:axId val="7244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4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3806976"/>
        <c:axId val="738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806976"/>
        <c:axId val="73808896"/>
      </c:lineChart>
      <c:dateAx>
        <c:axId val="73806976"/>
        <c:scaling>
          <c:orientation val="minMax"/>
        </c:scaling>
        <c:delete val="1"/>
        <c:axPos val="b"/>
        <c:numFmt formatCode="ge" sourceLinked="1"/>
        <c:majorTickMark val="none"/>
        <c:minorTickMark val="none"/>
        <c:tickLblPos val="none"/>
        <c:crossAx val="73808896"/>
        <c:crosses val="autoZero"/>
        <c:auto val="1"/>
        <c:lblOffset val="100"/>
        <c:baseTimeUnit val="years"/>
      </c:dateAx>
      <c:valAx>
        <c:axId val="738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1852.5</c:v>
                </c:pt>
                <c:pt idx="1">
                  <c:v>1757.81</c:v>
                </c:pt>
                <c:pt idx="2">
                  <c:v>1674.5</c:v>
                </c:pt>
                <c:pt idx="3">
                  <c:v>1563.81</c:v>
                </c:pt>
                <c:pt idx="4">
                  <c:v>1716.38</c:v>
                </c:pt>
              </c:numCache>
            </c:numRef>
          </c:val>
        </c:ser>
        <c:dLbls>
          <c:showLegendKey val="0"/>
          <c:showVal val="0"/>
          <c:showCatName val="0"/>
          <c:showSerName val="0"/>
          <c:showPercent val="0"/>
          <c:showBubbleSize val="0"/>
        </c:dLbls>
        <c:gapWidth val="150"/>
        <c:axId val="73839360"/>
        <c:axId val="738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73839360"/>
        <c:axId val="73841280"/>
      </c:lineChart>
      <c:dateAx>
        <c:axId val="73839360"/>
        <c:scaling>
          <c:orientation val="minMax"/>
        </c:scaling>
        <c:delete val="1"/>
        <c:axPos val="b"/>
        <c:numFmt formatCode="ge" sourceLinked="1"/>
        <c:majorTickMark val="none"/>
        <c:minorTickMark val="none"/>
        <c:tickLblPos val="none"/>
        <c:crossAx val="73841280"/>
        <c:crosses val="autoZero"/>
        <c:auto val="1"/>
        <c:lblOffset val="100"/>
        <c:baseTimeUnit val="years"/>
      </c:dateAx>
      <c:valAx>
        <c:axId val="738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47.6</c:v>
                </c:pt>
                <c:pt idx="1">
                  <c:v>46.7</c:v>
                </c:pt>
                <c:pt idx="2">
                  <c:v>46.48</c:v>
                </c:pt>
                <c:pt idx="3">
                  <c:v>45.35</c:v>
                </c:pt>
                <c:pt idx="4">
                  <c:v>36.549999999999997</c:v>
                </c:pt>
              </c:numCache>
            </c:numRef>
          </c:val>
        </c:ser>
        <c:dLbls>
          <c:showLegendKey val="0"/>
          <c:showVal val="0"/>
          <c:showCatName val="0"/>
          <c:showSerName val="0"/>
          <c:showPercent val="0"/>
          <c:showBubbleSize val="0"/>
        </c:dLbls>
        <c:gapWidth val="150"/>
        <c:axId val="73858432"/>
        <c:axId val="7385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73858432"/>
        <c:axId val="73857664"/>
      </c:lineChart>
      <c:dateAx>
        <c:axId val="73858432"/>
        <c:scaling>
          <c:orientation val="minMax"/>
        </c:scaling>
        <c:delete val="1"/>
        <c:axPos val="b"/>
        <c:numFmt formatCode="ge" sourceLinked="1"/>
        <c:majorTickMark val="none"/>
        <c:minorTickMark val="none"/>
        <c:tickLblPos val="none"/>
        <c:crossAx val="73857664"/>
        <c:crosses val="autoZero"/>
        <c:auto val="1"/>
        <c:lblOffset val="100"/>
        <c:baseTimeUnit val="years"/>
      </c:dateAx>
      <c:valAx>
        <c:axId val="7385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5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323.67</c:v>
                </c:pt>
                <c:pt idx="1">
                  <c:v>327.52999999999997</c:v>
                </c:pt>
                <c:pt idx="2">
                  <c:v>337.93</c:v>
                </c:pt>
                <c:pt idx="3">
                  <c:v>342.9</c:v>
                </c:pt>
                <c:pt idx="4">
                  <c:v>363.75</c:v>
                </c:pt>
              </c:numCache>
            </c:numRef>
          </c:val>
        </c:ser>
        <c:dLbls>
          <c:showLegendKey val="0"/>
          <c:showVal val="0"/>
          <c:showCatName val="0"/>
          <c:showSerName val="0"/>
          <c:showPercent val="0"/>
          <c:showBubbleSize val="0"/>
        </c:dLbls>
        <c:gapWidth val="150"/>
        <c:axId val="72599424"/>
        <c:axId val="7260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72599424"/>
        <c:axId val="72605696"/>
      </c:lineChart>
      <c:dateAx>
        <c:axId val="72599424"/>
        <c:scaling>
          <c:orientation val="minMax"/>
        </c:scaling>
        <c:delete val="1"/>
        <c:axPos val="b"/>
        <c:numFmt formatCode="ge" sourceLinked="1"/>
        <c:majorTickMark val="none"/>
        <c:minorTickMark val="none"/>
        <c:tickLblPos val="none"/>
        <c:crossAx val="72605696"/>
        <c:crosses val="autoZero"/>
        <c:auto val="1"/>
        <c:lblOffset val="100"/>
        <c:baseTimeUnit val="years"/>
      </c:dateAx>
      <c:valAx>
        <c:axId val="7260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埼玉県　行田市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D3</v>
      </c>
      <c r="X8" s="73"/>
      <c r="Y8" s="73"/>
      <c r="Z8" s="73"/>
      <c r="AA8" s="73"/>
      <c r="AB8" s="73"/>
      <c r="AC8" s="73"/>
      <c r="AD8" s="74" t="s">
        <v>123</v>
      </c>
      <c r="AE8" s="74"/>
      <c r="AF8" s="74"/>
      <c r="AG8" s="74"/>
      <c r="AH8" s="74"/>
      <c r="AI8" s="74"/>
      <c r="AJ8" s="74"/>
      <c r="AK8" s="2"/>
      <c r="AL8" s="67">
        <f>データ!$R$6</f>
        <v>82836</v>
      </c>
      <c r="AM8" s="67"/>
      <c r="AN8" s="67"/>
      <c r="AO8" s="67"/>
      <c r="AP8" s="67"/>
      <c r="AQ8" s="67"/>
      <c r="AR8" s="67"/>
      <c r="AS8" s="67"/>
      <c r="AT8" s="66">
        <f>データ!$S$6</f>
        <v>67.489999999999995</v>
      </c>
      <c r="AU8" s="66"/>
      <c r="AV8" s="66"/>
      <c r="AW8" s="66"/>
      <c r="AX8" s="66"/>
      <c r="AY8" s="66"/>
      <c r="AZ8" s="66"/>
      <c r="BA8" s="66"/>
      <c r="BB8" s="66">
        <f>データ!$T$6</f>
        <v>1227.3800000000001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4.55</v>
      </c>
      <c r="Q10" s="66"/>
      <c r="R10" s="66"/>
      <c r="S10" s="66"/>
      <c r="T10" s="66"/>
      <c r="U10" s="66"/>
      <c r="V10" s="66"/>
      <c r="W10" s="67">
        <f>データ!$Q$6</f>
        <v>2635</v>
      </c>
      <c r="X10" s="67"/>
      <c r="Y10" s="67"/>
      <c r="Z10" s="67"/>
      <c r="AA10" s="67"/>
      <c r="AB10" s="67"/>
      <c r="AC10" s="67"/>
      <c r="AD10" s="2"/>
      <c r="AE10" s="2"/>
      <c r="AF10" s="2"/>
      <c r="AG10" s="2"/>
      <c r="AH10" s="2"/>
      <c r="AI10" s="2"/>
      <c r="AJ10" s="2"/>
      <c r="AK10" s="2"/>
      <c r="AL10" s="67">
        <f>データ!$U$6</f>
        <v>3753</v>
      </c>
      <c r="AM10" s="67"/>
      <c r="AN10" s="67"/>
      <c r="AO10" s="67"/>
      <c r="AP10" s="67"/>
      <c r="AQ10" s="67"/>
      <c r="AR10" s="67"/>
      <c r="AS10" s="67"/>
      <c r="AT10" s="66">
        <f>データ!$V$6</f>
        <v>5.82</v>
      </c>
      <c r="AU10" s="66"/>
      <c r="AV10" s="66"/>
      <c r="AW10" s="66"/>
      <c r="AX10" s="66"/>
      <c r="AY10" s="66"/>
      <c r="AZ10" s="66"/>
      <c r="BA10" s="66"/>
      <c r="BB10" s="66">
        <f>データ!$W$6</f>
        <v>644.85</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120</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112062</v>
      </c>
      <c r="D6" s="34">
        <f t="shared" si="3"/>
        <v>47</v>
      </c>
      <c r="E6" s="34">
        <f t="shared" si="3"/>
        <v>1</v>
      </c>
      <c r="F6" s="34">
        <f t="shared" si="3"/>
        <v>0</v>
      </c>
      <c r="G6" s="34">
        <f t="shared" si="3"/>
        <v>0</v>
      </c>
      <c r="H6" s="34" t="str">
        <f t="shared" si="3"/>
        <v>埼玉県　行田市</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4.55</v>
      </c>
      <c r="Q6" s="35">
        <f t="shared" si="3"/>
        <v>2635</v>
      </c>
      <c r="R6" s="35">
        <f t="shared" si="3"/>
        <v>82836</v>
      </c>
      <c r="S6" s="35">
        <f t="shared" si="3"/>
        <v>67.489999999999995</v>
      </c>
      <c r="T6" s="35">
        <f t="shared" si="3"/>
        <v>1227.3800000000001</v>
      </c>
      <c r="U6" s="35">
        <f t="shared" si="3"/>
        <v>3753</v>
      </c>
      <c r="V6" s="35">
        <f t="shared" si="3"/>
        <v>5.82</v>
      </c>
      <c r="W6" s="35">
        <f t="shared" si="3"/>
        <v>644.85</v>
      </c>
      <c r="X6" s="36">
        <f>IF(X7="",NA(),X7)</f>
        <v>61.94</v>
      </c>
      <c r="Y6" s="36">
        <f t="shared" ref="Y6:AG6" si="4">IF(Y7="",NA(),Y7)</f>
        <v>61.86</v>
      </c>
      <c r="Z6" s="36">
        <f t="shared" si="4"/>
        <v>59.76</v>
      </c>
      <c r="AA6" s="36">
        <f t="shared" si="4"/>
        <v>58.26</v>
      </c>
      <c r="AB6" s="36">
        <f t="shared" si="4"/>
        <v>63.77</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1852.5</v>
      </c>
      <c r="BF6" s="36">
        <f t="shared" ref="BF6:BN6" si="7">IF(BF7="",NA(),BF7)</f>
        <v>1757.81</v>
      </c>
      <c r="BG6" s="36">
        <f t="shared" si="7"/>
        <v>1674.5</v>
      </c>
      <c r="BH6" s="36">
        <f t="shared" si="7"/>
        <v>1563.81</v>
      </c>
      <c r="BI6" s="36">
        <f t="shared" si="7"/>
        <v>1716.38</v>
      </c>
      <c r="BJ6" s="36">
        <f t="shared" si="7"/>
        <v>1108.26</v>
      </c>
      <c r="BK6" s="36">
        <f t="shared" si="7"/>
        <v>1113.76</v>
      </c>
      <c r="BL6" s="36">
        <f t="shared" si="7"/>
        <v>1125.69</v>
      </c>
      <c r="BM6" s="36">
        <f t="shared" si="7"/>
        <v>1134.67</v>
      </c>
      <c r="BN6" s="36">
        <f t="shared" si="7"/>
        <v>1144.79</v>
      </c>
      <c r="BO6" s="35" t="str">
        <f>IF(BO7="","",IF(BO7="-","【-】","【"&amp;SUBSTITUTE(TEXT(BO7,"#,##0.00"),"-","△")&amp;"】"))</f>
        <v>【1,280.76】</v>
      </c>
      <c r="BP6" s="36">
        <f>IF(BP7="",NA(),BP7)</f>
        <v>47.6</v>
      </c>
      <c r="BQ6" s="36">
        <f t="shared" ref="BQ6:BY6" si="8">IF(BQ7="",NA(),BQ7)</f>
        <v>46.7</v>
      </c>
      <c r="BR6" s="36">
        <f t="shared" si="8"/>
        <v>46.48</v>
      </c>
      <c r="BS6" s="36">
        <f t="shared" si="8"/>
        <v>45.35</v>
      </c>
      <c r="BT6" s="36">
        <f t="shared" si="8"/>
        <v>36.549999999999997</v>
      </c>
      <c r="BU6" s="36">
        <f t="shared" si="8"/>
        <v>19.77</v>
      </c>
      <c r="BV6" s="36">
        <f t="shared" si="8"/>
        <v>34.25</v>
      </c>
      <c r="BW6" s="36">
        <f t="shared" si="8"/>
        <v>46.48</v>
      </c>
      <c r="BX6" s="36">
        <f t="shared" si="8"/>
        <v>40.6</v>
      </c>
      <c r="BY6" s="36">
        <f t="shared" si="8"/>
        <v>56.04</v>
      </c>
      <c r="BZ6" s="35" t="str">
        <f>IF(BZ7="","",IF(BZ7="-","【-】","【"&amp;SUBSTITUTE(TEXT(BZ7,"#,##0.00"),"-","△")&amp;"】"))</f>
        <v>【53.06】</v>
      </c>
      <c r="CA6" s="36">
        <f>IF(CA7="",NA(),CA7)</f>
        <v>323.67</v>
      </c>
      <c r="CB6" s="36">
        <f t="shared" ref="CB6:CJ6" si="9">IF(CB7="",NA(),CB7)</f>
        <v>327.52999999999997</v>
      </c>
      <c r="CC6" s="36">
        <f t="shared" si="9"/>
        <v>337.93</v>
      </c>
      <c r="CD6" s="36">
        <f t="shared" si="9"/>
        <v>342.9</v>
      </c>
      <c r="CE6" s="36">
        <f t="shared" si="9"/>
        <v>363.75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56.69</v>
      </c>
      <c r="CM6" s="36">
        <f t="shared" ref="CM6:CU6" si="10">IF(CM7="",NA(),CM7)</f>
        <v>56.73</v>
      </c>
      <c r="CN6" s="36">
        <f t="shared" si="10"/>
        <v>56.46</v>
      </c>
      <c r="CO6" s="36">
        <f t="shared" si="10"/>
        <v>55.54</v>
      </c>
      <c r="CP6" s="36">
        <f t="shared" si="10"/>
        <v>55.26</v>
      </c>
      <c r="CQ6" s="36">
        <f t="shared" si="10"/>
        <v>57.17</v>
      </c>
      <c r="CR6" s="36">
        <f t="shared" si="10"/>
        <v>57.55</v>
      </c>
      <c r="CS6" s="36">
        <f t="shared" si="10"/>
        <v>57.43</v>
      </c>
      <c r="CT6" s="36">
        <f t="shared" si="10"/>
        <v>57.29</v>
      </c>
      <c r="CU6" s="36">
        <f t="shared" si="10"/>
        <v>55.9</v>
      </c>
      <c r="CV6" s="35" t="str">
        <f>IF(CV7="","",IF(CV7="-","【-】","【"&amp;SUBSTITUTE(TEXT(CV7,"#,##0.00"),"-","△")&amp;"】"))</f>
        <v>【56.28】</v>
      </c>
      <c r="CW6" s="36">
        <f>IF(CW7="",NA(),CW7)</f>
        <v>94.44</v>
      </c>
      <c r="CX6" s="36">
        <f t="shared" ref="CX6:DF6" si="11">IF(CX7="",NA(),CX7)</f>
        <v>94.35</v>
      </c>
      <c r="CY6" s="36">
        <f t="shared" si="11"/>
        <v>90.76</v>
      </c>
      <c r="CZ6" s="36">
        <f t="shared" si="11"/>
        <v>92.58</v>
      </c>
      <c r="DA6" s="36">
        <f t="shared" si="11"/>
        <v>91.74</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112062</v>
      </c>
      <c r="D7" s="38">
        <v>47</v>
      </c>
      <c r="E7" s="38">
        <v>1</v>
      </c>
      <c r="F7" s="38">
        <v>0</v>
      </c>
      <c r="G7" s="38">
        <v>0</v>
      </c>
      <c r="H7" s="38" t="s">
        <v>108</v>
      </c>
      <c r="I7" s="38" t="s">
        <v>109</v>
      </c>
      <c r="J7" s="38" t="s">
        <v>110</v>
      </c>
      <c r="K7" s="38" t="s">
        <v>111</v>
      </c>
      <c r="L7" s="38" t="s">
        <v>112</v>
      </c>
      <c r="M7" s="38"/>
      <c r="N7" s="39" t="s">
        <v>113</v>
      </c>
      <c r="O7" s="39" t="s">
        <v>114</v>
      </c>
      <c r="P7" s="39">
        <v>4.55</v>
      </c>
      <c r="Q7" s="39">
        <v>2635</v>
      </c>
      <c r="R7" s="39">
        <v>82836</v>
      </c>
      <c r="S7" s="39">
        <v>67.489999999999995</v>
      </c>
      <c r="T7" s="39">
        <v>1227.3800000000001</v>
      </c>
      <c r="U7" s="39">
        <v>3753</v>
      </c>
      <c r="V7" s="39">
        <v>5.82</v>
      </c>
      <c r="W7" s="39">
        <v>644.85</v>
      </c>
      <c r="X7" s="39">
        <v>61.94</v>
      </c>
      <c r="Y7" s="39">
        <v>61.86</v>
      </c>
      <c r="Z7" s="39">
        <v>59.76</v>
      </c>
      <c r="AA7" s="39">
        <v>58.26</v>
      </c>
      <c r="AB7" s="39">
        <v>63.77</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1852.5</v>
      </c>
      <c r="BF7" s="39">
        <v>1757.81</v>
      </c>
      <c r="BG7" s="39">
        <v>1674.5</v>
      </c>
      <c r="BH7" s="39">
        <v>1563.81</v>
      </c>
      <c r="BI7" s="39">
        <v>1716.38</v>
      </c>
      <c r="BJ7" s="39">
        <v>1108.26</v>
      </c>
      <c r="BK7" s="39">
        <v>1113.76</v>
      </c>
      <c r="BL7" s="39">
        <v>1125.69</v>
      </c>
      <c r="BM7" s="39">
        <v>1134.67</v>
      </c>
      <c r="BN7" s="39">
        <v>1144.79</v>
      </c>
      <c r="BO7" s="39">
        <v>1280.76</v>
      </c>
      <c r="BP7" s="39">
        <v>47.6</v>
      </c>
      <c r="BQ7" s="39">
        <v>46.7</v>
      </c>
      <c r="BR7" s="39">
        <v>46.48</v>
      </c>
      <c r="BS7" s="39">
        <v>45.35</v>
      </c>
      <c r="BT7" s="39">
        <v>36.549999999999997</v>
      </c>
      <c r="BU7" s="39">
        <v>19.77</v>
      </c>
      <c r="BV7" s="39">
        <v>34.25</v>
      </c>
      <c r="BW7" s="39">
        <v>46.48</v>
      </c>
      <c r="BX7" s="39">
        <v>40.6</v>
      </c>
      <c r="BY7" s="39">
        <v>56.04</v>
      </c>
      <c r="BZ7" s="39">
        <v>53.06</v>
      </c>
      <c r="CA7" s="39">
        <v>323.67</v>
      </c>
      <c r="CB7" s="39">
        <v>327.52999999999997</v>
      </c>
      <c r="CC7" s="39">
        <v>337.93</v>
      </c>
      <c r="CD7" s="39">
        <v>342.9</v>
      </c>
      <c r="CE7" s="39">
        <v>363.75</v>
      </c>
      <c r="CF7" s="39">
        <v>878.73</v>
      </c>
      <c r="CG7" s="39">
        <v>501.18</v>
      </c>
      <c r="CH7" s="39">
        <v>376.61</v>
      </c>
      <c r="CI7" s="39">
        <v>440.03</v>
      </c>
      <c r="CJ7" s="39">
        <v>304.35000000000002</v>
      </c>
      <c r="CK7" s="39">
        <v>314.83</v>
      </c>
      <c r="CL7" s="39">
        <v>56.69</v>
      </c>
      <c r="CM7" s="39">
        <v>56.73</v>
      </c>
      <c r="CN7" s="39">
        <v>56.46</v>
      </c>
      <c r="CO7" s="39">
        <v>55.54</v>
      </c>
      <c r="CP7" s="39">
        <v>55.26</v>
      </c>
      <c r="CQ7" s="39">
        <v>57.17</v>
      </c>
      <c r="CR7" s="39">
        <v>57.55</v>
      </c>
      <c r="CS7" s="39">
        <v>57.43</v>
      </c>
      <c r="CT7" s="39">
        <v>57.29</v>
      </c>
      <c r="CU7" s="39">
        <v>55.9</v>
      </c>
      <c r="CV7" s="39">
        <v>56.28</v>
      </c>
      <c r="CW7" s="39">
        <v>94.44</v>
      </c>
      <c r="CX7" s="39">
        <v>94.35</v>
      </c>
      <c r="CY7" s="39">
        <v>90.76</v>
      </c>
      <c r="CZ7" s="39">
        <v>92.58</v>
      </c>
      <c r="DA7" s="39">
        <v>91.74</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行田市</cp:lastModifiedBy>
  <cp:lastPrinted>2018-02-01T06:06:18Z</cp:lastPrinted>
  <dcterms:created xsi:type="dcterms:W3CDTF">2017-12-25T01:42:25Z</dcterms:created>
  <dcterms:modified xsi:type="dcterms:W3CDTF">2018-02-01T06:18:14Z</dcterms:modified>
</cp:coreProperties>
</file>