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Ul/GHBgSxKNi6bxGoslSU4LA7H1I2gKoy9yt3WlsNUCRdqRbomYXyaIx3MYmKnxPDX8t6AtKMkdD394mEv0LyA==" workbookSaltValue="XsSDf80CNkkmtvhRv3kjHw==" workbookSpinCount="100000"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AD10" i="4" s="1"/>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P10" i="4"/>
  <c r="AT8" i="4"/>
  <c r="W8" i="4"/>
  <c r="B6" i="4"/>
  <c r="C10" i="5" l="1"/>
  <c r="D10" i="5"/>
  <c r="E10" i="5"/>
  <c r="B10" i="5"/>
</calcChain>
</file>

<file path=xl/sharedStrings.xml><?xml version="1.0" encoding="utf-8"?>
<sst xmlns="http://schemas.openxmlformats.org/spreadsheetml/2006/main" count="301" uniqueCount="123">
  <si>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</si>
  <si>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</si>
  <si>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</si>
  <si>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</si>
  <si>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</si>
  <si>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</si>
  <si>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</si>
  <si>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</si>
  <si>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</si>
  <si>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</si>
  <si>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</si>
  <si>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</si>
  <si>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</si>
  <si>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</si>
  <si>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</si>
  <si>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</si>
  <si>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</si>
  <si>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</si>
  <si>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</si>
  <si>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</si>
  <si>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</si>
  <si>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</si>
  <si>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</si>
  <si>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</si>
  <si>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</si>
  <si>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</si>
  <si>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</si>
  <si>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</si>
  <si>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</si>
  <si>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</si>
  <si>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</si>
  <si>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</si>
  <si>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</si>
  <si>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</si>
  <si>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</si>
  <si>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</si>
  <si>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</si>
  <si>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</si>
  <si>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</si>
  <si>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</si>
  <si>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</si>
  <si>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</si>
  <si>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</si>
  <si>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</si>
  <si>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</si>
  <si>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</si>
  <si>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</si>
  <si>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</si>
  <si>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</si>
  <si>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</si>
  <si>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</si>
  <si>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</si>
  <si>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</si>
  <si>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</si>
  <si>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</si>
  <si>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</si>
  <si>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</si>
  <si>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</si>
  <si>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</si>
  <si>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</si>
  <si>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</si>
  <si>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</si>
  <si>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</si>
  <si>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</si>
  <si>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</si>
  <si>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</si>
  <si>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</si>
  <si>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</si>
  <si>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</si>
  <si>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</si>
  <si>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</si>
  <si>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</si>
  <si>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</si>
  <si>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</si>
  <si>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</si>
  <si>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</si>
  <si>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</si>
  <si>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</si>
  <si>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</si>
  <si>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</si>
  <si>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</si>
  <si>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</si>
  <si>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</si>
  <si>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</si>
  <si>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</si>
  <si>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</si>
  <si>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</si>
  <si>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</si>
  <si>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</si>
  <si>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</si>
  <si>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</si>
  <si>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</si>
  <si>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</si>
  <si>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</si>
  <si>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</si>
  <si>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</si>
  <si>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</si>
  <si>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</si>
  <si>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</si>
  <si>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</si>
  <si>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</si>
  <si>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</si>
  <si>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</si>
  <si>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</si>
  <si>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</si>
  <si>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</si>
  <si>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</si>
  <si>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</si>
  <si>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深谷市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</si>
  <si>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</si>
  <si>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</si>
  <si>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</si>
  <si>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</si>
  <si>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</si>
  <si>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</si>
  <si>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</si>
  <si>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</si>
  <si>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</si>
  <si>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</si>
  <si>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</si>
  <si>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
　資産の老朽化度合を示す指標。当市の農業集落排水事業は平成27年度に地方公営企業法を全部適用したため、有形固定資産減価償却累計額の計上が類似団体に比べて少ない。しかし、施設の老朽化は進んでおり、今後は計画的な改修や公共下水道への接続を検討する必要がある。
②管渠老朽化率
　法定耐用年数を経過した管はない。
③管渠改善率
　法定耐用年数を経過した管がないが、平成28年度は下郷地区で管路更新を実施したため、計上されている。
　</t>
    <rPh sb="1" eb="11">
      <t>ユウケイコテイシサンゲンカショウキャク</t>
    </rPh>
    <rPh sb="11" eb="12">
      <t>リツ</t>
    </rPh>
    <rPh sb="14" eb="16">
      <t>シサン</t>
    </rPh>
    <rPh sb="17" eb="20">
      <t>ロウキュウカ</t>
    </rPh>
    <rPh sb="20" eb="22">
      <t>ドアイ</t>
    </rPh>
    <rPh sb="23" eb="24">
      <t>シメ</t>
    </rPh>
    <rPh sb="25" eb="27">
      <t>シヒョウ</t>
    </rPh>
    <rPh sb="28" eb="30">
      <t>トウシ</t>
    </rPh>
    <rPh sb="31" eb="37">
      <t>ノウギョウシュウラクハイスイ</t>
    </rPh>
    <rPh sb="37" eb="39">
      <t>ジギョウ</t>
    </rPh>
    <rPh sb="40" eb="42">
      <t>ヘイセイ</t>
    </rPh>
    <rPh sb="44" eb="46">
      <t>ネンド</t>
    </rPh>
    <rPh sb="47" eb="49">
      <t>チホウ</t>
    </rPh>
    <rPh sb="49" eb="51">
      <t>コウエイ</t>
    </rPh>
    <rPh sb="51" eb="53">
      <t>キギョウ</t>
    </rPh>
    <rPh sb="64" eb="70">
      <t>ユウケイコテイシサン</t>
    </rPh>
    <rPh sb="70" eb="74">
      <t>ゲンカショウキャク</t>
    </rPh>
    <rPh sb="74" eb="76">
      <t>ルイケイ</t>
    </rPh>
    <rPh sb="76" eb="77">
      <t>ガク</t>
    </rPh>
    <rPh sb="78" eb="80">
      <t>ケイジョウ</t>
    </rPh>
    <rPh sb="81" eb="85">
      <t>ルイジダンタイ</t>
    </rPh>
    <rPh sb="86" eb="87">
      <t>クラ</t>
    </rPh>
    <rPh sb="89" eb="90">
      <t>スク</t>
    </rPh>
    <rPh sb="97" eb="99">
      <t>シセツ</t>
    </rPh>
    <rPh sb="100" eb="103">
      <t>ロウキュウカ</t>
    </rPh>
    <rPh sb="104" eb="105">
      <t>スス</t>
    </rPh>
    <rPh sb="110" eb="112">
      <t>コンゴ</t>
    </rPh>
    <rPh sb="113" eb="116">
      <t>ケイカクテキ</t>
    </rPh>
    <rPh sb="117" eb="119">
      <t>カイシュウ</t>
    </rPh>
    <rPh sb="120" eb="125">
      <t>コウキョウゲスイドウ</t>
    </rPh>
    <rPh sb="127" eb="129">
      <t>セツゾク</t>
    </rPh>
    <rPh sb="130" eb="132">
      <t>ケントウ</t>
    </rPh>
    <rPh sb="134" eb="136">
      <t>ヒツヨウ</t>
    </rPh>
    <rPh sb="199" eb="201">
      <t>シモゴウ</t>
    </rPh>
    <rPh sb="201" eb="203">
      <t>チク</t>
    </rPh>
    <rPh sb="204" eb="206">
      <t>カンロ</t>
    </rPh>
    <rPh sb="206" eb="208">
      <t>コウシン</t>
    </rPh>
    <rPh sb="209" eb="211">
      <t>ジッシ</t>
    </rPh>
    <rPh sb="216" eb="218">
      <t>ケイジョウ</t>
    </rPh>
    <phoneticPr fontId="4"/>
  </si>
  <si>
    <t xml:space="preserve">①経常収支比率　②累積欠損金比率
　経常収支比率は前年度に比べてやや改善した。100％を超えていることから使用料収入や一般会計からの繰入金で維持管理費や支払利息等を賄えていると言える。しかし、一般会計から基準外の繰入があることから、一般会計からの繰入に依存しない経営を行うとともに累積欠損金を増加させないために、使用料体系のあり方を検討し、使用料水準の適正化を図る必要がある。
③流動比率
　100％を超え、短期的な債務に対する支払能力を有すると言える。
④企業債残高対事業規模比率
　類似団体に比べると、使用料収入の割に借入が多いことが分かるが、これは、老朽化した処理施設の改修を進めていくための財源として企業債を発行していることや、資本費平準化債を発行していることによるものである。
⑤経費回収率
　類似団体の平均値を上回っているが、依然として使用料収入で維持管理費を賄えていないため、使用料水準の適正化を図る必要がある。
⑥汚水処理原価
　汚水１㎥あたりの処理経費で、汚水処理原価を超える経費は総務省の繰出基準に基づき、一般会計から繰り入れることとなっている。
⑦施設利用率
　汚水処理能力に対してどれだけ汚水を処理しているかを示す指標であり、平均値を下回る状況である。施設の効率的な稼働に向けて、今後は公共下水道への接続を検討し、効率化を図る必要がある。
⑧水洗化率
　下水道の処理区域内人口のうち、実際に水洗便所を設置して汚水処理している人口の割合を示す指標。類似団体と同水準であるが、引き続き接続促進に努める必要がある。
</t>
    <rPh sb="18" eb="20">
      <t>ケイジョウ</t>
    </rPh>
    <rPh sb="20" eb="22">
      <t>シュウシ</t>
    </rPh>
    <rPh sb="22" eb="24">
      <t>ヒリツ</t>
    </rPh>
    <rPh sb="25" eb="28">
      <t>ゼンネンド</t>
    </rPh>
    <rPh sb="29" eb="30">
      <t>クラ</t>
    </rPh>
    <rPh sb="44" eb="45">
      <t>コ</t>
    </rPh>
    <rPh sb="53" eb="58">
      <t>シヨウリョウシュウニュウ</t>
    </rPh>
    <rPh sb="59" eb="63">
      <t>イッパンカイケイ</t>
    </rPh>
    <rPh sb="66" eb="69">
      <t>クリイレキン</t>
    </rPh>
    <rPh sb="70" eb="72">
      <t>イジ</t>
    </rPh>
    <rPh sb="72" eb="75">
      <t>カンリヒ</t>
    </rPh>
    <rPh sb="76" eb="78">
      <t>シハライ</t>
    </rPh>
    <rPh sb="78" eb="80">
      <t>リソク</t>
    </rPh>
    <rPh sb="80" eb="81">
      <t>トウ</t>
    </rPh>
    <rPh sb="82" eb="83">
      <t>マカナ</t>
    </rPh>
    <rPh sb="88" eb="89">
      <t>イ</t>
    </rPh>
    <rPh sb="96" eb="100">
      <t>イッパンカイケイ</t>
    </rPh>
    <rPh sb="102" eb="104">
      <t>キジュン</t>
    </rPh>
    <rPh sb="104" eb="105">
      <t>ガイ</t>
    </rPh>
    <rPh sb="116" eb="120">
      <t>イッパンカイケイ</t>
    </rPh>
    <rPh sb="123" eb="125">
      <t>クリイレ</t>
    </rPh>
    <rPh sb="126" eb="128">
      <t>イゾン</t>
    </rPh>
    <rPh sb="131" eb="133">
      <t>ケイエイ</t>
    </rPh>
    <rPh sb="134" eb="135">
      <t>オコナ</t>
    </rPh>
    <rPh sb="156" eb="159">
      <t>シヨウリョウ</t>
    </rPh>
    <rPh sb="159" eb="161">
      <t>タイケイ</t>
    </rPh>
    <rPh sb="164" eb="165">
      <t>カタ</t>
    </rPh>
    <rPh sb="166" eb="168">
      <t>ケントウ</t>
    </rPh>
    <rPh sb="170" eb="173">
      <t>シヨウリョウ</t>
    </rPh>
    <rPh sb="173" eb="175">
      <t>スイジュン</t>
    </rPh>
    <rPh sb="176" eb="179">
      <t>テキセイカ</t>
    </rPh>
    <rPh sb="180" eb="181">
      <t>ハカ</t>
    </rPh>
    <rPh sb="182" eb="184">
      <t>ヒツヨウ</t>
    </rPh>
    <rPh sb="190" eb="192">
      <t>リュウドウ</t>
    </rPh>
    <rPh sb="192" eb="194">
      <t>ヒリツ</t>
    </rPh>
    <rPh sb="278" eb="281">
      <t>ロウキュウカ</t>
    </rPh>
    <rPh sb="283" eb="285">
      <t>ショリ</t>
    </rPh>
    <rPh sb="285" eb="287">
      <t>シセツ</t>
    </rPh>
    <rPh sb="288" eb="290">
      <t>カイシュウ</t>
    </rPh>
    <rPh sb="291" eb="292">
      <t>スス</t>
    </rPh>
    <rPh sb="299" eb="301">
      <t>ザイゲン</t>
    </rPh>
    <rPh sb="304" eb="306">
      <t>キギョウ</t>
    </rPh>
    <rPh sb="306" eb="307">
      <t>サイ</t>
    </rPh>
    <rPh sb="308" eb="310">
      <t>ハッコウ</t>
    </rPh>
    <rPh sb="318" eb="320">
      <t>シホン</t>
    </rPh>
    <rPh sb="320" eb="321">
      <t>ヒ</t>
    </rPh>
    <rPh sb="321" eb="324">
      <t>ヘイジュンカ</t>
    </rPh>
    <rPh sb="324" eb="325">
      <t>サイ</t>
    </rPh>
    <rPh sb="326" eb="328">
      <t>ハッコウ</t>
    </rPh>
    <rPh sb="357" eb="360">
      <t>ヘイキンチ</t>
    </rPh>
    <rPh sb="361" eb="363">
      <t>ウワマワ</t>
    </rPh>
    <rPh sb="369" eb="371">
      <t>イゼン</t>
    </rPh>
    <rPh sb="374" eb="379">
      <t>シヨウリョウシュウニュウ</t>
    </rPh>
    <rPh sb="380" eb="382">
      <t>イジ</t>
    </rPh>
    <rPh sb="382" eb="385">
      <t>カンリヒ</t>
    </rPh>
    <rPh sb="386" eb="387">
      <t>マカナ</t>
    </rPh>
    <rPh sb="395" eb="398">
      <t>シヨウリョウ</t>
    </rPh>
    <rPh sb="398" eb="400">
      <t>スイジュン</t>
    </rPh>
    <rPh sb="401" eb="404">
      <t>テキセイカ</t>
    </rPh>
    <rPh sb="405" eb="406">
      <t>ハカ</t>
    </rPh>
    <rPh sb="407" eb="409">
      <t>ヒツヨウ</t>
    </rPh>
    <rPh sb="437" eb="439">
      <t>オスイ</t>
    </rPh>
    <rPh sb="439" eb="441">
      <t>ショリ</t>
    </rPh>
    <rPh sb="441" eb="443">
      <t>ゲンカ</t>
    </rPh>
    <rPh sb="450" eb="453">
      <t>ソウムショウ</t>
    </rPh>
    <rPh sb="454" eb="456">
      <t>クリダ</t>
    </rPh>
    <rPh sb="456" eb="458">
      <t>キジュン</t>
    </rPh>
    <rPh sb="459" eb="460">
      <t>モト</t>
    </rPh>
    <rPh sb="565" eb="567">
      <t>ケントウ</t>
    </rPh>
    <rPh sb="569" eb="572">
      <t>コウリツカ</t>
    </rPh>
    <rPh sb="573" eb="574">
      <t>ハカ</t>
    </rPh>
    <phoneticPr fontId="4"/>
  </si>
  <si>
    <t>　平成27年度に地方公営企業法を全部適用した農業集落排水事業は、処理施設の老朽化対策及び使用料水準の適正化が大きな課題である。
　施設の老朽化対策として、年次計画に沿って改修工事を実施しているが、補助金の交付率が低く、計画どおりに実施できていない。そのため、今後は公共下水道への接続を検討し、施設の維持管理費の削減、施設稼働の効率化を図っていく必要がある。
　次に使用料収入であるが、平成28年度も一般会計から基準外繰入を行っている。独立採算が原則の公営企業としては、繰入金に頼らない経営をしていくために、従量制を含めた使用料水準の適正化に向けて検討する必要がある。
　なお、平成29年度に経営戦略を策定した。今後はこの計画の達成状況について毎年度進捗管理を行い、計画と実績の乖離が著しい場合には、その原因を分析し対策を講じ、経営健全化及び経営基盤の強化を図っていくものとする。</t>
    <rPh sb="1" eb="3">
      <t>ヘイセイ</t>
    </rPh>
    <rPh sb="5" eb="7">
      <t>ネンド</t>
    </rPh>
    <rPh sb="8" eb="15">
      <t>チホウコウエイキギョウホウ</t>
    </rPh>
    <rPh sb="16" eb="17">
      <t>ゼン</t>
    </rPh>
    <rPh sb="17" eb="18">
      <t>ブ</t>
    </rPh>
    <rPh sb="18" eb="20">
      <t>テキヨウ</t>
    </rPh>
    <rPh sb="22" eb="30">
      <t>ノウギョウシュウラクハイスイジギョウ</t>
    </rPh>
    <rPh sb="32" eb="34">
      <t>ショリ</t>
    </rPh>
    <rPh sb="34" eb="36">
      <t>シセツ</t>
    </rPh>
    <rPh sb="37" eb="40">
      <t>ロウキュウカ</t>
    </rPh>
    <rPh sb="40" eb="42">
      <t>タイサク</t>
    </rPh>
    <rPh sb="42" eb="43">
      <t>オヨ</t>
    </rPh>
    <rPh sb="47" eb="49">
      <t>スイジュン</t>
    </rPh>
    <rPh sb="50" eb="53">
      <t>テキセイカ</t>
    </rPh>
    <rPh sb="54" eb="55">
      <t>オオ</t>
    </rPh>
    <rPh sb="57" eb="59">
      <t>カダイ</t>
    </rPh>
    <rPh sb="65" eb="67">
      <t>シセツ</t>
    </rPh>
    <rPh sb="68" eb="71">
      <t>ロウキュウカ</t>
    </rPh>
    <rPh sb="71" eb="73">
      <t>タイサク</t>
    </rPh>
    <rPh sb="77" eb="79">
      <t>ネンジ</t>
    </rPh>
    <rPh sb="79" eb="81">
      <t>ケイカク</t>
    </rPh>
    <rPh sb="82" eb="83">
      <t>ソ</t>
    </rPh>
    <rPh sb="85" eb="87">
      <t>カイシュウ</t>
    </rPh>
    <rPh sb="87" eb="89">
      <t>コウジ</t>
    </rPh>
    <rPh sb="90" eb="92">
      <t>ジッシ</t>
    </rPh>
    <rPh sb="98" eb="101">
      <t>ホジョキン</t>
    </rPh>
    <rPh sb="102" eb="104">
      <t>コウフ</t>
    </rPh>
    <rPh sb="104" eb="105">
      <t>リツ</t>
    </rPh>
    <rPh sb="106" eb="107">
      <t>ヒク</t>
    </rPh>
    <rPh sb="109" eb="111">
      <t>ケイカク</t>
    </rPh>
    <rPh sb="115" eb="117">
      <t>ジッシ</t>
    </rPh>
    <rPh sb="129" eb="131">
      <t>コンゴ</t>
    </rPh>
    <rPh sb="132" eb="137">
      <t>コウキョウゲスイドウ</t>
    </rPh>
    <rPh sb="139" eb="141">
      <t>セツゾク</t>
    </rPh>
    <rPh sb="142" eb="144">
      <t>ケントウ</t>
    </rPh>
    <rPh sb="146" eb="148">
      <t>シセツ</t>
    </rPh>
    <rPh sb="149" eb="154">
      <t>イジカンリヒ</t>
    </rPh>
    <rPh sb="155" eb="157">
      <t>サクゲン</t>
    </rPh>
    <rPh sb="158" eb="160">
      <t>シセツ</t>
    </rPh>
    <rPh sb="160" eb="162">
      <t>カドウ</t>
    </rPh>
    <rPh sb="163" eb="166">
      <t>コウリツカ</t>
    </rPh>
    <rPh sb="167" eb="168">
      <t>ハカ</t>
    </rPh>
    <rPh sb="172" eb="174">
      <t>ヒツヨウ</t>
    </rPh>
    <rPh sb="180" eb="181">
      <t>ツギ</t>
    </rPh>
    <rPh sb="182" eb="187">
      <t>シヨウリョウシュウニュウ</t>
    </rPh>
    <rPh sb="192" eb="194">
      <t>ヘイセイ</t>
    </rPh>
    <rPh sb="196" eb="198">
      <t>ネンド</t>
    </rPh>
    <rPh sb="199" eb="201">
      <t>イッパンカ</t>
    </rPh>
    <rPh sb="201" eb="203">
      <t>イケイ</t>
    </rPh>
    <rPh sb="205" eb="207">
      <t>キジュン</t>
    </rPh>
    <rPh sb="207" eb="208">
      <t>ガイ</t>
    </rPh>
    <rPh sb="208" eb="209">
      <t>ク</t>
    </rPh>
    <rPh sb="209" eb="210">
      <t>イ</t>
    </rPh>
    <rPh sb="211" eb="212">
      <t>オコナ</t>
    </rPh>
    <rPh sb="217" eb="221">
      <t>ドクリツサイサン</t>
    </rPh>
    <rPh sb="222" eb="224">
      <t>ゲンソク</t>
    </rPh>
    <rPh sb="225" eb="229">
      <t>コウエイキギョウ</t>
    </rPh>
    <rPh sb="234" eb="236">
      <t>クリイレ</t>
    </rPh>
    <rPh sb="236" eb="237">
      <t>キン</t>
    </rPh>
    <rPh sb="238" eb="239">
      <t>タヨ</t>
    </rPh>
    <rPh sb="242" eb="244">
      <t>ケイエイ</t>
    </rPh>
    <rPh sb="253" eb="256">
      <t>ジュウリョウセイ</t>
    </rPh>
    <rPh sb="257" eb="258">
      <t>フク</t>
    </rPh>
    <rPh sb="260" eb="263">
      <t>シヨウリョウ</t>
    </rPh>
    <rPh sb="263" eb="265">
      <t>スイジュン</t>
    </rPh>
    <rPh sb="266" eb="269">
      <t>テキセイカ</t>
    </rPh>
    <rPh sb="270" eb="271">
      <t>ム</t>
    </rPh>
    <rPh sb="273" eb="275">
      <t>ケントウ</t>
    </rPh>
    <rPh sb="277" eb="279">
      <t>ヒツヨウ</t>
    </rPh>
    <rPh sb="288" eb="290">
      <t>ヘイセイ</t>
    </rPh>
    <rPh sb="292" eb="294">
      <t>ネンド</t>
    </rPh>
    <rPh sb="305" eb="307">
      <t>コンゴ</t>
    </rPh>
    <rPh sb="310" eb="312">
      <t>ケイカク</t>
    </rPh>
    <rPh sb="313" eb="315">
      <t>タッセイ</t>
    </rPh>
    <rPh sb="315" eb="317">
      <t>ジョウキョウ</t>
    </rPh>
    <rPh sb="321" eb="324">
      <t>マイネンド</t>
    </rPh>
    <rPh sb="324" eb="326">
      <t>シンチョク</t>
    </rPh>
    <rPh sb="326" eb="328">
      <t>カンリ</t>
    </rPh>
    <rPh sb="329" eb="330">
      <t>オコナ</t>
    </rPh>
    <rPh sb="332" eb="334">
      <t>ケイカク</t>
    </rPh>
    <rPh sb="335" eb="337">
      <t>ジッセキ</t>
    </rPh>
    <rPh sb="338" eb="340">
      <t>カイリ</t>
    </rPh>
    <rPh sb="341" eb="342">
      <t>イチジル</t>
    </rPh>
    <rPh sb="344" eb="346">
      <t>バアイ</t>
    </rPh>
    <rPh sb="351" eb="353">
      <t>ゲンイン</t>
    </rPh>
    <rPh sb="354" eb="356">
      <t>ブンセキ</t>
    </rPh>
    <rPh sb="357" eb="359">
      <t>タイサク</t>
    </rPh>
    <rPh sb="360" eb="361">
      <t>コウ</t>
    </rPh>
    <rPh sb="363" eb="365">
      <t>ケイエイ</t>
    </rPh>
    <rPh sb="365" eb="368">
      <t>ケンゼンカ</t>
    </rPh>
    <rPh sb="368" eb="369">
      <t>オヨ</t>
    </rPh>
    <rPh sb="370" eb="372">
      <t>ケイエイ</t>
    </rPh>
    <rPh sb="372" eb="374">
      <t>キバン</t>
    </rPh>
    <rPh sb="375" eb="377">
      <t>キョウカ</t>
    </rPh>
    <rPh sb="378" eb="37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</si>
</sst>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5"/>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
                  <c:v>0</c:v>
                </c:pt>
                <c:pt idx="4">
                  <c:v>0.12</c:v>
                </c:pt>
              </c:numCache>
            </c:numRef>
          </c:val>
        </c:ser>
        <c:dLbls>
          <c:showLegendKey val="0"/>
          <c:showVal val="0"/>
          <c:showCatName val="0"/>
          <c:showSerName val="0"/>
          <c:showPercent val="0"/>
          <c:showBubbleSize val="0"/>
        </c:dLbls>
        <c:gapWidth val="150"/>
        <c:axId val="109356544"/>
        <c:axId val="1093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2.0499999999999998</c:v>
                </c:pt>
              </c:numCache>
            </c:numRef>
          </c:val>
          <c:smooth val="0"/>
        </c:ser>
        <c:dLbls>
          <c:showLegendKey val="0"/>
          <c:showVal val="0"/>
          <c:showCatName val="0"/>
          <c:showSerName val="0"/>
          <c:showPercent val="0"/>
          <c:showBubbleSize val="0"/>
        </c:dLbls>
        <c:marker val="1"/>
        <c:smooth val="0"/>
        <c:axId val="109356544"/>
        <c:axId val="109358464"/>
      </c:lineChart>
      <c:dateAx>
        <c:axId val="109356544"/>
        <c:scaling>
          <c:orientation val="minMax"/>
        </c:scaling>
        <c:delete val="1"/>
        <c:axPos val="b"/>
        <c:numFmt formatCode="ge" sourceLinked="1"/>
        <c:majorTickMark val="none"/>
        <c:minorTickMark val="none"/>
        <c:tickLblPos val="none"/>
        <c:crossAx val="109358464"/>
        <c:crosses val="autoZero"/>
        <c:auto val="1"/>
        <c:lblOffset val="100"/>
        <c:baseTimeUnit val="years"/>
      </c:dateAx>
      <c:valAx>
        <c:axId val="1093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formatCode="#,##0.00;&quot;△&quot;#,##0.00">
                  <c:v>45.48</c:v>
                </c:pt>
                <c:pt idx="4">
                  <c:v>41.54</c:v>
                </c:pt>
              </c:numCache>
            </c:numRef>
          </c:val>
        </c:ser>
        <c:dLbls>
          <c:showLegendKey val="0"/>
          <c:showVal val="0"/>
          <c:showCatName val="0"/>
          <c:showSerName val="0"/>
          <c:showPercent val="0"/>
          <c:showBubbleSize val="0"/>
        </c:dLbls>
        <c:gapWidth val="150"/>
        <c:axId val="91017600"/>
        <c:axId val="910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52.31</c:v>
                </c:pt>
                <c:pt idx="4">
                  <c:v>60.65</c:v>
                </c:pt>
              </c:numCache>
            </c:numRef>
          </c:val>
          <c:smooth val="0"/>
        </c:ser>
        <c:dLbls>
          <c:showLegendKey val="0"/>
          <c:showVal val="0"/>
          <c:showCatName val="0"/>
          <c:showSerName val="0"/>
          <c:showPercent val="0"/>
          <c:showBubbleSize val="0"/>
        </c:dLbls>
        <c:marker val="1"/>
        <c:smooth val="0"/>
        <c:axId val="91017600"/>
        <c:axId val="91019520"/>
      </c:lineChart>
      <c:dateAx>
        <c:axId val="91017600"/>
        <c:scaling>
          <c:orientation val="minMax"/>
        </c:scaling>
        <c:delete val="1"/>
        <c:axPos val="b"/>
        <c:numFmt formatCode="ge" sourceLinked="1"/>
        <c:majorTickMark val="none"/>
        <c:minorTickMark val="none"/>
        <c:tickLblPos val="none"/>
        <c:crossAx val="91019520"/>
        <c:crosses val="autoZero"/>
        <c:auto val="1"/>
        <c:lblOffset val="100"/>
        <c:baseTimeUnit val="years"/>
      </c:dateAx>
      <c:valAx>
        <c:axId val="910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86.95</c:v>
                </c:pt>
                <c:pt idx="4">
                  <c:v>87.13</c:v>
                </c:pt>
              </c:numCache>
            </c:numRef>
          </c:val>
        </c:ser>
        <c:dLbls>
          <c:showLegendKey val="0"/>
          <c:showVal val="0"/>
          <c:showCatName val="0"/>
          <c:showSerName val="0"/>
          <c:showPercent val="0"/>
          <c:showBubbleSize val="0"/>
        </c:dLbls>
        <c:gapWidth val="150"/>
        <c:axId val="91049984"/>
        <c:axId val="9105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84.32</c:v>
                </c:pt>
                <c:pt idx="4">
                  <c:v>84.58</c:v>
                </c:pt>
              </c:numCache>
            </c:numRef>
          </c:val>
          <c:smooth val="0"/>
        </c:ser>
        <c:dLbls>
          <c:showLegendKey val="0"/>
          <c:showVal val="0"/>
          <c:showCatName val="0"/>
          <c:showSerName val="0"/>
          <c:showPercent val="0"/>
          <c:showBubbleSize val="0"/>
        </c:dLbls>
        <c:marker val="1"/>
        <c:smooth val="0"/>
        <c:axId val="91049984"/>
        <c:axId val="91051904"/>
      </c:lineChart>
      <c:dateAx>
        <c:axId val="91049984"/>
        <c:scaling>
          <c:orientation val="minMax"/>
        </c:scaling>
        <c:delete val="1"/>
        <c:axPos val="b"/>
        <c:numFmt formatCode="ge" sourceLinked="1"/>
        <c:majorTickMark val="none"/>
        <c:minorTickMark val="none"/>
        <c:tickLblPos val="none"/>
        <c:crossAx val="91051904"/>
        <c:crosses val="autoZero"/>
        <c:auto val="1"/>
        <c:lblOffset val="100"/>
        <c:baseTimeUnit val="years"/>
      </c:dateAx>
      <c:valAx>
        <c:axId val="9105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100.01</c:v>
                </c:pt>
                <c:pt idx="4">
                  <c:v>100.49</c:v>
                </c:pt>
              </c:numCache>
            </c:numRef>
          </c:val>
        </c:ser>
        <c:dLbls>
          <c:showLegendKey val="0"/>
          <c:showVal val="0"/>
          <c:showCatName val="0"/>
          <c:showSerName val="0"/>
          <c:showPercent val="0"/>
          <c:showBubbleSize val="0"/>
        </c:dLbls>
        <c:gapWidth val="150"/>
        <c:axId val="140927360"/>
        <c:axId val="1409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99.64</c:v>
                </c:pt>
                <c:pt idx="4">
                  <c:v>99.66</c:v>
                </c:pt>
              </c:numCache>
            </c:numRef>
          </c:val>
          <c:smooth val="0"/>
        </c:ser>
        <c:dLbls>
          <c:showLegendKey val="0"/>
          <c:showVal val="0"/>
          <c:showCatName val="0"/>
          <c:showSerName val="0"/>
          <c:showPercent val="0"/>
          <c:showBubbleSize val="0"/>
        </c:dLbls>
        <c:marker val="1"/>
        <c:smooth val="0"/>
        <c:axId val="140927360"/>
        <c:axId val="140929280"/>
      </c:lineChart>
      <c:dateAx>
        <c:axId val="140927360"/>
        <c:scaling>
          <c:orientation val="minMax"/>
        </c:scaling>
        <c:delete val="1"/>
        <c:axPos val="b"/>
        <c:numFmt formatCode="ge" sourceLinked="1"/>
        <c:majorTickMark val="none"/>
        <c:minorTickMark val="none"/>
        <c:tickLblPos val="none"/>
        <c:crossAx val="140929280"/>
        <c:crosses val="autoZero"/>
        <c:auto val="1"/>
        <c:lblOffset val="100"/>
        <c:baseTimeUnit val="years"/>
      </c:dateAx>
      <c:valAx>
        <c:axId val="1409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3.98</c:v>
                </c:pt>
                <c:pt idx="4">
                  <c:v>7.83</c:v>
                </c:pt>
              </c:numCache>
            </c:numRef>
          </c:val>
        </c:ser>
        <c:dLbls>
          <c:showLegendKey val="0"/>
          <c:showVal val="0"/>
          <c:showCatName val="0"/>
          <c:showSerName val="0"/>
          <c:showPercent val="0"/>
          <c:showBubbleSize val="0"/>
        </c:dLbls>
        <c:gapWidth val="150"/>
        <c:axId val="87829504"/>
        <c:axId val="878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22.41</c:v>
                </c:pt>
                <c:pt idx="4">
                  <c:v>22.9</c:v>
                </c:pt>
              </c:numCache>
            </c:numRef>
          </c:val>
          <c:smooth val="0"/>
        </c:ser>
        <c:dLbls>
          <c:showLegendKey val="0"/>
          <c:showVal val="0"/>
          <c:showCatName val="0"/>
          <c:showSerName val="0"/>
          <c:showPercent val="0"/>
          <c:showBubbleSize val="0"/>
        </c:dLbls>
        <c:marker val="1"/>
        <c:smooth val="0"/>
        <c:axId val="87829504"/>
        <c:axId val="87831680"/>
      </c:lineChart>
      <c:dateAx>
        <c:axId val="87829504"/>
        <c:scaling>
          <c:orientation val="minMax"/>
        </c:scaling>
        <c:delete val="1"/>
        <c:axPos val="b"/>
        <c:numFmt formatCode="ge" sourceLinked="1"/>
        <c:majorTickMark val="none"/>
        <c:minorTickMark val="none"/>
        <c:tickLblPos val="none"/>
        <c:crossAx val="87831680"/>
        <c:crosses val="autoZero"/>
        <c:auto val="1"/>
        <c:lblOffset val="100"/>
        <c:baseTimeUnit val="years"/>
      </c:dateAx>
      <c:valAx>
        <c:axId val="878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7841408"/>
        <c:axId val="878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7841408"/>
        <c:axId val="87847680"/>
      </c:lineChart>
      <c:dateAx>
        <c:axId val="87841408"/>
        <c:scaling>
          <c:orientation val="minMax"/>
        </c:scaling>
        <c:delete val="1"/>
        <c:axPos val="b"/>
        <c:numFmt formatCode="ge" sourceLinked="1"/>
        <c:majorTickMark val="none"/>
        <c:minorTickMark val="none"/>
        <c:tickLblPos val="none"/>
        <c:crossAx val="87847680"/>
        <c:crosses val="autoZero"/>
        <c:auto val="1"/>
        <c:lblOffset val="100"/>
        <c:baseTimeUnit val="years"/>
      </c:dateAx>
      <c:valAx>
        <c:axId val="878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2.67</c:v>
                </c:pt>
                <c:pt idx="4">
                  <c:v>1.83</c:v>
                </c:pt>
              </c:numCache>
            </c:numRef>
          </c:val>
        </c:ser>
        <c:dLbls>
          <c:showLegendKey val="0"/>
          <c:showVal val="0"/>
          <c:showCatName val="0"/>
          <c:showSerName val="0"/>
          <c:showPercent val="0"/>
          <c:showBubbleSize val="0"/>
        </c:dLbls>
        <c:gapWidth val="150"/>
        <c:axId val="87861504"/>
        <c:axId val="878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214.61</c:v>
                </c:pt>
                <c:pt idx="4">
                  <c:v>225.39</c:v>
                </c:pt>
              </c:numCache>
            </c:numRef>
          </c:val>
          <c:smooth val="0"/>
        </c:ser>
        <c:dLbls>
          <c:showLegendKey val="0"/>
          <c:showVal val="0"/>
          <c:showCatName val="0"/>
          <c:showSerName val="0"/>
          <c:showPercent val="0"/>
          <c:showBubbleSize val="0"/>
        </c:dLbls>
        <c:marker val="1"/>
        <c:smooth val="0"/>
        <c:axId val="87861504"/>
        <c:axId val="87863680"/>
      </c:lineChart>
      <c:dateAx>
        <c:axId val="87861504"/>
        <c:scaling>
          <c:orientation val="minMax"/>
        </c:scaling>
        <c:delete val="1"/>
        <c:axPos val="b"/>
        <c:numFmt formatCode="ge" sourceLinked="1"/>
        <c:majorTickMark val="none"/>
        <c:minorTickMark val="none"/>
        <c:tickLblPos val="none"/>
        <c:crossAx val="87863680"/>
        <c:crosses val="autoZero"/>
        <c:auto val="1"/>
        <c:lblOffset val="100"/>
        <c:baseTimeUnit val="years"/>
      </c:dateAx>
      <c:valAx>
        <c:axId val="878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74.7</c:v>
                </c:pt>
                <c:pt idx="4">
                  <c:v>112.52</c:v>
                </c:pt>
              </c:numCache>
            </c:numRef>
          </c:val>
        </c:ser>
        <c:dLbls>
          <c:showLegendKey val="0"/>
          <c:showVal val="0"/>
          <c:showCatName val="0"/>
          <c:showSerName val="0"/>
          <c:showPercent val="0"/>
          <c:showBubbleSize val="0"/>
        </c:dLbls>
        <c:gapWidth val="150"/>
        <c:axId val="87877888"/>
        <c:axId val="884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29.45</c:v>
                </c:pt>
                <c:pt idx="4">
                  <c:v>31.84</c:v>
                </c:pt>
              </c:numCache>
            </c:numRef>
          </c:val>
          <c:smooth val="0"/>
        </c:ser>
        <c:dLbls>
          <c:showLegendKey val="0"/>
          <c:showVal val="0"/>
          <c:showCatName val="0"/>
          <c:showSerName val="0"/>
          <c:showPercent val="0"/>
          <c:showBubbleSize val="0"/>
        </c:dLbls>
        <c:marker val="1"/>
        <c:smooth val="0"/>
        <c:axId val="87877888"/>
        <c:axId val="88478080"/>
      </c:lineChart>
      <c:dateAx>
        <c:axId val="87877888"/>
        <c:scaling>
          <c:orientation val="minMax"/>
        </c:scaling>
        <c:delete val="1"/>
        <c:axPos val="b"/>
        <c:numFmt formatCode="ge" sourceLinked="1"/>
        <c:majorTickMark val="none"/>
        <c:minorTickMark val="none"/>
        <c:tickLblPos val="none"/>
        <c:crossAx val="88478080"/>
        <c:crosses val="autoZero"/>
        <c:auto val="1"/>
        <c:lblOffset val="100"/>
        <c:baseTimeUnit val="years"/>
      </c:dateAx>
      <c:valAx>
        <c:axId val="884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1593.86</c:v>
                </c:pt>
                <c:pt idx="4">
                  <c:v>1450.73</c:v>
                </c:pt>
              </c:numCache>
            </c:numRef>
          </c:val>
        </c:ser>
        <c:dLbls>
          <c:showLegendKey val="0"/>
          <c:showVal val="0"/>
          <c:showCatName val="0"/>
          <c:showSerName val="0"/>
          <c:showPercent val="0"/>
          <c:showBubbleSize val="0"/>
        </c:dLbls>
        <c:gapWidth val="150"/>
        <c:axId val="89352064"/>
        <c:axId val="893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1081.8</c:v>
                </c:pt>
                <c:pt idx="4">
                  <c:v>974.93</c:v>
                </c:pt>
              </c:numCache>
            </c:numRef>
          </c:val>
          <c:smooth val="0"/>
        </c:ser>
        <c:dLbls>
          <c:showLegendKey val="0"/>
          <c:showVal val="0"/>
          <c:showCatName val="0"/>
          <c:showSerName val="0"/>
          <c:showPercent val="0"/>
          <c:showBubbleSize val="0"/>
        </c:dLbls>
        <c:marker val="1"/>
        <c:smooth val="0"/>
        <c:axId val="89352064"/>
        <c:axId val="89354240"/>
      </c:lineChart>
      <c:dateAx>
        <c:axId val="89352064"/>
        <c:scaling>
          <c:orientation val="minMax"/>
        </c:scaling>
        <c:delete val="1"/>
        <c:axPos val="b"/>
        <c:numFmt formatCode="ge" sourceLinked="1"/>
        <c:majorTickMark val="none"/>
        <c:minorTickMark val="none"/>
        <c:tickLblPos val="none"/>
        <c:crossAx val="89354240"/>
        <c:crosses val="autoZero"/>
        <c:auto val="1"/>
        <c:lblOffset val="100"/>
        <c:baseTimeUnit val="years"/>
      </c:dateAx>
      <c:valAx>
        <c:axId val="893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73.37</c:v>
                </c:pt>
                <c:pt idx="4">
                  <c:v>86.18</c:v>
                </c:pt>
              </c:numCache>
            </c:numRef>
          </c:val>
        </c:ser>
        <c:dLbls>
          <c:showLegendKey val="0"/>
          <c:showVal val="0"/>
          <c:showCatName val="0"/>
          <c:showSerName val="0"/>
          <c:showPercent val="0"/>
          <c:showBubbleSize val="0"/>
        </c:dLbls>
        <c:gapWidth val="150"/>
        <c:axId val="89372160"/>
        <c:axId val="893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52.19</c:v>
                </c:pt>
                <c:pt idx="4">
                  <c:v>55.32</c:v>
                </c:pt>
              </c:numCache>
            </c:numRef>
          </c:val>
          <c:smooth val="0"/>
        </c:ser>
        <c:dLbls>
          <c:showLegendKey val="0"/>
          <c:showVal val="0"/>
          <c:showCatName val="0"/>
          <c:showSerName val="0"/>
          <c:showPercent val="0"/>
          <c:showBubbleSize val="0"/>
        </c:dLbls>
        <c:marker val="1"/>
        <c:smooth val="0"/>
        <c:axId val="89372160"/>
        <c:axId val="89374080"/>
      </c:lineChart>
      <c:dateAx>
        <c:axId val="89372160"/>
        <c:scaling>
          <c:orientation val="minMax"/>
        </c:scaling>
        <c:delete val="1"/>
        <c:axPos val="b"/>
        <c:numFmt formatCode="ge" sourceLinked="1"/>
        <c:majorTickMark val="none"/>
        <c:minorTickMark val="none"/>
        <c:tickLblPos val="none"/>
        <c:crossAx val="89374080"/>
        <c:crosses val="autoZero"/>
        <c:auto val="1"/>
        <c:lblOffset val="100"/>
        <c:baseTimeUnit val="years"/>
      </c:dateAx>
      <c:valAx>
        <c:axId val="893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150</c:v>
                </c:pt>
                <c:pt idx="4">
                  <c:v>150</c:v>
                </c:pt>
              </c:numCache>
            </c:numRef>
          </c:val>
        </c:ser>
        <c:dLbls>
          <c:showLegendKey val="0"/>
          <c:showVal val="0"/>
          <c:showCatName val="0"/>
          <c:showSerName val="0"/>
          <c:showPercent val="0"/>
          <c:showBubbleSize val="0"/>
        </c:dLbls>
        <c:gapWidth val="150"/>
        <c:axId val="90977024"/>
        <c:axId val="9097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296.14</c:v>
                </c:pt>
                <c:pt idx="4">
                  <c:v>283.17</c:v>
                </c:pt>
              </c:numCache>
            </c:numRef>
          </c:val>
          <c:smooth val="0"/>
        </c:ser>
        <c:dLbls>
          <c:showLegendKey val="0"/>
          <c:showVal val="0"/>
          <c:showCatName val="0"/>
          <c:showSerName val="0"/>
          <c:showPercent val="0"/>
          <c:showBubbleSize val="0"/>
        </c:dLbls>
        <c:marker val="1"/>
        <c:smooth val="0"/>
        <c:axId val="90977024"/>
        <c:axId val="90978944"/>
      </c:lineChart>
      <c:dateAx>
        <c:axId val="90977024"/>
        <c:scaling>
          <c:orientation val="minMax"/>
        </c:scaling>
        <c:delete val="1"/>
        <c:axPos val="b"/>
        <c:numFmt formatCode="ge" sourceLinked="1"/>
        <c:majorTickMark val="none"/>
        <c:minorTickMark val="none"/>
        <c:tickLblPos val="none"/>
        <c:crossAx val="90978944"/>
        <c:crosses val="autoZero"/>
        <c:auto val="1"/>
        <c:lblOffset val="100"/>
        <c:baseTimeUnit val="years"/>
      </c:dateAx>
      <c:valAx>
        <c:axId val="909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61" zoomScale="115" zoomScaleNormal="115"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8" t="str">
        <f>データ!H6</f>
        <v>埼玉県　深谷市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4"/>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4"/>
      <c r="BK7" s="4"/>
      <c r="BL7" s="5" t="s">
        <v>9</v>
      </c>
      <c r="BM7" s="6"/>
      <c r="BN7" s="6"/>
      <c r="BO7" s="6"/>
      <c r="BP7" s="6"/>
      <c r="BQ7" s="6"/>
      <c r="BR7" s="6"/>
      <c r="BS7" s="6"/>
      <c r="BT7" s="6"/>
      <c r="BU7" s="6"/>
      <c r="BV7" s="6"/>
      <c r="BW7" s="6"/>
      <c r="BX7" s="6"/>
      <c r="BY7" s="7"/>
    </row>
    <row r="8" spans="1:78" ht="18.75" customHeight="1">
      <c r="A8" s="2"/>
      <c r="B8" s="85" t="str">
        <f>データ!I6</f>
        <v>法適用</v>
      </c>
      <c r="C8" s="85"/>
      <c r="D8" s="85"/>
      <c r="E8" s="85"/>
      <c r="F8" s="85"/>
      <c r="G8" s="85"/>
      <c r="H8" s="85"/>
      <c r="I8" s="85" t="str">
        <f>データ!J6</f>
        <v>下水道事業</v>
      </c>
      <c r="J8" s="85"/>
      <c r="K8" s="85"/>
      <c r="L8" s="85"/>
      <c r="M8" s="85"/>
      <c r="N8" s="85"/>
      <c r="O8" s="85"/>
      <c r="P8" s="85" t="str">
        <f>データ!K6</f>
        <v>農業集落排水</v>
      </c>
      <c r="Q8" s="85"/>
      <c r="R8" s="85"/>
      <c r="S8" s="85"/>
      <c r="T8" s="85"/>
      <c r="U8" s="85"/>
      <c r="V8" s="85"/>
      <c r="W8" s="85" t="str">
        <f>データ!L6</f>
        <v>F2</v>
      </c>
      <c r="X8" s="85"/>
      <c r="Y8" s="85"/>
      <c r="Z8" s="85"/>
      <c r="AA8" s="85"/>
      <c r="AB8" s="85"/>
      <c r="AC8" s="85"/>
      <c r="AD8" s="86" t="s">
        <v>119</v>
      </c>
      <c r="AE8" s="86"/>
      <c r="AF8" s="86"/>
      <c r="AG8" s="86"/>
      <c r="AH8" s="86"/>
      <c r="AI8" s="86"/>
      <c r="AJ8" s="86"/>
      <c r="AK8" s="4"/>
      <c r="AL8" s="80">
        <f>データ!S6</f>
        <v>144696</v>
      </c>
      <c r="AM8" s="80"/>
      <c r="AN8" s="80"/>
      <c r="AO8" s="80"/>
      <c r="AP8" s="80"/>
      <c r="AQ8" s="80"/>
      <c r="AR8" s="80"/>
      <c r="AS8" s="80"/>
      <c r="AT8" s="79">
        <f>データ!T6</f>
        <v>138.37</v>
      </c>
      <c r="AU8" s="79"/>
      <c r="AV8" s="79"/>
      <c r="AW8" s="79"/>
      <c r="AX8" s="79"/>
      <c r="AY8" s="79"/>
      <c r="AZ8" s="79"/>
      <c r="BA8" s="79"/>
      <c r="BB8" s="79">
        <f>データ!U6</f>
        <v>1045.72</v>
      </c>
      <c r="BC8" s="79"/>
      <c r="BD8" s="79"/>
      <c r="BE8" s="79"/>
      <c r="BF8" s="79"/>
      <c r="BG8" s="79"/>
      <c r="BH8" s="79"/>
      <c r="BI8" s="79"/>
      <c r="BJ8" s="4"/>
      <c r="BK8" s="4"/>
      <c r="BL8" s="83" t="s">
        <v>10</v>
      </c>
      <c r="BM8" s="84"/>
      <c r="BN8" s="8" t="s">
        <v>11</v>
      </c>
      <c r="BO8" s="9"/>
      <c r="BP8" s="9"/>
      <c r="BQ8" s="9"/>
      <c r="BR8" s="9"/>
      <c r="BS8" s="9"/>
      <c r="BT8" s="9"/>
      <c r="BU8" s="9"/>
      <c r="BV8" s="9"/>
      <c r="BW8" s="9"/>
      <c r="BX8" s="9"/>
      <c r="BY8" s="10"/>
    </row>
    <row r="9" spans="1:78" ht="18.75" customHeight="1">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4"/>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4"/>
      <c r="BK9" s="4"/>
      <c r="BL9" s="77" t="s">
        <v>20</v>
      </c>
      <c r="BM9" s="78"/>
      <c r="BN9" s="11" t="s">
        <v>21</v>
      </c>
      <c r="BO9" s="12"/>
      <c r="BP9" s="12"/>
      <c r="BQ9" s="12"/>
      <c r="BR9" s="12"/>
      <c r="BS9" s="12"/>
      <c r="BT9" s="12"/>
      <c r="BU9" s="12"/>
      <c r="BV9" s="12"/>
      <c r="BW9" s="12"/>
      <c r="BX9" s="12"/>
      <c r="BY9" s="13"/>
    </row>
    <row r="10" spans="1:78" ht="18.75" customHeight="1">
      <c r="A10" s="2"/>
      <c r="B10" s="79" t="str">
        <f>データ!N6</f>
        <v>-</v>
      </c>
      <c r="C10" s="79"/>
      <c r="D10" s="79"/>
      <c r="E10" s="79"/>
      <c r="F10" s="79"/>
      <c r="G10" s="79"/>
      <c r="H10" s="79"/>
      <c r="I10" s="79">
        <f>データ!O6</f>
        <v>68.319999999999993</v>
      </c>
      <c r="J10" s="79"/>
      <c r="K10" s="79"/>
      <c r="L10" s="79"/>
      <c r="M10" s="79"/>
      <c r="N10" s="79"/>
      <c r="O10" s="79"/>
      <c r="P10" s="79">
        <f>データ!P6</f>
        <v>16.149999999999999</v>
      </c>
      <c r="Q10" s="79"/>
      <c r="R10" s="79"/>
      <c r="S10" s="79"/>
      <c r="T10" s="79"/>
      <c r="U10" s="79"/>
      <c r="V10" s="79"/>
      <c r="W10" s="79">
        <f>データ!Q6</f>
        <v>100</v>
      </c>
      <c r="X10" s="79"/>
      <c r="Y10" s="79"/>
      <c r="Z10" s="79"/>
      <c r="AA10" s="79"/>
      <c r="AB10" s="79"/>
      <c r="AC10" s="79"/>
      <c r="AD10" s="80">
        <f>データ!R6</f>
        <v>3726</v>
      </c>
      <c r="AE10" s="80"/>
      <c r="AF10" s="80"/>
      <c r="AG10" s="80"/>
      <c r="AH10" s="80"/>
      <c r="AI10" s="80"/>
      <c r="AJ10" s="80"/>
      <c r="AK10" s="2"/>
      <c r="AL10" s="80">
        <f>データ!V6</f>
        <v>23325</v>
      </c>
      <c r="AM10" s="80"/>
      <c r="AN10" s="80"/>
      <c r="AO10" s="80"/>
      <c r="AP10" s="80"/>
      <c r="AQ10" s="80"/>
      <c r="AR10" s="80"/>
      <c r="AS10" s="80"/>
      <c r="AT10" s="79">
        <f>データ!W6</f>
        <v>32.46</v>
      </c>
      <c r="AU10" s="79"/>
      <c r="AV10" s="79"/>
      <c r="AW10" s="79"/>
      <c r="AX10" s="79"/>
      <c r="AY10" s="79"/>
      <c r="AZ10" s="79"/>
      <c r="BA10" s="79"/>
      <c r="BB10" s="79">
        <f>データ!X6</f>
        <v>718.58</v>
      </c>
      <c r="BC10" s="79"/>
      <c r="BD10" s="79"/>
      <c r="BE10" s="79"/>
      <c r="BF10" s="79"/>
      <c r="BG10" s="79"/>
      <c r="BH10" s="79"/>
      <c r="BI10" s="79"/>
      <c r="BJ10" s="2"/>
      <c r="BK10" s="2"/>
      <c r="BL10" s="81" t="s">
        <v>22</v>
      </c>
      <c r="BM10" s="82"/>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26</v>
      </c>
      <c r="BM14" s="44"/>
      <c r="BN14" s="44"/>
      <c r="BO14" s="44"/>
      <c r="BP14" s="44"/>
      <c r="BQ14" s="44"/>
      <c r="BR14" s="44"/>
      <c r="BS14" s="44"/>
      <c r="BT14" s="44"/>
      <c r="BU14" s="44"/>
      <c r="BV14" s="44"/>
      <c r="BW14" s="44"/>
      <c r="BX14" s="44"/>
      <c r="BY14" s="44"/>
      <c r="BZ14" s="45"/>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70"/>
      <c r="BM34" s="71"/>
      <c r="BN34" s="71"/>
      <c r="BO34" s="71"/>
      <c r="BP34" s="71"/>
      <c r="BQ34" s="71"/>
      <c r="BR34" s="71"/>
      <c r="BS34" s="71"/>
      <c r="BT34" s="71"/>
      <c r="BU34" s="71"/>
      <c r="BV34" s="71"/>
      <c r="BW34" s="71"/>
      <c r="BX34" s="71"/>
      <c r="BY34" s="71"/>
      <c r="BZ34" s="72"/>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120</v>
      </c>
      <c r="BM47" s="57"/>
      <c r="BN47" s="57"/>
      <c r="BO47" s="57"/>
      <c r="BP47" s="57"/>
      <c r="BQ47" s="57"/>
      <c r="BR47" s="57"/>
      <c r="BS47" s="57"/>
      <c r="BT47" s="57"/>
      <c r="BU47" s="57"/>
      <c r="BV47" s="57"/>
      <c r="BW47" s="57"/>
      <c r="BX47" s="57"/>
      <c r="BY47" s="57"/>
      <c r="BZ47" s="5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c r="A60" s="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algorithmName="SHA-512" hashValue="1mYpp1ZtrBEZwIS14tLc2vdptwryAvZWAQVRd0IfVyD/+LaZV+iNJVdUvIX8HStEkKNn85N5YeA7WaWQS2bAyw==" saltValue="GsCypY94kOjKd5w3yZwfv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election activeCell="CP8" sqref="CP8"/>
    </sheetView>
  </sheetViews>
  <sheetFormatPr defaultColWidth="9"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90" t="s">
        <v>64</v>
      </c>
      <c r="I3" s="91"/>
      <c r="J3" s="91"/>
      <c r="K3" s="91"/>
      <c r="L3" s="91"/>
      <c r="M3" s="91"/>
      <c r="N3" s="91"/>
      <c r="O3" s="91"/>
      <c r="P3" s="91"/>
      <c r="Q3" s="91"/>
      <c r="R3" s="91"/>
      <c r="S3" s="91"/>
      <c r="T3" s="91"/>
      <c r="U3" s="91"/>
      <c r="V3" s="91"/>
      <c r="W3" s="91"/>
      <c r="X3" s="92"/>
      <c r="Y3" s="96" t="s">
        <v>65</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66</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c r="A4" s="29" t="s">
        <v>67</v>
      </c>
      <c r="B4" s="31"/>
      <c r="C4" s="31"/>
      <c r="D4" s="31"/>
      <c r="E4" s="31"/>
      <c r="F4" s="31"/>
      <c r="G4" s="31"/>
      <c r="H4" s="93"/>
      <c r="I4" s="94"/>
      <c r="J4" s="94"/>
      <c r="K4" s="94"/>
      <c r="L4" s="94"/>
      <c r="M4" s="94"/>
      <c r="N4" s="94"/>
      <c r="O4" s="94"/>
      <c r="P4" s="94"/>
      <c r="Q4" s="94"/>
      <c r="R4" s="94"/>
      <c r="S4" s="94"/>
      <c r="T4" s="94"/>
      <c r="U4" s="94"/>
      <c r="V4" s="94"/>
      <c r="W4" s="94"/>
      <c r="X4" s="95"/>
      <c r="Y4" s="89" t="s">
        <v>68</v>
      </c>
      <c r="Z4" s="89"/>
      <c r="AA4" s="89"/>
      <c r="AB4" s="89"/>
      <c r="AC4" s="89"/>
      <c r="AD4" s="89"/>
      <c r="AE4" s="89"/>
      <c r="AF4" s="89"/>
      <c r="AG4" s="89"/>
      <c r="AH4" s="89"/>
      <c r="AI4" s="89"/>
      <c r="AJ4" s="89" t="s">
        <v>69</v>
      </c>
      <c r="AK4" s="89"/>
      <c r="AL4" s="89"/>
      <c r="AM4" s="89"/>
      <c r="AN4" s="89"/>
      <c r="AO4" s="89"/>
      <c r="AP4" s="89"/>
      <c r="AQ4" s="89"/>
      <c r="AR4" s="89"/>
      <c r="AS4" s="89"/>
      <c r="AT4" s="89"/>
      <c r="AU4" s="89" t="s">
        <v>70</v>
      </c>
      <c r="AV4" s="89"/>
      <c r="AW4" s="89"/>
      <c r="AX4" s="89"/>
      <c r="AY4" s="89"/>
      <c r="AZ4" s="89"/>
      <c r="BA4" s="89"/>
      <c r="BB4" s="89"/>
      <c r="BC4" s="89"/>
      <c r="BD4" s="89"/>
      <c r="BE4" s="89"/>
      <c r="BF4" s="89" t="s">
        <v>71</v>
      </c>
      <c r="BG4" s="89"/>
      <c r="BH4" s="89"/>
      <c r="BI4" s="89"/>
      <c r="BJ4" s="89"/>
      <c r="BK4" s="89"/>
      <c r="BL4" s="89"/>
      <c r="BM4" s="89"/>
      <c r="BN4" s="89"/>
      <c r="BO4" s="89"/>
      <c r="BP4" s="89"/>
      <c r="BQ4" s="89" t="s">
        <v>72</v>
      </c>
      <c r="BR4" s="89"/>
      <c r="BS4" s="89"/>
      <c r="BT4" s="89"/>
      <c r="BU4" s="89"/>
      <c r="BV4" s="89"/>
      <c r="BW4" s="89"/>
      <c r="BX4" s="89"/>
      <c r="BY4" s="89"/>
      <c r="BZ4" s="89"/>
      <c r="CA4" s="89"/>
      <c r="CB4" s="89" t="s">
        <v>73</v>
      </c>
      <c r="CC4" s="89"/>
      <c r="CD4" s="89"/>
      <c r="CE4" s="89"/>
      <c r="CF4" s="89"/>
      <c r="CG4" s="89"/>
      <c r="CH4" s="89"/>
      <c r="CI4" s="89"/>
      <c r="CJ4" s="89"/>
      <c r="CK4" s="89"/>
      <c r="CL4" s="89"/>
      <c r="CM4" s="89" t="s">
        <v>74</v>
      </c>
      <c r="CN4" s="89"/>
      <c r="CO4" s="89"/>
      <c r="CP4" s="89"/>
      <c r="CQ4" s="89"/>
      <c r="CR4" s="89"/>
      <c r="CS4" s="89"/>
      <c r="CT4" s="89"/>
      <c r="CU4" s="89"/>
      <c r="CV4" s="89"/>
      <c r="CW4" s="89"/>
      <c r="CX4" s="89" t="s">
        <v>75</v>
      </c>
      <c r="CY4" s="89"/>
      <c r="CZ4" s="89"/>
      <c r="DA4" s="89"/>
      <c r="DB4" s="89"/>
      <c r="DC4" s="89"/>
      <c r="DD4" s="89"/>
      <c r="DE4" s="89"/>
      <c r="DF4" s="89"/>
      <c r="DG4" s="89"/>
      <c r="DH4" s="89"/>
      <c r="DI4" s="89" t="s">
        <v>76</v>
      </c>
      <c r="DJ4" s="89"/>
      <c r="DK4" s="89"/>
      <c r="DL4" s="89"/>
      <c r="DM4" s="89"/>
      <c r="DN4" s="89"/>
      <c r="DO4" s="89"/>
      <c r="DP4" s="89"/>
      <c r="DQ4" s="89"/>
      <c r="DR4" s="89"/>
      <c r="DS4" s="89"/>
      <c r="DT4" s="89" t="s">
        <v>77</v>
      </c>
      <c r="DU4" s="89"/>
      <c r="DV4" s="89"/>
      <c r="DW4" s="89"/>
      <c r="DX4" s="89"/>
      <c r="DY4" s="89"/>
      <c r="DZ4" s="89"/>
      <c r="EA4" s="89"/>
      <c r="EB4" s="89"/>
      <c r="EC4" s="89"/>
      <c r="ED4" s="89"/>
      <c r="EE4" s="89" t="s">
        <v>78</v>
      </c>
      <c r="EF4" s="89"/>
      <c r="EG4" s="89"/>
      <c r="EH4" s="89"/>
      <c r="EI4" s="89"/>
      <c r="EJ4" s="89"/>
      <c r="EK4" s="89"/>
      <c r="EL4" s="89"/>
      <c r="EM4" s="89"/>
      <c r="EN4" s="89"/>
      <c r="EO4" s="89"/>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112186</v>
      </c>
      <c r="D6" s="34">
        <f t="shared" si="3"/>
        <v>46</v>
      </c>
      <c r="E6" s="34">
        <f t="shared" si="3"/>
        <v>17</v>
      </c>
      <c r="F6" s="34">
        <f t="shared" si="3"/>
        <v>5</v>
      </c>
      <c r="G6" s="34">
        <f t="shared" si="3"/>
        <v>0</v>
      </c>
      <c r="H6" s="34" t="str">
        <f t="shared" si="3"/>
        <v>埼玉県　深谷市</v>
      </c>
      <c r="I6" s="34" t="str">
        <f t="shared" si="3"/>
        <v>法適用</v>
      </c>
      <c r="J6" s="34" t="str">
        <f t="shared" si="3"/>
        <v>下水道事業</v>
      </c>
      <c r="K6" s="34" t="str">
        <f t="shared" si="3"/>
        <v>農業集落排水</v>
      </c>
      <c r="L6" s="34" t="str">
        <f t="shared" si="3"/>
        <v>F2</v>
      </c>
      <c r="M6" s="34">
        <f t="shared" si="3"/>
        <v>0</v>
      </c>
      <c r="N6" s="35" t="str">
        <f t="shared" si="3"/>
        <v>-</v>
      </c>
      <c r="O6" s="35">
        <f t="shared" si="3"/>
        <v>68.319999999999993</v>
      </c>
      <c r="P6" s="35">
        <f t="shared" si="3"/>
        <v>16.149999999999999</v>
      </c>
      <c r="Q6" s="35">
        <f t="shared" si="3"/>
        <v>100</v>
      </c>
      <c r="R6" s="35">
        <f t="shared" si="3"/>
        <v>3726</v>
      </c>
      <c r="S6" s="35">
        <f t="shared" si="3"/>
        <v>144696</v>
      </c>
      <c r="T6" s="35">
        <f t="shared" si="3"/>
        <v>138.37</v>
      </c>
      <c r="U6" s="35">
        <f t="shared" si="3"/>
        <v>1045.72</v>
      </c>
      <c r="V6" s="35">
        <f t="shared" si="3"/>
        <v>23325</v>
      </c>
      <c r="W6" s="35">
        <f t="shared" si="3"/>
        <v>32.46</v>
      </c>
      <c r="X6" s="35">
        <f t="shared" si="3"/>
        <v>718.58</v>
      </c>
      <c r="Y6" s="36" t="str">
        <f>IF(Y7="",NA(),Y7)</f>
        <v>-</v>
      </c>
      <c r="Z6" s="36" t="str">
        <f t="shared" ref="Z6:AH6" si="4">IF(Z7="",NA(),Z7)</f>
        <v>-</v>
      </c>
      <c r="AA6" s="36" t="str">
        <f t="shared" si="4"/>
        <v>-</v>
      </c>
      <c r="AB6" s="36">
        <f t="shared" si="4"/>
        <v>100.01</v>
      </c>
      <c r="AC6" s="36">
        <f t="shared" si="4"/>
        <v>100.49</v>
      </c>
      <c r="AD6" s="36" t="str">
        <f t="shared" si="4"/>
        <v>-</v>
      </c>
      <c r="AE6" s="36" t="str">
        <f t="shared" si="4"/>
        <v>-</v>
      </c>
      <c r="AF6" s="36" t="str">
        <f t="shared" si="4"/>
        <v>-</v>
      </c>
      <c r="AG6" s="36">
        <f t="shared" si="4"/>
        <v>99.64</v>
      </c>
      <c r="AH6" s="36">
        <f t="shared" si="4"/>
        <v>99.66</v>
      </c>
      <c r="AI6" s="35" t="str">
        <f>IF(AI7="","",IF(AI7="-","【-】","【"&amp;SUBSTITUTE(TEXT(AI7,"#,##0.00"),"-","△")&amp;"】"))</f>
        <v>【99.11】</v>
      </c>
      <c r="AJ6" s="36" t="str">
        <f>IF(AJ7="",NA(),AJ7)</f>
        <v>-</v>
      </c>
      <c r="AK6" s="36" t="str">
        <f t="shared" ref="AK6:AS6" si="5">IF(AK7="",NA(),AK7)</f>
        <v>-</v>
      </c>
      <c r="AL6" s="36" t="str">
        <f t="shared" si="5"/>
        <v>-</v>
      </c>
      <c r="AM6" s="36">
        <f t="shared" si="5"/>
        <v>2.67</v>
      </c>
      <c r="AN6" s="36">
        <f t="shared" si="5"/>
        <v>1.83</v>
      </c>
      <c r="AO6" s="36" t="str">
        <f t="shared" si="5"/>
        <v>-</v>
      </c>
      <c r="AP6" s="36" t="str">
        <f t="shared" si="5"/>
        <v>-</v>
      </c>
      <c r="AQ6" s="36" t="str">
        <f t="shared" si="5"/>
        <v>-</v>
      </c>
      <c r="AR6" s="36">
        <f t="shared" si="5"/>
        <v>214.61</v>
      </c>
      <c r="AS6" s="36">
        <f t="shared" si="5"/>
        <v>225.39</v>
      </c>
      <c r="AT6" s="35" t="str">
        <f>IF(AT7="","",IF(AT7="-","【-】","【"&amp;SUBSTITUTE(TEXT(AT7,"#,##0.00"),"-","△")&amp;"】"))</f>
        <v>【206.58】</v>
      </c>
      <c r="AU6" s="36" t="str">
        <f>IF(AU7="",NA(),AU7)</f>
        <v>-</v>
      </c>
      <c r="AV6" s="36" t="str">
        <f t="shared" ref="AV6:BD6" si="6">IF(AV7="",NA(),AV7)</f>
        <v>-</v>
      </c>
      <c r="AW6" s="36" t="str">
        <f t="shared" si="6"/>
        <v>-</v>
      </c>
      <c r="AX6" s="36">
        <f t="shared" si="6"/>
        <v>74.7</v>
      </c>
      <c r="AY6" s="36">
        <f t="shared" si="6"/>
        <v>112.52</v>
      </c>
      <c r="AZ6" s="36" t="str">
        <f t="shared" si="6"/>
        <v>-</v>
      </c>
      <c r="BA6" s="36" t="str">
        <f t="shared" si="6"/>
        <v>-</v>
      </c>
      <c r="BB6" s="36" t="str">
        <f t="shared" si="6"/>
        <v>-</v>
      </c>
      <c r="BC6" s="36">
        <f t="shared" si="6"/>
        <v>29.45</v>
      </c>
      <c r="BD6" s="36">
        <f t="shared" si="6"/>
        <v>31.84</v>
      </c>
      <c r="BE6" s="35" t="str">
        <f>IF(BE7="","",IF(BE7="-","【-】","【"&amp;SUBSTITUTE(TEXT(BE7,"#,##0.00"),"-","△")&amp;"】"))</f>
        <v>【34.54】</v>
      </c>
      <c r="BF6" s="36" t="str">
        <f>IF(BF7="",NA(),BF7)</f>
        <v>-</v>
      </c>
      <c r="BG6" s="36" t="str">
        <f t="shared" ref="BG6:BO6" si="7">IF(BG7="",NA(),BG7)</f>
        <v>-</v>
      </c>
      <c r="BH6" s="36" t="str">
        <f t="shared" si="7"/>
        <v>-</v>
      </c>
      <c r="BI6" s="36">
        <f t="shared" si="7"/>
        <v>1593.86</v>
      </c>
      <c r="BJ6" s="36">
        <f t="shared" si="7"/>
        <v>1450.73</v>
      </c>
      <c r="BK6" s="36" t="str">
        <f t="shared" si="7"/>
        <v>-</v>
      </c>
      <c r="BL6" s="36" t="str">
        <f t="shared" si="7"/>
        <v>-</v>
      </c>
      <c r="BM6" s="36" t="str">
        <f t="shared" si="7"/>
        <v>-</v>
      </c>
      <c r="BN6" s="36">
        <f t="shared" si="7"/>
        <v>1081.8</v>
      </c>
      <c r="BO6" s="36">
        <f t="shared" si="7"/>
        <v>974.93</v>
      </c>
      <c r="BP6" s="35" t="str">
        <f>IF(BP7="","",IF(BP7="-","【-】","【"&amp;SUBSTITUTE(TEXT(BP7,"#,##0.00"),"-","△")&amp;"】"))</f>
        <v>【914.53】</v>
      </c>
      <c r="BQ6" s="36" t="str">
        <f>IF(BQ7="",NA(),BQ7)</f>
        <v>-</v>
      </c>
      <c r="BR6" s="36" t="str">
        <f t="shared" ref="BR6:BZ6" si="8">IF(BR7="",NA(),BR7)</f>
        <v>-</v>
      </c>
      <c r="BS6" s="36" t="str">
        <f t="shared" si="8"/>
        <v>-</v>
      </c>
      <c r="BT6" s="36">
        <f t="shared" si="8"/>
        <v>73.37</v>
      </c>
      <c r="BU6" s="36">
        <f t="shared" si="8"/>
        <v>86.18</v>
      </c>
      <c r="BV6" s="36" t="str">
        <f t="shared" si="8"/>
        <v>-</v>
      </c>
      <c r="BW6" s="36" t="str">
        <f t="shared" si="8"/>
        <v>-</v>
      </c>
      <c r="BX6" s="36" t="str">
        <f t="shared" si="8"/>
        <v>-</v>
      </c>
      <c r="BY6" s="36">
        <f t="shared" si="8"/>
        <v>52.19</v>
      </c>
      <c r="BZ6" s="36">
        <f t="shared" si="8"/>
        <v>55.32</v>
      </c>
      <c r="CA6" s="35" t="str">
        <f>IF(CA7="","",IF(CA7="-","【-】","【"&amp;SUBSTITUTE(TEXT(CA7,"#,##0.00"),"-","△")&amp;"】"))</f>
        <v>【55.73】</v>
      </c>
      <c r="CB6" s="36" t="str">
        <f>IF(CB7="",NA(),CB7)</f>
        <v>-</v>
      </c>
      <c r="CC6" s="36" t="str">
        <f t="shared" ref="CC6:CK6" si="9">IF(CC7="",NA(),CC7)</f>
        <v>-</v>
      </c>
      <c r="CD6" s="36" t="str">
        <f t="shared" si="9"/>
        <v>-</v>
      </c>
      <c r="CE6" s="36">
        <f t="shared" si="9"/>
        <v>150</v>
      </c>
      <c r="CF6" s="36">
        <f t="shared" si="9"/>
        <v>150</v>
      </c>
      <c r="CG6" s="36" t="str">
        <f t="shared" si="9"/>
        <v>-</v>
      </c>
      <c r="CH6" s="36" t="str">
        <f t="shared" si="9"/>
        <v>-</v>
      </c>
      <c r="CI6" s="36" t="str">
        <f t="shared" si="9"/>
        <v>-</v>
      </c>
      <c r="CJ6" s="36">
        <f t="shared" si="9"/>
        <v>296.14</v>
      </c>
      <c r="CK6" s="36">
        <f t="shared" si="9"/>
        <v>283.17</v>
      </c>
      <c r="CL6" s="35" t="str">
        <f>IF(CL7="","",IF(CL7="-","【-】","【"&amp;SUBSTITUTE(TEXT(CL7,"#,##0.00"),"-","△")&amp;"】"))</f>
        <v>【276.78】</v>
      </c>
      <c r="CM6" s="36" t="str">
        <f>IF(CM7="",NA(),CM7)</f>
        <v>-</v>
      </c>
      <c r="CN6" s="36" t="str">
        <f t="shared" ref="CN6:CV6" si="10">IF(CN7="",NA(),CN7)</f>
        <v>-</v>
      </c>
      <c r="CO6" s="36" t="str">
        <f t="shared" si="10"/>
        <v>-</v>
      </c>
      <c r="CP6" s="35">
        <f t="shared" si="10"/>
        <v>45.48</v>
      </c>
      <c r="CQ6" s="36">
        <f t="shared" si="10"/>
        <v>41.54</v>
      </c>
      <c r="CR6" s="36" t="str">
        <f t="shared" si="10"/>
        <v>-</v>
      </c>
      <c r="CS6" s="36" t="str">
        <f t="shared" si="10"/>
        <v>-</v>
      </c>
      <c r="CT6" s="36" t="str">
        <f t="shared" si="10"/>
        <v>-</v>
      </c>
      <c r="CU6" s="36">
        <f t="shared" si="10"/>
        <v>52.31</v>
      </c>
      <c r="CV6" s="36">
        <f t="shared" si="10"/>
        <v>60.65</v>
      </c>
      <c r="CW6" s="35" t="str">
        <f>IF(CW7="","",IF(CW7="-","【-】","【"&amp;SUBSTITUTE(TEXT(CW7,"#,##0.00"),"-","△")&amp;"】"))</f>
        <v>【59.15】</v>
      </c>
      <c r="CX6" s="36" t="str">
        <f>IF(CX7="",NA(),CX7)</f>
        <v>-</v>
      </c>
      <c r="CY6" s="36" t="str">
        <f t="shared" ref="CY6:DG6" si="11">IF(CY7="",NA(),CY7)</f>
        <v>-</v>
      </c>
      <c r="CZ6" s="36" t="str">
        <f t="shared" si="11"/>
        <v>-</v>
      </c>
      <c r="DA6" s="36">
        <f t="shared" si="11"/>
        <v>86.95</v>
      </c>
      <c r="DB6" s="36">
        <f t="shared" si="11"/>
        <v>87.13</v>
      </c>
      <c r="DC6" s="36" t="str">
        <f t="shared" si="11"/>
        <v>-</v>
      </c>
      <c r="DD6" s="36" t="str">
        <f t="shared" si="11"/>
        <v>-</v>
      </c>
      <c r="DE6" s="36" t="str">
        <f t="shared" si="11"/>
        <v>-</v>
      </c>
      <c r="DF6" s="36">
        <f t="shared" si="11"/>
        <v>84.32</v>
      </c>
      <c r="DG6" s="36">
        <f t="shared" si="11"/>
        <v>84.58</v>
      </c>
      <c r="DH6" s="35" t="str">
        <f>IF(DH7="","",IF(DH7="-","【-】","【"&amp;SUBSTITUTE(TEXT(DH7,"#,##0.00"),"-","△")&amp;"】"))</f>
        <v>【85.01】</v>
      </c>
      <c r="DI6" s="36" t="str">
        <f>IF(DI7="",NA(),DI7)</f>
        <v>-</v>
      </c>
      <c r="DJ6" s="36" t="str">
        <f t="shared" ref="DJ6:DR6" si="12">IF(DJ7="",NA(),DJ7)</f>
        <v>-</v>
      </c>
      <c r="DK6" s="36" t="str">
        <f t="shared" si="12"/>
        <v>-</v>
      </c>
      <c r="DL6" s="36">
        <f t="shared" si="12"/>
        <v>3.98</v>
      </c>
      <c r="DM6" s="36">
        <f t="shared" si="12"/>
        <v>7.83</v>
      </c>
      <c r="DN6" s="36" t="str">
        <f t="shared" si="12"/>
        <v>-</v>
      </c>
      <c r="DO6" s="36" t="str">
        <f t="shared" si="12"/>
        <v>-</v>
      </c>
      <c r="DP6" s="36" t="str">
        <f t="shared" si="12"/>
        <v>-</v>
      </c>
      <c r="DQ6" s="36">
        <f t="shared" si="12"/>
        <v>22.41</v>
      </c>
      <c r="DR6" s="36">
        <f t="shared" si="12"/>
        <v>22.9</v>
      </c>
      <c r="DS6" s="35" t="str">
        <f>IF(DS7="","",IF(DS7="-","【-】","【"&amp;SUBSTITUTE(TEXT(DS7,"#,##0.00"),"-","△")&amp;"】"))</f>
        <v>【22.37】</v>
      </c>
      <c r="DT6" s="36" t="str">
        <f>IF(DT7="",NA(),DT7)</f>
        <v>-</v>
      </c>
      <c r="DU6" s="36" t="str">
        <f t="shared" ref="DU6:EC6" si="13">IF(DU7="",NA(),DU7)</f>
        <v>-</v>
      </c>
      <c r="DV6" s="36" t="str">
        <f t="shared" si="13"/>
        <v>-</v>
      </c>
      <c r="DW6" s="35">
        <f t="shared" si="13"/>
        <v>0</v>
      </c>
      <c r="DX6" s="35">
        <f t="shared" si="13"/>
        <v>0</v>
      </c>
      <c r="DY6" s="36" t="str">
        <f t="shared" si="13"/>
        <v>-</v>
      </c>
      <c r="DZ6" s="36" t="str">
        <f t="shared" si="13"/>
        <v>-</v>
      </c>
      <c r="EA6" s="36" t="str">
        <f t="shared" si="13"/>
        <v>-</v>
      </c>
      <c r="EB6" s="35">
        <f t="shared" si="13"/>
        <v>0</v>
      </c>
      <c r="EC6" s="35">
        <f t="shared" si="13"/>
        <v>0</v>
      </c>
      <c r="ED6" s="35" t="str">
        <f>IF(ED7="","",IF(ED7="-","【-】","【"&amp;SUBSTITUTE(TEXT(ED7,"#,##0.00"),"-","△")&amp;"】"))</f>
        <v>【0.00】</v>
      </c>
      <c r="EE6" s="36" t="str">
        <f>IF(EE7="",NA(),EE7)</f>
        <v>-</v>
      </c>
      <c r="EF6" s="36" t="str">
        <f t="shared" ref="EF6:EN6" si="14">IF(EF7="",NA(),EF7)</f>
        <v>-</v>
      </c>
      <c r="EG6" s="36" t="str">
        <f t="shared" si="14"/>
        <v>-</v>
      </c>
      <c r="EH6" s="35">
        <f t="shared" si="14"/>
        <v>0</v>
      </c>
      <c r="EI6" s="36">
        <f t="shared" si="14"/>
        <v>0.12</v>
      </c>
      <c r="EJ6" s="36" t="str">
        <f t="shared" si="14"/>
        <v>-</v>
      </c>
      <c r="EK6" s="36" t="str">
        <f t="shared" si="14"/>
        <v>-</v>
      </c>
      <c r="EL6" s="36" t="str">
        <f t="shared" si="14"/>
        <v>-</v>
      </c>
      <c r="EM6" s="36">
        <f t="shared" si="14"/>
        <v>0.01</v>
      </c>
      <c r="EN6" s="36">
        <f t="shared" si="14"/>
        <v>2.0499999999999998</v>
      </c>
      <c r="EO6" s="35" t="str">
        <f>IF(EO7="","",IF(EO7="-","【-】","【"&amp;SUBSTITUTE(TEXT(EO7,"#,##0.00"),"-","△")&amp;"】"))</f>
        <v>【1.58】</v>
      </c>
    </row>
    <row r="7" spans="1:148" s="37" customFormat="1">
      <c r="A7" s="29"/>
      <c r="B7" s="38">
        <v>2016</v>
      </c>
      <c r="C7" s="38">
        <v>112186</v>
      </c>
      <c r="D7" s="38">
        <v>46</v>
      </c>
      <c r="E7" s="38">
        <v>17</v>
      </c>
      <c r="F7" s="38">
        <v>5</v>
      </c>
      <c r="G7" s="38">
        <v>0</v>
      </c>
      <c r="H7" s="38" t="s">
        <v>108</v>
      </c>
      <c r="I7" s="38" t="s">
        <v>109</v>
      </c>
      <c r="J7" s="38" t="s">
        <v>110</v>
      </c>
      <c r="K7" s="38" t="s">
        <v>111</v>
      </c>
      <c r="L7" s="38" t="s">
        <v>112</v>
      </c>
      <c r="M7" s="38"/>
      <c r="N7" s="39" t="s">
        <v>113</v>
      </c>
      <c r="O7" s="39">
        <v>68.319999999999993</v>
      </c>
      <c r="P7" s="39">
        <v>16.149999999999999</v>
      </c>
      <c r="Q7" s="39">
        <v>100</v>
      </c>
      <c r="R7" s="39">
        <v>3726</v>
      </c>
      <c r="S7" s="39">
        <v>144696</v>
      </c>
      <c r="T7" s="39">
        <v>138.37</v>
      </c>
      <c r="U7" s="39">
        <v>1045.72</v>
      </c>
      <c r="V7" s="39">
        <v>23325</v>
      </c>
      <c r="W7" s="39">
        <v>32.46</v>
      </c>
      <c r="X7" s="39">
        <v>718.58</v>
      </c>
      <c r="Y7" s="39" t="s">
        <v>113</v>
      </c>
      <c r="Z7" s="39" t="s">
        <v>113</v>
      </c>
      <c r="AA7" s="39" t="s">
        <v>113</v>
      </c>
      <c r="AB7" s="39">
        <v>100.01</v>
      </c>
      <c r="AC7" s="39">
        <v>100.49</v>
      </c>
      <c r="AD7" s="39" t="s">
        <v>113</v>
      </c>
      <c r="AE7" s="39" t="s">
        <v>113</v>
      </c>
      <c r="AF7" s="39" t="s">
        <v>113</v>
      </c>
      <c r="AG7" s="39">
        <v>99.64</v>
      </c>
      <c r="AH7" s="39">
        <v>99.66</v>
      </c>
      <c r="AI7" s="39">
        <v>99.11</v>
      </c>
      <c r="AJ7" s="39" t="s">
        <v>113</v>
      </c>
      <c r="AK7" s="39" t="s">
        <v>113</v>
      </c>
      <c r="AL7" s="39" t="s">
        <v>113</v>
      </c>
      <c r="AM7" s="39">
        <v>2.67</v>
      </c>
      <c r="AN7" s="39">
        <v>1.83</v>
      </c>
      <c r="AO7" s="39" t="s">
        <v>113</v>
      </c>
      <c r="AP7" s="39" t="s">
        <v>113</v>
      </c>
      <c r="AQ7" s="39" t="s">
        <v>113</v>
      </c>
      <c r="AR7" s="39">
        <v>214.61</v>
      </c>
      <c r="AS7" s="39">
        <v>225.39</v>
      </c>
      <c r="AT7" s="39">
        <v>206.58</v>
      </c>
      <c r="AU7" s="39" t="s">
        <v>113</v>
      </c>
      <c r="AV7" s="39" t="s">
        <v>113</v>
      </c>
      <c r="AW7" s="39" t="s">
        <v>113</v>
      </c>
      <c r="AX7" s="39">
        <v>74.7</v>
      </c>
      <c r="AY7" s="39">
        <v>112.52</v>
      </c>
      <c r="AZ7" s="39" t="s">
        <v>113</v>
      </c>
      <c r="BA7" s="39" t="s">
        <v>113</v>
      </c>
      <c r="BB7" s="39" t="s">
        <v>113</v>
      </c>
      <c r="BC7" s="39">
        <v>29.45</v>
      </c>
      <c r="BD7" s="39">
        <v>31.84</v>
      </c>
      <c r="BE7" s="39">
        <v>34.54</v>
      </c>
      <c r="BF7" s="39" t="s">
        <v>113</v>
      </c>
      <c r="BG7" s="39" t="s">
        <v>113</v>
      </c>
      <c r="BH7" s="39" t="s">
        <v>113</v>
      </c>
      <c r="BI7" s="39">
        <v>1593.86</v>
      </c>
      <c r="BJ7" s="39">
        <v>1450.73</v>
      </c>
      <c r="BK7" s="39" t="s">
        <v>113</v>
      </c>
      <c r="BL7" s="39" t="s">
        <v>113</v>
      </c>
      <c r="BM7" s="39" t="s">
        <v>113</v>
      </c>
      <c r="BN7" s="39">
        <v>1081.8</v>
      </c>
      <c r="BO7" s="39">
        <v>974.93</v>
      </c>
      <c r="BP7" s="39">
        <v>914.53</v>
      </c>
      <c r="BQ7" s="39" t="s">
        <v>113</v>
      </c>
      <c r="BR7" s="39" t="s">
        <v>113</v>
      </c>
      <c r="BS7" s="39" t="s">
        <v>113</v>
      </c>
      <c r="BT7" s="39">
        <v>73.37</v>
      </c>
      <c r="BU7" s="39">
        <v>86.18</v>
      </c>
      <c r="BV7" s="39" t="s">
        <v>113</v>
      </c>
      <c r="BW7" s="39" t="s">
        <v>113</v>
      </c>
      <c r="BX7" s="39" t="s">
        <v>113</v>
      </c>
      <c r="BY7" s="39">
        <v>52.19</v>
      </c>
      <c r="BZ7" s="39">
        <v>55.32</v>
      </c>
      <c r="CA7" s="39">
        <v>55.73</v>
      </c>
      <c r="CB7" s="39" t="s">
        <v>113</v>
      </c>
      <c r="CC7" s="39" t="s">
        <v>113</v>
      </c>
      <c r="CD7" s="39" t="s">
        <v>113</v>
      </c>
      <c r="CE7" s="39">
        <v>150</v>
      </c>
      <c r="CF7" s="39">
        <v>150</v>
      </c>
      <c r="CG7" s="39" t="s">
        <v>113</v>
      </c>
      <c r="CH7" s="39" t="s">
        <v>113</v>
      </c>
      <c r="CI7" s="39" t="s">
        <v>113</v>
      </c>
      <c r="CJ7" s="39">
        <v>296.14</v>
      </c>
      <c r="CK7" s="39">
        <v>283.17</v>
      </c>
      <c r="CL7" s="39">
        <v>276.77999999999997</v>
      </c>
      <c r="CM7" s="39" t="s">
        <v>113</v>
      </c>
      <c r="CN7" s="39" t="s">
        <v>113</v>
      </c>
      <c r="CO7" s="39" t="s">
        <v>113</v>
      </c>
      <c r="CP7" s="39">
        <v>45.48</v>
      </c>
      <c r="CQ7" s="39">
        <v>41.54</v>
      </c>
      <c r="CR7" s="39" t="s">
        <v>113</v>
      </c>
      <c r="CS7" s="39" t="s">
        <v>113</v>
      </c>
      <c r="CT7" s="39" t="s">
        <v>113</v>
      </c>
      <c r="CU7" s="39">
        <v>52.31</v>
      </c>
      <c r="CV7" s="39">
        <v>60.65</v>
      </c>
      <c r="CW7" s="39">
        <v>59.15</v>
      </c>
      <c r="CX7" s="39" t="s">
        <v>113</v>
      </c>
      <c r="CY7" s="39" t="s">
        <v>113</v>
      </c>
      <c r="CZ7" s="39" t="s">
        <v>113</v>
      </c>
      <c r="DA7" s="39">
        <v>86.95</v>
      </c>
      <c r="DB7" s="39">
        <v>87.13</v>
      </c>
      <c r="DC7" s="39" t="s">
        <v>113</v>
      </c>
      <c r="DD7" s="39" t="s">
        <v>113</v>
      </c>
      <c r="DE7" s="39" t="s">
        <v>113</v>
      </c>
      <c r="DF7" s="39">
        <v>84.32</v>
      </c>
      <c r="DG7" s="39">
        <v>84.58</v>
      </c>
      <c r="DH7" s="39">
        <v>85.01</v>
      </c>
      <c r="DI7" s="39" t="s">
        <v>113</v>
      </c>
      <c r="DJ7" s="39" t="s">
        <v>113</v>
      </c>
      <c r="DK7" s="39" t="s">
        <v>113</v>
      </c>
      <c r="DL7" s="39">
        <v>3.98</v>
      </c>
      <c r="DM7" s="39">
        <v>7.83</v>
      </c>
      <c r="DN7" s="39" t="s">
        <v>113</v>
      </c>
      <c r="DO7" s="39" t="s">
        <v>113</v>
      </c>
      <c r="DP7" s="39" t="s">
        <v>113</v>
      </c>
      <c r="DQ7" s="39">
        <v>22.41</v>
      </c>
      <c r="DR7" s="39">
        <v>22.9</v>
      </c>
      <c r="DS7" s="39">
        <v>22.37</v>
      </c>
      <c r="DT7" s="39" t="s">
        <v>113</v>
      </c>
      <c r="DU7" s="39" t="s">
        <v>113</v>
      </c>
      <c r="DV7" s="39" t="s">
        <v>113</v>
      </c>
      <c r="DW7" s="39">
        <v>0</v>
      </c>
      <c r="DX7" s="39">
        <v>0</v>
      </c>
      <c r="DY7" s="39" t="s">
        <v>113</v>
      </c>
      <c r="DZ7" s="39" t="s">
        <v>113</v>
      </c>
      <c r="EA7" s="39" t="s">
        <v>113</v>
      </c>
      <c r="EB7" s="39">
        <v>0</v>
      </c>
      <c r="EC7" s="39">
        <v>0</v>
      </c>
      <c r="ED7" s="39">
        <v>0</v>
      </c>
      <c r="EE7" s="39" t="s">
        <v>113</v>
      </c>
      <c r="EF7" s="39" t="s">
        <v>113</v>
      </c>
      <c r="EG7" s="39" t="s">
        <v>113</v>
      </c>
      <c r="EH7" s="39">
        <v>0</v>
      </c>
      <c r="EI7" s="39">
        <v>0.12</v>
      </c>
      <c r="EJ7" s="39" t="s">
        <v>113</v>
      </c>
      <c r="EK7" s="39" t="s">
        <v>113</v>
      </c>
      <c r="EL7" s="39" t="s">
        <v>113</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Toshiba-User</cp:lastModifiedBy>
  <cp:lastPrinted>2018-02-08T07:58:02Z</cp:lastPrinted>
  <dcterms:created xsi:type="dcterms:W3CDTF">2017-12-25T01:57:51Z</dcterms:created>
  <dcterms:modified xsi:type="dcterms:W3CDTF">2018-02-08T08:10:46Z</dcterms:modified>
  <cp:category/>
</cp:coreProperties>
</file>