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<sst xmlns="http://schemas.openxmlformats.org/spreadsheetml/2006/main" count="240" uniqueCount="125">
  <si>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</si>
  <si>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</si>
  <si>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</si>
  <si>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</si>
  <si>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</si>
  <si>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</si>
  <si>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</si>
  <si>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</si>
  <si>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</si>
  <si>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</si>
  <si>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</si>
  <si>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</si>
  <si>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</si>
  <si>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</si>
  <si>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</si>
  <si>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</si>
  <si>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</si>
  <si>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</si>
  <si>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</si>
  <si>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</si>
  <si>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</si>
  <si>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</si>
  <si>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</si>
  <si>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</si>
  <si>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</si>
  <si>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</si>
  <si>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</si>
  <si>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</si>
  <si>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</si>
  <si>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</si>
  <si>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</si>
  <si>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</si>
  <si>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</si>
  <si>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</si>
  <si>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</si>
  <si>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</si>
  <si>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</si>
  <si>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</si>
  <si>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</si>
  <si>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</si>
  <si>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</si>
  <si>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</si>
  <si>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</si>
  <si>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</si>
  <si>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</si>
  <si>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</si>
  <si>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</si>
  <si>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</si>
  <si>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</si>
  <si>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</si>
  <si>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</si>
  <si>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</si>
  <si>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</si>
  <si>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</si>
  <si>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</si>
  <si>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</si>
  <si>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</si>
  <si>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</si>
  <si>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</si>
  <si>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</si>
  <si>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</si>
  <si>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</si>
  <si>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</si>
  <si>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</si>
  <si>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</si>
  <si>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</si>
  <si>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</si>
  <si>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</si>
  <si>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</si>
  <si>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</si>
  <si>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</si>
  <si>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</si>
  <si>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</si>
  <si>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</si>
  <si>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</si>
  <si>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</si>
  <si>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</si>
  <si>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</si>
  <si>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</si>
  <si>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</si>
  <si>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</si>
  <si>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</si>
  <si>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</si>
  <si>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</si>
  <si>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</si>
  <si>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</si>
  <si>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</si>
  <si>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</si>
  <si>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</si>
  <si>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</si>
  <si>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</si>
  <si>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</si>
  <si>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</si>
  <si>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</si>
  <si>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</si>
  <si>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</si>
  <si>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</si>
  <si>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</si>
  <si>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</si>
  <si>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</si>
  <si>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</si>
  <si>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</si>
  <si>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</si>
  <si>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</si>
  <si>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</si>
  <si>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</si>
  <si>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</si>
  <si>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</si>
  <si>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</si>
  <si>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吉川市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</si>
  <si>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</si>
  <si>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</si>
  <si>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</si>
  <si>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</si>
  <si>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</si>
  <si>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</si>
  <si>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</si>
  <si>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</si>
  <si>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</si>
  <si>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</si>
  <si>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</si>
  <si>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当事業の供用開始は平成17年度であり、供用開始から約10年しか経過しておらず、耐用年数が50年である管渠の更新は現時点では不要である。</t>
    <phoneticPr fontId="4"/>
  </si>
  <si>
    <t>①当年度において、管路補償費が発生しなかったために、前年度よりも当該指標が悪化しているが、黒字を示す１００％を上回っている。しかし、経費回収率が類似団体の平均を下回っていることから、経営状態は良好ではない。
④当年度は起債を行っておらず、営業収益も前年度より増加したために当該指標が低下したが、依然、類似団体よりも高水準で推移している。
⑤新規地区の供用開始により使用料収入は増加したが、汚水処理費が増加したために前年度よりも当該指標が低下している。
⑥１㎥あたりの汚水処理に要した費用であり、水洗化率の向上により年間有収水量は増加したが、汚水処理費が増加したため前年度よりも当該指標が高くなっている。
⑧前年度に管路布設工事を行った地区において、新規接続があったため水洗化率が大幅に向上している。</t>
    <rPh sb="1" eb="4">
      <t>トウネンド</t>
    </rPh>
    <rPh sb="9" eb="11">
      <t>カンロ</t>
    </rPh>
    <rPh sb="11" eb="13">
      <t>ホショウ</t>
    </rPh>
    <rPh sb="13" eb="14">
      <t>ヒ</t>
    </rPh>
    <rPh sb="15" eb="17">
      <t>ハッセイ</t>
    </rPh>
    <rPh sb="26" eb="29">
      <t>ゼンネンド</t>
    </rPh>
    <rPh sb="32" eb="34">
      <t>トウガイ</t>
    </rPh>
    <rPh sb="34" eb="36">
      <t>シヒョウ</t>
    </rPh>
    <rPh sb="37" eb="39">
      <t>アッカ</t>
    </rPh>
    <rPh sb="45" eb="47">
      <t>クロジ</t>
    </rPh>
    <rPh sb="48" eb="49">
      <t>シメ</t>
    </rPh>
    <rPh sb="55" eb="57">
      <t>ウワマワ</t>
    </rPh>
    <rPh sb="105" eb="108">
      <t>トウネンド</t>
    </rPh>
    <rPh sb="109" eb="111">
      <t>キサイ</t>
    </rPh>
    <rPh sb="112" eb="113">
      <t>オコナ</t>
    </rPh>
    <rPh sb="119" eb="121">
      <t>エイギョウ</t>
    </rPh>
    <rPh sb="121" eb="123">
      <t>シュウエキ</t>
    </rPh>
    <rPh sb="124" eb="127">
      <t>ゼンネンド</t>
    </rPh>
    <rPh sb="129" eb="131">
      <t>ゾウカ</t>
    </rPh>
    <rPh sb="136" eb="138">
      <t>トウガイ</t>
    </rPh>
    <rPh sb="138" eb="140">
      <t>シヒョウ</t>
    </rPh>
    <rPh sb="141" eb="143">
      <t>テイカ</t>
    </rPh>
    <rPh sb="147" eb="149">
      <t>イゼン</t>
    </rPh>
    <rPh sb="150" eb="152">
      <t>ルイジ</t>
    </rPh>
    <rPh sb="152" eb="154">
      <t>ダンタイ</t>
    </rPh>
    <rPh sb="157" eb="160">
      <t>コウスイジュン</t>
    </rPh>
    <rPh sb="161" eb="163">
      <t>スイイ</t>
    </rPh>
    <rPh sb="170" eb="172">
      <t>シンキ</t>
    </rPh>
    <rPh sb="172" eb="174">
      <t>チク</t>
    </rPh>
    <rPh sb="175" eb="177">
      <t>キョウヨウ</t>
    </rPh>
    <rPh sb="177" eb="179">
      <t>カイシ</t>
    </rPh>
    <rPh sb="182" eb="185">
      <t>シヨウリョウ</t>
    </rPh>
    <rPh sb="185" eb="187">
      <t>シュウニュウ</t>
    </rPh>
    <rPh sb="188" eb="190">
      <t>ゾウカ</t>
    </rPh>
    <rPh sb="194" eb="196">
      <t>オスイ</t>
    </rPh>
    <rPh sb="196" eb="198">
      <t>ショリ</t>
    </rPh>
    <rPh sb="198" eb="199">
      <t>ヒ</t>
    </rPh>
    <rPh sb="200" eb="202">
      <t>ゾウカ</t>
    </rPh>
    <rPh sb="213" eb="215">
      <t>トウガイ</t>
    </rPh>
    <rPh sb="215" eb="217">
      <t>シヒョウ</t>
    </rPh>
    <rPh sb="247" eb="250">
      <t>スイセンカ</t>
    </rPh>
    <rPh sb="250" eb="251">
      <t>リツ</t>
    </rPh>
    <rPh sb="252" eb="254">
      <t>コウジョウ</t>
    </rPh>
    <rPh sb="257" eb="259">
      <t>ネンカン</t>
    </rPh>
    <rPh sb="259" eb="260">
      <t>ユウ</t>
    </rPh>
    <rPh sb="261" eb="263">
      <t>スイリョウ</t>
    </rPh>
    <rPh sb="264" eb="266">
      <t>ゾウカ</t>
    </rPh>
    <rPh sb="270" eb="272">
      <t>オスイ</t>
    </rPh>
    <rPh sb="272" eb="274">
      <t>ショリ</t>
    </rPh>
    <rPh sb="274" eb="275">
      <t>ヒ</t>
    </rPh>
    <rPh sb="276" eb="278">
      <t>ゾウカ</t>
    </rPh>
    <rPh sb="282" eb="285">
      <t>ゼンネンド</t>
    </rPh>
    <rPh sb="288" eb="290">
      <t>トウガイ</t>
    </rPh>
    <rPh sb="290" eb="292">
      <t>シヒョウ</t>
    </rPh>
    <rPh sb="293" eb="294">
      <t>タカ</t>
    </rPh>
    <rPh sb="303" eb="306">
      <t>ゼンネンド</t>
    </rPh>
    <rPh sb="307" eb="309">
      <t>カンロ</t>
    </rPh>
    <rPh sb="309" eb="311">
      <t>フセツ</t>
    </rPh>
    <rPh sb="311" eb="313">
      <t>コウジ</t>
    </rPh>
    <rPh sb="314" eb="315">
      <t>オコナ</t>
    </rPh>
    <rPh sb="317" eb="319">
      <t>チク</t>
    </rPh>
    <rPh sb="324" eb="326">
      <t>シンキ</t>
    </rPh>
    <rPh sb="326" eb="328">
      <t>セツゾク</t>
    </rPh>
    <rPh sb="334" eb="337">
      <t>スイセンカ</t>
    </rPh>
    <rPh sb="337" eb="338">
      <t>リツ</t>
    </rPh>
    <rPh sb="339" eb="341">
      <t>オオハバ</t>
    </rPh>
    <rPh sb="342" eb="344">
      <t>コウジョウ</t>
    </rPh>
    <phoneticPr fontId="4"/>
  </si>
  <si>
    <t>　既に計画エリア内の管路布設工事を終えており、今後の運営については維持管理が主体となっていく。しかし、経費回収率の数値が示す通り、使用料収入のみでは当事業の運営を行えておらず、一般会計からの基準外繰入金に依存している状況である。
　今後、健全な経営を行っていくには、使用料金の見直しを検討していく必要がある。</t>
    <rPh sb="1" eb="2">
      <t>スデ</t>
    </rPh>
    <rPh sb="3" eb="5">
      <t>ケイカク</t>
    </rPh>
    <rPh sb="8" eb="9">
      <t>ナイ</t>
    </rPh>
    <rPh sb="10" eb="12">
      <t>カンロ</t>
    </rPh>
    <rPh sb="12" eb="14">
      <t>フセツ</t>
    </rPh>
    <rPh sb="14" eb="16">
      <t>コウジ</t>
    </rPh>
    <rPh sb="17" eb="18">
      <t>オ</t>
    </rPh>
    <rPh sb="23" eb="25">
      <t>コンゴ</t>
    </rPh>
    <rPh sb="26" eb="28">
      <t>ウンエイ</t>
    </rPh>
    <rPh sb="33" eb="35">
      <t>イジ</t>
    </rPh>
    <rPh sb="35" eb="37">
      <t>カンリ</t>
    </rPh>
    <rPh sb="38" eb="40">
      <t>シュタイ</t>
    </rPh>
    <rPh sb="51" eb="53">
      <t>ケイヒ</t>
    </rPh>
    <rPh sb="53" eb="55">
      <t>カイシュウ</t>
    </rPh>
    <rPh sb="55" eb="56">
      <t>リツ</t>
    </rPh>
    <rPh sb="57" eb="59">
      <t>スウチ</t>
    </rPh>
    <rPh sb="60" eb="61">
      <t>シメ</t>
    </rPh>
    <rPh sb="62" eb="63">
      <t>トオ</t>
    </rPh>
    <rPh sb="65" eb="67">
      <t>シヨウ</t>
    </rPh>
    <rPh sb="67" eb="68">
      <t>リョウ</t>
    </rPh>
    <rPh sb="68" eb="70">
      <t>シュウニュウ</t>
    </rPh>
    <rPh sb="74" eb="75">
      <t>トウ</t>
    </rPh>
    <rPh sb="75" eb="77">
      <t>ジギョウ</t>
    </rPh>
    <rPh sb="78" eb="80">
      <t>ウンエイ</t>
    </rPh>
    <rPh sb="81" eb="82">
      <t>オコナ</t>
    </rPh>
    <rPh sb="88" eb="90">
      <t>イッパン</t>
    </rPh>
    <rPh sb="90" eb="92">
      <t>カイケイ</t>
    </rPh>
    <rPh sb="95" eb="97">
      <t>キジュン</t>
    </rPh>
    <rPh sb="97" eb="98">
      <t>ガイ</t>
    </rPh>
    <rPh sb="98" eb="100">
      <t>クリイレ</t>
    </rPh>
    <rPh sb="100" eb="101">
      <t>キン</t>
    </rPh>
    <rPh sb="102" eb="104">
      <t>イゾン</t>
    </rPh>
    <rPh sb="108" eb="110">
      <t>ジョウキョウ</t>
    </rPh>
    <rPh sb="116" eb="118">
      <t>コンゴ</t>
    </rPh>
    <rPh sb="119" eb="121">
      <t>ケンゼン</t>
    </rPh>
    <rPh sb="122" eb="124">
      <t>ケイエイ</t>
    </rPh>
    <rPh sb="125" eb="126">
      <t>オコナ</t>
    </rPh>
    <rPh sb="133" eb="135">
      <t>シヨウ</t>
    </rPh>
    <rPh sb="135" eb="136">
      <t>リョウ</t>
    </rPh>
    <rPh sb="136" eb="137">
      <t>キン</t>
    </rPh>
    <rPh sb="138" eb="140">
      <t>ミナオ</t>
    </rPh>
    <rPh sb="142" eb="144">
      <t>ケントウ</t>
    </rPh>
    <rPh sb="148" eb="15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</si>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</sst>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608576"/>
        <c:axId val="1116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111608576"/>
        <c:axId val="111610496"/>
      </c:lineChart>
      <c:dateAx>
        <c:axId val="111608576"/>
        <c:scaling>
          <c:orientation val="minMax"/>
        </c:scaling>
        <c:delete val="1"/>
        <c:axPos val="b"/>
        <c:numFmt formatCode="ge" sourceLinked="1"/>
        <c:majorTickMark val="none"/>
        <c:minorTickMark val="none"/>
        <c:tickLblPos val="none"/>
        <c:crossAx val="111610496"/>
        <c:crosses val="autoZero"/>
        <c:auto val="1"/>
        <c:lblOffset val="100"/>
        <c:baseTimeUnit val="years"/>
      </c:dateAx>
      <c:valAx>
        <c:axId val="1116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3779840"/>
        <c:axId val="1137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13779840"/>
        <c:axId val="113781760"/>
      </c:lineChart>
      <c:dateAx>
        <c:axId val="113779840"/>
        <c:scaling>
          <c:orientation val="minMax"/>
        </c:scaling>
        <c:delete val="1"/>
        <c:axPos val="b"/>
        <c:numFmt formatCode="ge" sourceLinked="1"/>
        <c:majorTickMark val="none"/>
        <c:minorTickMark val="none"/>
        <c:tickLblPos val="none"/>
        <c:crossAx val="113781760"/>
        <c:crosses val="autoZero"/>
        <c:auto val="1"/>
        <c:lblOffset val="100"/>
        <c:baseTimeUnit val="years"/>
      </c:dateAx>
      <c:valAx>
        <c:axId val="1137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61.09</c:v>
                </c:pt>
                <c:pt idx="1">
                  <c:v>61.82</c:v>
                </c:pt>
                <c:pt idx="2">
                  <c:v>61.36</c:v>
                </c:pt>
                <c:pt idx="3">
                  <c:v>61.99</c:v>
                </c:pt>
                <c:pt idx="4">
                  <c:v>86</c:v>
                </c:pt>
              </c:numCache>
            </c:numRef>
          </c:val>
        </c:ser>
        <c:dLbls>
          <c:showLegendKey val="0"/>
          <c:showVal val="0"/>
          <c:showCatName val="0"/>
          <c:showSerName val="0"/>
          <c:showPercent val="0"/>
          <c:showBubbleSize val="0"/>
        </c:dLbls>
        <c:gapWidth val="150"/>
        <c:axId val="113840896"/>
        <c:axId val="1138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13840896"/>
        <c:axId val="113842816"/>
      </c:lineChart>
      <c:dateAx>
        <c:axId val="113840896"/>
        <c:scaling>
          <c:orientation val="minMax"/>
        </c:scaling>
        <c:delete val="1"/>
        <c:axPos val="b"/>
        <c:numFmt formatCode="ge" sourceLinked="1"/>
        <c:majorTickMark val="none"/>
        <c:minorTickMark val="none"/>
        <c:tickLblPos val="none"/>
        <c:crossAx val="113842816"/>
        <c:crosses val="autoZero"/>
        <c:auto val="1"/>
        <c:lblOffset val="100"/>
        <c:baseTimeUnit val="years"/>
      </c:dateAx>
      <c:valAx>
        <c:axId val="1138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144.13</c:v>
                </c:pt>
                <c:pt idx="1">
                  <c:v>104.38</c:v>
                </c:pt>
                <c:pt idx="2">
                  <c:v>103.73</c:v>
                </c:pt>
                <c:pt idx="3">
                  <c:v>183.93</c:v>
                </c:pt>
                <c:pt idx="4">
                  <c:v>102.74</c:v>
                </c:pt>
              </c:numCache>
            </c:numRef>
          </c:val>
        </c:ser>
        <c:dLbls>
          <c:showLegendKey val="0"/>
          <c:showVal val="0"/>
          <c:showCatName val="0"/>
          <c:showSerName val="0"/>
          <c:showPercent val="0"/>
          <c:showBubbleSize val="0"/>
        </c:dLbls>
        <c:gapWidth val="150"/>
        <c:axId val="111653248"/>
        <c:axId val="1116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53248"/>
        <c:axId val="111655168"/>
      </c:lineChart>
      <c:dateAx>
        <c:axId val="111653248"/>
        <c:scaling>
          <c:orientation val="minMax"/>
        </c:scaling>
        <c:delete val="1"/>
        <c:axPos val="b"/>
        <c:numFmt formatCode="ge" sourceLinked="1"/>
        <c:majorTickMark val="none"/>
        <c:minorTickMark val="none"/>
        <c:tickLblPos val="none"/>
        <c:crossAx val="111655168"/>
        <c:crosses val="autoZero"/>
        <c:auto val="1"/>
        <c:lblOffset val="100"/>
        <c:baseTimeUnit val="years"/>
      </c:dateAx>
      <c:valAx>
        <c:axId val="1116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410624"/>
        <c:axId val="1124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410624"/>
        <c:axId val="112412544"/>
      </c:lineChart>
      <c:dateAx>
        <c:axId val="112410624"/>
        <c:scaling>
          <c:orientation val="minMax"/>
        </c:scaling>
        <c:delete val="1"/>
        <c:axPos val="b"/>
        <c:numFmt formatCode="ge" sourceLinked="1"/>
        <c:majorTickMark val="none"/>
        <c:minorTickMark val="none"/>
        <c:tickLblPos val="none"/>
        <c:crossAx val="112412544"/>
        <c:crosses val="autoZero"/>
        <c:auto val="1"/>
        <c:lblOffset val="100"/>
        <c:baseTimeUnit val="years"/>
      </c:dateAx>
      <c:valAx>
        <c:axId val="1124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446848"/>
        <c:axId val="1124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446848"/>
        <c:axId val="112449024"/>
      </c:lineChart>
      <c:dateAx>
        <c:axId val="112446848"/>
        <c:scaling>
          <c:orientation val="minMax"/>
        </c:scaling>
        <c:delete val="1"/>
        <c:axPos val="b"/>
        <c:numFmt formatCode="ge" sourceLinked="1"/>
        <c:majorTickMark val="none"/>
        <c:minorTickMark val="none"/>
        <c:tickLblPos val="none"/>
        <c:crossAx val="112449024"/>
        <c:crosses val="autoZero"/>
        <c:auto val="1"/>
        <c:lblOffset val="100"/>
        <c:baseTimeUnit val="years"/>
      </c:dateAx>
      <c:valAx>
        <c:axId val="112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16000"/>
        <c:axId val="1136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16000"/>
        <c:axId val="113617920"/>
      </c:lineChart>
      <c:dateAx>
        <c:axId val="113616000"/>
        <c:scaling>
          <c:orientation val="minMax"/>
        </c:scaling>
        <c:delete val="1"/>
        <c:axPos val="b"/>
        <c:numFmt formatCode="ge" sourceLinked="1"/>
        <c:majorTickMark val="none"/>
        <c:minorTickMark val="none"/>
        <c:tickLblPos val="none"/>
        <c:crossAx val="113617920"/>
        <c:crosses val="autoZero"/>
        <c:auto val="1"/>
        <c:lblOffset val="100"/>
        <c:baseTimeUnit val="years"/>
      </c:dateAx>
      <c:valAx>
        <c:axId val="1136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48768"/>
        <c:axId val="1136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48768"/>
        <c:axId val="113650688"/>
      </c:lineChart>
      <c:dateAx>
        <c:axId val="113648768"/>
        <c:scaling>
          <c:orientation val="minMax"/>
        </c:scaling>
        <c:delete val="1"/>
        <c:axPos val="b"/>
        <c:numFmt formatCode="ge" sourceLinked="1"/>
        <c:majorTickMark val="none"/>
        <c:minorTickMark val="none"/>
        <c:tickLblPos val="none"/>
        <c:crossAx val="113650688"/>
        <c:crosses val="autoZero"/>
        <c:auto val="1"/>
        <c:lblOffset val="100"/>
        <c:baseTimeUnit val="years"/>
      </c:dateAx>
      <c:valAx>
        <c:axId val="113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2673.16</c:v>
                </c:pt>
                <c:pt idx="1">
                  <c:v>2494.84</c:v>
                </c:pt>
                <c:pt idx="2">
                  <c:v>2331.64</c:v>
                </c:pt>
                <c:pt idx="3">
                  <c:v>2576.8200000000002</c:v>
                </c:pt>
                <c:pt idx="4">
                  <c:v>1494.45</c:v>
                </c:pt>
              </c:numCache>
            </c:numRef>
          </c:val>
        </c:ser>
        <c:dLbls>
          <c:showLegendKey val="0"/>
          <c:showVal val="0"/>
          <c:showCatName val="0"/>
          <c:showSerName val="0"/>
          <c:showPercent val="0"/>
          <c:showBubbleSize val="0"/>
        </c:dLbls>
        <c:gapWidth val="150"/>
        <c:axId val="113689344"/>
        <c:axId val="1136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13689344"/>
        <c:axId val="113691264"/>
      </c:lineChart>
      <c:dateAx>
        <c:axId val="113689344"/>
        <c:scaling>
          <c:orientation val="minMax"/>
        </c:scaling>
        <c:delete val="1"/>
        <c:axPos val="b"/>
        <c:numFmt formatCode="ge" sourceLinked="1"/>
        <c:majorTickMark val="none"/>
        <c:minorTickMark val="none"/>
        <c:tickLblPos val="none"/>
        <c:crossAx val="113691264"/>
        <c:crosses val="autoZero"/>
        <c:auto val="1"/>
        <c:lblOffset val="100"/>
        <c:baseTimeUnit val="years"/>
      </c:dateAx>
      <c:valAx>
        <c:axId val="1136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26.1</c:v>
                </c:pt>
                <c:pt idx="1">
                  <c:v>26.73</c:v>
                </c:pt>
                <c:pt idx="2">
                  <c:v>22.29</c:v>
                </c:pt>
                <c:pt idx="3">
                  <c:v>32.340000000000003</c:v>
                </c:pt>
                <c:pt idx="4">
                  <c:v>28.55</c:v>
                </c:pt>
              </c:numCache>
            </c:numRef>
          </c:val>
        </c:ser>
        <c:dLbls>
          <c:showLegendKey val="0"/>
          <c:showVal val="0"/>
          <c:showCatName val="0"/>
          <c:showSerName val="0"/>
          <c:showPercent val="0"/>
          <c:showBubbleSize val="0"/>
        </c:dLbls>
        <c:gapWidth val="150"/>
        <c:axId val="113713536"/>
        <c:axId val="1137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13713536"/>
        <c:axId val="113715456"/>
      </c:lineChart>
      <c:dateAx>
        <c:axId val="113713536"/>
        <c:scaling>
          <c:orientation val="minMax"/>
        </c:scaling>
        <c:delete val="1"/>
        <c:axPos val="b"/>
        <c:numFmt formatCode="ge" sourceLinked="1"/>
        <c:majorTickMark val="none"/>
        <c:minorTickMark val="none"/>
        <c:tickLblPos val="none"/>
        <c:crossAx val="113715456"/>
        <c:crosses val="autoZero"/>
        <c:auto val="1"/>
        <c:lblOffset val="100"/>
        <c:baseTimeUnit val="years"/>
      </c:dateAx>
      <c:valAx>
        <c:axId val="1137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489.01</c:v>
                </c:pt>
                <c:pt idx="1">
                  <c:v>481.04</c:v>
                </c:pt>
                <c:pt idx="2">
                  <c:v>602.38</c:v>
                </c:pt>
                <c:pt idx="3">
                  <c:v>420.17</c:v>
                </c:pt>
                <c:pt idx="4">
                  <c:v>480.66</c:v>
                </c:pt>
              </c:numCache>
            </c:numRef>
          </c:val>
        </c:ser>
        <c:dLbls>
          <c:showLegendKey val="0"/>
          <c:showVal val="0"/>
          <c:showCatName val="0"/>
          <c:showSerName val="0"/>
          <c:showPercent val="0"/>
          <c:showBubbleSize val="0"/>
        </c:dLbls>
        <c:gapWidth val="150"/>
        <c:axId val="113755648"/>
        <c:axId val="1137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13755648"/>
        <c:axId val="113757568"/>
      </c:lineChart>
      <c:dateAx>
        <c:axId val="113755648"/>
        <c:scaling>
          <c:orientation val="minMax"/>
        </c:scaling>
        <c:delete val="1"/>
        <c:axPos val="b"/>
        <c:numFmt formatCode="ge" sourceLinked="1"/>
        <c:majorTickMark val="none"/>
        <c:minorTickMark val="none"/>
        <c:tickLblPos val="none"/>
        <c:crossAx val="113757568"/>
        <c:crosses val="autoZero"/>
        <c:auto val="1"/>
        <c:lblOffset val="100"/>
        <c:baseTimeUnit val="years"/>
      </c:dateAx>
      <c:valAx>
        <c:axId val="1137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埼玉県　吉川市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124</v>
      </c>
      <c r="AE8" s="49"/>
      <c r="AF8" s="49"/>
      <c r="AG8" s="49"/>
      <c r="AH8" s="49"/>
      <c r="AI8" s="49"/>
      <c r="AJ8" s="49"/>
      <c r="AK8" s="4"/>
      <c r="AL8" s="50">
        <f>データ!S6</f>
        <v>71584</v>
      </c>
      <c r="AM8" s="50"/>
      <c r="AN8" s="50"/>
      <c r="AO8" s="50"/>
      <c r="AP8" s="50"/>
      <c r="AQ8" s="50"/>
      <c r="AR8" s="50"/>
      <c r="AS8" s="50"/>
      <c r="AT8" s="45">
        <f>データ!T6</f>
        <v>31.66</v>
      </c>
      <c r="AU8" s="45"/>
      <c r="AV8" s="45"/>
      <c r="AW8" s="45"/>
      <c r="AX8" s="45"/>
      <c r="AY8" s="45"/>
      <c r="AZ8" s="45"/>
      <c r="BA8" s="45"/>
      <c r="BB8" s="45">
        <f>データ!U6</f>
        <v>2261.02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0.71</v>
      </c>
      <c r="Q10" s="45"/>
      <c r="R10" s="45"/>
      <c r="S10" s="45"/>
      <c r="T10" s="45"/>
      <c r="U10" s="45"/>
      <c r="V10" s="45"/>
      <c r="W10" s="45">
        <f>データ!Q6</f>
        <v>100</v>
      </c>
      <c r="X10" s="45"/>
      <c r="Y10" s="45"/>
      <c r="Z10" s="45"/>
      <c r="AA10" s="45"/>
      <c r="AB10" s="45"/>
      <c r="AC10" s="45"/>
      <c r="AD10" s="50">
        <f>データ!R6</f>
        <v>3360</v>
      </c>
      <c r="AE10" s="50"/>
      <c r="AF10" s="50"/>
      <c r="AG10" s="50"/>
      <c r="AH10" s="50"/>
      <c r="AI10" s="50"/>
      <c r="AJ10" s="50"/>
      <c r="AK10" s="2"/>
      <c r="AL10" s="50">
        <f>データ!V6</f>
        <v>507</v>
      </c>
      <c r="AM10" s="50"/>
      <c r="AN10" s="50"/>
      <c r="AO10" s="50"/>
      <c r="AP10" s="50"/>
      <c r="AQ10" s="50"/>
      <c r="AR10" s="50"/>
      <c r="AS10" s="50"/>
      <c r="AT10" s="45">
        <f>データ!W6</f>
        <v>0.21</v>
      </c>
      <c r="AU10" s="45"/>
      <c r="AV10" s="45"/>
      <c r="AW10" s="45"/>
      <c r="AX10" s="45"/>
      <c r="AY10" s="45"/>
      <c r="AZ10" s="45"/>
      <c r="BA10" s="45"/>
      <c r="BB10" s="45">
        <f>データ!X6</f>
        <v>2414.29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112437</v>
      </c>
      <c r="D6" s="33">
        <f t="shared" si="3"/>
        <v>47</v>
      </c>
      <c r="E6" s="33">
        <f t="shared" si="3"/>
        <v>17</v>
      </c>
      <c r="F6" s="33">
        <f t="shared" si="3"/>
        <v>5</v>
      </c>
      <c r="G6" s="33">
        <f t="shared" si="3"/>
        <v>0</v>
      </c>
      <c r="H6" s="33" t="str">
        <f t="shared" si="3"/>
        <v>埼玉県　吉川市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0.71</v>
      </c>
      <c r="Q6" s="34">
        <f t="shared" si="3"/>
        <v>100</v>
      </c>
      <c r="R6" s="34">
        <f t="shared" si="3"/>
        <v>3360</v>
      </c>
      <c r="S6" s="34">
        <f t="shared" si="3"/>
        <v>71584</v>
      </c>
      <c r="T6" s="34">
        <f t="shared" si="3"/>
        <v>31.66</v>
      </c>
      <c r="U6" s="34">
        <f t="shared" si="3"/>
        <v>2261.02</v>
      </c>
      <c r="V6" s="34">
        <f t="shared" si="3"/>
        <v>507</v>
      </c>
      <c r="W6" s="34">
        <f t="shared" si="3"/>
        <v>0.21</v>
      </c>
      <c r="X6" s="34">
        <f t="shared" si="3"/>
        <v>2414.29</v>
      </c>
      <c r="Y6" s="35">
        <f>IF(Y7="",NA(),Y7)</f>
        <v>144.13</v>
      </c>
      <c r="Z6" s="35">
        <f t="shared" ref="Z6:AH6" si="4">IF(Z7="",NA(),Z7)</f>
        <v>104.38</v>
      </c>
      <c r="AA6" s="35">
        <f t="shared" si="4"/>
        <v>103.73</v>
      </c>
      <c r="AB6" s="35">
        <f t="shared" si="4"/>
        <v>183.93</v>
      </c>
      <c r="AC6" s="35">
        <f t="shared" si="4"/>
        <v>102.74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2673.16</v>
      </c>
      <c r="BG6" s="35">
        <f t="shared" ref="BG6:BO6" si="7">IF(BG7="",NA(),BG7)</f>
        <v>2494.84</v>
      </c>
      <c r="BH6" s="35">
        <f t="shared" si="7"/>
        <v>2331.64</v>
      </c>
      <c r="BI6" s="35">
        <f t="shared" si="7"/>
        <v>2576.8200000000002</v>
      </c>
      <c r="BJ6" s="35">
        <f t="shared" si="7"/>
        <v>1494.45</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26.1</v>
      </c>
      <c r="BR6" s="35">
        <f t="shared" ref="BR6:BZ6" si="8">IF(BR7="",NA(),BR7)</f>
        <v>26.73</v>
      </c>
      <c r="BS6" s="35">
        <f t="shared" si="8"/>
        <v>22.29</v>
      </c>
      <c r="BT6" s="35">
        <f t="shared" si="8"/>
        <v>32.340000000000003</v>
      </c>
      <c r="BU6" s="35">
        <f t="shared" si="8"/>
        <v>28.55</v>
      </c>
      <c r="BV6" s="35">
        <f t="shared" si="8"/>
        <v>42.48</v>
      </c>
      <c r="BW6" s="35">
        <f t="shared" si="8"/>
        <v>41.04</v>
      </c>
      <c r="BX6" s="35">
        <f t="shared" si="8"/>
        <v>41.08</v>
      </c>
      <c r="BY6" s="35">
        <f t="shared" si="8"/>
        <v>41.34</v>
      </c>
      <c r="BZ6" s="35">
        <f t="shared" si="8"/>
        <v>40.06</v>
      </c>
      <c r="CA6" s="34" t="str">
        <f>IF(CA7="","",IF(CA7="-","【-】","【"&amp;SUBSTITUTE(TEXT(CA7,"#,##0.00"),"-","△")&amp;"】"))</f>
        <v>【55.73】</v>
      </c>
      <c r="CB6" s="35">
        <f>IF(CB7="",NA(),CB7)</f>
        <v>489.01</v>
      </c>
      <c r="CC6" s="35">
        <f t="shared" ref="CC6:CK6" si="9">IF(CC7="",NA(),CC7)</f>
        <v>481.04</v>
      </c>
      <c r="CD6" s="35">
        <f t="shared" si="9"/>
        <v>602.38</v>
      </c>
      <c r="CE6" s="35">
        <f t="shared" si="9"/>
        <v>420.17</v>
      </c>
      <c r="CF6" s="35">
        <f t="shared" si="9"/>
        <v>480.66</v>
      </c>
      <c r="CG6" s="35">
        <f t="shared" si="9"/>
        <v>343.8</v>
      </c>
      <c r="CH6" s="35">
        <f t="shared" si="9"/>
        <v>357.08</v>
      </c>
      <c r="CI6" s="35">
        <f t="shared" si="9"/>
        <v>378.08</v>
      </c>
      <c r="CJ6" s="35">
        <f t="shared" si="9"/>
        <v>357.49</v>
      </c>
      <c r="CK6" s="35">
        <f t="shared" si="9"/>
        <v>355.22</v>
      </c>
      <c r="CL6" s="34" t="str">
        <f>IF(CL7="","",IF(CL7="-","【-】","【"&amp;SUBSTITUTE(TEXT(CL7,"#,##0.00"),"-","△")&amp;"】"))</f>
        <v>【276.78】</v>
      </c>
      <c r="CM6" s="35">
        <f>IF(CM7="",NA(),CM7)</f>
        <v>100</v>
      </c>
      <c r="CN6" s="35">
        <f t="shared" ref="CN6:CV6" si="10">IF(CN7="",NA(),CN7)</f>
        <v>100</v>
      </c>
      <c r="CO6" s="35">
        <f t="shared" si="10"/>
        <v>100</v>
      </c>
      <c r="CP6" s="35">
        <f t="shared" si="10"/>
        <v>100</v>
      </c>
      <c r="CQ6" s="35">
        <f t="shared" si="10"/>
        <v>100</v>
      </c>
      <c r="CR6" s="35">
        <f t="shared" si="10"/>
        <v>46.06</v>
      </c>
      <c r="CS6" s="35">
        <f t="shared" si="10"/>
        <v>45.95</v>
      </c>
      <c r="CT6" s="35">
        <f t="shared" si="10"/>
        <v>44.69</v>
      </c>
      <c r="CU6" s="35">
        <f t="shared" si="10"/>
        <v>44.69</v>
      </c>
      <c r="CV6" s="35">
        <f t="shared" si="10"/>
        <v>42.84</v>
      </c>
      <c r="CW6" s="34" t="str">
        <f>IF(CW7="","",IF(CW7="-","【-】","【"&amp;SUBSTITUTE(TEXT(CW7,"#,##0.00"),"-","△")&amp;"】"))</f>
        <v>【59.15】</v>
      </c>
      <c r="CX6" s="35">
        <f>IF(CX7="",NA(),CX7)</f>
        <v>61.09</v>
      </c>
      <c r="CY6" s="35">
        <f t="shared" ref="CY6:DG6" si="11">IF(CY7="",NA(),CY7)</f>
        <v>61.82</v>
      </c>
      <c r="CZ6" s="35">
        <f t="shared" si="11"/>
        <v>61.36</v>
      </c>
      <c r="DA6" s="35">
        <f t="shared" si="11"/>
        <v>61.99</v>
      </c>
      <c r="DB6" s="35">
        <f t="shared" si="11"/>
        <v>86</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112437</v>
      </c>
      <c r="D7" s="37">
        <v>47</v>
      </c>
      <c r="E7" s="37">
        <v>17</v>
      </c>
      <c r="F7" s="37">
        <v>5</v>
      </c>
      <c r="G7" s="37">
        <v>0</v>
      </c>
      <c r="H7" s="37" t="s">
        <v>109</v>
      </c>
      <c r="I7" s="37" t="s">
        <v>110</v>
      </c>
      <c r="J7" s="37" t="s">
        <v>111</v>
      </c>
      <c r="K7" s="37" t="s">
        <v>112</v>
      </c>
      <c r="L7" s="37" t="s">
        <v>113</v>
      </c>
      <c r="M7" s="37"/>
      <c r="N7" s="38" t="s">
        <v>114</v>
      </c>
      <c r="O7" s="38" t="s">
        <v>115</v>
      </c>
      <c r="P7" s="38">
        <v>0.71</v>
      </c>
      <c r="Q7" s="38">
        <v>100</v>
      </c>
      <c r="R7" s="38">
        <v>3360</v>
      </c>
      <c r="S7" s="38">
        <v>71584</v>
      </c>
      <c r="T7" s="38">
        <v>31.66</v>
      </c>
      <c r="U7" s="38">
        <v>2261.02</v>
      </c>
      <c r="V7" s="38">
        <v>507</v>
      </c>
      <c r="W7" s="38">
        <v>0.21</v>
      </c>
      <c r="X7" s="38">
        <v>2414.29</v>
      </c>
      <c r="Y7" s="38">
        <v>144.13</v>
      </c>
      <c r="Z7" s="38">
        <v>104.38</v>
      </c>
      <c r="AA7" s="38">
        <v>103.73</v>
      </c>
      <c r="AB7" s="38">
        <v>183.93</v>
      </c>
      <c r="AC7" s="38">
        <v>102.74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2673.16</v>
      </c>
      <c r="BG7" s="38">
        <v>2494.84</v>
      </c>
      <c r="BH7" s="38">
        <v>2331.64</v>
      </c>
      <c r="BI7" s="38">
        <v>2576.8200000000002</v>
      </c>
      <c r="BJ7" s="38">
        <v>1494.45</v>
      </c>
      <c r="BK7" s="38">
        <v>1144.05</v>
      </c>
      <c r="BL7" s="38">
        <v>1117.1099999999999</v>
      </c>
      <c r="BM7" s="38">
        <v>1161.05</v>
      </c>
      <c r="BN7" s="38">
        <v>979.89</v>
      </c>
      <c r="BO7" s="38">
        <v>1051.43</v>
      </c>
      <c r="BP7" s="38">
        <v>914.53</v>
      </c>
      <c r="BQ7" s="38">
        <v>26.1</v>
      </c>
      <c r="BR7" s="38">
        <v>26.73</v>
      </c>
      <c r="BS7" s="38">
        <v>22.29</v>
      </c>
      <c r="BT7" s="38">
        <v>32.340000000000003</v>
      </c>
      <c r="BU7" s="38">
        <v>28.55</v>
      </c>
      <c r="BV7" s="38">
        <v>42.48</v>
      </c>
      <c r="BW7" s="38">
        <v>41.04</v>
      </c>
      <c r="BX7" s="38">
        <v>41.08</v>
      </c>
      <c r="BY7" s="38">
        <v>41.34</v>
      </c>
      <c r="BZ7" s="38">
        <v>40.06</v>
      </c>
      <c r="CA7" s="38">
        <v>55.73</v>
      </c>
      <c r="CB7" s="38">
        <v>489.01</v>
      </c>
      <c r="CC7" s="38">
        <v>481.04</v>
      </c>
      <c r="CD7" s="38">
        <v>602.38</v>
      </c>
      <c r="CE7" s="38">
        <v>420.17</v>
      </c>
      <c r="CF7" s="38">
        <v>480.66</v>
      </c>
      <c r="CG7" s="38">
        <v>343.8</v>
      </c>
      <c r="CH7" s="38">
        <v>357.08</v>
      </c>
      <c r="CI7" s="38">
        <v>378.08</v>
      </c>
      <c r="CJ7" s="38">
        <v>357.49</v>
      </c>
      <c r="CK7" s="38">
        <v>355.22</v>
      </c>
      <c r="CL7" s="38">
        <v>276.77999999999997</v>
      </c>
      <c r="CM7" s="38">
        <v>100</v>
      </c>
      <c r="CN7" s="38">
        <v>100</v>
      </c>
      <c r="CO7" s="38">
        <v>100</v>
      </c>
      <c r="CP7" s="38">
        <v>100</v>
      </c>
      <c r="CQ7" s="38">
        <v>100</v>
      </c>
      <c r="CR7" s="38">
        <v>46.06</v>
      </c>
      <c r="CS7" s="38">
        <v>45.95</v>
      </c>
      <c r="CT7" s="38">
        <v>44.69</v>
      </c>
      <c r="CU7" s="38">
        <v>44.69</v>
      </c>
      <c r="CV7" s="38">
        <v>42.84</v>
      </c>
      <c r="CW7" s="38">
        <v>59.15</v>
      </c>
      <c r="CX7" s="38">
        <v>61.09</v>
      </c>
      <c r="CY7" s="38">
        <v>61.82</v>
      </c>
      <c r="CZ7" s="38">
        <v>61.36</v>
      </c>
      <c r="DA7" s="38">
        <v>61.99</v>
      </c>
      <c r="DB7" s="38">
        <v>86</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2018-02-07T08:33:36Z</cp:lastPrinted>
  <dcterms:created xsi:type="dcterms:W3CDTF">2017-12-25T02:27:19Z</dcterms:created>
  <dcterms:modified xsi:type="dcterms:W3CDTF">2018-02-07T09:02:06Z</dcterms:modified>
</cp:coreProperties>
</file>