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R6" i="5"/>
  <c r="Q6" i="5"/>
  <c r="P6" i="5"/>
  <c r="P10" i="4" s="1"/>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W10" i="4"/>
  <c r="B10" i="4"/>
  <c r="BB8" i="4"/>
  <c r="AL8" i="4"/>
  <c r="I8" i="4"/>
  <c r="B8" i="4"/>
  <c r="D10" i="5" l="1"/>
  <c r="C10" i="5"/>
  <c r="E10" i="5"/>
  <c r="B10" i="5"/>
</calcChain>
</file>

<file path=xl/sharedStrings.xml><?xml version="1.0" encoding="utf-8"?>
<sst xmlns="http://schemas.openxmlformats.org/spreadsheetml/2006/main" count="251" uniqueCount="126">
  <si>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</si>
  <si>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</si>
  <si>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</si>
  <si>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</si>
  <si>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</si>
  <si>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</si>
  <si>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</si>
  <si>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</si>
  <si>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</si>
  <si>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</si>
  <si>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</si>
  <si>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</si>
  <si>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</si>
  <si>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</si>
  <si>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</si>
  <si>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</si>
  <si>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</si>
  <si>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</si>
  <si>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</si>
  <si>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</si>
  <si>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</si>
  <si>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</si>
  <si>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</si>
  <si>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</si>
  <si>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</si>
  <si>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</si>
  <si>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</si>
  <si>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</si>
  <si>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</si>
  <si>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</si>
  <si>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</si>
  <si>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</si>
  <si>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</si>
  <si>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</si>
  <si>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</si>
  <si>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</si>
  <si>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</si>
  <si>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</si>
  <si>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</si>
  <si>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</si>
  <si>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</si>
  <si>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</si>
  <si>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</si>
  <si>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</si>
  <si>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</si>
  <si>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</si>
  <si>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</si>
  <si>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</si>
  <si>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</si>
  <si>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</si>
  <si>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</si>
  <si>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</si>
  <si>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</si>
  <si>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</si>
  <si>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</si>
  <si>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</si>
  <si>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</si>
  <si>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</si>
  <si>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</si>
  <si>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</si>
  <si>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</si>
  <si>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</si>
  <si>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</si>
  <si>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</si>
  <si>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</si>
  <si>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</si>
  <si>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</si>
  <si>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</si>
  <si>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</si>
  <si>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</si>
  <si>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</si>
  <si>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</si>
  <si>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</si>
  <si>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</si>
  <si>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</si>
  <si>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</si>
  <si>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</si>
  <si>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</si>
  <si>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</si>
  <si>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</si>
  <si>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</si>
  <si>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</si>
  <si>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</si>
  <si>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</si>
  <si>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</si>
  <si>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</si>
  <si>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</si>
  <si>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</si>
  <si>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</si>
  <si>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</si>
  <si>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</si>
  <si>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</si>
  <si>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</si>
  <si>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</si>
  <si>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</si>
  <si>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</si>
  <si>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</si>
  <si>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</si>
  <si>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</si>
  <si>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</si>
  <si>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</si>
  <si>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</si>
  <si>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</si>
  <si>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</si>
  <si>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</si>
  <si>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</si>
  <si>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</si>
  <si>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</si>
  <si>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</si>
  <si>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</si>
  <si>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ときがわ町</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</si>
  <si>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</si>
  <si>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</si>
  <si>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</si>
  <si>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</si>
  <si>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</si>
  <si>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</si>
  <si>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</si>
  <si>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</si>
  <si>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</si>
  <si>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</si>
  <si>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</si>
  <si>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該当なし</t>
    <rPh sb="0" eb="2">
      <t>ガイトウ</t>
    </rPh>
    <phoneticPr fontId="7"/>
  </si>
  <si>
    <t>　収益的収支比率は平成２８年度は１００％を下回った。これは、平成２８年度に浄化槽修繕の経費が増額したことによるものと思われる。　
  企業債残高が類似団体と比べ大きくなっているが、ときがわ町が市町村整備型の浄化槽事業を先駆けて実施してきたことによるものと思われる。
  経費回収率は１００％を下回っているが、類似団体平均値を上回っている。
　汚水処理原価も類似団体均値を上回っている。
　人件費、下水道事業債償還金・利子等その他の経費については一般会計繰入金によるところが大きい。</t>
    <rPh sb="1" eb="4">
      <t>シュウエキテキ</t>
    </rPh>
    <rPh sb="4" eb="6">
      <t>シュウシ</t>
    </rPh>
    <rPh sb="6" eb="8">
      <t>ヒリツ</t>
    </rPh>
    <rPh sb="9" eb="15">
      <t>ヘ</t>
    </rPh>
    <rPh sb="21" eb="23">
      <t>シタマワ</t>
    </rPh>
    <rPh sb="30" eb="36">
      <t>ヘ</t>
    </rPh>
    <rPh sb="67" eb="69">
      <t>キギョウ</t>
    </rPh>
    <rPh sb="69" eb="70">
      <t>サイ</t>
    </rPh>
    <rPh sb="70" eb="72">
      <t>ザンダカ</t>
    </rPh>
    <rPh sb="73" eb="75">
      <t>ルイジ</t>
    </rPh>
    <rPh sb="75" eb="77">
      <t>ダンタイ</t>
    </rPh>
    <rPh sb="78" eb="79">
      <t>クラ</t>
    </rPh>
    <rPh sb="80" eb="81">
      <t>オオ</t>
    </rPh>
    <rPh sb="96" eb="99">
      <t>シ</t>
    </rPh>
    <rPh sb="99" eb="101">
      <t>セイビ</t>
    </rPh>
    <rPh sb="101" eb="102">
      <t>カタ</t>
    </rPh>
    <rPh sb="103" eb="106">
      <t>ジ</t>
    </rPh>
    <rPh sb="106" eb="108">
      <t>ジギョウ</t>
    </rPh>
    <rPh sb="109" eb="111">
      <t>サキガ</t>
    </rPh>
    <rPh sb="113" eb="115">
      <t>ジッシ</t>
    </rPh>
    <rPh sb="127" eb="128">
      <t>オモ</t>
    </rPh>
    <rPh sb="135" eb="137">
      <t>ケイヒ</t>
    </rPh>
    <rPh sb="137" eb="139">
      <t>カイシュウ</t>
    </rPh>
    <rPh sb="139" eb="140">
      <t>リツ</t>
    </rPh>
    <rPh sb="146" eb="148">
      <t>シタマワ</t>
    </rPh>
    <rPh sb="154" eb="156">
      <t>ルイジ</t>
    </rPh>
    <rPh sb="156" eb="158">
      <t>ダンタイ</t>
    </rPh>
    <rPh sb="158" eb="161">
      <t>ヘイキンチ</t>
    </rPh>
    <rPh sb="162" eb="164">
      <t>ウワマワ</t>
    </rPh>
    <phoneticPr fontId="7"/>
  </si>
  <si>
    <t>　使用料収入だけでは、経費を賄なうことはできない。一般会計繰入金に頼らざるを得ないのが現状である。しかしながら、市町村整備型の浄化槽事業としてはやむを得ないものと考えられる。河川の水質向上のためには、町からの投資も必要である。
　今後の健全な運営に向けて、維持管理費の低コスト化、経営の広域化、水道事業との統合等、検討する必要があると思われる。</t>
    <rPh sb="1" eb="4">
      <t>シ</t>
    </rPh>
    <rPh sb="4" eb="6">
      <t>シュウニュウ</t>
    </rPh>
    <rPh sb="11" eb="13">
      <t>ケイヒ</t>
    </rPh>
    <rPh sb="14" eb="15">
      <t>マカナ</t>
    </rPh>
    <rPh sb="25" eb="27">
      <t>イッパン</t>
    </rPh>
    <rPh sb="27" eb="29">
      <t>カイケイ</t>
    </rPh>
    <rPh sb="29" eb="31">
      <t>クリイレ</t>
    </rPh>
    <rPh sb="31" eb="32">
      <t>キン</t>
    </rPh>
    <rPh sb="33" eb="34">
      <t>タヨ</t>
    </rPh>
    <rPh sb="38" eb="39">
      <t>エ</t>
    </rPh>
    <rPh sb="43" eb="45">
      <t>ゲンジョウ</t>
    </rPh>
    <rPh sb="56" eb="59">
      <t>シ</t>
    </rPh>
    <rPh sb="59" eb="61">
      <t>セイビ</t>
    </rPh>
    <rPh sb="61" eb="62">
      <t>カタ</t>
    </rPh>
    <rPh sb="63" eb="66">
      <t>ジ</t>
    </rPh>
    <rPh sb="66" eb="68">
      <t>ジギョウ</t>
    </rPh>
    <rPh sb="75" eb="76">
      <t>エ</t>
    </rPh>
    <rPh sb="81" eb="82">
      <t>カンガ</t>
    </rPh>
    <rPh sb="87" eb="89">
      <t>カセン</t>
    </rPh>
    <rPh sb="90" eb="92">
      <t>スイシツ</t>
    </rPh>
    <rPh sb="92" eb="94">
      <t>コウジョウ</t>
    </rPh>
    <rPh sb="100" eb="101">
      <t>マチ</t>
    </rPh>
    <rPh sb="104" eb="106">
      <t>トウシ</t>
    </rPh>
    <rPh sb="107" eb="109">
      <t>ヒツヨウ</t>
    </rPh>
    <rPh sb="115" eb="117">
      <t>コンゴ</t>
    </rPh>
    <rPh sb="118" eb="120">
      <t>ケンゼン</t>
    </rPh>
    <rPh sb="121" eb="123">
      <t>ウンエイ</t>
    </rPh>
    <rPh sb="124" eb="125">
      <t>ム</t>
    </rPh>
    <rPh sb="128" eb="133">
      <t>イ</t>
    </rPh>
    <rPh sb="134" eb="135">
      <t>テイ</t>
    </rPh>
    <rPh sb="138" eb="139">
      <t>カ</t>
    </rPh>
    <rPh sb="140" eb="142">
      <t>ケイエイ</t>
    </rPh>
    <rPh sb="143" eb="146">
      <t>コウイキカ</t>
    </rPh>
    <rPh sb="147" eb="149">
      <t>スイドウ</t>
    </rPh>
    <rPh sb="149" eb="151">
      <t>ジギョウ</t>
    </rPh>
    <rPh sb="153" eb="155">
      <t>トウゴウ</t>
    </rPh>
    <rPh sb="155" eb="156">
      <t>トウ</t>
    </rPh>
    <rPh sb="157" eb="159">
      <t>ケントウ</t>
    </rPh>
    <rPh sb="161" eb="163">
      <t>ヒツヨウ</t>
    </rPh>
    <rPh sb="167" eb="168">
      <t>オモ</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</si>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</sst>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0500992"/>
        <c:axId val="10050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00500992"/>
        <c:axId val="100502912"/>
      </c:lineChart>
      <c:dateAx>
        <c:axId val="100500992"/>
        <c:scaling>
          <c:orientation val="minMax"/>
        </c:scaling>
        <c:delete val="1"/>
        <c:axPos val="b"/>
        <c:numFmt formatCode="ge" sourceLinked="1"/>
        <c:majorTickMark val="none"/>
        <c:minorTickMark val="none"/>
        <c:tickLblPos val="none"/>
        <c:crossAx val="100502912"/>
        <c:crosses val="autoZero"/>
        <c:auto val="1"/>
        <c:lblOffset val="100"/>
        <c:baseTimeUnit val="years"/>
      </c:dateAx>
      <c:valAx>
        <c:axId val="10050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0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01115776"/>
        <c:axId val="10113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ser>
        <c:dLbls>
          <c:showLegendKey val="0"/>
          <c:showVal val="0"/>
          <c:showCatName val="0"/>
          <c:showSerName val="0"/>
          <c:showPercent val="0"/>
          <c:showBubbleSize val="0"/>
        </c:dLbls>
        <c:marker val="1"/>
        <c:smooth val="0"/>
        <c:axId val="101115776"/>
        <c:axId val="101138432"/>
      </c:lineChart>
      <c:dateAx>
        <c:axId val="101115776"/>
        <c:scaling>
          <c:orientation val="minMax"/>
        </c:scaling>
        <c:delete val="1"/>
        <c:axPos val="b"/>
        <c:numFmt formatCode="ge" sourceLinked="1"/>
        <c:majorTickMark val="none"/>
        <c:minorTickMark val="none"/>
        <c:tickLblPos val="none"/>
        <c:crossAx val="101138432"/>
        <c:crosses val="autoZero"/>
        <c:auto val="1"/>
        <c:lblOffset val="100"/>
        <c:baseTimeUnit val="years"/>
      </c:dateAx>
      <c:valAx>
        <c:axId val="10113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1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01176832"/>
        <c:axId val="10117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ser>
        <c:dLbls>
          <c:showLegendKey val="0"/>
          <c:showVal val="0"/>
          <c:showCatName val="0"/>
          <c:showSerName val="0"/>
          <c:showPercent val="0"/>
          <c:showBubbleSize val="0"/>
        </c:dLbls>
        <c:marker val="1"/>
        <c:smooth val="0"/>
        <c:axId val="101176832"/>
        <c:axId val="101178752"/>
      </c:lineChart>
      <c:dateAx>
        <c:axId val="101176832"/>
        <c:scaling>
          <c:orientation val="minMax"/>
        </c:scaling>
        <c:delete val="1"/>
        <c:axPos val="b"/>
        <c:numFmt formatCode="ge" sourceLinked="1"/>
        <c:majorTickMark val="none"/>
        <c:minorTickMark val="none"/>
        <c:tickLblPos val="none"/>
        <c:crossAx val="101178752"/>
        <c:crosses val="autoZero"/>
        <c:auto val="1"/>
        <c:lblOffset val="100"/>
        <c:baseTimeUnit val="years"/>
      </c:dateAx>
      <c:valAx>
        <c:axId val="10117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7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99.98</c:v>
                </c:pt>
                <c:pt idx="1">
                  <c:v>100.5</c:v>
                </c:pt>
                <c:pt idx="2">
                  <c:v>101.66</c:v>
                </c:pt>
                <c:pt idx="3">
                  <c:v>100.75</c:v>
                </c:pt>
                <c:pt idx="4">
                  <c:v>99.85</c:v>
                </c:pt>
              </c:numCache>
            </c:numRef>
          </c:val>
        </c:ser>
        <c:dLbls>
          <c:showLegendKey val="0"/>
          <c:showVal val="0"/>
          <c:showCatName val="0"/>
          <c:showSerName val="0"/>
          <c:showPercent val="0"/>
          <c:showBubbleSize val="0"/>
        </c:dLbls>
        <c:gapWidth val="150"/>
        <c:axId val="100934784"/>
        <c:axId val="10093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934784"/>
        <c:axId val="100936704"/>
      </c:lineChart>
      <c:dateAx>
        <c:axId val="100934784"/>
        <c:scaling>
          <c:orientation val="minMax"/>
        </c:scaling>
        <c:delete val="1"/>
        <c:axPos val="b"/>
        <c:numFmt formatCode="ge" sourceLinked="1"/>
        <c:majorTickMark val="none"/>
        <c:minorTickMark val="none"/>
        <c:tickLblPos val="none"/>
        <c:crossAx val="100936704"/>
        <c:crosses val="autoZero"/>
        <c:auto val="1"/>
        <c:lblOffset val="100"/>
        <c:baseTimeUnit val="years"/>
      </c:dateAx>
      <c:valAx>
        <c:axId val="10093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3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987648"/>
        <c:axId val="10098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987648"/>
        <c:axId val="100989568"/>
      </c:lineChart>
      <c:dateAx>
        <c:axId val="100987648"/>
        <c:scaling>
          <c:orientation val="minMax"/>
        </c:scaling>
        <c:delete val="1"/>
        <c:axPos val="b"/>
        <c:numFmt formatCode="ge" sourceLinked="1"/>
        <c:majorTickMark val="none"/>
        <c:minorTickMark val="none"/>
        <c:tickLblPos val="none"/>
        <c:crossAx val="100989568"/>
        <c:crosses val="autoZero"/>
        <c:auto val="1"/>
        <c:lblOffset val="100"/>
        <c:baseTimeUnit val="years"/>
      </c:dateAx>
      <c:valAx>
        <c:axId val="10098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8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766080"/>
        <c:axId val="10076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766080"/>
        <c:axId val="100768000"/>
      </c:lineChart>
      <c:dateAx>
        <c:axId val="100766080"/>
        <c:scaling>
          <c:orientation val="minMax"/>
        </c:scaling>
        <c:delete val="1"/>
        <c:axPos val="b"/>
        <c:numFmt formatCode="ge" sourceLinked="1"/>
        <c:majorTickMark val="none"/>
        <c:minorTickMark val="none"/>
        <c:tickLblPos val="none"/>
        <c:crossAx val="100768000"/>
        <c:crosses val="autoZero"/>
        <c:auto val="1"/>
        <c:lblOffset val="100"/>
        <c:baseTimeUnit val="years"/>
      </c:dateAx>
      <c:valAx>
        <c:axId val="10076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6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796288"/>
        <c:axId val="10080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796288"/>
        <c:axId val="100802560"/>
      </c:lineChart>
      <c:dateAx>
        <c:axId val="100796288"/>
        <c:scaling>
          <c:orientation val="minMax"/>
        </c:scaling>
        <c:delete val="1"/>
        <c:axPos val="b"/>
        <c:numFmt formatCode="ge" sourceLinked="1"/>
        <c:majorTickMark val="none"/>
        <c:minorTickMark val="none"/>
        <c:tickLblPos val="none"/>
        <c:crossAx val="100802560"/>
        <c:crosses val="autoZero"/>
        <c:auto val="1"/>
        <c:lblOffset val="100"/>
        <c:baseTimeUnit val="years"/>
      </c:dateAx>
      <c:valAx>
        <c:axId val="10080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9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837248"/>
        <c:axId val="10085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837248"/>
        <c:axId val="100855808"/>
      </c:lineChart>
      <c:dateAx>
        <c:axId val="100837248"/>
        <c:scaling>
          <c:orientation val="minMax"/>
        </c:scaling>
        <c:delete val="1"/>
        <c:axPos val="b"/>
        <c:numFmt formatCode="ge" sourceLinked="1"/>
        <c:majorTickMark val="none"/>
        <c:minorTickMark val="none"/>
        <c:tickLblPos val="none"/>
        <c:crossAx val="100855808"/>
        <c:crosses val="autoZero"/>
        <c:auto val="1"/>
        <c:lblOffset val="100"/>
        <c:baseTimeUnit val="years"/>
      </c:dateAx>
      <c:valAx>
        <c:axId val="10085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3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1342.94</c:v>
                </c:pt>
                <c:pt idx="1">
                  <c:v>1198.58</c:v>
                </c:pt>
                <c:pt idx="2">
                  <c:v>1080.02</c:v>
                </c:pt>
                <c:pt idx="3">
                  <c:v>1038.92</c:v>
                </c:pt>
                <c:pt idx="4">
                  <c:v>993.63</c:v>
                </c:pt>
              </c:numCache>
            </c:numRef>
          </c:val>
        </c:ser>
        <c:dLbls>
          <c:showLegendKey val="0"/>
          <c:showVal val="0"/>
          <c:showCatName val="0"/>
          <c:showSerName val="0"/>
          <c:showPercent val="0"/>
          <c:showBubbleSize val="0"/>
        </c:dLbls>
        <c:gapWidth val="150"/>
        <c:axId val="100881536"/>
        <c:axId val="10088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ser>
        <c:dLbls>
          <c:showLegendKey val="0"/>
          <c:showVal val="0"/>
          <c:showCatName val="0"/>
          <c:showSerName val="0"/>
          <c:showPercent val="0"/>
          <c:showBubbleSize val="0"/>
        </c:dLbls>
        <c:marker val="1"/>
        <c:smooth val="0"/>
        <c:axId val="100881536"/>
        <c:axId val="100883456"/>
      </c:lineChart>
      <c:dateAx>
        <c:axId val="100881536"/>
        <c:scaling>
          <c:orientation val="minMax"/>
        </c:scaling>
        <c:delete val="1"/>
        <c:axPos val="b"/>
        <c:numFmt formatCode="ge" sourceLinked="1"/>
        <c:majorTickMark val="none"/>
        <c:minorTickMark val="none"/>
        <c:tickLblPos val="none"/>
        <c:crossAx val="100883456"/>
        <c:crosses val="autoZero"/>
        <c:auto val="1"/>
        <c:lblOffset val="100"/>
        <c:baseTimeUnit val="years"/>
      </c:dateAx>
      <c:valAx>
        <c:axId val="10088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8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66.66</c:v>
                </c:pt>
                <c:pt idx="1">
                  <c:v>66.78</c:v>
                </c:pt>
                <c:pt idx="2">
                  <c:v>66.680000000000007</c:v>
                </c:pt>
                <c:pt idx="3">
                  <c:v>51.22</c:v>
                </c:pt>
                <c:pt idx="4">
                  <c:v>71.58</c:v>
                </c:pt>
              </c:numCache>
            </c:numRef>
          </c:val>
        </c:ser>
        <c:dLbls>
          <c:showLegendKey val="0"/>
          <c:showVal val="0"/>
          <c:showCatName val="0"/>
          <c:showSerName val="0"/>
          <c:showPercent val="0"/>
          <c:showBubbleSize val="0"/>
        </c:dLbls>
        <c:gapWidth val="150"/>
        <c:axId val="100891648"/>
        <c:axId val="10091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ser>
        <c:dLbls>
          <c:showLegendKey val="0"/>
          <c:showVal val="0"/>
          <c:showCatName val="0"/>
          <c:showSerName val="0"/>
          <c:showPercent val="0"/>
          <c:showBubbleSize val="0"/>
        </c:dLbls>
        <c:marker val="1"/>
        <c:smooth val="0"/>
        <c:axId val="100891648"/>
        <c:axId val="100918400"/>
      </c:lineChart>
      <c:dateAx>
        <c:axId val="100891648"/>
        <c:scaling>
          <c:orientation val="minMax"/>
        </c:scaling>
        <c:delete val="1"/>
        <c:axPos val="b"/>
        <c:numFmt formatCode="ge" sourceLinked="1"/>
        <c:majorTickMark val="none"/>
        <c:minorTickMark val="none"/>
        <c:tickLblPos val="none"/>
        <c:crossAx val="100918400"/>
        <c:crosses val="autoZero"/>
        <c:auto val="1"/>
        <c:lblOffset val="100"/>
        <c:baseTimeUnit val="years"/>
      </c:dateAx>
      <c:valAx>
        <c:axId val="10091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9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232.27</c:v>
                </c:pt>
                <c:pt idx="1">
                  <c:v>252.09</c:v>
                </c:pt>
                <c:pt idx="2">
                  <c:v>272.58</c:v>
                </c:pt>
                <c:pt idx="3">
                  <c:v>356.8</c:v>
                </c:pt>
                <c:pt idx="4">
                  <c:v>258.04000000000002</c:v>
                </c:pt>
              </c:numCache>
            </c:numRef>
          </c:val>
        </c:ser>
        <c:dLbls>
          <c:showLegendKey val="0"/>
          <c:showVal val="0"/>
          <c:showCatName val="0"/>
          <c:showSerName val="0"/>
          <c:showPercent val="0"/>
          <c:showBubbleSize val="0"/>
        </c:dLbls>
        <c:gapWidth val="150"/>
        <c:axId val="101091584"/>
        <c:axId val="10109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ser>
        <c:dLbls>
          <c:showLegendKey val="0"/>
          <c:showVal val="0"/>
          <c:showCatName val="0"/>
          <c:showSerName val="0"/>
          <c:showPercent val="0"/>
          <c:showBubbleSize val="0"/>
        </c:dLbls>
        <c:marker val="1"/>
        <c:smooth val="0"/>
        <c:axId val="101091584"/>
        <c:axId val="101093760"/>
      </c:lineChart>
      <c:dateAx>
        <c:axId val="101091584"/>
        <c:scaling>
          <c:orientation val="minMax"/>
        </c:scaling>
        <c:delete val="1"/>
        <c:axPos val="b"/>
        <c:numFmt formatCode="ge" sourceLinked="1"/>
        <c:majorTickMark val="none"/>
        <c:minorTickMark val="none"/>
        <c:tickLblPos val="none"/>
        <c:crossAx val="101093760"/>
        <c:crosses val="autoZero"/>
        <c:auto val="1"/>
        <c:lblOffset val="100"/>
        <c:baseTimeUnit val="years"/>
      </c:dateAx>
      <c:valAx>
        <c:axId val="10109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9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W1" zoomScaleNormal="100" workbookViewId="0">
      <selection activeCell="AD9" sqref="AD9:AJ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埼玉県　ときがわ町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t="s">
        <v>125</v>
      </c>
      <c r="AE8" s="49"/>
      <c r="AF8" s="49"/>
      <c r="AG8" s="49"/>
      <c r="AH8" s="49"/>
      <c r="AI8" s="49"/>
      <c r="AJ8" s="49"/>
      <c r="AK8" s="4"/>
      <c r="AL8" s="50">
        <f>データ!S6</f>
        <v>11640</v>
      </c>
      <c r="AM8" s="50"/>
      <c r="AN8" s="50"/>
      <c r="AO8" s="50"/>
      <c r="AP8" s="50"/>
      <c r="AQ8" s="50"/>
      <c r="AR8" s="50"/>
      <c r="AS8" s="50"/>
      <c r="AT8" s="45">
        <f>データ!T6</f>
        <v>55.9</v>
      </c>
      <c r="AU8" s="45"/>
      <c r="AV8" s="45"/>
      <c r="AW8" s="45"/>
      <c r="AX8" s="45"/>
      <c r="AY8" s="45"/>
      <c r="AZ8" s="45"/>
      <c r="BA8" s="45"/>
      <c r="BB8" s="45">
        <f>データ!U6</f>
        <v>208.23</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27.59</v>
      </c>
      <c r="Q10" s="45"/>
      <c r="R10" s="45"/>
      <c r="S10" s="45"/>
      <c r="T10" s="45"/>
      <c r="U10" s="45"/>
      <c r="V10" s="45"/>
      <c r="W10" s="45">
        <f>データ!Q6</f>
        <v>100</v>
      </c>
      <c r="X10" s="45"/>
      <c r="Y10" s="45"/>
      <c r="Z10" s="45"/>
      <c r="AA10" s="45"/>
      <c r="AB10" s="45"/>
      <c r="AC10" s="45"/>
      <c r="AD10" s="50">
        <f>データ!R6</f>
        <v>2570</v>
      </c>
      <c r="AE10" s="50"/>
      <c r="AF10" s="50"/>
      <c r="AG10" s="50"/>
      <c r="AH10" s="50"/>
      <c r="AI10" s="50"/>
      <c r="AJ10" s="50"/>
      <c r="AK10" s="2"/>
      <c r="AL10" s="50">
        <f>データ!V6</f>
        <v>3190</v>
      </c>
      <c r="AM10" s="50"/>
      <c r="AN10" s="50"/>
      <c r="AO10" s="50"/>
      <c r="AP10" s="50"/>
      <c r="AQ10" s="50"/>
      <c r="AR10" s="50"/>
      <c r="AS10" s="50"/>
      <c r="AT10" s="45">
        <f>データ!W6</f>
        <v>55.9</v>
      </c>
      <c r="AU10" s="45"/>
      <c r="AV10" s="45"/>
      <c r="AW10" s="45"/>
      <c r="AX10" s="45"/>
      <c r="AY10" s="45"/>
      <c r="AZ10" s="45"/>
      <c r="BA10" s="45"/>
      <c r="BB10" s="45">
        <f>データ!X6</f>
        <v>57.07</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56</v>
      </c>
      <c r="N86" s="26" t="s">
        <v>56</v>
      </c>
      <c r="O86" s="26"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113492</v>
      </c>
      <c r="D6" s="33">
        <f t="shared" si="3"/>
        <v>47</v>
      </c>
      <c r="E6" s="33">
        <f t="shared" si="3"/>
        <v>18</v>
      </c>
      <c r="F6" s="33">
        <f t="shared" si="3"/>
        <v>0</v>
      </c>
      <c r="G6" s="33">
        <f t="shared" si="3"/>
        <v>0</v>
      </c>
      <c r="H6" s="33" t="str">
        <f t="shared" si="3"/>
        <v>埼玉県　ときがわ町</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27.59</v>
      </c>
      <c r="Q6" s="34">
        <f t="shared" si="3"/>
        <v>100</v>
      </c>
      <c r="R6" s="34">
        <f t="shared" si="3"/>
        <v>2570</v>
      </c>
      <c r="S6" s="34">
        <f t="shared" si="3"/>
        <v>11640</v>
      </c>
      <c r="T6" s="34">
        <f t="shared" si="3"/>
        <v>55.9</v>
      </c>
      <c r="U6" s="34">
        <f t="shared" si="3"/>
        <v>208.23</v>
      </c>
      <c r="V6" s="34">
        <f t="shared" si="3"/>
        <v>3190</v>
      </c>
      <c r="W6" s="34">
        <f t="shared" si="3"/>
        <v>55.9</v>
      </c>
      <c r="X6" s="34">
        <f t="shared" si="3"/>
        <v>57.07</v>
      </c>
      <c r="Y6" s="35">
        <f>IF(Y7="",NA(),Y7)</f>
        <v>99.98</v>
      </c>
      <c r="Z6" s="35">
        <f t="shared" ref="Z6:AH6" si="4">IF(Z7="",NA(),Z7)</f>
        <v>100.5</v>
      </c>
      <c r="AA6" s="35">
        <f t="shared" si="4"/>
        <v>101.66</v>
      </c>
      <c r="AB6" s="35">
        <f t="shared" si="4"/>
        <v>100.75</v>
      </c>
      <c r="AC6" s="35">
        <f t="shared" si="4"/>
        <v>99.85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1342.94</v>
      </c>
      <c r="BG6" s="35">
        <f t="shared" ref="BG6:BO6" si="7">IF(BG7="",NA(),BG7)</f>
        <v>1198.58</v>
      </c>
      <c r="BH6" s="35">
        <f t="shared" si="7"/>
        <v>1080.02</v>
      </c>
      <c r="BI6" s="35">
        <f t="shared" si="7"/>
        <v>1038.92</v>
      </c>
      <c r="BJ6" s="35">
        <f t="shared" si="7"/>
        <v>993.63</v>
      </c>
      <c r="BK6" s="35">
        <f t="shared" si="7"/>
        <v>430.64</v>
      </c>
      <c r="BL6" s="35">
        <f t="shared" si="7"/>
        <v>446.63</v>
      </c>
      <c r="BM6" s="35">
        <f t="shared" si="7"/>
        <v>416.91</v>
      </c>
      <c r="BN6" s="35">
        <f t="shared" si="7"/>
        <v>392.19</v>
      </c>
      <c r="BO6" s="35">
        <f t="shared" si="7"/>
        <v>413.5</v>
      </c>
      <c r="BP6" s="34" t="str">
        <f>IF(BP7="","",IF(BP7="-","【-】","【"&amp;SUBSTITUTE(TEXT(BP7,"#,##0.00"),"-","△")&amp;"】"))</f>
        <v>【346.13】</v>
      </c>
      <c r="BQ6" s="35">
        <f>IF(BQ7="",NA(),BQ7)</f>
        <v>66.66</v>
      </c>
      <c r="BR6" s="35">
        <f t="shared" ref="BR6:BZ6" si="8">IF(BR7="",NA(),BR7)</f>
        <v>66.78</v>
      </c>
      <c r="BS6" s="35">
        <f t="shared" si="8"/>
        <v>66.680000000000007</v>
      </c>
      <c r="BT6" s="35">
        <f t="shared" si="8"/>
        <v>51.22</v>
      </c>
      <c r="BU6" s="35">
        <f t="shared" si="8"/>
        <v>71.58</v>
      </c>
      <c r="BV6" s="35">
        <f t="shared" si="8"/>
        <v>58.78</v>
      </c>
      <c r="BW6" s="35">
        <f t="shared" si="8"/>
        <v>58.53</v>
      </c>
      <c r="BX6" s="35">
        <f t="shared" si="8"/>
        <v>57.93</v>
      </c>
      <c r="BY6" s="35">
        <f t="shared" si="8"/>
        <v>57.03</v>
      </c>
      <c r="BZ6" s="35">
        <f t="shared" si="8"/>
        <v>55.84</v>
      </c>
      <c r="CA6" s="34" t="str">
        <f>IF(CA7="","",IF(CA7="-","【-】","【"&amp;SUBSTITUTE(TEXT(CA7,"#,##0.00"),"-","△")&amp;"】"))</f>
        <v>【59.83】</v>
      </c>
      <c r="CB6" s="35">
        <f>IF(CB7="",NA(),CB7)</f>
        <v>232.27</v>
      </c>
      <c r="CC6" s="35">
        <f t="shared" ref="CC6:CK6" si="9">IF(CC7="",NA(),CC7)</f>
        <v>252.09</v>
      </c>
      <c r="CD6" s="35">
        <f t="shared" si="9"/>
        <v>272.58</v>
      </c>
      <c r="CE6" s="35">
        <f t="shared" si="9"/>
        <v>356.8</v>
      </c>
      <c r="CF6" s="35">
        <f t="shared" si="9"/>
        <v>258.04000000000002</v>
      </c>
      <c r="CG6" s="35">
        <f t="shared" si="9"/>
        <v>257.02999999999997</v>
      </c>
      <c r="CH6" s="35">
        <f t="shared" si="9"/>
        <v>266.57</v>
      </c>
      <c r="CI6" s="35">
        <f t="shared" si="9"/>
        <v>276.93</v>
      </c>
      <c r="CJ6" s="35">
        <f t="shared" si="9"/>
        <v>283.73</v>
      </c>
      <c r="CK6" s="35">
        <f t="shared" si="9"/>
        <v>287.57</v>
      </c>
      <c r="CL6" s="34" t="str">
        <f>IF(CL7="","",IF(CL7="-","【-】","【"&amp;SUBSTITUTE(TEXT(CL7,"#,##0.00"),"-","△")&amp;"】"))</f>
        <v>【268.69】</v>
      </c>
      <c r="CM6" s="35">
        <f>IF(CM7="",NA(),CM7)</f>
        <v>100</v>
      </c>
      <c r="CN6" s="35">
        <f t="shared" ref="CN6:CV6" si="10">IF(CN7="",NA(),CN7)</f>
        <v>100</v>
      </c>
      <c r="CO6" s="35">
        <f t="shared" si="10"/>
        <v>100</v>
      </c>
      <c r="CP6" s="35">
        <f t="shared" si="10"/>
        <v>100</v>
      </c>
      <c r="CQ6" s="35">
        <f t="shared" si="10"/>
        <v>100</v>
      </c>
      <c r="CR6" s="35">
        <f t="shared" si="10"/>
        <v>61.93</v>
      </c>
      <c r="CS6" s="35">
        <f t="shared" si="10"/>
        <v>58.06</v>
      </c>
      <c r="CT6" s="35">
        <f t="shared" si="10"/>
        <v>59.08</v>
      </c>
      <c r="CU6" s="35">
        <f t="shared" si="10"/>
        <v>58.25</v>
      </c>
      <c r="CV6" s="35">
        <f t="shared" si="10"/>
        <v>61.55</v>
      </c>
      <c r="CW6" s="34" t="str">
        <f>IF(CW7="","",IF(CW7="-","【-】","【"&amp;SUBSTITUTE(TEXT(CW7,"#,##0.00"),"-","△")&amp;"】"))</f>
        <v>【61.71】</v>
      </c>
      <c r="CX6" s="35">
        <f>IF(CX7="",NA(),CX7)</f>
        <v>100</v>
      </c>
      <c r="CY6" s="35">
        <f t="shared" ref="CY6:DG6" si="11">IF(CY7="",NA(),CY7)</f>
        <v>100</v>
      </c>
      <c r="CZ6" s="35">
        <f t="shared" si="11"/>
        <v>100</v>
      </c>
      <c r="DA6" s="35">
        <f t="shared" si="11"/>
        <v>100</v>
      </c>
      <c r="DB6" s="35">
        <f t="shared" si="11"/>
        <v>100</v>
      </c>
      <c r="DC6" s="35">
        <f t="shared" si="11"/>
        <v>77.25</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113492</v>
      </c>
      <c r="D7" s="37">
        <v>47</v>
      </c>
      <c r="E7" s="37">
        <v>18</v>
      </c>
      <c r="F7" s="37">
        <v>0</v>
      </c>
      <c r="G7" s="37">
        <v>0</v>
      </c>
      <c r="H7" s="37" t="s">
        <v>110</v>
      </c>
      <c r="I7" s="37" t="s">
        <v>111</v>
      </c>
      <c r="J7" s="37" t="s">
        <v>112</v>
      </c>
      <c r="K7" s="37" t="s">
        <v>113</v>
      </c>
      <c r="L7" s="37" t="s">
        <v>114</v>
      </c>
      <c r="M7" s="37"/>
      <c r="N7" s="38" t="s">
        <v>115</v>
      </c>
      <c r="O7" s="38" t="s">
        <v>116</v>
      </c>
      <c r="P7" s="38">
        <v>27.59</v>
      </c>
      <c r="Q7" s="38">
        <v>100</v>
      </c>
      <c r="R7" s="38">
        <v>2570</v>
      </c>
      <c r="S7" s="38">
        <v>11640</v>
      </c>
      <c r="T7" s="38">
        <v>55.9</v>
      </c>
      <c r="U7" s="38">
        <v>208.23</v>
      </c>
      <c r="V7" s="38">
        <v>3190</v>
      </c>
      <c r="W7" s="38">
        <v>55.9</v>
      </c>
      <c r="X7" s="38">
        <v>57.07</v>
      </c>
      <c r="Y7" s="38">
        <v>99.98</v>
      </c>
      <c r="Z7" s="38">
        <v>100.5</v>
      </c>
      <c r="AA7" s="38">
        <v>101.66</v>
      </c>
      <c r="AB7" s="38">
        <v>100.75</v>
      </c>
      <c r="AC7" s="38">
        <v>99.85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1342.94</v>
      </c>
      <c r="BG7" s="38">
        <v>1198.58</v>
      </c>
      <c r="BH7" s="38">
        <v>1080.02</v>
      </c>
      <c r="BI7" s="38">
        <v>1038.92</v>
      </c>
      <c r="BJ7" s="38">
        <v>993.63</v>
      </c>
      <c r="BK7" s="38">
        <v>430.64</v>
      </c>
      <c r="BL7" s="38">
        <v>446.63</v>
      </c>
      <c r="BM7" s="38">
        <v>416.91</v>
      </c>
      <c r="BN7" s="38">
        <v>392.19</v>
      </c>
      <c r="BO7" s="38">
        <v>413.5</v>
      </c>
      <c r="BP7" s="38">
        <v>346.13</v>
      </c>
      <c r="BQ7" s="38">
        <v>66.66</v>
      </c>
      <c r="BR7" s="38">
        <v>66.78</v>
      </c>
      <c r="BS7" s="38">
        <v>66.680000000000007</v>
      </c>
      <c r="BT7" s="38">
        <v>51.22</v>
      </c>
      <c r="BU7" s="38">
        <v>71.58</v>
      </c>
      <c r="BV7" s="38">
        <v>58.78</v>
      </c>
      <c r="BW7" s="38">
        <v>58.53</v>
      </c>
      <c r="BX7" s="38">
        <v>57.93</v>
      </c>
      <c r="BY7" s="38">
        <v>57.03</v>
      </c>
      <c r="BZ7" s="38">
        <v>55.84</v>
      </c>
      <c r="CA7" s="38">
        <v>59.83</v>
      </c>
      <c r="CB7" s="38">
        <v>232.27</v>
      </c>
      <c r="CC7" s="38">
        <v>252.09</v>
      </c>
      <c r="CD7" s="38">
        <v>272.58</v>
      </c>
      <c r="CE7" s="38">
        <v>356.8</v>
      </c>
      <c r="CF7" s="38">
        <v>258.04000000000002</v>
      </c>
      <c r="CG7" s="38">
        <v>257.02999999999997</v>
      </c>
      <c r="CH7" s="38">
        <v>266.57</v>
      </c>
      <c r="CI7" s="38">
        <v>276.93</v>
      </c>
      <c r="CJ7" s="38">
        <v>283.73</v>
      </c>
      <c r="CK7" s="38">
        <v>287.57</v>
      </c>
      <c r="CL7" s="38">
        <v>268.69</v>
      </c>
      <c r="CM7" s="38">
        <v>100</v>
      </c>
      <c r="CN7" s="38">
        <v>100</v>
      </c>
      <c r="CO7" s="38">
        <v>100</v>
      </c>
      <c r="CP7" s="38">
        <v>100</v>
      </c>
      <c r="CQ7" s="38">
        <v>100</v>
      </c>
      <c r="CR7" s="38">
        <v>61.93</v>
      </c>
      <c r="CS7" s="38">
        <v>58.06</v>
      </c>
      <c r="CT7" s="38">
        <v>59.08</v>
      </c>
      <c r="CU7" s="38">
        <v>58.25</v>
      </c>
      <c r="CV7" s="38">
        <v>61.55</v>
      </c>
      <c r="CW7" s="38">
        <v>61.71</v>
      </c>
      <c r="CX7" s="38">
        <v>100</v>
      </c>
      <c r="CY7" s="38">
        <v>100</v>
      </c>
      <c r="CZ7" s="38">
        <v>100</v>
      </c>
      <c r="DA7" s="38">
        <v>100</v>
      </c>
      <c r="DB7" s="38">
        <v>100</v>
      </c>
      <c r="DC7" s="38">
        <v>77.25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2017-12-25T02:40:10Z</dcterms:created>
  <dcterms:modified xsi:type="dcterms:W3CDTF">2018-02-14T00:54:48Z</dcterms:modified>
  <cp:category/>
</cp:coreProperties>
</file>