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z7Rm3Cj8LT4v4yC+h7xWsYcBbbHqbSSN5u9pc9keniRYL80rXrMKUv62GG2ORghaPMQQDD5Wxqv8BYUHzCo7xw==" workbookSaltValue="vk4YCRtwJEjbUWWvL0iJIQ==" workbookSpinCount="100000" lockStructure="1"/>
  <bookViews>
    <workbookView xWindow="810" yWindow="40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I10" i="4"/>
  <c r="B10" i="4"/>
  <c r="AL8" i="4"/>
  <c r="I8" i="4"/>
  <c r="D10" i="5" l="1"/>
  <c r="C10" i="5"/>
  <c r="E10" i="5"/>
  <c r="B10" i="5"/>
</calcChain>
</file>

<file path=xl/sharedStrings.xml><?xml version="1.0" encoding="utf-8"?>
<sst xmlns="http://schemas.openxmlformats.org/spreadsheetml/2006/main" count="257" uniqueCount="125">
  <si>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</si>
  <si>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</si>
  <si>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</si>
  <si>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</si>
  <si>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</si>
  <si>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</si>
  <si>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</si>
  <si>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</si>
  <si>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</si>
  <si>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</si>
  <si>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</si>
  <si>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</si>
  <si>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</si>
  <si>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</si>
  <si>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</si>
  <si>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</si>
  <si>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</si>
  <si>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</si>
  <si>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</si>
  <si>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</si>
  <si>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</si>
  <si>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</si>
  <si>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</si>
  <si>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</si>
  <si>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</si>
  <si>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</si>
  <si>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</si>
  <si>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</si>
  <si>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</si>
  <si>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</si>
  <si>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</si>
  <si>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</si>
  <si>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</si>
  <si>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</si>
  <si>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</si>
  <si>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</si>
  <si>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</si>
  <si>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</si>
  <si>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</si>
  <si>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</si>
  <si>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</si>
  <si>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</si>
  <si>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</si>
  <si>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</si>
  <si>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</si>
  <si>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</si>
  <si>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</si>
  <si>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</si>
  <si>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</si>
  <si>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</si>
  <si>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</si>
  <si>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</si>
  <si>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</si>
  <si>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</si>
  <si>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</si>
  <si>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</si>
  <si>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</si>
  <si>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</si>
  <si>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</si>
  <si>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</si>
  <si>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</si>
  <si>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</si>
  <si>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</si>
  <si>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</si>
  <si>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</si>
  <si>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</si>
  <si>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</si>
  <si>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</si>
  <si>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</si>
  <si>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</si>
  <si>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</si>
  <si>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</si>
  <si>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</si>
  <si>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</si>
  <si>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</si>
  <si>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</si>
  <si>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</si>
  <si>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</si>
  <si>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</si>
  <si>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</si>
  <si>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</si>
  <si>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</si>
  <si>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</si>
  <si>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</si>
  <si>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</si>
  <si>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</si>
  <si>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</si>
  <si>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</si>
  <si>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</si>
  <si>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</si>
  <si>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</si>
  <si>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</si>
  <si>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</si>
  <si>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</si>
  <si>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</si>
  <si>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</si>
  <si>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</si>
  <si>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</si>
  <si>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</si>
  <si>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</si>
  <si>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</si>
  <si>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</si>
  <si>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</si>
  <si>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</si>
  <si>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</si>
  <si>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</si>
  <si>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</si>
  <si>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</si>
  <si>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</si>
  <si>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美里町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</si>
  <si>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</si>
  <si>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</si>
  <si>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</si>
  <si>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</si>
  <si>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</si>
  <si>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</si>
  <si>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</si>
  <si>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</si>
  <si>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</si>
  <si>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</si>
  <si>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</si>
  <si>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①収益的収支比率⑤経費回収率については供用開始後間もないため、水洗化率も低く使用料収入も少ないので一般会計からの繰入金に依存している状況です。
　⑥汚水処理原価については下水道事業全体の見直しを行い管渠工事を一時中断し歳出が減ったため下がりました。
　⑧水洗化率については類似団体と比較すると低い状況であるため、ダイレクトメールや、戸別訪問などを行い、水洗化率の向上に取り組む必要があります。</t>
    <rPh sb="86" eb="89">
      <t>ゲスイドウ</t>
    </rPh>
    <rPh sb="89" eb="91">
      <t>ジギョウ</t>
    </rPh>
    <rPh sb="91" eb="93">
      <t>ゼンタイ</t>
    </rPh>
    <rPh sb="94" eb="96">
      <t>ミナオ</t>
    </rPh>
    <rPh sb="98" eb="99">
      <t>オコナ</t>
    </rPh>
    <rPh sb="100" eb="101">
      <t>カン</t>
    </rPh>
    <rPh sb="101" eb="102">
      <t>キョ</t>
    </rPh>
    <rPh sb="102" eb="104">
      <t>コウジ</t>
    </rPh>
    <rPh sb="105" eb="107">
      <t>イチジ</t>
    </rPh>
    <rPh sb="107" eb="109">
      <t>チュウダン</t>
    </rPh>
    <rPh sb="110" eb="112">
      <t>サイシュツ</t>
    </rPh>
    <rPh sb="113" eb="114">
      <t>ヘ</t>
    </rPh>
    <rPh sb="118" eb="119">
      <t>サ</t>
    </rPh>
    <rPh sb="137" eb="139">
      <t>ルイジ</t>
    </rPh>
    <rPh sb="139" eb="141">
      <t>ダンタイ</t>
    </rPh>
    <phoneticPr fontId="4"/>
  </si>
  <si>
    <t>　平成２５年に供用開始しており比較的新しい管渠であるため、老朽化対策の必要性は現時点ではありません。
　しかし、管渠の点検や地盤沈下等の状況確認を行うため巡回・点検を実施する必要があります。</t>
  </si>
  <si>
    <t>　下水道事業の目的である公衆衛生の向上や河川等の水質保全、良好な環境を創造し安定した事業経営を行うために、接続の推進を図り歳入の根幹である使用料の確保に努める必要があります。</t>
  </si>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</sst>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3915520"/>
        <c:axId val="839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83915520"/>
        <c:axId val="83917440"/>
      </c:lineChart>
      <c:dateAx>
        <c:axId val="83915520"/>
        <c:scaling>
          <c:orientation val="minMax"/>
        </c:scaling>
        <c:delete val="1"/>
        <c:axPos val="b"/>
        <c:numFmt formatCode="ge" sourceLinked="1"/>
        <c:majorTickMark val="none"/>
        <c:minorTickMark val="none"/>
        <c:tickLblPos val="none"/>
        <c:crossAx val="83917440"/>
        <c:crosses val="autoZero"/>
        <c:auto val="1"/>
        <c:lblOffset val="100"/>
        <c:baseTimeUnit val="years"/>
      </c:dateAx>
      <c:valAx>
        <c:axId val="839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77856"/>
        <c:axId val="887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88777856"/>
        <c:axId val="88779776"/>
      </c:lineChart>
      <c:dateAx>
        <c:axId val="88777856"/>
        <c:scaling>
          <c:orientation val="minMax"/>
        </c:scaling>
        <c:delete val="1"/>
        <c:axPos val="b"/>
        <c:numFmt formatCode="ge" sourceLinked="1"/>
        <c:majorTickMark val="none"/>
        <c:minorTickMark val="none"/>
        <c:tickLblPos val="none"/>
        <c:crossAx val="88779776"/>
        <c:crosses val="autoZero"/>
        <c:auto val="1"/>
        <c:lblOffset val="100"/>
        <c:baseTimeUnit val="years"/>
      </c:dateAx>
      <c:valAx>
        <c:axId val="887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8.2200000000000006</c:v>
                </c:pt>
                <c:pt idx="2">
                  <c:v>12.01</c:v>
                </c:pt>
                <c:pt idx="3">
                  <c:v>10.51</c:v>
                </c:pt>
                <c:pt idx="4">
                  <c:v>18.07</c:v>
                </c:pt>
              </c:numCache>
            </c:numRef>
          </c:val>
        </c:ser>
        <c:dLbls>
          <c:showLegendKey val="0"/>
          <c:showVal val="0"/>
          <c:showCatName val="0"/>
          <c:showSerName val="0"/>
          <c:showPercent val="0"/>
          <c:showBubbleSize val="0"/>
        </c:dLbls>
        <c:gapWidth val="150"/>
        <c:axId val="88822528"/>
        <c:axId val="888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88822528"/>
        <c:axId val="88824448"/>
      </c:lineChart>
      <c:dateAx>
        <c:axId val="88822528"/>
        <c:scaling>
          <c:orientation val="minMax"/>
        </c:scaling>
        <c:delete val="1"/>
        <c:axPos val="b"/>
        <c:numFmt formatCode="ge" sourceLinked="1"/>
        <c:majorTickMark val="none"/>
        <c:minorTickMark val="none"/>
        <c:tickLblPos val="none"/>
        <c:crossAx val="88824448"/>
        <c:crosses val="autoZero"/>
        <c:auto val="1"/>
        <c:lblOffset val="100"/>
        <c:baseTimeUnit val="years"/>
      </c:dateAx>
      <c:valAx>
        <c:axId val="888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125.46</c:v>
                </c:pt>
                <c:pt idx="2">
                  <c:v>90.27</c:v>
                </c:pt>
                <c:pt idx="3">
                  <c:v>73.14</c:v>
                </c:pt>
                <c:pt idx="4">
                  <c:v>76.25</c:v>
                </c:pt>
              </c:numCache>
            </c:numRef>
          </c:val>
        </c:ser>
        <c:dLbls>
          <c:showLegendKey val="0"/>
          <c:showVal val="0"/>
          <c:showCatName val="0"/>
          <c:showSerName val="0"/>
          <c:showPercent val="0"/>
          <c:showBubbleSize val="0"/>
        </c:dLbls>
        <c:gapWidth val="150"/>
        <c:axId val="83931520"/>
        <c:axId val="839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31520"/>
        <c:axId val="83933440"/>
      </c:lineChart>
      <c:dateAx>
        <c:axId val="83931520"/>
        <c:scaling>
          <c:orientation val="minMax"/>
        </c:scaling>
        <c:delete val="1"/>
        <c:axPos val="b"/>
        <c:numFmt formatCode="ge" sourceLinked="1"/>
        <c:majorTickMark val="none"/>
        <c:minorTickMark val="none"/>
        <c:tickLblPos val="none"/>
        <c:crossAx val="83933440"/>
        <c:crosses val="autoZero"/>
        <c:auto val="1"/>
        <c:lblOffset val="100"/>
        <c:baseTimeUnit val="years"/>
      </c:dateAx>
      <c:valAx>
        <c:axId val="839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55680"/>
        <c:axId val="868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55680"/>
        <c:axId val="86857600"/>
      </c:lineChart>
      <c:dateAx>
        <c:axId val="86855680"/>
        <c:scaling>
          <c:orientation val="minMax"/>
        </c:scaling>
        <c:delete val="1"/>
        <c:axPos val="b"/>
        <c:numFmt formatCode="ge" sourceLinked="1"/>
        <c:majorTickMark val="none"/>
        <c:minorTickMark val="none"/>
        <c:tickLblPos val="none"/>
        <c:crossAx val="86857600"/>
        <c:crosses val="autoZero"/>
        <c:auto val="1"/>
        <c:lblOffset val="100"/>
        <c:baseTimeUnit val="years"/>
      </c:dateAx>
      <c:valAx>
        <c:axId val="868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75520"/>
        <c:axId val="868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75520"/>
        <c:axId val="86881792"/>
      </c:lineChart>
      <c:dateAx>
        <c:axId val="86875520"/>
        <c:scaling>
          <c:orientation val="minMax"/>
        </c:scaling>
        <c:delete val="1"/>
        <c:axPos val="b"/>
        <c:numFmt formatCode="ge" sourceLinked="1"/>
        <c:majorTickMark val="none"/>
        <c:minorTickMark val="none"/>
        <c:tickLblPos val="none"/>
        <c:crossAx val="86881792"/>
        <c:crosses val="autoZero"/>
        <c:auto val="1"/>
        <c:lblOffset val="100"/>
        <c:baseTimeUnit val="years"/>
      </c:dateAx>
      <c:valAx>
        <c:axId val="868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68960"/>
        <c:axId val="885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68960"/>
        <c:axId val="88570880"/>
      </c:lineChart>
      <c:dateAx>
        <c:axId val="88568960"/>
        <c:scaling>
          <c:orientation val="minMax"/>
        </c:scaling>
        <c:delete val="1"/>
        <c:axPos val="b"/>
        <c:numFmt formatCode="ge" sourceLinked="1"/>
        <c:majorTickMark val="none"/>
        <c:minorTickMark val="none"/>
        <c:tickLblPos val="none"/>
        <c:crossAx val="88570880"/>
        <c:crosses val="autoZero"/>
        <c:auto val="1"/>
        <c:lblOffset val="100"/>
        <c:baseTimeUnit val="years"/>
      </c:dateAx>
      <c:valAx>
        <c:axId val="885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93152"/>
        <c:axId val="885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93152"/>
        <c:axId val="88595072"/>
      </c:lineChart>
      <c:dateAx>
        <c:axId val="88593152"/>
        <c:scaling>
          <c:orientation val="minMax"/>
        </c:scaling>
        <c:delete val="1"/>
        <c:axPos val="b"/>
        <c:numFmt formatCode="ge" sourceLinked="1"/>
        <c:majorTickMark val="none"/>
        <c:minorTickMark val="none"/>
        <c:tickLblPos val="none"/>
        <c:crossAx val="88595072"/>
        <c:crosses val="autoZero"/>
        <c:auto val="1"/>
        <c:lblOffset val="100"/>
        <c:baseTimeUnit val="years"/>
      </c:dateAx>
      <c:valAx>
        <c:axId val="885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8676992"/>
        <c:axId val="886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88676992"/>
        <c:axId val="88699648"/>
      </c:lineChart>
      <c:dateAx>
        <c:axId val="88676992"/>
        <c:scaling>
          <c:orientation val="minMax"/>
        </c:scaling>
        <c:delete val="1"/>
        <c:axPos val="b"/>
        <c:numFmt formatCode="ge" sourceLinked="1"/>
        <c:majorTickMark val="none"/>
        <c:minorTickMark val="none"/>
        <c:tickLblPos val="none"/>
        <c:crossAx val="88699648"/>
        <c:crosses val="autoZero"/>
        <c:auto val="1"/>
        <c:lblOffset val="100"/>
        <c:baseTimeUnit val="years"/>
      </c:dateAx>
      <c:valAx>
        <c:axId val="886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2.75</c:v>
                </c:pt>
                <c:pt idx="2">
                  <c:v>6.08</c:v>
                </c:pt>
                <c:pt idx="3">
                  <c:v>9.6199999999999992</c:v>
                </c:pt>
                <c:pt idx="4">
                  <c:v>35.909999999999997</c:v>
                </c:pt>
              </c:numCache>
            </c:numRef>
          </c:val>
        </c:ser>
        <c:dLbls>
          <c:showLegendKey val="0"/>
          <c:showVal val="0"/>
          <c:showCatName val="0"/>
          <c:showSerName val="0"/>
          <c:showPercent val="0"/>
          <c:showBubbleSize val="0"/>
        </c:dLbls>
        <c:gapWidth val="150"/>
        <c:axId val="88721664"/>
        <c:axId val="887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88721664"/>
        <c:axId val="88732032"/>
      </c:lineChart>
      <c:dateAx>
        <c:axId val="88721664"/>
        <c:scaling>
          <c:orientation val="minMax"/>
        </c:scaling>
        <c:delete val="1"/>
        <c:axPos val="b"/>
        <c:numFmt formatCode="ge" sourceLinked="1"/>
        <c:majorTickMark val="none"/>
        <c:minorTickMark val="none"/>
        <c:tickLblPos val="none"/>
        <c:crossAx val="88732032"/>
        <c:crosses val="autoZero"/>
        <c:auto val="1"/>
        <c:lblOffset val="100"/>
        <c:baseTimeUnit val="years"/>
      </c:dateAx>
      <c:valAx>
        <c:axId val="887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4976.53</c:v>
                </c:pt>
                <c:pt idx="2">
                  <c:v>2005.68</c:v>
                </c:pt>
                <c:pt idx="3">
                  <c:v>1257.27</c:v>
                </c:pt>
                <c:pt idx="4">
                  <c:v>395.93</c:v>
                </c:pt>
              </c:numCache>
            </c:numRef>
          </c:val>
        </c:ser>
        <c:dLbls>
          <c:showLegendKey val="0"/>
          <c:showVal val="0"/>
          <c:showCatName val="0"/>
          <c:showSerName val="0"/>
          <c:showPercent val="0"/>
          <c:showBubbleSize val="0"/>
        </c:dLbls>
        <c:gapWidth val="150"/>
        <c:axId val="88754048"/>
        <c:axId val="887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88754048"/>
        <c:axId val="88760320"/>
      </c:lineChart>
      <c:dateAx>
        <c:axId val="88754048"/>
        <c:scaling>
          <c:orientation val="minMax"/>
        </c:scaling>
        <c:delete val="1"/>
        <c:axPos val="b"/>
        <c:numFmt formatCode="ge" sourceLinked="1"/>
        <c:majorTickMark val="none"/>
        <c:minorTickMark val="none"/>
        <c:tickLblPos val="none"/>
        <c:crossAx val="88760320"/>
        <c:crosses val="autoZero"/>
        <c:auto val="1"/>
        <c:lblOffset val="100"/>
        <c:baseTimeUnit val="years"/>
      </c:dateAx>
      <c:valAx>
        <c:axId val="887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埼玉県　美里町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124</v>
      </c>
      <c r="AE8" s="49"/>
      <c r="AF8" s="49"/>
      <c r="AG8" s="49"/>
      <c r="AH8" s="49"/>
      <c r="AI8" s="49"/>
      <c r="AJ8" s="49"/>
      <c r="AK8" s="4"/>
      <c r="AL8" s="50">
        <f>データ!S6</f>
        <v>11319</v>
      </c>
      <c r="AM8" s="50"/>
      <c r="AN8" s="50"/>
      <c r="AO8" s="50"/>
      <c r="AP8" s="50"/>
      <c r="AQ8" s="50"/>
      <c r="AR8" s="50"/>
      <c r="AS8" s="50"/>
      <c r="AT8" s="45">
        <f>データ!T6</f>
        <v>33.409999999999997</v>
      </c>
      <c r="AU8" s="45"/>
      <c r="AV8" s="45"/>
      <c r="AW8" s="45"/>
      <c r="AX8" s="45"/>
      <c r="AY8" s="45"/>
      <c r="AZ8" s="45"/>
      <c r="BA8" s="45"/>
      <c r="BB8" s="45">
        <f>データ!U6</f>
        <v>338.79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7.14</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808</v>
      </c>
      <c r="AM10" s="50"/>
      <c r="AN10" s="50"/>
      <c r="AO10" s="50"/>
      <c r="AP10" s="50"/>
      <c r="AQ10" s="50"/>
      <c r="AR10" s="50"/>
      <c r="AS10" s="50"/>
      <c r="AT10" s="45">
        <f>データ!W6</f>
        <v>0.25</v>
      </c>
      <c r="AU10" s="45"/>
      <c r="AV10" s="45"/>
      <c r="AW10" s="45"/>
      <c r="AX10" s="45"/>
      <c r="AY10" s="45"/>
      <c r="AZ10" s="45"/>
      <c r="BA10" s="45"/>
      <c r="BB10" s="45">
        <f>データ!X6</f>
        <v>3232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algorithmName="SHA-512" hashValue="ZcuGaNysBZ2zvyZWc2LbLqjj5zSOF4ABIW5pGQklotXnycz2b8GELYderhJkna9GVB7TyK0G/G7aQnVH8vkt1Q==" saltValue="HSxHfNL1nHMX6NqSJFC7p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CQ1" workbookViewId="0">
      <selection activeCell="DB7" sqref="DB7"/>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113816</v>
      </c>
      <c r="D6" s="33">
        <f t="shared" si="3"/>
        <v>47</v>
      </c>
      <c r="E6" s="33">
        <f t="shared" si="3"/>
        <v>17</v>
      </c>
      <c r="F6" s="33">
        <f t="shared" si="3"/>
        <v>1</v>
      </c>
      <c r="G6" s="33">
        <f t="shared" si="3"/>
        <v>0</v>
      </c>
      <c r="H6" s="33" t="str">
        <f t="shared" si="3"/>
        <v>埼玉県　美里町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7.14</v>
      </c>
      <c r="Q6" s="34">
        <f t="shared" si="3"/>
        <v>100</v>
      </c>
      <c r="R6" s="34">
        <f t="shared" si="3"/>
        <v>2160</v>
      </c>
      <c r="S6" s="34">
        <f t="shared" si="3"/>
        <v>11319</v>
      </c>
      <c r="T6" s="34">
        <f t="shared" si="3"/>
        <v>33.409999999999997</v>
      </c>
      <c r="U6" s="34">
        <f t="shared" si="3"/>
        <v>338.79</v>
      </c>
      <c r="V6" s="34">
        <f t="shared" si="3"/>
        <v>808</v>
      </c>
      <c r="W6" s="34">
        <f t="shared" si="3"/>
        <v>0.25</v>
      </c>
      <c r="X6" s="34">
        <f t="shared" si="3"/>
        <v>3232</v>
      </c>
      <c r="Y6" s="35" t="str">
        <f>IF(Y7="",NA(),Y7)</f>
        <v>-</v>
      </c>
      <c r="Z6" s="35">
        <f t="shared" ref="Z6:AH6" si="4">IF(Z7="",NA(),Z7)</f>
        <v>125.46</v>
      </c>
      <c r="AA6" s="35">
        <f t="shared" si="4"/>
        <v>90.27</v>
      </c>
      <c r="AB6" s="35">
        <f t="shared" si="4"/>
        <v>73.14</v>
      </c>
      <c r="AC6" s="35">
        <f t="shared" si="4"/>
        <v>76.25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4">
        <f t="shared" ref="BG6:BO6" si="7">IF(BG7="",NA(),BG7)</f>
        <v>0</v>
      </c>
      <c r="BH6" s="34">
        <f t="shared" si="7"/>
        <v>0</v>
      </c>
      <c r="BI6" s="34">
        <f t="shared" si="7"/>
        <v>0</v>
      </c>
      <c r="BJ6" s="34">
        <f t="shared" si="7"/>
        <v>0</v>
      </c>
      <c r="BK6" s="35" t="str">
        <f t="shared" si="7"/>
        <v>-</v>
      </c>
      <c r="BL6" s="35">
        <f t="shared" si="7"/>
        <v>1506.51</v>
      </c>
      <c r="BM6" s="35">
        <f t="shared" si="7"/>
        <v>1315.67</v>
      </c>
      <c r="BN6" s="35">
        <f t="shared" si="7"/>
        <v>1240.1600000000001</v>
      </c>
      <c r="BO6" s="35">
        <f t="shared" si="7"/>
        <v>1193.49</v>
      </c>
      <c r="BP6" s="34" t="str">
        <f>IF(BP7="","",IF(BP7="-","【-】","【"&amp;SUBSTITUTE(TEXT(BP7,"#,##0.00"),"-","△")&amp;"】"))</f>
        <v>【728.30】</v>
      </c>
      <c r="BQ6" s="35" t="str">
        <f>IF(BQ7="",NA(),BQ7)</f>
        <v>-</v>
      </c>
      <c r="BR6" s="35">
        <f t="shared" ref="BR6:BZ6" si="8">IF(BR7="",NA(),BR7)</f>
        <v>2.75</v>
      </c>
      <c r="BS6" s="35">
        <f t="shared" si="8"/>
        <v>6.08</v>
      </c>
      <c r="BT6" s="35">
        <f t="shared" si="8"/>
        <v>9.6199999999999992</v>
      </c>
      <c r="BU6" s="35">
        <f t="shared" si="8"/>
        <v>35.909999999999997</v>
      </c>
      <c r="BV6" s="35" t="str">
        <f t="shared" si="8"/>
        <v>-</v>
      </c>
      <c r="BW6" s="35">
        <f t="shared" si="8"/>
        <v>57.33</v>
      </c>
      <c r="BX6" s="35">
        <f t="shared" si="8"/>
        <v>60.78</v>
      </c>
      <c r="BY6" s="35">
        <f t="shared" si="8"/>
        <v>60.17</v>
      </c>
      <c r="BZ6" s="35">
        <f t="shared" si="8"/>
        <v>65.569999999999993</v>
      </c>
      <c r="CA6" s="34" t="str">
        <f>IF(CA7="","",IF(CA7="-","【-】","【"&amp;SUBSTITUTE(TEXT(CA7,"#,##0.00"),"-","△")&amp;"】"))</f>
        <v>【100.04】</v>
      </c>
      <c r="CB6" s="35" t="str">
        <f>IF(CB7="",NA(),CB7)</f>
        <v>-</v>
      </c>
      <c r="CC6" s="35">
        <f t="shared" ref="CC6:CK6" si="9">IF(CC7="",NA(),CC7)</f>
        <v>4976.53</v>
      </c>
      <c r="CD6" s="35">
        <f t="shared" si="9"/>
        <v>2005.68</v>
      </c>
      <c r="CE6" s="35">
        <f t="shared" si="9"/>
        <v>1257.27</v>
      </c>
      <c r="CF6" s="35">
        <f t="shared" si="9"/>
        <v>395.93</v>
      </c>
      <c r="CG6" s="35" t="str">
        <f t="shared" si="9"/>
        <v>-</v>
      </c>
      <c r="CH6" s="35">
        <f t="shared" si="9"/>
        <v>284.52999999999997</v>
      </c>
      <c r="CI6" s="35">
        <f t="shared" si="9"/>
        <v>276.26</v>
      </c>
      <c r="CJ6" s="35">
        <f t="shared" si="9"/>
        <v>281.52999999999997</v>
      </c>
      <c r="CK6" s="35">
        <f t="shared" si="9"/>
        <v>263.04000000000002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t="str">
        <f t="shared" si="10"/>
        <v>-</v>
      </c>
      <c r="CS6" s="35">
        <f t="shared" si="10"/>
        <v>39.92</v>
      </c>
      <c r="CT6" s="35">
        <f t="shared" si="10"/>
        <v>41.63</v>
      </c>
      <c r="CU6" s="35">
        <f t="shared" si="10"/>
        <v>44.89</v>
      </c>
      <c r="CV6" s="35">
        <f t="shared" si="10"/>
        <v>40.75</v>
      </c>
      <c r="CW6" s="34" t="str">
        <f>IF(CW7="","",IF(CW7="-","【-】","【"&amp;SUBSTITUTE(TEXT(CW7,"#,##0.00"),"-","△")&amp;"】"))</f>
        <v>【60.09】</v>
      </c>
      <c r="CX6" s="35" t="str">
        <f>IF(CX7="",NA(),CX7)</f>
        <v>-</v>
      </c>
      <c r="CY6" s="35">
        <f t="shared" ref="CY6:DG6" si="11">IF(CY7="",NA(),CY7)</f>
        <v>8.2200000000000006</v>
      </c>
      <c r="CZ6" s="35">
        <f t="shared" si="11"/>
        <v>12.01</v>
      </c>
      <c r="DA6" s="35">
        <f t="shared" si="11"/>
        <v>10.51</v>
      </c>
      <c r="DB6" s="35">
        <f t="shared" si="11"/>
        <v>18.07</v>
      </c>
      <c r="DC6" s="35" t="str">
        <f t="shared" si="11"/>
        <v>-</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4">
        <f t="shared" ref="EF6:EN6" si="14">IF(EF7="",NA(),EF7)</f>
        <v>0</v>
      </c>
      <c r="EG6" s="34">
        <f t="shared" si="14"/>
        <v>0</v>
      </c>
      <c r="EH6" s="34">
        <f t="shared" si="14"/>
        <v>0</v>
      </c>
      <c r="EI6" s="34">
        <f t="shared" si="14"/>
        <v>0</v>
      </c>
      <c r="EJ6" s="35" t="str">
        <f t="shared" si="14"/>
        <v>-</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113816</v>
      </c>
      <c r="D7" s="37">
        <v>47</v>
      </c>
      <c r="E7" s="37">
        <v>17</v>
      </c>
      <c r="F7" s="37">
        <v>1</v>
      </c>
      <c r="G7" s="37">
        <v>0</v>
      </c>
      <c r="H7" s="37" t="s">
        <v>109</v>
      </c>
      <c r="I7" s="37" t="s">
        <v>110</v>
      </c>
      <c r="J7" s="37" t="s">
        <v>111</v>
      </c>
      <c r="K7" s="37" t="s">
        <v>112</v>
      </c>
      <c r="L7" s="37" t="s">
        <v>113</v>
      </c>
      <c r="M7" s="37"/>
      <c r="N7" s="38" t="s">
        <v>114</v>
      </c>
      <c r="O7" s="38" t="s">
        <v>115</v>
      </c>
      <c r="P7" s="38">
        <v>7.14</v>
      </c>
      <c r="Q7" s="38">
        <v>100</v>
      </c>
      <c r="R7" s="38">
        <v>2160</v>
      </c>
      <c r="S7" s="38">
        <v>11319</v>
      </c>
      <c r="T7" s="38">
        <v>33.409999999999997</v>
      </c>
      <c r="U7" s="38">
        <v>338.79</v>
      </c>
      <c r="V7" s="38">
        <v>808</v>
      </c>
      <c r="W7" s="38">
        <v>0.25</v>
      </c>
      <c r="X7" s="38">
        <v>3232</v>
      </c>
      <c r="Y7" s="38" t="s">
        <v>114</v>
      </c>
      <c r="Z7" s="38">
        <v>125.46</v>
      </c>
      <c r="AA7" s="38">
        <v>90.27</v>
      </c>
      <c r="AB7" s="38">
        <v>73.14</v>
      </c>
      <c r="AC7" s="38">
        <v>76.25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114</v>
      </c>
      <c r="BG7" s="38">
        <v>0</v>
      </c>
      <c r="BH7" s="38">
        <v>0</v>
      </c>
      <c r="BI7" s="38">
        <v>0</v>
      </c>
      <c r="BJ7" s="38">
        <v>0</v>
      </c>
      <c r="BK7" s="38" t="s">
        <v>114</v>
      </c>
      <c r="BL7" s="38">
        <v>1506.51</v>
      </c>
      <c r="BM7" s="38">
        <v>1315.67</v>
      </c>
      <c r="BN7" s="38">
        <v>1240.1600000000001</v>
      </c>
      <c r="BO7" s="38">
        <v>1193.49</v>
      </c>
      <c r="BP7" s="38">
        <v>728.3</v>
      </c>
      <c r="BQ7" s="38" t="s">
        <v>114</v>
      </c>
      <c r="BR7" s="38">
        <v>2.75</v>
      </c>
      <c r="BS7" s="38">
        <v>6.08</v>
      </c>
      <c r="BT7" s="38">
        <v>9.6199999999999992</v>
      </c>
      <c r="BU7" s="38">
        <v>35.909999999999997</v>
      </c>
      <c r="BV7" s="38" t="s">
        <v>114</v>
      </c>
      <c r="BW7" s="38">
        <v>57.33</v>
      </c>
      <c r="BX7" s="38">
        <v>60.78</v>
      </c>
      <c r="BY7" s="38">
        <v>60.17</v>
      </c>
      <c r="BZ7" s="38">
        <v>65.569999999999993</v>
      </c>
      <c r="CA7" s="38">
        <v>100.04</v>
      </c>
      <c r="CB7" s="38" t="s">
        <v>114</v>
      </c>
      <c r="CC7" s="38">
        <v>4976.53</v>
      </c>
      <c r="CD7" s="38">
        <v>2005.68</v>
      </c>
      <c r="CE7" s="38">
        <v>1257.27</v>
      </c>
      <c r="CF7" s="38">
        <v>395.93</v>
      </c>
      <c r="CG7" s="38" t="s">
        <v>114</v>
      </c>
      <c r="CH7" s="38">
        <v>284.52999999999997</v>
      </c>
      <c r="CI7" s="38">
        <v>276.26</v>
      </c>
      <c r="CJ7" s="38">
        <v>281.52999999999997</v>
      </c>
      <c r="CK7" s="38">
        <v>263.04000000000002</v>
      </c>
      <c r="CL7" s="38">
        <v>137.82</v>
      </c>
      <c r="CM7" s="38" t="s">
        <v>114</v>
      </c>
      <c r="CN7" s="38" t="s">
        <v>114</v>
      </c>
      <c r="CO7" s="38" t="s">
        <v>114</v>
      </c>
      <c r="CP7" s="38" t="s">
        <v>114</v>
      </c>
      <c r="CQ7" s="38" t="s">
        <v>114</v>
      </c>
      <c r="CR7" s="38" t="s">
        <v>114</v>
      </c>
      <c r="CS7" s="38">
        <v>39.92</v>
      </c>
      <c r="CT7" s="38">
        <v>41.63</v>
      </c>
      <c r="CU7" s="38">
        <v>44.89</v>
      </c>
      <c r="CV7" s="38">
        <v>40.75</v>
      </c>
      <c r="CW7" s="38">
        <v>60.09</v>
      </c>
      <c r="CX7" s="38" t="s">
        <v>114</v>
      </c>
      <c r="CY7" s="38">
        <v>8.2200000000000006</v>
      </c>
      <c r="CZ7" s="38">
        <v>12.01</v>
      </c>
      <c r="DA7" s="38">
        <v>10.51</v>
      </c>
      <c r="DB7" s="38">
        <v>18.07</v>
      </c>
      <c r="DC7" s="38" t="s">
        <v>114</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t="s">
        <v>114</v>
      </c>
      <c r="EF7" s="38">
        <v>0</v>
      </c>
      <c r="EG7" s="38">
        <v>0</v>
      </c>
      <c r="EH7" s="38">
        <v>0</v>
      </c>
      <c r="EI7" s="38">
        <v>0</v>
      </c>
      <c r="EJ7" s="38" t="s">
        <v>114</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2018-02-09T01:09:27Z</cp:lastPrinted>
  <dcterms:created xsi:type="dcterms:W3CDTF">2017-12-25T02:05:29Z</dcterms:created>
  <dcterms:modified xsi:type="dcterms:W3CDTF">2018-02-09T01:17:33Z</dcterms:modified>
</cp:coreProperties>
</file>