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66925"/>
  <mc:AlternateContent xmlns:mc="http://schemas.openxmlformats.org/markup-compatibility/2006">
    <mc:Choice Requires="x15">
      <x15ac:absPath xmlns:x15ac="http://schemas.microsoft.com/office/spreadsheetml/2010/11/ac" url="Z:\福祉政策課\H27年度以前\04政策企画担当\R2\25_福祉のまちづくり条例\25_01_福祉のまちづくり条例例規\25_01_020_福祉のまちづくり条例施行規則\★整備項目表★\整備項目表\"/>
    </mc:Choice>
  </mc:AlternateContent>
  <xr:revisionPtr revIDLastSave="0" documentId="13_ncr:101_{949804AC-EB2C-42AC-B88C-07EE8044F51E}" xr6:coauthVersionLast="36" xr6:coauthVersionMax="36" xr10:uidLastSave="{00000000-0000-0000-0000-000000000000}"/>
  <bookViews>
    <workbookView xWindow="0" yWindow="0" windowWidth="20490" windowHeight="7710" tabRatio="782" xr2:uid="{179058C2-B4F4-4B92-9F7E-CF207511905B}"/>
  </bookViews>
  <sheets>
    <sheet name="留意事項" sheetId="9" r:id="rId1"/>
    <sheet name="表紙（公園）" sheetId="8" r:id="rId2"/>
    <sheet name="選択肢" sheetId="37" state="hidden" r:id="rId3"/>
    <sheet name="1.出入口" sheetId="14" r:id="rId4"/>
    <sheet name="2.園路" sheetId="32" r:id="rId5"/>
    <sheet name="3.傾斜路" sheetId="33" r:id="rId6"/>
    <sheet name="4.階段" sheetId="34" r:id="rId7"/>
    <sheet name="5-1.便所" sheetId="35" r:id="rId8"/>
    <sheet name="5-2.便所" sheetId="47" r:id="rId9"/>
    <sheet name="6.案内板等" sheetId="49" r:id="rId10"/>
    <sheet name="7.駐車場等" sheetId="38" r:id="rId11"/>
    <sheet name="8.育児用施設" sheetId="51" r:id="rId12"/>
    <sheet name="9.休憩設備" sheetId="52" r:id="rId13"/>
    <sheet name="10.転落防止用設備" sheetId="53" r:id="rId14"/>
  </sheets>
  <definedNames>
    <definedName name="【ア】">選択肢!$B$2:$D$2</definedName>
    <definedName name="【イ】">選択肢!$B$3:$D$3</definedName>
    <definedName name="【ウ】">選択肢!$B$4:$D$4</definedName>
    <definedName name="【エ】">選択肢!$B$5:$D$5</definedName>
    <definedName name="【オ】">選択肢!$B$6:$E$6</definedName>
    <definedName name="【カ】">選択肢!$B$7:$E$7</definedName>
    <definedName name="_xlnm.Print_Area" localSheetId="3">'1.出入口'!$A$1:$E$15</definedName>
    <definedName name="_xlnm.Print_Area" localSheetId="13">'10.転落防止用設備'!$A$1:$E$4</definedName>
    <definedName name="_xlnm.Print_Area" localSheetId="4">'2.園路'!$A$1:$E$13</definedName>
    <definedName name="_xlnm.Print_Area" localSheetId="5">'3.傾斜路'!$A$1:$E$16</definedName>
    <definedName name="_xlnm.Print_Area" localSheetId="6">'4.階段'!$A$1:$E$15</definedName>
    <definedName name="_xlnm.Print_Area" localSheetId="7">'5-1.便所'!$A$1:$E$18</definedName>
    <definedName name="_xlnm.Print_Area" localSheetId="8">'5-2.便所'!$A$1:$E$32</definedName>
    <definedName name="_xlnm.Print_Area" localSheetId="9">'6.案内板等'!$A$1:$E$12</definedName>
    <definedName name="_xlnm.Print_Area" localSheetId="10">'7.駐車場等'!$A$1:$F$30</definedName>
    <definedName name="_xlnm.Print_Area" localSheetId="11">'8.育児用施設'!$A$1:$E$6</definedName>
    <definedName name="_xlnm.Print_Area" localSheetId="12">'9.休憩設備'!$A$1:$E$5</definedName>
    <definedName name="_xlnm.Print_Area" localSheetId="1">'表紙（公園）'!$A$1:$C$15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53" l="1"/>
  <c r="E1" i="52"/>
  <c r="E1" i="51"/>
  <c r="E1" i="38"/>
  <c r="E1" i="49"/>
  <c r="E1" i="47"/>
  <c r="E1" i="35"/>
  <c r="E1" i="34"/>
  <c r="E1" i="33"/>
  <c r="E1" i="32"/>
  <c r="I16" i="47" l="1"/>
  <c r="H16" i="47"/>
  <c r="I15" i="47"/>
  <c r="H15" i="47"/>
  <c r="I14" i="47"/>
  <c r="H14" i="47"/>
  <c r="I13" i="47"/>
  <c r="H13" i="47"/>
  <c r="J10" i="47"/>
  <c r="I10" i="47"/>
  <c r="H10" i="47"/>
  <c r="I11" i="47"/>
  <c r="H11" i="47"/>
  <c r="I9" i="47"/>
  <c r="H9" i="47"/>
  <c r="I8" i="47"/>
  <c r="H8" i="47"/>
  <c r="E3" i="47" l="1"/>
  <c r="J14" i="47"/>
  <c r="K14" i="47"/>
  <c r="J15" i="47"/>
  <c r="K15" i="47"/>
  <c r="J16" i="47"/>
  <c r="K16" i="47"/>
  <c r="K13" i="47"/>
  <c r="J13" i="47"/>
  <c r="K11" i="47"/>
  <c r="J11" i="47"/>
  <c r="K9" i="47"/>
  <c r="J9" i="47"/>
  <c r="K8" i="47"/>
  <c r="J8" i="47"/>
  <c r="K7" i="47"/>
  <c r="J7" i="47"/>
  <c r="I7" i="47"/>
  <c r="H7" i="47"/>
  <c r="D15" i="8" l="1"/>
  <c r="C15" i="8" s="1"/>
  <c r="D14" i="8"/>
  <c r="C14" i="8" s="1"/>
  <c r="D13" i="8"/>
  <c r="C13" i="8" s="1"/>
  <c r="D12" i="8"/>
  <c r="C12" i="8" s="1"/>
  <c r="D11" i="8"/>
  <c r="C11" i="8" s="1"/>
  <c r="D10" i="8"/>
  <c r="C10" i="8" s="1"/>
  <c r="D5" i="8"/>
  <c r="C5" i="8" s="1"/>
  <c r="K4" i="53" l="1"/>
  <c r="J4" i="53"/>
  <c r="I4" i="53"/>
  <c r="H4" i="53"/>
  <c r="H5" i="51"/>
  <c r="I5" i="51"/>
  <c r="J5" i="51"/>
  <c r="K5" i="51"/>
  <c r="K27" i="38"/>
  <c r="J27" i="38"/>
  <c r="I27" i="38"/>
  <c r="H27" i="38"/>
  <c r="K17" i="38"/>
  <c r="J17" i="38"/>
  <c r="I17" i="38"/>
  <c r="H17" i="38"/>
  <c r="K24" i="38"/>
  <c r="K25" i="38"/>
  <c r="K26" i="38"/>
  <c r="K23" i="38"/>
  <c r="J23" i="38"/>
  <c r="J24" i="38"/>
  <c r="J25" i="38"/>
  <c r="J26" i="38"/>
  <c r="I23" i="38"/>
  <c r="I24" i="38"/>
  <c r="I25" i="38"/>
  <c r="I26" i="38"/>
  <c r="H23" i="38"/>
  <c r="H24" i="38"/>
  <c r="H25" i="38"/>
  <c r="H26" i="38"/>
  <c r="K12" i="38"/>
  <c r="K13" i="38"/>
  <c r="K15" i="38"/>
  <c r="K16" i="38"/>
  <c r="K11" i="38"/>
  <c r="J13" i="38"/>
  <c r="J15" i="38"/>
  <c r="J16" i="38"/>
  <c r="I13" i="38"/>
  <c r="I15" i="38"/>
  <c r="I16" i="38"/>
  <c r="H13" i="38"/>
  <c r="H15" i="38"/>
  <c r="H16" i="38"/>
  <c r="K29" i="38"/>
  <c r="K30" i="38"/>
  <c r="J29" i="38"/>
  <c r="J30" i="38"/>
  <c r="J28" i="38"/>
  <c r="K28" i="38"/>
  <c r="I29" i="38"/>
  <c r="I30" i="38"/>
  <c r="H29" i="38"/>
  <c r="H30" i="38"/>
  <c r="I28" i="38"/>
  <c r="H28" i="38"/>
  <c r="K19" i="38"/>
  <c r="K20" i="38"/>
  <c r="K21" i="38"/>
  <c r="K22" i="38"/>
  <c r="J19" i="38"/>
  <c r="J20" i="38"/>
  <c r="J21" i="38"/>
  <c r="J22" i="38"/>
  <c r="I19" i="38"/>
  <c r="I20" i="38"/>
  <c r="I21" i="38"/>
  <c r="I22" i="38"/>
  <c r="I18" i="38"/>
  <c r="J18" i="38"/>
  <c r="K18" i="38"/>
  <c r="H19" i="38"/>
  <c r="H20" i="38"/>
  <c r="H21" i="38"/>
  <c r="H22" i="38"/>
  <c r="H18" i="38"/>
  <c r="I12" i="38" l="1"/>
  <c r="J12" i="38"/>
  <c r="H12" i="38"/>
  <c r="I11" i="38"/>
  <c r="J11" i="38"/>
  <c r="H11" i="38"/>
  <c r="K9" i="38"/>
  <c r="J9" i="38"/>
  <c r="I9" i="38"/>
  <c r="H9" i="38"/>
  <c r="K8" i="38"/>
  <c r="J8" i="38"/>
  <c r="I8" i="38"/>
  <c r="H8" i="38"/>
  <c r="I7" i="38"/>
  <c r="J7" i="38"/>
  <c r="K7" i="38"/>
  <c r="H7" i="38"/>
  <c r="K9" i="49"/>
  <c r="K10" i="49"/>
  <c r="K11" i="49"/>
  <c r="K12" i="49"/>
  <c r="J9" i="49"/>
  <c r="J10" i="49"/>
  <c r="J11" i="49"/>
  <c r="J12" i="49"/>
  <c r="I9" i="49"/>
  <c r="I10" i="49"/>
  <c r="I11" i="49"/>
  <c r="I12" i="49"/>
  <c r="I8" i="49"/>
  <c r="J8" i="49"/>
  <c r="K8" i="49"/>
  <c r="H9" i="49"/>
  <c r="H10" i="49"/>
  <c r="H11" i="49"/>
  <c r="H12" i="49"/>
  <c r="H8" i="49"/>
  <c r="K17" i="35"/>
  <c r="J17" i="35"/>
  <c r="I17" i="35"/>
  <c r="H17" i="35"/>
  <c r="J10" i="35"/>
  <c r="J11" i="35"/>
  <c r="J12" i="35"/>
  <c r="J13" i="35"/>
  <c r="J14" i="35"/>
  <c r="J15" i="35"/>
  <c r="J16" i="35"/>
  <c r="I11" i="35"/>
  <c r="I12" i="35"/>
  <c r="I13" i="35"/>
  <c r="I14" i="35"/>
  <c r="I15" i="35"/>
  <c r="I16" i="35"/>
  <c r="H15" i="35"/>
  <c r="H16" i="35"/>
  <c r="H11" i="35"/>
  <c r="H12" i="35"/>
  <c r="H13" i="35"/>
  <c r="H14" i="35"/>
  <c r="K8" i="34"/>
  <c r="K9" i="34"/>
  <c r="K10" i="34"/>
  <c r="K11" i="34"/>
  <c r="K12" i="34"/>
  <c r="K13" i="34"/>
  <c r="K14" i="34"/>
  <c r="K15" i="34"/>
  <c r="J8" i="34"/>
  <c r="J9" i="34"/>
  <c r="J10" i="34"/>
  <c r="J11" i="34"/>
  <c r="J12" i="34"/>
  <c r="J13" i="34"/>
  <c r="J14" i="34"/>
  <c r="J15" i="34"/>
  <c r="J7" i="34"/>
  <c r="K7" i="34"/>
  <c r="I8" i="34"/>
  <c r="I9" i="34"/>
  <c r="I10" i="34"/>
  <c r="I11" i="34"/>
  <c r="I12" i="34"/>
  <c r="I13" i="34"/>
  <c r="I14" i="34"/>
  <c r="I15" i="34"/>
  <c r="I7" i="34"/>
  <c r="H11" i="34"/>
  <c r="H12" i="34"/>
  <c r="H13" i="34"/>
  <c r="H14" i="34"/>
  <c r="H15" i="34"/>
  <c r="H8" i="34"/>
  <c r="H9" i="34"/>
  <c r="H10" i="34"/>
  <c r="K13" i="33"/>
  <c r="K14" i="33"/>
  <c r="K15" i="33"/>
  <c r="J13" i="33"/>
  <c r="J14" i="33"/>
  <c r="J15" i="33"/>
  <c r="J12" i="33"/>
  <c r="K12" i="33"/>
  <c r="I13" i="33"/>
  <c r="I14" i="33"/>
  <c r="I15" i="33"/>
  <c r="H13" i="33"/>
  <c r="H14" i="33"/>
  <c r="H15" i="33"/>
  <c r="I12" i="33"/>
  <c r="H12" i="33"/>
  <c r="K7" i="32"/>
  <c r="K8" i="32"/>
  <c r="K9" i="32"/>
  <c r="K10" i="32"/>
  <c r="K11" i="32"/>
  <c r="K12" i="32"/>
  <c r="K13" i="32"/>
  <c r="J7" i="32"/>
  <c r="J8" i="32"/>
  <c r="J9" i="32"/>
  <c r="J10" i="32"/>
  <c r="J11" i="32"/>
  <c r="J12" i="32"/>
  <c r="J13" i="32"/>
  <c r="J6" i="32"/>
  <c r="K6" i="32"/>
  <c r="I7" i="32"/>
  <c r="I8" i="32"/>
  <c r="I9" i="32"/>
  <c r="I10" i="32"/>
  <c r="I11" i="32"/>
  <c r="I12" i="32"/>
  <c r="I13" i="32"/>
  <c r="H7" i="32"/>
  <c r="H8" i="32"/>
  <c r="H9" i="32"/>
  <c r="H10" i="32"/>
  <c r="H11" i="32"/>
  <c r="H12" i="32"/>
  <c r="H13" i="32"/>
  <c r="K14" i="14"/>
  <c r="J14" i="14"/>
  <c r="I14" i="14"/>
  <c r="H14" i="14"/>
  <c r="K13" i="14"/>
  <c r="J13" i="14"/>
  <c r="I13" i="14"/>
  <c r="H13" i="14"/>
  <c r="K12" i="14"/>
  <c r="J12" i="14"/>
  <c r="I12" i="14"/>
  <c r="H12" i="14"/>
  <c r="K11" i="14"/>
  <c r="J11" i="14"/>
  <c r="I11" i="14"/>
  <c r="H11" i="14"/>
  <c r="C9" i="8" l="1"/>
  <c r="K5" i="52" l="1"/>
  <c r="J5" i="52"/>
  <c r="I5" i="52"/>
  <c r="H5" i="52"/>
  <c r="K4" i="52"/>
  <c r="J4" i="52"/>
  <c r="I4" i="52"/>
  <c r="H4" i="52"/>
  <c r="K6" i="51"/>
  <c r="J6" i="51"/>
  <c r="I6" i="51"/>
  <c r="H6" i="51"/>
  <c r="I32" i="47"/>
  <c r="J32" i="47"/>
  <c r="K32" i="47"/>
  <c r="H32" i="47"/>
  <c r="I28" i="47"/>
  <c r="J28" i="47"/>
  <c r="K28" i="47"/>
  <c r="K27" i="47"/>
  <c r="I27" i="47"/>
  <c r="J27" i="47"/>
  <c r="I26" i="47"/>
  <c r="J26" i="47"/>
  <c r="K26" i="47"/>
  <c r="I25" i="47"/>
  <c r="J25" i="47"/>
  <c r="K25" i="47"/>
  <c r="H26" i="47"/>
  <c r="H27" i="47"/>
  <c r="H28" i="47"/>
  <c r="H25" i="47"/>
  <c r="I21" i="47"/>
  <c r="J21" i="47"/>
  <c r="K21" i="47"/>
  <c r="I20" i="47"/>
  <c r="J20" i="47"/>
  <c r="K20" i="47"/>
  <c r="H21" i="47"/>
  <c r="H20" i="47"/>
  <c r="K10" i="47"/>
  <c r="K18" i="35"/>
  <c r="I18" i="35"/>
  <c r="J18" i="35"/>
  <c r="I10" i="35"/>
  <c r="K10" i="35"/>
  <c r="I9" i="35"/>
  <c r="J9" i="35"/>
  <c r="K9" i="35"/>
  <c r="I8" i="35"/>
  <c r="J8" i="35"/>
  <c r="K8" i="35"/>
  <c r="H8" i="35"/>
  <c r="H9" i="35"/>
  <c r="H10" i="35"/>
  <c r="H18" i="35"/>
  <c r="I7" i="35"/>
  <c r="J7" i="35"/>
  <c r="K7" i="35"/>
  <c r="H7" i="35"/>
  <c r="H7" i="34"/>
  <c r="I11" i="33"/>
  <c r="J11" i="33"/>
  <c r="K11" i="33"/>
  <c r="I10" i="33"/>
  <c r="J10" i="33"/>
  <c r="K10" i="33"/>
  <c r="I9" i="33"/>
  <c r="J9" i="33"/>
  <c r="K9" i="33"/>
  <c r="I8" i="33"/>
  <c r="J8" i="33"/>
  <c r="K8" i="33"/>
  <c r="H8" i="33"/>
  <c r="H9" i="33"/>
  <c r="H10" i="33"/>
  <c r="H11" i="33"/>
  <c r="I7" i="33"/>
  <c r="J7" i="33"/>
  <c r="K7" i="33"/>
  <c r="H7" i="33"/>
  <c r="I6" i="32"/>
  <c r="H6" i="32"/>
  <c r="I15" i="14"/>
  <c r="J15" i="14"/>
  <c r="K15" i="14"/>
  <c r="I9" i="14"/>
  <c r="J9" i="14"/>
  <c r="K9" i="14"/>
  <c r="I8" i="14"/>
  <c r="J8" i="14"/>
  <c r="K8" i="14"/>
  <c r="I7" i="14"/>
  <c r="J7" i="14"/>
  <c r="K7" i="14"/>
  <c r="H9" i="14"/>
  <c r="H15" i="14"/>
  <c r="H7" i="14"/>
  <c r="H8" i="14"/>
  <c r="I6" i="14"/>
  <c r="J6" i="14"/>
  <c r="K6" i="14"/>
  <c r="H6" i="14"/>
  <c r="K18" i="32" l="1"/>
  <c r="K17" i="32"/>
  <c r="K16" i="32"/>
  <c r="K15" i="32"/>
  <c r="K14" i="32"/>
  <c r="L15" i="14"/>
  <c r="L9" i="14"/>
  <c r="L10" i="14"/>
  <c r="L8" i="14"/>
  <c r="L7" i="14"/>
  <c r="L6" i="14"/>
  <c r="D9" i="8" l="1"/>
  <c r="D8" i="8"/>
  <c r="C8" i="8" s="1"/>
  <c r="D7" i="8"/>
  <c r="C7" i="8" s="1"/>
  <c r="D6" i="8"/>
  <c r="C6" i="8" s="1"/>
</calcChain>
</file>

<file path=xl/sharedStrings.xml><?xml version="1.0" encoding="utf-8"?>
<sst xmlns="http://schemas.openxmlformats.org/spreadsheetml/2006/main" count="623" uniqueCount="313">
  <si>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</si>
  <si>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</si>
  <si>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</si>
  <si>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</si>
  <si>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</si>
  <si>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</si>
  <si>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傾斜路</t>
    <rPh sb="0" eb="2">
      <t>ケイシャ</t>
    </rPh>
    <rPh sb="2" eb="3">
      <t>ロ</t>
    </rPh>
    <phoneticPr fontId="4"/>
  </si>
  <si>
    <t>育児用施設</t>
    <rPh sb="0" eb="3">
      <t>イクジヨウ</t>
    </rPh>
    <rPh sb="3" eb="5">
      <t>シセツ</t>
    </rPh>
    <phoneticPr fontId="4"/>
  </si>
  <si>
    <t>休憩設備</t>
    <rPh sb="0" eb="2">
      <t>キュウケイ</t>
    </rPh>
    <rPh sb="2" eb="4">
      <t>セツビ</t>
    </rPh>
    <phoneticPr fontId="4"/>
  </si>
  <si>
    <t>判定</t>
    <rPh sb="0" eb="2">
      <t>ハンテイ</t>
    </rPh>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</si>
  <si>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</si>
  <si>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</si>
  <si>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</si>
  <si>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</si>
  <si>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</si>
  <si>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</si>
  <si>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</si>
  <si>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</si>
  <si>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</si>
  <si>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</si>
  <si>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</si>
  <si>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</si>
  <si>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</si>
  <si>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</si>
  <si>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</si>
  <si>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</si>
  <si>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</si>
  <si>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</si>
  <si>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</si>
  <si>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</si>
  <si>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</si>
  <si>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</si>
  <si>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</si>
  <si>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段</t>
    <rPh sb="0" eb="1">
      <t>ダン</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</si>
  <si>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</si>
  <si>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</si>
  <si>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</si>
  <si>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</si>
  <si>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該当</t>
    <rPh sb="0" eb="2">
      <t>ガイトウ</t>
    </rPh>
    <phoneticPr fontId="4"/>
  </si>
  <si>
    <t>(1)</t>
    <phoneticPr fontId="4"/>
  </si>
  <si>
    <t>(2)</t>
    <phoneticPr fontId="4"/>
  </si>
  <si>
    <t>(3)</t>
    <phoneticPr fontId="4"/>
  </si>
  <si>
    <t>(4)</t>
    <phoneticPr fontId="4"/>
  </si>
  <si>
    <t>(5)</t>
    <phoneticPr fontId="4"/>
  </si>
  <si>
    <t>(6)</t>
    <phoneticPr fontId="4"/>
  </si>
  <si>
    <t>(7)</t>
    <phoneticPr fontId="4"/>
  </si>
  <si>
    <t>①</t>
    <phoneticPr fontId="4"/>
  </si>
  <si>
    <t>②</t>
    <phoneticPr fontId="4"/>
  </si>
  <si>
    <t>経路</t>
    <rPh sb="0" eb="2">
      <t>ケイロ</t>
    </rPh>
    <phoneticPr fontId="4"/>
  </si>
  <si>
    <t>③</t>
    <phoneticPr fontId="4"/>
  </si>
  <si>
    <t>④</t>
    <phoneticPr fontId="4"/>
  </si>
  <si>
    <t>⑤</t>
    <phoneticPr fontId="4"/>
  </si>
  <si>
    <t>ア</t>
  </si>
  <si>
    <t>ア</t>
    <phoneticPr fontId="4"/>
  </si>
  <si>
    <t>イ</t>
  </si>
  <si>
    <t>イ</t>
    <phoneticPr fontId="4"/>
  </si>
  <si>
    <t>ウ</t>
  </si>
  <si>
    <t>ウ</t>
    <phoneticPr fontId="4"/>
  </si>
  <si>
    <t>幅</t>
    <rPh sb="0" eb="1">
      <t>ハバ</t>
    </rPh>
    <phoneticPr fontId="4"/>
  </si>
  <si>
    <t>③</t>
    <phoneticPr fontId="4"/>
  </si>
  <si>
    <t>(1)</t>
    <phoneticPr fontId="4"/>
  </si>
  <si>
    <t>選択肢</t>
    <rPh sb="0" eb="3">
      <t>センタクシ</t>
    </rPh>
    <phoneticPr fontId="4"/>
  </si>
  <si>
    <t>パターン</t>
  </si>
  <si>
    <t>⑥</t>
    <phoneticPr fontId="4"/>
  </si>
  <si>
    <t>⑦</t>
    <phoneticPr fontId="4"/>
  </si>
  <si>
    <t>立ち上がり</t>
    <rPh sb="0" eb="1">
      <t>タ</t>
    </rPh>
    <rPh sb="2" eb="3">
      <t>ア</t>
    </rPh>
    <phoneticPr fontId="4"/>
  </si>
  <si>
    <t>両側に、側壁又は立ち上がりを設けること。</t>
    <phoneticPr fontId="4"/>
  </si>
  <si>
    <t>⑧</t>
    <phoneticPr fontId="4"/>
  </si>
  <si>
    <t>階段（側面が壁面であるものを除く。）の両側には、立ち上がりを設けること。</t>
    <phoneticPr fontId="4"/>
  </si>
  <si>
    <t>(9)</t>
    <phoneticPr fontId="4"/>
  </si>
  <si>
    <t>⑨</t>
    <phoneticPr fontId="4"/>
  </si>
  <si>
    <t>適</t>
    <rPh sb="0" eb="1">
      <t>テキ</t>
    </rPh>
    <phoneticPr fontId="4"/>
  </si>
  <si>
    <t>適（ただし書）</t>
    <rPh sb="0" eb="1">
      <t>テキ</t>
    </rPh>
    <rPh sb="5" eb="6">
      <t>カ</t>
    </rPh>
    <phoneticPr fontId="4"/>
  </si>
  <si>
    <t>否</t>
    <rPh sb="0" eb="1">
      <t>イナ</t>
    </rPh>
    <phoneticPr fontId="4"/>
  </si>
  <si>
    <t>エ</t>
    <phoneticPr fontId="4"/>
  </si>
  <si>
    <t>オ</t>
    <phoneticPr fontId="4"/>
  </si>
  <si>
    <t>カ</t>
    <phoneticPr fontId="4"/>
  </si>
  <si>
    <t>利用者の用に供する便所</t>
    <rPh sb="0" eb="3">
      <t>リヨウシャ</t>
    </rPh>
    <rPh sb="4" eb="5">
      <t>ヨウ</t>
    </rPh>
    <rPh sb="6" eb="7">
      <t>キョウ</t>
    </rPh>
    <rPh sb="9" eb="11">
      <t>ベンジョ</t>
    </rPh>
    <phoneticPr fontId="4"/>
  </si>
  <si>
    <t>男女の案内等</t>
    <rPh sb="0" eb="2">
      <t>ダンジョ</t>
    </rPh>
    <rPh sb="3" eb="5">
      <t>アンナイ</t>
    </rPh>
    <rPh sb="5" eb="6">
      <t>トウ</t>
    </rPh>
    <phoneticPr fontId="4"/>
  </si>
  <si>
    <t>出入口の幅は、80cm以上とすること。</t>
    <phoneticPr fontId="4"/>
  </si>
  <si>
    <t>出入口に戸を設ける場合においては、自動的に開閉する構造その他の車椅子使用者が容易に開閉して通過できる構造とし、かつ、その前後に高低差がないこと。</t>
    <phoneticPr fontId="4"/>
  </si>
  <si>
    <t>出入口には、通行の際に支障となる段を設けないこと。</t>
    <phoneticPr fontId="4"/>
  </si>
  <si>
    <t>キ</t>
    <phoneticPr fontId="4"/>
  </si>
  <si>
    <t>次に定める基準に適合する洗面器が設けられていること。</t>
    <phoneticPr fontId="4"/>
  </si>
  <si>
    <t>車椅子使用者の利用に配慮した高さとし、かつ、下部に車椅子使用者が利用しやすい空間が設けられていること。</t>
    <phoneticPr fontId="4"/>
  </si>
  <si>
    <t>もたれかかったときに耐えうる強固なものとすること。</t>
    <phoneticPr fontId="4"/>
  </si>
  <si>
    <t>水栓器具は、高齢者、障害者等が容易に操作することができるものとすること。</t>
    <phoneticPr fontId="4"/>
  </si>
  <si>
    <t>案内表示</t>
    <rPh sb="0" eb="2">
      <t>アンナイ</t>
    </rPh>
    <rPh sb="2" eb="4">
      <t>ヒョウジ</t>
    </rPh>
    <phoneticPr fontId="4"/>
  </si>
  <si>
    <t>洗面器</t>
    <rPh sb="0" eb="3">
      <t>センメンキ</t>
    </rPh>
    <phoneticPr fontId="4"/>
  </si>
  <si>
    <t>戸の構造</t>
    <rPh sb="0" eb="1">
      <t>ト</t>
    </rPh>
    <rPh sb="2" eb="4">
      <t>コウゾウ</t>
    </rPh>
    <phoneticPr fontId="4"/>
  </si>
  <si>
    <t>出入口の幅</t>
    <rPh sb="0" eb="3">
      <t>デイリグチ</t>
    </rPh>
    <rPh sb="4" eb="5">
      <t>ハバ</t>
    </rPh>
    <phoneticPr fontId="4"/>
  </si>
  <si>
    <t>設備</t>
    <rPh sb="0" eb="2">
      <t>セツビ</t>
    </rPh>
    <phoneticPr fontId="4"/>
  </si>
  <si>
    <t>車椅子使用者の利用可能な空間が確保され、かつ、腰掛便座、手すり等が適切に配置されている便房が設けられていること。</t>
    <phoneticPr fontId="4"/>
  </si>
  <si>
    <t>出入口又はその付近に、高齢者、障害者等が利用可能な便所が設けられている旨の適切な表示をすること。</t>
    <phoneticPr fontId="4"/>
  </si>
  <si>
    <t>利用者の用に供する男子用小便器のある便所を設ける場合においては、以下に定める基準に適合するものとすること。</t>
    <phoneticPr fontId="4"/>
  </si>
  <si>
    <t>利用者の用に供する男子用小便器のある便所を設ける場合においては、そのうち１以上に、両側に手すりを適切に配置された床置式の小便器、壁掛式の小便器（受け口の高さが35cm以下のものに限る。）その他これらに類する小便器を設けること。</t>
    <phoneticPr fontId="4"/>
  </si>
  <si>
    <t>男子用小便器</t>
    <rPh sb="0" eb="3">
      <t>ダンシヨウ</t>
    </rPh>
    <rPh sb="3" eb="6">
      <t>ショウベンキ</t>
    </rPh>
    <phoneticPr fontId="4"/>
  </si>
  <si>
    <t>低リップ＆手すり</t>
    <phoneticPr fontId="4"/>
  </si>
  <si>
    <t>乳幼児用ベッド</t>
    <phoneticPr fontId="4"/>
  </si>
  <si>
    <t>乳幼児用椅子</t>
    <phoneticPr fontId="4"/>
  </si>
  <si>
    <t>便所内に、乳幼児用ベッドその他の乳幼児のおむつの交換ができる設備を１以上設けること。ただし、不特定かつ多数の者が利用し、又は主として高齢者、障害者等が利用する便所以外の場所であって乳幼児を連れた者が利用しやすい場所に当該設備が設けられている場合は、この限りでない。</t>
    <phoneticPr fontId="4"/>
  </si>
  <si>
    <t>便所内に、乳幼児を安全に座らせることができる設備を設けた便房を１以上設け、当該便房の出入口にその旨を表示すること。</t>
    <phoneticPr fontId="4"/>
  </si>
  <si>
    <t>当該便所の出入口に、乳幼児用ベッド及び乳幼児用椅子の設備を設けている旨を表示すること。ただし、不特定かつ多数の者が利用し、又は主として高齢者、障害者等が利用する便所以外の場所であって乳幼児を連れた者が利用しやすい場所に乳幼児用ベッドが設けられている場合は、この限りでない。</t>
    <phoneticPr fontId="4"/>
  </si>
  <si>
    <t>利用者の用に供する便所を設ける場合においては、便房にオストメイト用設備を設けた便所を１以上（男子用及び女子用の区分があるときは、それぞれ１以上）設けること。</t>
    <phoneticPr fontId="4"/>
  </si>
  <si>
    <t>案内板等</t>
    <rPh sb="0" eb="2">
      <t>アンナイ</t>
    </rPh>
    <rPh sb="2" eb="3">
      <t>イタ</t>
    </rPh>
    <rPh sb="3" eb="4">
      <t>トウ</t>
    </rPh>
    <phoneticPr fontId="4"/>
  </si>
  <si>
    <t>案内板又は表示板を設ける場合においては、次に定める基準に適合するものとすること。</t>
    <phoneticPr fontId="4"/>
  </si>
  <si>
    <t>位置、高さ、照明等は、高齢者、障害者等に配慮したものとすること。</t>
    <phoneticPr fontId="4"/>
  </si>
  <si>
    <t>文字の大きさ、書体、配色等は、高齢者、障害者等が見やすく分かりやすいものとし、必要に応じ、子ども等が理解しやすいよう平仮名、片仮名、図、記号等による表示を行うこと。</t>
    <phoneticPr fontId="4"/>
  </si>
  <si>
    <t>必要に応じ、点字、音声その他の方法により視覚障害者を案内する設備を設けること。</t>
    <phoneticPr fontId="4"/>
  </si>
  <si>
    <t>案内、呼出し等の窓口を設ける場合においては、文字により情報を表示する聴覚障害者に配慮した設備を設けるよう努めること。</t>
    <phoneticPr fontId="4"/>
  </si>
  <si>
    <t>表示板等</t>
    <phoneticPr fontId="4"/>
  </si>
  <si>
    <t>授乳室の設置</t>
    <rPh sb="0" eb="2">
      <t>ジュニュウ</t>
    </rPh>
    <rPh sb="2" eb="3">
      <t>シツ</t>
    </rPh>
    <rPh sb="4" eb="6">
      <t>セッチ</t>
    </rPh>
    <phoneticPr fontId="4"/>
  </si>
  <si>
    <t>育児用施設の出入口又はその付近に、育児用施設が設けられている旨の適切な表示をすること。</t>
    <phoneticPr fontId="4"/>
  </si>
  <si>
    <t>休憩設備又はその付近に、休憩設備が設けられている旨の適切な表示をすること。</t>
    <phoneticPr fontId="4"/>
  </si>
  <si>
    <t>出入口</t>
    <rPh sb="0" eb="3">
      <t>デイリグチ</t>
    </rPh>
    <phoneticPr fontId="4"/>
  </si>
  <si>
    <t>階段</t>
    <rPh sb="0" eb="2">
      <t>カイダン</t>
    </rPh>
    <phoneticPr fontId="4"/>
  </si>
  <si>
    <t>オ</t>
  </si>
  <si>
    <t>エ</t>
  </si>
  <si>
    <t>便所</t>
    <rPh sb="0" eb="2">
      <t>ベンジョ</t>
    </rPh>
    <phoneticPr fontId="4"/>
  </si>
  <si>
    <t>パターン</t>
    <phoneticPr fontId="4"/>
  </si>
  <si>
    <t>ウ</t>
    <phoneticPr fontId="4"/>
  </si>
  <si>
    <t>カ</t>
  </si>
  <si>
    <t>キ</t>
  </si>
  <si>
    <t>キ</t>
    <phoneticPr fontId="4"/>
  </si>
  <si>
    <t>適</t>
    <rPh sb="0" eb="1">
      <t>テキ</t>
    </rPh>
    <phoneticPr fontId="4"/>
  </si>
  <si>
    <t>否（努力）</t>
    <rPh sb="0" eb="1">
      <t>ヒ</t>
    </rPh>
    <rPh sb="2" eb="4">
      <t>ドリョク</t>
    </rPh>
    <phoneticPr fontId="4"/>
  </si>
  <si>
    <t>非該当</t>
    <rPh sb="0" eb="3">
      <t>ヒガイトウ</t>
    </rPh>
    <phoneticPr fontId="4"/>
  </si>
  <si>
    <t>対象
対象外</t>
    <rPh sb="0" eb="2">
      <t>タイショウ</t>
    </rPh>
    <rPh sb="3" eb="6">
      <t>タイショウガイ</t>
    </rPh>
    <phoneticPr fontId="4"/>
  </si>
  <si>
    <t>該当
非該当</t>
    <rPh sb="3" eb="6">
      <t>ヒガイトウ</t>
    </rPh>
    <phoneticPr fontId="4"/>
  </si>
  <si>
    <t>適
否</t>
    <rPh sb="0" eb="1">
      <t>テキ</t>
    </rPh>
    <rPh sb="2" eb="3">
      <t>ヒ</t>
    </rPh>
    <phoneticPr fontId="4"/>
  </si>
  <si>
    <t>適
適（ただし書）
否</t>
    <rPh sb="0" eb="1">
      <t>テキ</t>
    </rPh>
    <rPh sb="2" eb="3">
      <t>テキ</t>
    </rPh>
    <rPh sb="7" eb="8">
      <t>カ</t>
    </rPh>
    <rPh sb="10" eb="11">
      <t>ヒ</t>
    </rPh>
    <phoneticPr fontId="4"/>
  </si>
  <si>
    <t>非該当
適
否</t>
    <rPh sb="0" eb="3">
      <t>ヒガイトウ</t>
    </rPh>
    <rPh sb="4" eb="5">
      <t>テキ</t>
    </rPh>
    <rPh sb="6" eb="7">
      <t>ヒ</t>
    </rPh>
    <phoneticPr fontId="4"/>
  </si>
  <si>
    <t>非該当
適
適（ただし書）
否</t>
    <rPh sb="0" eb="3">
      <t>ヒガイトウ</t>
    </rPh>
    <rPh sb="4" eb="5">
      <t>テキ</t>
    </rPh>
    <rPh sb="6" eb="7">
      <t>テキ</t>
    </rPh>
    <rPh sb="11" eb="12">
      <t>ガ</t>
    </rPh>
    <rPh sb="14" eb="15">
      <t>ヒ</t>
    </rPh>
    <phoneticPr fontId="4"/>
  </si>
  <si>
    <t>非該当
適
否（努力）</t>
    <rPh sb="0" eb="3">
      <t>ヒガイトウ</t>
    </rPh>
    <rPh sb="4" eb="5">
      <t>テキ</t>
    </rPh>
    <rPh sb="6" eb="7">
      <t>ヒ</t>
    </rPh>
    <rPh sb="8" eb="10">
      <t>ドリョク</t>
    </rPh>
    <phoneticPr fontId="4"/>
  </si>
  <si>
    <t xml:space="preserve"> 整備項目表（公園）入力の留意事項</t>
    <rPh sb="1" eb="3">
      <t>セイビ</t>
    </rPh>
    <rPh sb="3" eb="5">
      <t>コウモク</t>
    </rPh>
    <rPh sb="5" eb="6">
      <t>ヒョウ</t>
    </rPh>
    <rPh sb="7" eb="9">
      <t>コウエン</t>
    </rPh>
    <rPh sb="10" eb="12">
      <t>ニュウリョク</t>
    </rPh>
    <rPh sb="13" eb="15">
      <t>リュウイ</t>
    </rPh>
    <rPh sb="15" eb="17">
      <t>ジコウ</t>
    </rPh>
    <phoneticPr fontId="4"/>
  </si>
  <si>
    <t>整備項目表（公園）集計表</t>
    <rPh sb="0" eb="2">
      <t>セイビ</t>
    </rPh>
    <rPh sb="2" eb="4">
      <t>コウモク</t>
    </rPh>
    <rPh sb="4" eb="5">
      <t>ヒョウ</t>
    </rPh>
    <rPh sb="6" eb="8">
      <t>コウエン</t>
    </rPh>
    <rPh sb="9" eb="11">
      <t>シュウケイ</t>
    </rPh>
    <rPh sb="11" eb="12">
      <t>ヒョウ</t>
    </rPh>
    <phoneticPr fontId="4"/>
  </si>
  <si>
    <t>　 １　出入口</t>
    <rPh sb="4" eb="7">
      <t>デイリグチ</t>
    </rPh>
    <phoneticPr fontId="4"/>
  </si>
  <si>
    <t>幅</t>
    <rPh sb="0" eb="1">
      <t>ハバ</t>
    </rPh>
    <phoneticPr fontId="4"/>
  </si>
  <si>
    <t>幅は、1.2ｍ以上とすること。</t>
    <phoneticPr fontId="4"/>
  </si>
  <si>
    <t>表面は、粗面とし、又は濡れても滑りにくい材料で仕上げ、かつ、平たんとすること。</t>
    <phoneticPr fontId="4"/>
  </si>
  <si>
    <t>③</t>
    <phoneticPr fontId="4"/>
  </si>
  <si>
    <t>路面の仕上げ</t>
    <phoneticPr fontId="4"/>
  </si>
  <si>
    <t>すりつけ勾配</t>
    <phoneticPr fontId="4"/>
  </si>
  <si>
    <t>高低差がある場合においては、５％以下の勾配ですりつけること。</t>
    <phoneticPr fontId="4"/>
  </si>
  <si>
    <t>②</t>
    <phoneticPr fontId="4"/>
  </si>
  <si>
    <t>段</t>
    <rPh sb="0" eb="1">
      <t>ダン</t>
    </rPh>
    <phoneticPr fontId="4"/>
  </si>
  <si>
    <t>通行の際に支障となる段を設けないこと。</t>
    <phoneticPr fontId="4"/>
  </si>
  <si>
    <t>⑤</t>
    <phoneticPr fontId="4"/>
  </si>
  <si>
    <t>戸を設ける場合においては、次に定める基準に適合するものとすること。</t>
    <phoneticPr fontId="4"/>
  </si>
  <si>
    <t>ア</t>
    <phoneticPr fontId="4"/>
  </si>
  <si>
    <t>イ</t>
    <phoneticPr fontId="4"/>
  </si>
  <si>
    <t>ウ</t>
    <phoneticPr fontId="4"/>
  </si>
  <si>
    <t>戸は、自動的に開閉する構造その他の車椅子使用者が容易に開閉して通過できる構造（回転式を除く。）とし、かつ、その前後に高低差がないこと。</t>
    <phoneticPr fontId="4"/>
  </si>
  <si>
    <t>全面が透明な戸を設ける場合においては、戸に衝突を防止する措置を講じたものとすること。</t>
    <phoneticPr fontId="4"/>
  </si>
  <si>
    <t>自動的に開閉する構造の戸を設ける場合においては、利用者が戸に挟まれることのないよう、利用者を感知し、戸の閉鎖を自動的に制止することができる装置を設けること。</t>
    <phoneticPr fontId="4"/>
  </si>
  <si>
    <t>戸の構造</t>
    <rPh sb="0" eb="1">
      <t>ト</t>
    </rPh>
    <rPh sb="2" eb="4">
      <t>コウゾウ</t>
    </rPh>
    <phoneticPr fontId="4"/>
  </si>
  <si>
    <t>⑥</t>
    <phoneticPr fontId="4"/>
  </si>
  <si>
    <t>車止め</t>
    <rPh sb="0" eb="1">
      <t>クルマ</t>
    </rPh>
    <rPh sb="1" eb="2">
      <t>ド</t>
    </rPh>
    <phoneticPr fontId="4"/>
  </si>
  <si>
    <t>(6)</t>
    <phoneticPr fontId="4"/>
  </si>
  <si>
    <t>水平面部分</t>
    <rPh sb="0" eb="3">
      <t>スイヘイメン</t>
    </rPh>
    <rPh sb="3" eb="5">
      <t>ブブン</t>
    </rPh>
    <phoneticPr fontId="4"/>
  </si>
  <si>
    <t>出入口からの水平距離が1.5ｍ以上の水平面を確保すること。ただし、地形の状況その他の特別の理由によりやむを得ない場合においては、この限りでない。</t>
    <phoneticPr fontId="4"/>
  </si>
  <si>
    <t>　 ２　園路</t>
    <rPh sb="4" eb="6">
      <t>エンロ</t>
    </rPh>
    <phoneticPr fontId="4"/>
  </si>
  <si>
    <t>表面は、粗面とし、又は濡れても滑りにくい材料で仕上げ、かつ、平たんとすること。</t>
    <phoneticPr fontId="4"/>
  </si>
  <si>
    <t>(2)</t>
    <phoneticPr fontId="4"/>
  </si>
  <si>
    <t>有効幅員は、1.8ｍ以上とすること。ただし、地形の状況その他の特別の理由によりやむを得ない場合においては、有効幅員を1.4ｍ以上とすることができる。</t>
    <phoneticPr fontId="4"/>
  </si>
  <si>
    <t>縦断勾配は、５％（地形の状況その他の特別な理由によりやむを得ない場合にあっては、８％）以下とすること。</t>
    <phoneticPr fontId="4"/>
  </si>
  <si>
    <t>３％以上の縦断勾配が30ｍ以上続く場合においては、延長30ｍ以内ごとに1.5ｍ以上の水平部分を設けること。</t>
    <phoneticPr fontId="4"/>
  </si>
  <si>
    <t>横断勾配は、１％以下とすること。</t>
    <phoneticPr fontId="4"/>
  </si>
  <si>
    <t>段を設ける場合においては、当該段の基準は、〔４ 階段〕に定める基準を準用すること。</t>
    <phoneticPr fontId="4"/>
  </si>
  <si>
    <t>排水溝に溝蓋を設ける場合においては、当該溝蓋は、杖、車椅子等の使用者の通行に支障のない構造とすること。</t>
    <phoneticPr fontId="4"/>
  </si>
  <si>
    <t>階段、段又は傾斜路（階段又は段に併設するもの（その踊場を含む。）に限る。）のある部分の上端に近接する主たる園路の部分には、点状ブロック等を敷設すること。ただし、勾配が５％（高さが16cm以下の場合にあっては、８％）以下の傾斜路の上端に近接する主たる園路の部分については、この限りでない。</t>
    <phoneticPr fontId="4"/>
  </si>
  <si>
    <t>(3)</t>
    <phoneticPr fontId="4"/>
  </si>
  <si>
    <t>(4)</t>
    <phoneticPr fontId="4"/>
  </si>
  <si>
    <t>(5)</t>
    <phoneticPr fontId="4"/>
  </si>
  <si>
    <t>(7)</t>
    <phoneticPr fontId="4"/>
  </si>
  <si>
    <t>(8)</t>
    <phoneticPr fontId="4"/>
  </si>
  <si>
    <t>④</t>
    <phoneticPr fontId="4"/>
  </si>
  <si>
    <t>⑦</t>
    <phoneticPr fontId="4"/>
  </si>
  <si>
    <t>幅員</t>
    <phoneticPr fontId="4"/>
  </si>
  <si>
    <t>縦断勾配</t>
    <phoneticPr fontId="4"/>
  </si>
  <si>
    <t>　 ３　傾斜路</t>
    <rPh sb="4" eb="6">
      <t>ケイシャ</t>
    </rPh>
    <rPh sb="6" eb="7">
      <t>ロ</t>
    </rPh>
    <phoneticPr fontId="4"/>
  </si>
  <si>
    <t>対象</t>
    <phoneticPr fontId="4"/>
  </si>
  <si>
    <t>幅は、1.2ｍ以上とすること。ただし、階段又は段に併設する場合においては、90cm以上とすることができる。</t>
    <rPh sb="0" eb="1">
      <t>ハバ</t>
    </rPh>
    <rPh sb="7" eb="9">
      <t>イジョウ</t>
    </rPh>
    <rPh sb="19" eb="21">
      <t>カイダン</t>
    </rPh>
    <rPh sb="21" eb="22">
      <t>マタ</t>
    </rPh>
    <rPh sb="23" eb="24">
      <t>ダン</t>
    </rPh>
    <rPh sb="25" eb="27">
      <t>ヘイセツ</t>
    </rPh>
    <rPh sb="29" eb="31">
      <t>バアイ</t>
    </rPh>
    <rPh sb="41" eb="43">
      <t>イジョウ</t>
    </rPh>
    <phoneticPr fontId="4"/>
  </si>
  <si>
    <t>縦断勾配は、５％（地形の状況その他の特別な理由によりやむを得ない場合にあっては、８％）以下とすること。</t>
    <phoneticPr fontId="4"/>
  </si>
  <si>
    <t>横断勾配は、設けないこと。</t>
    <phoneticPr fontId="4"/>
  </si>
  <si>
    <t>高さが16cmを超え、かつ、勾配が５％を超える傾斜がある部分には、両側に手すりを設けるとともに、その手すりの両端には、傾斜路の行き先等を点字で表示すること。</t>
    <phoneticPr fontId="4"/>
  </si>
  <si>
    <t>路面の仕上げ</t>
    <rPh sb="0" eb="2">
      <t>ロメン</t>
    </rPh>
    <rPh sb="3" eb="5">
      <t>シア</t>
    </rPh>
    <phoneticPr fontId="4"/>
  </si>
  <si>
    <t>横断勾配</t>
    <phoneticPr fontId="4"/>
  </si>
  <si>
    <t>手すり</t>
    <phoneticPr fontId="4"/>
  </si>
  <si>
    <t>立ち上がり</t>
    <phoneticPr fontId="4"/>
  </si>
  <si>
    <t>その前後の園路との色の明度の差が大きいこと等によりその存在を容易に識別できるものとすること。</t>
    <phoneticPr fontId="4"/>
  </si>
  <si>
    <t>路面の識別</t>
    <phoneticPr fontId="4"/>
  </si>
  <si>
    <t>⑧</t>
    <phoneticPr fontId="4"/>
  </si>
  <si>
    <t>点状ブロック</t>
    <rPh sb="0" eb="2">
      <t>テンジョウ</t>
    </rPh>
    <phoneticPr fontId="4"/>
  </si>
  <si>
    <t>⑨</t>
    <phoneticPr fontId="4"/>
  </si>
  <si>
    <t>傾斜がある部分の上端に近接する踊場の部分には、点状ブロック等を敷設すること。ただし、勾配が５％を超えない傾斜がある部分の場合、又は傾斜がある部分と連続して手すりを設ける場合においては、この限りでない。</t>
    <phoneticPr fontId="4"/>
  </si>
  <si>
    <t>高さが75cmを超えるものについては、高さ75cm以内ごとに踏幅が1.5ｍ以上の踊場を設けること。</t>
    <phoneticPr fontId="4"/>
  </si>
  <si>
    <t>転落防止</t>
    <phoneticPr fontId="4"/>
  </si>
  <si>
    <r>
      <t>　 ４　階段</t>
    </r>
    <r>
      <rPr>
        <b/>
        <sz val="14"/>
        <color theme="1"/>
        <rFont val="BIZ UDゴシック"/>
        <family val="3"/>
        <charset val="128"/>
      </rPr>
      <t>（その踊り場を含む。）</t>
    </r>
    <rPh sb="4" eb="6">
      <t>カイダン</t>
    </rPh>
    <rPh sb="9" eb="10">
      <t>オド</t>
    </rPh>
    <rPh sb="11" eb="12">
      <t>バ</t>
    </rPh>
    <rPh sb="13" eb="14">
      <t>フク</t>
    </rPh>
    <phoneticPr fontId="4"/>
  </si>
  <si>
    <t>主たる園路に階段を設ける。</t>
    <rPh sb="0" eb="1">
      <t>シュ</t>
    </rPh>
    <rPh sb="3" eb="5">
      <t>エンロ</t>
    </rPh>
    <rPh sb="6" eb="8">
      <t>カイダン</t>
    </rPh>
    <rPh sb="9" eb="10">
      <t>モウ</t>
    </rPh>
    <phoneticPr fontId="4"/>
  </si>
  <si>
    <t>回り段</t>
    <phoneticPr fontId="4"/>
  </si>
  <si>
    <t>段の識別</t>
    <phoneticPr fontId="4"/>
  </si>
  <si>
    <t>段の構造</t>
    <phoneticPr fontId="4"/>
  </si>
  <si>
    <t>点状ブロック</t>
    <phoneticPr fontId="4"/>
  </si>
  <si>
    <t>踊場</t>
    <phoneticPr fontId="4"/>
  </si>
  <si>
    <t>②　</t>
    <phoneticPr fontId="4"/>
  </si>
  <si>
    <t>両側に手すりを設けるとともに、手すりの両端には、階段の行き先等を点字で表示すること。</t>
    <phoneticPr fontId="4"/>
  </si>
  <si>
    <t>回り段を設けないこと。</t>
    <phoneticPr fontId="4"/>
  </si>
  <si>
    <t>踏面の端部とその周囲の部分との色の明度の差が大きいこと等により段を容易に識別できるものとすること。</t>
    <phoneticPr fontId="4"/>
  </si>
  <si>
    <t>段鼻の突き出しがないこと等によりつまずきにくい構造とすること。</t>
    <phoneticPr fontId="4"/>
  </si>
  <si>
    <t>傾斜路を併設すること。</t>
    <rPh sb="0" eb="2">
      <t>ケイシャ</t>
    </rPh>
    <rPh sb="2" eb="3">
      <t>ロ</t>
    </rPh>
    <rPh sb="4" eb="6">
      <t>ヘイセツ</t>
    </rPh>
    <phoneticPr fontId="4"/>
  </si>
  <si>
    <t>段がある部分の上端に近接する踊場の部分には、点状ブロック等を敷設すること。ただし、段がある部分と連続して手すりを設ける場合においては、この限りでない。</t>
    <phoneticPr fontId="4"/>
  </si>
  <si>
    <t>高さが３ｍを超えるものについては、高さ３ｍ以内ごとに踏幅が1.2ｍ以上の踊場を設けること。</t>
    <phoneticPr fontId="4"/>
  </si>
  <si>
    <t>　 ５　便所</t>
    <rPh sb="4" eb="6">
      <t>ベンジョ</t>
    </rPh>
    <phoneticPr fontId="4"/>
  </si>
  <si>
    <t>男子用及び女子用の区分がなく利用でき、かつ、次に定める基準に適合する高齢者、障害者等の利用に配慮した便所を１以上設けること。</t>
    <phoneticPr fontId="4"/>
  </si>
  <si>
    <t>設置数</t>
    <phoneticPr fontId="4"/>
  </si>
  <si>
    <t>出入口の幅は、80cm以上とすること。</t>
    <phoneticPr fontId="4"/>
  </si>
  <si>
    <t>出入口に戸を設ける場合においては、自動的に開閉する構造その他の車椅子使用者が容易に開閉して通過できる構造とし、かつ、その前後に高低差がないこと。</t>
    <phoneticPr fontId="4"/>
  </si>
  <si>
    <t>出入口には、通行の際に支障となる段を設けないこと。</t>
    <phoneticPr fontId="4"/>
  </si>
  <si>
    <t>エ</t>
    <phoneticPr fontId="4"/>
  </si>
  <si>
    <t>内部は、車椅子使用者その他の高齢者、障害者等が円滑に利用することができるよう、十分な空間を確保し、かつ、腰掛便座、手すり、洗面器等を適切に配置した構造とすること。</t>
    <phoneticPr fontId="4"/>
  </si>
  <si>
    <t>オ</t>
    <phoneticPr fontId="4"/>
  </si>
  <si>
    <t>空間と設備</t>
    <phoneticPr fontId="4"/>
  </si>
  <si>
    <t>床面</t>
    <rPh sb="0" eb="2">
      <t>ユカメン</t>
    </rPh>
    <phoneticPr fontId="4"/>
  </si>
  <si>
    <t>カ</t>
    <phoneticPr fontId="4"/>
  </si>
  <si>
    <t>床面は、粗面とし、又は滑りにくい材料で仕上げること。</t>
    <phoneticPr fontId="4"/>
  </si>
  <si>
    <t>洗面器</t>
    <rPh sb="0" eb="3">
      <t>センメンキ</t>
    </rPh>
    <phoneticPr fontId="4"/>
  </si>
  <si>
    <t>次に定める基準に適合する洗面器が設けられていること。</t>
    <phoneticPr fontId="4"/>
  </si>
  <si>
    <t>キ</t>
    <phoneticPr fontId="4"/>
  </si>
  <si>
    <t>(ア)</t>
    <phoneticPr fontId="4"/>
  </si>
  <si>
    <t>(イ)</t>
    <phoneticPr fontId="4"/>
  </si>
  <si>
    <t>(ウ)</t>
    <phoneticPr fontId="4"/>
  </si>
  <si>
    <t>車椅子使用者の利用に配慮した高さとし、かつ、下部に車椅子使用者が利用しやすい空間が設けられていること。</t>
    <phoneticPr fontId="4"/>
  </si>
  <si>
    <t>もたれかかったときに耐えうる強固なものとすること。</t>
    <phoneticPr fontId="4"/>
  </si>
  <si>
    <t>水栓器具は、高齢者、障害者等が容易に操作することができるものとすること。</t>
    <phoneticPr fontId="4"/>
  </si>
  <si>
    <t>案内表示</t>
    <rPh sb="0" eb="2">
      <t>アンナイ</t>
    </rPh>
    <rPh sb="2" eb="4">
      <t>ヒョウジ</t>
    </rPh>
    <phoneticPr fontId="4"/>
  </si>
  <si>
    <t>出入口又はその付近に、（１）に定める基準に適合する便所が設けられている旨の適切な表示をすること。</t>
    <phoneticPr fontId="4"/>
  </si>
  <si>
    <t>　 ５－２　便所</t>
    <rPh sb="6" eb="8">
      <t>ベンジョ</t>
    </rPh>
    <phoneticPr fontId="4"/>
  </si>
  <si>
    <t>〔５－１　便所〕【１】に定める基準に適合する便所（車椅子対応トイレ）に加えて設ける利用者の用に供する便所</t>
    <rPh sb="5" eb="7">
      <t>ベンジョ</t>
    </rPh>
    <rPh sb="12" eb="13">
      <t>サダ</t>
    </rPh>
    <rPh sb="15" eb="17">
      <t>キジュン</t>
    </rPh>
    <rPh sb="18" eb="20">
      <t>テキゴウ</t>
    </rPh>
    <rPh sb="22" eb="24">
      <t>ベンジョ</t>
    </rPh>
    <rPh sb="25" eb="28">
      <t>クルマイス</t>
    </rPh>
    <rPh sb="28" eb="30">
      <t>タイオウ</t>
    </rPh>
    <rPh sb="35" eb="36">
      <t>クワ</t>
    </rPh>
    <rPh sb="38" eb="39">
      <t>モウ</t>
    </rPh>
    <rPh sb="41" eb="44">
      <t>リヨウシャ</t>
    </rPh>
    <rPh sb="45" eb="46">
      <t>ヨウ</t>
    </rPh>
    <rPh sb="47" eb="48">
      <t>キョウ</t>
    </rPh>
    <rPh sb="50" eb="52">
      <t>ベンジョ</t>
    </rPh>
    <phoneticPr fontId="4"/>
  </si>
  <si>
    <t>【３】男子用小便器</t>
    <phoneticPr fontId="4"/>
  </si>
  <si>
    <t>　 ６　案内板等</t>
    <rPh sb="4" eb="6">
      <t>アンナイ</t>
    </rPh>
    <rPh sb="6" eb="7">
      <t>イタ</t>
    </rPh>
    <rPh sb="7" eb="8">
      <t>トウ</t>
    </rPh>
    <phoneticPr fontId="4"/>
  </si>
  <si>
    <t>案内板又は表示板を設ける</t>
    <rPh sb="0" eb="3">
      <t>アンナイバン</t>
    </rPh>
    <rPh sb="3" eb="4">
      <t>マタ</t>
    </rPh>
    <rPh sb="5" eb="7">
      <t>ヒョウジ</t>
    </rPh>
    <rPh sb="7" eb="8">
      <t>イタ</t>
    </rPh>
    <rPh sb="9" eb="10">
      <t>モウ</t>
    </rPh>
    <phoneticPr fontId="4"/>
  </si>
  <si>
    <t>案内板の構造</t>
    <rPh sb="0" eb="2">
      <t>アンナイ</t>
    </rPh>
    <rPh sb="2" eb="3">
      <t>イタ</t>
    </rPh>
    <rPh sb="4" eb="6">
      <t>コウゾウ</t>
    </rPh>
    <phoneticPr fontId="4"/>
  </si>
  <si>
    <t>バリアフリー設備を表示した案内板</t>
    <rPh sb="6" eb="8">
      <t>セツビ</t>
    </rPh>
    <rPh sb="9" eb="11">
      <t>ヒョウジ</t>
    </rPh>
    <rPh sb="13" eb="16">
      <t>アンナイバン</t>
    </rPh>
    <phoneticPr fontId="4"/>
  </si>
  <si>
    <t>〔１ 出入口〕に定める基準に適合する出入口及び園内の必要な箇所に、高齢者、障害者等の円滑な利用に配慮した設備の配置を表示した案内板その他の設備を設けること。ただし、高齢者、障害者等の円滑な利用に配慮した設備の配置を容易に視認できる場合においては、この限りでない。</t>
    <phoneticPr fontId="4"/>
  </si>
  <si>
    <t>　 ７　駐車場等</t>
    <rPh sb="4" eb="7">
      <t>チュウシャジョウ</t>
    </rPh>
    <rPh sb="7" eb="8">
      <t>トウ</t>
    </rPh>
    <phoneticPr fontId="4"/>
  </si>
  <si>
    <t>利用者の用に供する駐車場</t>
    <rPh sb="0" eb="3">
      <t>リヨウシャ</t>
    </rPh>
    <rPh sb="4" eb="5">
      <t>ヨウ</t>
    </rPh>
    <rPh sb="6" eb="7">
      <t>キョウ</t>
    </rPh>
    <rPh sb="9" eb="12">
      <t>チュウシャジョウ</t>
    </rPh>
    <phoneticPr fontId="4"/>
  </si>
  <si>
    <t>車椅子使用者用駐車施設の構造は以下に定める基準に適合するものとすること。</t>
    <phoneticPr fontId="4"/>
  </si>
  <si>
    <t>車椅子使用者用駐車施設</t>
    <rPh sb="0" eb="3">
      <t>クルマイス</t>
    </rPh>
    <rPh sb="3" eb="7">
      <t>シヨウシャヨウ</t>
    </rPh>
    <rPh sb="7" eb="9">
      <t>チュウシャ</t>
    </rPh>
    <rPh sb="9" eb="11">
      <t>シセツ</t>
    </rPh>
    <phoneticPr fontId="4"/>
  </si>
  <si>
    <t>幅は3.5ｍ以上とすること。</t>
    <phoneticPr fontId="4"/>
  </si>
  <si>
    <t>車両への乗降の用に供する部分の表面は、できるだけ水平とすること。</t>
    <phoneticPr fontId="4"/>
  </si>
  <si>
    <t>設置台数</t>
    <phoneticPr fontId="4"/>
  </si>
  <si>
    <t>当該駐車場における自動車の全駐車台数が200以下の場合にあっては当該全駐車台数に1/50を乗じて得た数（その数に１未満の端数があるときは、その端数を切り上げた数）以上の車椅子使用者用駐車施設を設けること。</t>
    <phoneticPr fontId="4"/>
  </si>
  <si>
    <t>当該駐車場における自動車の全駐車台数が200を超える場合にあっては当該全駐車台数に1/100を乗じて得た数（その数に１未満の端数があるときは、その端数を切り上げた数）に２を加えた数以上の車椅子使用者用駐車施設を設けること。</t>
    <phoneticPr fontId="4"/>
  </si>
  <si>
    <t>通路での車椅子転回場所の確保</t>
    <phoneticPr fontId="4"/>
  </si>
  <si>
    <t>車椅子使用者用駐車施設へ通ずる〔１ 出入口〕に定める基準に適合する出入口から当該車椅子使用者用駐車施設までの通路のうち１以上は、以下に定める基準に適合するものとすること。</t>
    <phoneticPr fontId="4"/>
  </si>
  <si>
    <t>(ウ)</t>
    <phoneticPr fontId="4"/>
  </si>
  <si>
    <t>縦断勾配</t>
    <rPh sb="0" eb="2">
      <t>ジュウダン</t>
    </rPh>
    <rPh sb="2" eb="4">
      <t>コウバイ</t>
    </rPh>
    <phoneticPr fontId="4"/>
  </si>
  <si>
    <t>水平部分</t>
    <rPh sb="0" eb="2">
      <t>スイヘイ</t>
    </rPh>
    <rPh sb="2" eb="4">
      <t>ブブン</t>
    </rPh>
    <phoneticPr fontId="4"/>
  </si>
  <si>
    <t>３％以上の縦断勾配が30ｍ以上続く場合においては、延長30ｍ以内ごとに1.5ｍ以上の水平部分を設けること。</t>
    <phoneticPr fontId="4"/>
  </si>
  <si>
    <t>50ｍ以内ごとに車椅子の転回に支障がない場所を設けること。</t>
    <phoneticPr fontId="4"/>
  </si>
  <si>
    <t>ク</t>
    <phoneticPr fontId="4"/>
  </si>
  <si>
    <t>ケ</t>
    <phoneticPr fontId="4"/>
  </si>
  <si>
    <t>段差</t>
    <phoneticPr fontId="4"/>
  </si>
  <si>
    <t>排水溝</t>
    <rPh sb="0" eb="3">
      <t>ハイスイコウ</t>
    </rPh>
    <phoneticPr fontId="4"/>
  </si>
  <si>
    <t>転回スペース</t>
    <rPh sb="0" eb="2">
      <t>テンカイ</t>
    </rPh>
    <phoneticPr fontId="4"/>
  </si>
  <si>
    <t>⑩</t>
    <phoneticPr fontId="4"/>
  </si>
  <si>
    <t>⑪</t>
    <phoneticPr fontId="4"/>
  </si>
  <si>
    <t>⑫</t>
    <phoneticPr fontId="4"/>
  </si>
  <si>
    <t>⑬</t>
    <phoneticPr fontId="4"/>
  </si>
  <si>
    <t>【２】準車椅子対応トイレ</t>
    <phoneticPr fontId="4"/>
  </si>
  <si>
    <t>高齢者、障害者等優先停車施設</t>
    <phoneticPr fontId="4"/>
  </si>
  <si>
    <t>⑭</t>
    <phoneticPr fontId="4"/>
  </si>
  <si>
    <t>(5)</t>
    <phoneticPr fontId="4"/>
  </si>
  <si>
    <t>ク</t>
  </si>
  <si>
    <t>ク</t>
    <phoneticPr fontId="4"/>
  </si>
  <si>
    <t>適</t>
    <rPh sb="0" eb="1">
      <t>テキ</t>
    </rPh>
    <phoneticPr fontId="4"/>
  </si>
  <si>
    <t>否（努力）</t>
    <rPh sb="0" eb="1">
      <t>ヒ</t>
    </rPh>
    <rPh sb="2" eb="4">
      <t>ドリョク</t>
    </rPh>
    <phoneticPr fontId="4"/>
  </si>
  <si>
    <t>車両への乗降の用に供する部分は、車椅子使用者等が円滑に乗降できるよう、幅及び奥行きをそれぞれ1.5ｍ以上とし、その表面は、できるだけ水平とすること。</t>
    <phoneticPr fontId="4"/>
  </si>
  <si>
    <t>高齢者、障害者等の自動車への円滑な乗降に供する自動車の停車のための部分又はその付近に当該部分である旨を見やすい方法により表示すること。</t>
    <phoneticPr fontId="4"/>
  </si>
  <si>
    <t>車椅子使用者用駐車施設の数</t>
    <rPh sb="12" eb="13">
      <t>カズ</t>
    </rPh>
    <phoneticPr fontId="4"/>
  </si>
  <si>
    <t>　 ８　育児用施設</t>
    <rPh sb="4" eb="7">
      <t>イクジヨウ</t>
    </rPh>
    <rPh sb="7" eb="9">
      <t>シセツ</t>
    </rPh>
    <phoneticPr fontId="4"/>
  </si>
  <si>
    <t>休憩設備を設けること。</t>
    <phoneticPr fontId="4"/>
  </si>
  <si>
    <t>　 １０　転落防止用設備</t>
    <rPh sb="5" eb="7">
      <t>テンラク</t>
    </rPh>
    <rPh sb="7" eb="9">
      <t>ボウシ</t>
    </rPh>
    <rPh sb="9" eb="10">
      <t>ヨウ</t>
    </rPh>
    <rPh sb="10" eb="12">
      <t>セツビ</t>
    </rPh>
    <phoneticPr fontId="4"/>
  </si>
  <si>
    <t>高齢者、障害者等が転落するおそれのある場所には、柵、点状ブロック等を適切に組み合わせて床面に敷設したものその他の高齢者、障害者等の転落を防止するための設備を設けること。</t>
    <phoneticPr fontId="4"/>
  </si>
  <si>
    <t>園路</t>
    <rPh sb="0" eb="2">
      <t>エンロ</t>
    </rPh>
    <phoneticPr fontId="4"/>
  </si>
  <si>
    <t>5-1</t>
    <phoneticPr fontId="4"/>
  </si>
  <si>
    <t>便所</t>
    <rPh sb="0" eb="2">
      <t>ベンジョ</t>
    </rPh>
    <phoneticPr fontId="4"/>
  </si>
  <si>
    <t>5-2</t>
    <phoneticPr fontId="4"/>
  </si>
  <si>
    <t>駐車場等</t>
    <rPh sb="0" eb="3">
      <t>チュウシャジョウ</t>
    </rPh>
    <rPh sb="3" eb="4">
      <t>トウ</t>
    </rPh>
    <phoneticPr fontId="4"/>
  </si>
  <si>
    <t>転落防止用設備</t>
    <rPh sb="0" eb="2">
      <t>テンラク</t>
    </rPh>
    <rPh sb="2" eb="4">
      <t>ボウシ</t>
    </rPh>
    <rPh sb="4" eb="5">
      <t>ヨウ</t>
    </rPh>
    <rPh sb="5" eb="7">
      <t>セツビ</t>
    </rPh>
    <phoneticPr fontId="4"/>
  </si>
  <si>
    <t>8</t>
    <phoneticPr fontId="4"/>
  </si>
  <si>
    <t>水平部分</t>
    <rPh sb="0" eb="2">
      <t>スイヘイ</t>
    </rPh>
    <rPh sb="2" eb="4">
      <t>ブブン</t>
    </rPh>
    <phoneticPr fontId="4"/>
  </si>
  <si>
    <t>横断勾配</t>
    <rPh sb="0" eb="2">
      <t>オウダン</t>
    </rPh>
    <rPh sb="2" eb="4">
      <t>コウバイ</t>
    </rPh>
    <phoneticPr fontId="4"/>
  </si>
  <si>
    <t>段差</t>
    <rPh sb="0" eb="2">
      <t>ダンサ</t>
    </rPh>
    <phoneticPr fontId="4"/>
  </si>
  <si>
    <t>排水溝</t>
    <rPh sb="0" eb="3">
      <t>ハイスイコウ</t>
    </rPh>
    <phoneticPr fontId="4"/>
  </si>
  <si>
    <t>点状ブロック</t>
    <rPh sb="0" eb="2">
      <t>テンジョウ</t>
    </rPh>
    <phoneticPr fontId="4"/>
  </si>
  <si>
    <t>　 ９　休憩設備</t>
    <rPh sb="4" eb="6">
      <t>キュウケイ</t>
    </rPh>
    <rPh sb="6" eb="8">
      <t>セツビ</t>
    </rPh>
    <phoneticPr fontId="4"/>
  </si>
  <si>
    <t>【４】乳幼児用椅子及び乳幼児のおむつ換えができる設備</t>
    <phoneticPr fontId="4"/>
  </si>
  <si>
    <t>利用者の用に供する便所を設ける場合においては、以下に定める基準に適合するものとすること。</t>
    <phoneticPr fontId="4"/>
  </si>
  <si>
    <t>【５】オストメイト用設備</t>
    <rPh sb="9" eb="10">
      <t>ヨウ</t>
    </rPh>
    <rPh sb="10" eb="12">
      <t>セツビ</t>
    </rPh>
    <phoneticPr fontId="4"/>
  </si>
  <si>
    <t>主たる園路に傾斜路を設ける（階段又は段に代わり、又はこれらに併設するものに限る。）</t>
    <rPh sb="0" eb="1">
      <t>シュ</t>
    </rPh>
    <rPh sb="3" eb="5">
      <t>エンロ</t>
    </rPh>
    <rPh sb="6" eb="8">
      <t>ケイシャ</t>
    </rPh>
    <rPh sb="8" eb="9">
      <t>ロ</t>
    </rPh>
    <rPh sb="10" eb="11">
      <t>モウ</t>
    </rPh>
    <rPh sb="14" eb="16">
      <t>カイダン</t>
    </rPh>
    <rPh sb="16" eb="17">
      <t>マタ</t>
    </rPh>
    <rPh sb="18" eb="19">
      <t>ダン</t>
    </rPh>
    <rPh sb="20" eb="21">
      <t>カ</t>
    </rPh>
    <rPh sb="24" eb="25">
      <t>マタ</t>
    </rPh>
    <rPh sb="30" eb="32">
      <t>ヘイセツ</t>
    </rPh>
    <rPh sb="37" eb="38">
      <t>カギ</t>
    </rPh>
    <phoneticPr fontId="4"/>
  </si>
  <si>
    <t>設備の設置</t>
    <rPh sb="0" eb="2">
      <t>セツビ</t>
    </rPh>
    <rPh sb="3" eb="5">
      <t>セッチ</t>
    </rPh>
    <phoneticPr fontId="4"/>
  </si>
  <si>
    <t>車椅子使用者用駐車施設の付近には、車椅子使用者駐車施設があることを表示する標識を設けること。</t>
    <phoneticPr fontId="4"/>
  </si>
  <si>
    <t>車椅子使用者用駐車施設は、〔１ 出入口〕に定める基準に適合する出入口から当該車椅子使用者用駐車施設までの経路（以下の「④～⑬」に定める基準に適合する通路を含むものに限る。）の距離ができるだけ短くなる位置に設けること。</t>
    <phoneticPr fontId="4"/>
  </si>
  <si>
    <t>【１】車椅子対応トイレ</t>
    <phoneticPr fontId="4"/>
  </si>
  <si>
    <t>〔５－１　便所〕【１】高齢者、障害者等の利用に配慮した便所（車椅子対応トイレ）に加えて、利用者の用に供する便所を設ける場合においては、以下に定める基準に適合する便所を１以上（男子用及び女子用の区分があるときは、それぞれ１以上）設けるよう努めること。</t>
    <rPh sb="30" eb="33">
      <t>クルマイス</t>
    </rPh>
    <rPh sb="33" eb="35">
      <t>タイオウ</t>
    </rPh>
    <phoneticPr fontId="4"/>
  </si>
  <si>
    <t>設置数</t>
    <rPh sb="0" eb="2">
      <t>セッチ</t>
    </rPh>
    <rPh sb="2" eb="3">
      <t>コスウ</t>
    </rPh>
    <phoneticPr fontId="4"/>
  </si>
  <si>
    <t>次に定める基準に適合する高齢者、障害者等の自動車への円滑な乗降の用に供する自動車の停車のための部分を設けるよう努めること。</t>
    <rPh sb="0" eb="1">
      <t>トシツグ</t>
    </rPh>
    <rPh sb="1" eb="2">
      <t>トシツグ</t>
    </rPh>
    <phoneticPr fontId="4"/>
  </si>
  <si>
    <t>高齢者、障害者等の自動車への円滑な乗降に供する自動車の停車のための部分に最も近い〔1 出入口〕に定める基準に適合する出入口から当該自動車の停車のための部分までの通路は、上記「「④～⑬」」に定める基準に適合するものとすること。</t>
    <phoneticPr fontId="4"/>
  </si>
  <si>
    <t>育児用施設を設けるよう努めること。</t>
    <phoneticPr fontId="4"/>
  </si>
  <si>
    <t>整備項目表（公園）</t>
    <rPh sb="0" eb="2">
      <t>セイビ</t>
    </rPh>
    <rPh sb="2" eb="4">
      <t>コウモク</t>
    </rPh>
    <rPh sb="4" eb="5">
      <t>ヒョウ</t>
    </rPh>
    <rPh sb="6" eb="8">
      <t>コウエン</t>
    </rPh>
    <phoneticPr fontId="4"/>
  </si>
  <si>
    <t>車止めを設ける場合においては、当該車止めの相互間の間隔のうち１以上は、90cm以上とすること。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</si>
</sst>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
      <sz val="10"/>
      <color rgb="FF0070C0"/>
      <name val="BIZ UDゴシック"/>
      <family val="3"/>
      <charset val="128"/>
    </font>
    <font>
      <b/>
      <sz val="14"/>
      <color theme="1"/>
      <name val="BIZ UDゴシック"/>
      <family val="3"/>
      <charset val="128"/>
    </font>
  </fonts>
  <fills count="9">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Fill="1" applyProtection="1">
      <alignment vertical="center"/>
    </xf>
    <xf numFmtId="0" fontId="1" fillId="0" borderId="12"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9" fillId="5"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12" xfId="0" applyFont="1" applyFill="1" applyBorder="1" applyAlignment="1" applyProtection="1">
      <alignment horizontal="center" vertical="center" wrapText="1"/>
    </xf>
    <xf numFmtId="0" fontId="9" fillId="5" borderId="0" xfId="0" applyFont="1" applyFill="1" applyAlignment="1" applyProtection="1">
      <alignment horizontal="left" vertical="center" indent="2"/>
    </xf>
    <xf numFmtId="0" fontId="7" fillId="5" borderId="0" xfId="0" applyFont="1" applyFill="1" applyBorder="1" applyAlignment="1" applyProtection="1">
      <alignment vertical="center" shrinkToFit="1"/>
    </xf>
    <xf numFmtId="0" fontId="5" fillId="5" borderId="0" xfId="0" applyFont="1" applyFill="1" applyAlignment="1" applyProtection="1">
      <alignment horizontal="center" vertical="center"/>
    </xf>
    <xf numFmtId="0" fontId="7" fillId="5"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7" fillId="0" borderId="1" xfId="0" quotePrefix="1" applyFont="1" applyBorder="1" applyAlignment="1" applyProtection="1">
      <alignment horizontal="center" vertical="center" wrapText="1"/>
    </xf>
    <xf numFmtId="0" fontId="7" fillId="0" borderId="1" xfId="0" applyFont="1" applyBorder="1" applyAlignment="1" applyProtection="1">
      <alignment horizontal="left" vertical="center" wrapText="1" indent="2"/>
    </xf>
    <xf numFmtId="0" fontId="2" fillId="0" borderId="12" xfId="0" applyFont="1" applyFill="1" applyBorder="1" applyAlignment="1" applyProtection="1">
      <alignment vertical="center" wrapText="1"/>
    </xf>
    <xf numFmtId="49" fontId="1" fillId="7" borderId="2" xfId="0" quotePrefix="1" applyNumberFormat="1" applyFont="1" applyFill="1" applyBorder="1" applyAlignment="1" applyProtection="1">
      <alignment horizontal="left" vertical="top" wrapText="1"/>
    </xf>
    <xf numFmtId="49" fontId="1" fillId="7" borderId="2" xfId="0" applyNumberFormat="1" applyFont="1" applyFill="1" applyBorder="1" applyAlignment="1" applyProtection="1">
      <alignment horizontal="left" vertical="top"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49" fontId="1" fillId="7" borderId="2" xfId="0" quotePrefix="1" applyNumberFormat="1"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7" xfId="0" applyFont="1" applyFill="1" applyBorder="1" applyAlignment="1" applyProtection="1">
      <alignment horizontal="left" vertical="top" wrapText="1"/>
    </xf>
    <xf numFmtId="0" fontId="0" fillId="0" borderId="1" xfId="0" applyBorder="1">
      <alignment vertical="center"/>
    </xf>
    <xf numFmtId="0" fontId="0" fillId="0" borderId="1" xfId="0" applyBorder="1" applyAlignment="1">
      <alignment horizontal="center" vertical="center"/>
    </xf>
    <xf numFmtId="0" fontId="1" fillId="2" borderId="3"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2" borderId="1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0" borderId="0" xfId="0" applyFont="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xf>
    <xf numFmtId="0" fontId="12" fillId="7" borderId="13" xfId="0" applyFont="1" applyFill="1" applyBorder="1" applyAlignment="1" applyProtection="1">
      <alignment horizontal="left" vertical="center" wrapText="1"/>
    </xf>
    <xf numFmtId="0" fontId="8" fillId="2" borderId="2" xfId="0" applyFont="1" applyFill="1" applyBorder="1" applyAlignment="1" applyProtection="1">
      <alignment horizontal="center" vertical="top"/>
    </xf>
    <xf numFmtId="0" fontId="5" fillId="0" borderId="0" xfId="0" applyFont="1" applyFill="1" applyAlignment="1" applyProtection="1">
      <alignment horizontal="center" vertical="center"/>
    </xf>
    <xf numFmtId="0" fontId="5" fillId="0" borderId="0" xfId="0" applyFont="1" applyAlignment="1" applyProtection="1">
      <alignment vertical="center" shrinkToFit="1"/>
    </xf>
    <xf numFmtId="0" fontId="5" fillId="0" borderId="1" xfId="0" applyFont="1" applyBorder="1" applyAlignment="1" applyProtection="1">
      <alignment horizontal="center" vertical="center"/>
    </xf>
    <xf numFmtId="0" fontId="5" fillId="0" borderId="1" xfId="0" applyFont="1" applyBorder="1" applyAlignment="1" applyProtection="1">
      <alignment vertical="center" shrinkToFit="1"/>
    </xf>
    <xf numFmtId="0" fontId="3"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0" borderId="1" xfId="0" applyBorder="1" applyAlignment="1">
      <alignment horizontal="center" vertical="center"/>
    </xf>
    <xf numFmtId="0" fontId="0" fillId="8" borderId="1" xfId="0" applyFill="1" applyBorder="1">
      <alignment vertical="center"/>
    </xf>
    <xf numFmtId="0" fontId="5" fillId="0" borderId="11" xfId="0" applyFont="1" applyBorder="1" applyAlignment="1" applyProtection="1">
      <alignment horizontal="center" vertical="center"/>
    </xf>
    <xf numFmtId="0" fontId="5" fillId="0" borderId="11" xfId="0" applyFont="1" applyBorder="1" applyAlignment="1" applyProtection="1">
      <alignment vertical="center" shrinkToFit="1"/>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pplyProtection="1">
      <alignment horizontal="center" vertical="center" shrinkToFit="1"/>
    </xf>
    <xf numFmtId="0" fontId="3" fillId="0" borderId="11" xfId="0" applyFont="1" applyBorder="1" applyAlignment="1" applyProtection="1">
      <alignment vertical="top" wrapText="1"/>
    </xf>
    <xf numFmtId="0" fontId="1" fillId="0" borderId="4" xfId="0" applyFont="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protection locked="0"/>
    </xf>
    <xf numFmtId="49" fontId="1" fillId="7" borderId="2" xfId="0" quotePrefix="1" applyNumberFormat="1" applyFont="1" applyFill="1" applyBorder="1" applyAlignment="1" applyProtection="1">
      <alignment horizontal="center" vertical="top" shrinkToFit="1"/>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2" borderId="7"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3" fillId="0" borderId="11" xfId="0" applyFont="1" applyBorder="1" applyAlignment="1" applyProtection="1">
      <alignment horizontal="left" vertical="top" wrapText="1"/>
    </xf>
    <xf numFmtId="0" fontId="1" fillId="0" borderId="14" xfId="0" applyFont="1" applyBorder="1" applyAlignment="1" applyProtection="1">
      <alignment horizontal="center" vertical="center" wrapText="1"/>
      <protection locked="0"/>
    </xf>
    <xf numFmtId="0" fontId="1" fillId="2" borderId="5"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3" fillId="0" borderId="11" xfId="0" applyFont="1" applyBorder="1" applyAlignment="1" applyProtection="1">
      <alignment horizontal="left" vertical="top" wrapText="1"/>
    </xf>
    <xf numFmtId="0" fontId="1" fillId="0" borderId="2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xf>
    <xf numFmtId="0" fontId="1" fillId="0" borderId="23" xfId="0" applyFont="1" applyBorder="1" applyAlignment="1" applyProtection="1">
      <alignment horizontal="center" vertical="center" wrapText="1"/>
      <protection locked="0"/>
    </xf>
    <xf numFmtId="49" fontId="1" fillId="7" borderId="5" xfId="0" quotePrefix="1" applyNumberFormat="1" applyFont="1" applyFill="1" applyBorder="1" applyAlignment="1" applyProtection="1">
      <alignment horizontal="center" vertical="top" wrapText="1"/>
    </xf>
    <xf numFmtId="0" fontId="8" fillId="0" borderId="2" xfId="0" applyFont="1" applyBorder="1" applyAlignment="1" applyProtection="1">
      <alignment horizontal="center" vertical="top"/>
    </xf>
    <xf numFmtId="0" fontId="3" fillId="0" borderId="26" xfId="0" applyFont="1" applyBorder="1" applyAlignment="1" applyProtection="1">
      <alignment vertical="top" wrapText="1"/>
    </xf>
    <xf numFmtId="0" fontId="3" fillId="0" borderId="24" xfId="0" applyFont="1" applyBorder="1" applyAlignment="1" applyProtection="1">
      <alignment horizontal="center" vertical="center" wrapText="1"/>
      <protection locked="0"/>
    </xf>
    <xf numFmtId="0" fontId="3" fillId="0" borderId="13" xfId="0" applyFont="1" applyBorder="1" applyAlignment="1" applyProtection="1">
      <alignment vertical="top" wrapText="1"/>
    </xf>
    <xf numFmtId="56" fontId="7" fillId="0" borderId="1" xfId="0" quotePrefix="1" applyNumberFormat="1" applyFont="1" applyBorder="1" applyAlignment="1" applyProtection="1">
      <alignment horizontal="center" vertical="center"/>
    </xf>
    <xf numFmtId="49" fontId="3" fillId="7" borderId="2" xfId="0" quotePrefix="1" applyNumberFormat="1" applyFont="1" applyFill="1" applyBorder="1" applyAlignment="1" applyProtection="1">
      <alignment horizontal="center" vertical="top" wrapText="1"/>
    </xf>
    <xf numFmtId="0" fontId="5" fillId="0" borderId="0" xfId="0" applyFont="1" applyAlignment="1" applyProtection="1">
      <alignment horizontal="center" vertical="center" wrapText="1"/>
    </xf>
    <xf numFmtId="0" fontId="3" fillId="0" borderId="22"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shrinkToFit="1"/>
      <protection locked="0"/>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1" xfId="0" applyBorder="1" applyAlignment="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3" fillId="0" borderId="11"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2" fillId="3" borderId="2"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3" fillId="0" borderId="4" xfId="0" applyFont="1" applyBorder="1" applyAlignment="1" applyProtection="1">
      <alignment horizontal="left" vertical="top" wrapText="1"/>
    </xf>
    <xf numFmtId="0" fontId="1" fillId="4" borderId="7" xfId="0" applyFont="1" applyFill="1" applyBorder="1" applyAlignment="1" applyProtection="1">
      <alignment horizontal="center" vertical="center"/>
    </xf>
    <xf numFmtId="0" fontId="3" fillId="0" borderId="19" xfId="0" applyFont="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3" fillId="0" borderId="13" xfId="0" applyFont="1" applyBorder="1" applyAlignment="1" applyProtection="1">
      <alignment horizontal="left" vertical="top" wrapText="1"/>
    </xf>
    <xf numFmtId="0" fontId="3" fillId="0" borderId="7" xfId="0" applyFont="1" applyBorder="1" applyAlignment="1" applyProtection="1">
      <alignment horizontal="left" vertical="top" wrapText="1"/>
    </xf>
  </cellXfs>
  <cellStyles count="1">
    <cellStyle name="標準" xfId="0" builtinId="0"/>
  </cellStyles>
  <dxfs count="4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4</xdr:col>
      <xdr:colOff>1181100</xdr:colOff>
      <xdr:row>1</xdr:row>
      <xdr:rowOff>46355</xdr:rowOff>
    </xdr:to>
    <xdr:grpSp>
      <xdr:nvGrpSpPr>
        <xdr:cNvPr id="2" name="グループ化 1">
          <a:extLst>
            <a:ext uri="{FF2B5EF4-FFF2-40B4-BE49-F238E27FC236}">
              <a16:creationId xmlns:a16="http://schemas.microsoft.com/office/drawing/2014/main" id="{5880456E-916B-4010-9B2A-7B2EFCF45CAF}"/>
            </a:ext>
          </a:extLst>
        </xdr:cNvPr>
        <xdr:cNvGrpSpPr/>
      </xdr:nvGrpSpPr>
      <xdr:grpSpPr>
        <a:xfrm>
          <a:off x="9525" y="19050"/>
          <a:ext cx="7419975" cy="398780"/>
          <a:chOff x="0" y="0"/>
          <a:chExt cx="6012000" cy="398857"/>
        </a:xfrm>
      </xdr:grpSpPr>
      <xdr:sp macro="" textlink="">
        <xdr:nvSpPr>
          <xdr:cNvPr id="3" name="Rectangle 4">
            <a:extLst>
              <a:ext uri="{FF2B5EF4-FFF2-40B4-BE49-F238E27FC236}">
                <a16:creationId xmlns:a16="http://schemas.microsoft.com/office/drawing/2014/main" id="{010EE54C-4F7E-4DA6-92D4-69DFEB710CA4}"/>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3B5C9293-CBAB-4DF2-AA5B-0E65D0A1D4B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3E0FD257-E201-4956-95E8-398721BA912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1181100</xdr:colOff>
      <xdr:row>1</xdr:row>
      <xdr:rowOff>27305</xdr:rowOff>
    </xdr:to>
    <xdr:grpSp>
      <xdr:nvGrpSpPr>
        <xdr:cNvPr id="2" name="グループ化 1">
          <a:extLst>
            <a:ext uri="{FF2B5EF4-FFF2-40B4-BE49-F238E27FC236}">
              <a16:creationId xmlns:a16="http://schemas.microsoft.com/office/drawing/2014/main" id="{B7FAA96C-F85A-4BFA-88B0-0CB49D0A4727}"/>
            </a:ext>
          </a:extLst>
        </xdr:cNvPr>
        <xdr:cNvGrpSpPr/>
      </xdr:nvGrpSpPr>
      <xdr:grpSpPr>
        <a:xfrm>
          <a:off x="9525" y="0"/>
          <a:ext cx="7572375" cy="398780"/>
          <a:chOff x="0" y="0"/>
          <a:chExt cx="6012000" cy="398857"/>
        </a:xfrm>
      </xdr:grpSpPr>
      <xdr:sp macro="" textlink="">
        <xdr:nvSpPr>
          <xdr:cNvPr id="3" name="Rectangle 4">
            <a:extLst>
              <a:ext uri="{FF2B5EF4-FFF2-40B4-BE49-F238E27FC236}">
                <a16:creationId xmlns:a16="http://schemas.microsoft.com/office/drawing/2014/main" id="{491F0BCC-521B-42FD-830E-12E6B28D20F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8F0C958-CA16-4322-9A19-2A70899BEB98}"/>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83103D3-220A-4EEA-BF2B-355B40AB57C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0</xdr:rowOff>
    </xdr:from>
    <xdr:to>
      <xdr:col>5</xdr:col>
      <xdr:colOff>0</xdr:colOff>
      <xdr:row>1</xdr:row>
      <xdr:rowOff>27305</xdr:rowOff>
    </xdr:to>
    <xdr:grpSp>
      <xdr:nvGrpSpPr>
        <xdr:cNvPr id="2" name="グループ化 1">
          <a:extLst>
            <a:ext uri="{FF2B5EF4-FFF2-40B4-BE49-F238E27FC236}">
              <a16:creationId xmlns:a16="http://schemas.microsoft.com/office/drawing/2014/main" id="{6E2F2B2D-EA8D-4B8A-B510-73E66E0C8CB3}"/>
            </a:ext>
          </a:extLst>
        </xdr:cNvPr>
        <xdr:cNvGrpSpPr/>
      </xdr:nvGrpSpPr>
      <xdr:grpSpPr>
        <a:xfrm>
          <a:off x="9525" y="0"/>
          <a:ext cx="7572375" cy="398780"/>
          <a:chOff x="0" y="0"/>
          <a:chExt cx="6012000" cy="398857"/>
        </a:xfrm>
      </xdr:grpSpPr>
      <xdr:sp macro="" textlink="">
        <xdr:nvSpPr>
          <xdr:cNvPr id="3" name="Rectangle 4">
            <a:extLst>
              <a:ext uri="{FF2B5EF4-FFF2-40B4-BE49-F238E27FC236}">
                <a16:creationId xmlns:a16="http://schemas.microsoft.com/office/drawing/2014/main" id="{3B811959-6DEE-4508-8456-2178544E6CF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D1F9B990-C773-4F04-8A8F-F0BE10530153}"/>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F4676B2-6685-4277-B2B6-8D03D635B4D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1171575</xdr:colOff>
      <xdr:row>1</xdr:row>
      <xdr:rowOff>55880</xdr:rowOff>
    </xdr:to>
    <xdr:grpSp>
      <xdr:nvGrpSpPr>
        <xdr:cNvPr id="2" name="グループ化 1">
          <a:extLst>
            <a:ext uri="{FF2B5EF4-FFF2-40B4-BE49-F238E27FC236}">
              <a16:creationId xmlns:a16="http://schemas.microsoft.com/office/drawing/2014/main" id="{C0A008F0-2EE3-43A2-90C9-590F05E0DC98}"/>
            </a:ext>
          </a:extLst>
        </xdr:cNvPr>
        <xdr:cNvGrpSpPr/>
      </xdr:nvGrpSpPr>
      <xdr:grpSpPr>
        <a:xfrm>
          <a:off x="0" y="28575"/>
          <a:ext cx="7429500" cy="398780"/>
          <a:chOff x="0" y="0"/>
          <a:chExt cx="6012000" cy="398857"/>
        </a:xfrm>
      </xdr:grpSpPr>
      <xdr:sp macro="" textlink="">
        <xdr:nvSpPr>
          <xdr:cNvPr id="3" name="Rectangle 4">
            <a:extLst>
              <a:ext uri="{FF2B5EF4-FFF2-40B4-BE49-F238E27FC236}">
                <a16:creationId xmlns:a16="http://schemas.microsoft.com/office/drawing/2014/main" id="{3A1C157D-7445-4F01-95E1-ABDEB82BD19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900952D0-8D4B-433B-840C-2EC0AEBB8C4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D9CE75E3-9440-40BF-8C32-2B3ECEE137C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19050</xdr:rowOff>
    </xdr:from>
    <xdr:to>
      <xdr:col>5</xdr:col>
      <xdr:colOff>38100</xdr:colOff>
      <xdr:row>1</xdr:row>
      <xdr:rowOff>46355</xdr:rowOff>
    </xdr:to>
    <xdr:grpSp>
      <xdr:nvGrpSpPr>
        <xdr:cNvPr id="2" name="グループ化 1">
          <a:extLst>
            <a:ext uri="{FF2B5EF4-FFF2-40B4-BE49-F238E27FC236}">
              <a16:creationId xmlns:a16="http://schemas.microsoft.com/office/drawing/2014/main" id="{897F2C1D-F3A3-4ECD-B4EC-F94C56FC3C74}"/>
            </a:ext>
          </a:extLst>
        </xdr:cNvPr>
        <xdr:cNvGrpSpPr/>
      </xdr:nvGrpSpPr>
      <xdr:grpSpPr>
        <a:xfrm>
          <a:off x="57150" y="19050"/>
          <a:ext cx="7410450" cy="398780"/>
          <a:chOff x="0" y="0"/>
          <a:chExt cx="6012000" cy="398857"/>
        </a:xfrm>
      </xdr:grpSpPr>
      <xdr:sp macro="" textlink="">
        <xdr:nvSpPr>
          <xdr:cNvPr id="3" name="Rectangle 4">
            <a:extLst>
              <a:ext uri="{FF2B5EF4-FFF2-40B4-BE49-F238E27FC236}">
                <a16:creationId xmlns:a16="http://schemas.microsoft.com/office/drawing/2014/main" id="{B7BC56CB-44A3-4D78-B092-EC13677847C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8475E94E-0A96-4F28-A28D-C30CA202926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F3F7E22C-E4E8-4D61-B60A-23FD4A34E66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92765413-FD47-457F-BCA2-D392EEF2D4E0}"/>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D87709E6-5443-4295-9CA9-5A506C0D4822}"/>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AC40DA7-77BA-43E0-9A3A-E0D55E7D249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4D0BA70D-9A39-4518-B869-78285B3F3D98}"/>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1181100</xdr:colOff>
      <xdr:row>1</xdr:row>
      <xdr:rowOff>27305</xdr:rowOff>
    </xdr:to>
    <xdr:grpSp>
      <xdr:nvGrpSpPr>
        <xdr:cNvPr id="2" name="グループ化 1">
          <a:extLst>
            <a:ext uri="{FF2B5EF4-FFF2-40B4-BE49-F238E27FC236}">
              <a16:creationId xmlns:a16="http://schemas.microsoft.com/office/drawing/2014/main" id="{99EB6B1C-3E46-4DE4-8DFE-6F955D23A507}"/>
            </a:ext>
          </a:extLst>
        </xdr:cNvPr>
        <xdr:cNvGrpSpPr/>
      </xdr:nvGrpSpPr>
      <xdr:grpSpPr>
        <a:xfrm>
          <a:off x="9525" y="0"/>
          <a:ext cx="7419975" cy="398780"/>
          <a:chOff x="0" y="0"/>
          <a:chExt cx="6012000" cy="398857"/>
        </a:xfrm>
      </xdr:grpSpPr>
      <xdr:sp macro="" textlink="">
        <xdr:nvSpPr>
          <xdr:cNvPr id="3" name="Rectangle 4">
            <a:extLst>
              <a:ext uri="{FF2B5EF4-FFF2-40B4-BE49-F238E27FC236}">
                <a16:creationId xmlns:a16="http://schemas.microsoft.com/office/drawing/2014/main" id="{B5BED5A8-29C3-45D6-B9B6-9EC75F4BABF3}"/>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5661260F-F3D5-489F-BC4E-539DAC17CB0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B298A39-3129-4146-8F1A-93FA772F5D5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5398CFF6-0F9C-4CD7-9DD4-A265140FD539}"/>
            </a:ext>
          </a:extLst>
        </xdr:cNvPr>
        <xdr:cNvGrpSpPr/>
      </xdr:nvGrpSpPr>
      <xdr:grpSpPr>
        <a:xfrm>
          <a:off x="0" y="0"/>
          <a:ext cx="7429500" cy="398780"/>
          <a:chOff x="0" y="0"/>
          <a:chExt cx="6012000" cy="398857"/>
        </a:xfrm>
      </xdr:grpSpPr>
      <xdr:sp macro="" textlink="">
        <xdr:nvSpPr>
          <xdr:cNvPr id="3" name="Rectangle 4">
            <a:extLst>
              <a:ext uri="{FF2B5EF4-FFF2-40B4-BE49-F238E27FC236}">
                <a16:creationId xmlns:a16="http://schemas.microsoft.com/office/drawing/2014/main" id="{1E2D8F5E-F30A-436C-A9E5-4A6AEABF8A8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422C612E-9196-4ECF-BDA0-1E003A3F0E0D}"/>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958E7962-0445-47F5-84B9-C92BD0CAC67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1171575</xdr:colOff>
      <xdr:row>1</xdr:row>
      <xdr:rowOff>27305</xdr:rowOff>
    </xdr:to>
    <xdr:grpSp>
      <xdr:nvGrpSpPr>
        <xdr:cNvPr id="2" name="グループ化 1">
          <a:extLst>
            <a:ext uri="{FF2B5EF4-FFF2-40B4-BE49-F238E27FC236}">
              <a16:creationId xmlns:a16="http://schemas.microsoft.com/office/drawing/2014/main" id="{FA79EB67-3269-4F64-81CB-21D92BA03A27}"/>
            </a:ext>
          </a:extLst>
        </xdr:cNvPr>
        <xdr:cNvGrpSpPr/>
      </xdr:nvGrpSpPr>
      <xdr:grpSpPr>
        <a:xfrm>
          <a:off x="0" y="0"/>
          <a:ext cx="7543800" cy="398780"/>
          <a:chOff x="0" y="0"/>
          <a:chExt cx="6012000" cy="398857"/>
        </a:xfrm>
      </xdr:grpSpPr>
      <xdr:sp macro="" textlink="">
        <xdr:nvSpPr>
          <xdr:cNvPr id="3" name="Rectangle 4">
            <a:extLst>
              <a:ext uri="{FF2B5EF4-FFF2-40B4-BE49-F238E27FC236}">
                <a16:creationId xmlns:a16="http://schemas.microsoft.com/office/drawing/2014/main" id="{75D98B1C-23AE-44A6-BF6A-65DBC560B087}"/>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8D266B2F-412F-4C0D-A12E-F1EC94E8C33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86210046-B220-4DCD-BB4C-DC680AA2DEC6}"/>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1171575</xdr:colOff>
      <xdr:row>1</xdr:row>
      <xdr:rowOff>36830</xdr:rowOff>
    </xdr:to>
    <xdr:grpSp>
      <xdr:nvGrpSpPr>
        <xdr:cNvPr id="2" name="グループ化 1">
          <a:extLst>
            <a:ext uri="{FF2B5EF4-FFF2-40B4-BE49-F238E27FC236}">
              <a16:creationId xmlns:a16="http://schemas.microsoft.com/office/drawing/2014/main" id="{9F972D7E-15E2-4BBF-AA60-480DC973253E}"/>
            </a:ext>
          </a:extLst>
        </xdr:cNvPr>
        <xdr:cNvGrpSpPr/>
      </xdr:nvGrpSpPr>
      <xdr:grpSpPr>
        <a:xfrm>
          <a:off x="0" y="9525"/>
          <a:ext cx="7429500" cy="398780"/>
          <a:chOff x="0" y="0"/>
          <a:chExt cx="6012000" cy="398857"/>
        </a:xfrm>
      </xdr:grpSpPr>
      <xdr:sp macro="" textlink="">
        <xdr:nvSpPr>
          <xdr:cNvPr id="3" name="Rectangle 4">
            <a:extLst>
              <a:ext uri="{FF2B5EF4-FFF2-40B4-BE49-F238E27FC236}">
                <a16:creationId xmlns:a16="http://schemas.microsoft.com/office/drawing/2014/main" id="{F32030D8-375A-42E4-8F61-20DBF536A86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ADDFEFE7-F186-4186-B2C9-0120C4253EE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D20E4C53-C600-4870-9893-04318AEB643E}"/>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9525</xdr:rowOff>
    </xdr:from>
    <xdr:to>
      <xdr:col>5</xdr:col>
      <xdr:colOff>0</xdr:colOff>
      <xdr:row>1</xdr:row>
      <xdr:rowOff>36830</xdr:rowOff>
    </xdr:to>
    <xdr:grpSp>
      <xdr:nvGrpSpPr>
        <xdr:cNvPr id="2" name="グループ化 1">
          <a:extLst>
            <a:ext uri="{FF2B5EF4-FFF2-40B4-BE49-F238E27FC236}">
              <a16:creationId xmlns:a16="http://schemas.microsoft.com/office/drawing/2014/main" id="{B293A70B-98D3-4096-A556-493A67912B4D}"/>
            </a:ext>
          </a:extLst>
        </xdr:cNvPr>
        <xdr:cNvGrpSpPr/>
      </xdr:nvGrpSpPr>
      <xdr:grpSpPr>
        <a:xfrm>
          <a:off x="19050" y="9525"/>
          <a:ext cx="7524750" cy="398780"/>
          <a:chOff x="0" y="0"/>
          <a:chExt cx="6012000" cy="398857"/>
        </a:xfrm>
      </xdr:grpSpPr>
      <xdr:sp macro="" textlink="">
        <xdr:nvSpPr>
          <xdr:cNvPr id="3" name="Rectangle 4">
            <a:extLst>
              <a:ext uri="{FF2B5EF4-FFF2-40B4-BE49-F238E27FC236}">
                <a16:creationId xmlns:a16="http://schemas.microsoft.com/office/drawing/2014/main" id="{19962173-9FE9-4252-8183-651FA8AE731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28DB01BA-305F-4273-8E44-6AA0B69AF2C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E4774491-4290-4FB2-A6D1-155E3CDEA84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F3E8-DCBE-4B01-9F55-C884F83A3DF6}">
  <sheetPr>
    <tabColor rgb="FFFFFF00"/>
  </sheetPr>
  <dimension ref="A1:I84"/>
  <sheetViews>
    <sheetView tabSelected="1" view="pageBreakPreview" zoomScaleNormal="85" zoomScaleSheetLayoutView="100" workbookViewId="0">
      <selection sqref="A1:H1"/>
    </sheetView>
  </sheetViews>
  <sheetFormatPr defaultRowHeight="13.5" x14ac:dyDescent="0.1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x14ac:dyDescent="0.15">
      <c r="A1" s="118" t="s">
        <v>134</v>
      </c>
      <c r="B1" s="118"/>
      <c r="C1" s="118"/>
      <c r="D1" s="118"/>
      <c r="E1" s="118"/>
      <c r="F1" s="118"/>
      <c r="G1" s="118"/>
      <c r="H1" s="118"/>
      <c r="I1" s="3"/>
    </row>
    <row r="2" spans="1:9" ht="5.25" customHeight="1" x14ac:dyDescent="0.15">
      <c r="A2" s="24"/>
      <c r="B2" s="8"/>
      <c r="C2" s="9"/>
      <c r="D2" s="10"/>
      <c r="E2" s="9"/>
      <c r="F2" s="9"/>
      <c r="G2" s="9"/>
      <c r="H2" s="9"/>
      <c r="I2" s="3"/>
    </row>
    <row r="3" spans="1:9" ht="24.95" customHeight="1" x14ac:dyDescent="0.15">
      <c r="C3" s="6"/>
      <c r="D3" s="6"/>
      <c r="E3" s="2"/>
      <c r="F3" s="2"/>
      <c r="G3" s="2"/>
      <c r="H3" s="2"/>
      <c r="I3" s="3"/>
    </row>
    <row r="4" spans="1:9" ht="24.95" customHeight="1" x14ac:dyDescent="0.15">
      <c r="A4" s="13" t="s">
        <v>27</v>
      </c>
      <c r="B4" s="14"/>
      <c r="C4" s="14"/>
      <c r="D4" s="15"/>
      <c r="E4" s="15"/>
      <c r="F4" s="15"/>
      <c r="G4" s="15"/>
      <c r="H4" s="15"/>
    </row>
    <row r="5" spans="1:9" ht="24.95" customHeight="1" x14ac:dyDescent="0.15">
      <c r="A5" s="11"/>
      <c r="B5" s="12"/>
      <c r="C5" s="12"/>
      <c r="D5" s="17"/>
      <c r="E5" s="17"/>
      <c r="F5" s="17"/>
      <c r="G5" s="17"/>
      <c r="H5" s="17"/>
    </row>
    <row r="6" spans="1:9" ht="24.95" customHeight="1" x14ac:dyDescent="0.15">
      <c r="A6" s="117" t="s">
        <v>12</v>
      </c>
      <c r="B6" s="117"/>
      <c r="C6" s="117"/>
      <c r="D6" s="117"/>
      <c r="E6" s="117"/>
      <c r="F6" s="117"/>
      <c r="G6" s="117"/>
      <c r="H6" s="117"/>
    </row>
    <row r="7" spans="1:9" ht="24.95" customHeight="1" x14ac:dyDescent="0.15">
      <c r="A7" s="117" t="s">
        <v>13</v>
      </c>
      <c r="B7" s="117"/>
      <c r="C7" s="117"/>
      <c r="D7" s="117"/>
      <c r="E7" s="117"/>
      <c r="F7" s="117"/>
      <c r="G7" s="117"/>
      <c r="H7" s="117"/>
    </row>
    <row r="8" spans="1:9" ht="24.95" customHeight="1" x14ac:dyDescent="0.15">
      <c r="A8" s="117" t="s">
        <v>14</v>
      </c>
      <c r="B8" s="117"/>
      <c r="C8" s="117"/>
      <c r="D8" s="117"/>
      <c r="E8" s="117"/>
      <c r="F8" s="117"/>
      <c r="G8" s="117"/>
      <c r="H8" s="117"/>
    </row>
    <row r="9" spans="1:9" ht="24.95" customHeight="1" x14ac:dyDescent="0.15">
      <c r="C9" s="6"/>
      <c r="D9" s="6"/>
      <c r="E9" s="2"/>
      <c r="F9" s="2"/>
      <c r="G9" s="2"/>
      <c r="H9" s="2"/>
      <c r="I9" s="3"/>
    </row>
    <row r="10" spans="1:9" ht="24.95" customHeight="1" x14ac:dyDescent="0.15">
      <c r="A10" s="13" t="s">
        <v>15</v>
      </c>
      <c r="B10" s="14"/>
      <c r="C10" s="14"/>
      <c r="D10" s="15"/>
      <c r="E10" s="15"/>
      <c r="F10" s="15"/>
      <c r="G10" s="15"/>
      <c r="H10" s="15"/>
    </row>
    <row r="11" spans="1:9" ht="24.95" customHeight="1" x14ac:dyDescent="0.15">
      <c r="A11" s="11"/>
      <c r="B11" s="12"/>
      <c r="C11" s="12"/>
      <c r="D11" s="17"/>
      <c r="E11" s="17"/>
      <c r="F11" s="17"/>
      <c r="G11" s="17"/>
      <c r="H11" s="17"/>
    </row>
    <row r="12" spans="1:9" ht="24.95" customHeight="1" x14ac:dyDescent="0.15">
      <c r="A12" s="117" t="s">
        <v>16</v>
      </c>
      <c r="B12" s="117"/>
      <c r="C12" s="117"/>
      <c r="D12" s="117"/>
      <c r="E12" s="117"/>
      <c r="F12" s="117"/>
      <c r="G12" s="117"/>
      <c r="H12" s="117"/>
    </row>
    <row r="13" spans="1:9" ht="24.95" customHeight="1" x14ac:dyDescent="0.15">
      <c r="A13" s="22"/>
      <c r="B13" s="22"/>
      <c r="C13" s="22"/>
      <c r="D13" s="22"/>
      <c r="E13" s="22"/>
      <c r="F13" s="22"/>
      <c r="G13" s="22"/>
      <c r="H13" s="22"/>
    </row>
    <row r="14" spans="1:9" ht="24.95" customHeight="1" x14ac:dyDescent="0.15">
      <c r="A14" s="117" t="s">
        <v>17</v>
      </c>
      <c r="B14" s="117"/>
      <c r="C14" s="117"/>
      <c r="D14" s="117"/>
      <c r="E14" s="117"/>
      <c r="F14" s="117"/>
      <c r="G14" s="117"/>
      <c r="H14" s="117"/>
    </row>
    <row r="15" spans="1:9" ht="24.95" customHeight="1" x14ac:dyDescent="0.15">
      <c r="A15" s="21"/>
      <c r="B15" s="21"/>
      <c r="C15" s="21"/>
      <c r="D15" s="21"/>
      <c r="E15" s="21"/>
      <c r="F15" s="21"/>
      <c r="G15" s="21"/>
      <c r="H15" s="21"/>
    </row>
    <row r="16" spans="1:9" ht="24.95" customHeight="1" x14ac:dyDescent="0.15">
      <c r="A16" s="117" t="s">
        <v>18</v>
      </c>
      <c r="B16" s="117"/>
      <c r="C16" s="117"/>
      <c r="D16" s="117"/>
      <c r="E16" s="117"/>
      <c r="F16" s="117"/>
      <c r="G16" s="117"/>
      <c r="H16" s="117"/>
    </row>
    <row r="17" spans="1:8" ht="24.95" customHeight="1" x14ac:dyDescent="0.15">
      <c r="A17" s="22"/>
      <c r="B17" s="22"/>
      <c r="C17" s="22"/>
      <c r="D17" s="22"/>
      <c r="E17" s="22"/>
      <c r="F17" s="22"/>
      <c r="G17" s="22"/>
      <c r="H17" s="22"/>
    </row>
    <row r="18" spans="1:8" ht="24.95" customHeight="1" x14ac:dyDescent="0.15">
      <c r="A18" s="117" t="s">
        <v>34</v>
      </c>
      <c r="B18" s="117"/>
      <c r="C18" s="117"/>
      <c r="D18" s="117"/>
      <c r="E18" s="117"/>
      <c r="F18" s="117"/>
      <c r="G18" s="117"/>
      <c r="H18" s="117"/>
    </row>
    <row r="19" spans="1:8" ht="24.95" customHeight="1" x14ac:dyDescent="0.15">
      <c r="A19" s="117" t="s">
        <v>35</v>
      </c>
      <c r="B19" s="117"/>
      <c r="C19" s="117"/>
      <c r="D19" s="117"/>
      <c r="E19" s="117"/>
      <c r="F19" s="117"/>
      <c r="G19" s="117"/>
      <c r="H19" s="117"/>
    </row>
    <row r="20" spans="1:8" ht="24.95" customHeight="1" x14ac:dyDescent="0.15">
      <c r="A20" s="117" t="s">
        <v>36</v>
      </c>
      <c r="B20" s="117"/>
      <c r="C20" s="117"/>
      <c r="D20" s="117"/>
      <c r="E20" s="117"/>
      <c r="F20" s="117"/>
      <c r="G20" s="117"/>
      <c r="H20" s="117"/>
    </row>
    <row r="21" spans="1:8" ht="17.25" customHeight="1" x14ac:dyDescent="0.15">
      <c r="A21" s="22"/>
      <c r="B21" s="22"/>
      <c r="C21" s="22"/>
      <c r="D21" s="22"/>
      <c r="E21" s="22"/>
      <c r="F21" s="22"/>
      <c r="G21" s="22"/>
      <c r="H21" s="22"/>
    </row>
    <row r="22" spans="1:8" ht="24.95" customHeight="1" x14ac:dyDescent="0.15">
      <c r="A22" s="11"/>
      <c r="B22" s="119" t="s">
        <v>19</v>
      </c>
      <c r="C22" s="119"/>
      <c r="D22" s="16" t="s">
        <v>23</v>
      </c>
      <c r="E22" s="2"/>
      <c r="F22" s="2"/>
      <c r="G22" s="2"/>
      <c r="H22" s="2"/>
    </row>
    <row r="23" spans="1:8" ht="8.25" customHeight="1" x14ac:dyDescent="0.15">
      <c r="A23" s="22"/>
      <c r="B23" s="20"/>
      <c r="C23" s="20"/>
      <c r="D23" s="22"/>
      <c r="E23" s="22"/>
      <c r="F23" s="22"/>
      <c r="G23" s="22"/>
      <c r="H23" s="22"/>
    </row>
    <row r="24" spans="1:8" ht="24.95" customHeight="1" x14ac:dyDescent="0.15">
      <c r="A24" s="11"/>
      <c r="B24" s="119" t="s">
        <v>20</v>
      </c>
      <c r="C24" s="119"/>
      <c r="D24" s="16" t="s">
        <v>24</v>
      </c>
      <c r="E24" s="2"/>
      <c r="F24" s="2"/>
      <c r="G24" s="2"/>
      <c r="H24" s="2"/>
    </row>
    <row r="25" spans="1:8" ht="8.25" customHeight="1" x14ac:dyDescent="0.15">
      <c r="A25" s="22"/>
      <c r="B25" s="20"/>
      <c r="C25" s="20"/>
      <c r="D25" s="22"/>
      <c r="E25" s="22"/>
      <c r="F25" s="22"/>
      <c r="G25" s="22"/>
      <c r="H25" s="22"/>
    </row>
    <row r="26" spans="1:8" ht="24.95" customHeight="1" x14ac:dyDescent="0.15">
      <c r="A26" s="11"/>
      <c r="B26" s="119" t="s">
        <v>21</v>
      </c>
      <c r="C26" s="119"/>
      <c r="D26" s="16" t="s">
        <v>25</v>
      </c>
      <c r="E26" s="2"/>
      <c r="F26" s="2"/>
      <c r="G26" s="2"/>
      <c r="H26" s="2"/>
    </row>
    <row r="27" spans="1:8" ht="8.25" customHeight="1" x14ac:dyDescent="0.15">
      <c r="A27" s="22"/>
      <c r="B27" s="20"/>
      <c r="C27" s="20"/>
      <c r="D27" s="22"/>
      <c r="E27" s="22"/>
      <c r="F27" s="22"/>
      <c r="G27" s="22"/>
      <c r="H27" s="22"/>
    </row>
    <row r="28" spans="1:8" ht="24.95" customHeight="1" x14ac:dyDescent="0.15">
      <c r="A28" s="11"/>
      <c r="B28" s="119" t="s">
        <v>22</v>
      </c>
      <c r="C28" s="119"/>
      <c r="D28" s="16" t="s">
        <v>26</v>
      </c>
      <c r="E28" s="2"/>
      <c r="F28" s="2"/>
      <c r="G28" s="2"/>
      <c r="H28" s="2"/>
    </row>
    <row r="29" spans="1:8" ht="8.25" customHeight="1" x14ac:dyDescent="0.15">
      <c r="A29" s="22"/>
      <c r="B29" s="20"/>
      <c r="C29" s="20"/>
      <c r="D29" s="22"/>
      <c r="E29" s="22"/>
      <c r="F29" s="22"/>
      <c r="G29" s="22"/>
      <c r="H29" s="22"/>
    </row>
    <row r="30" spans="1:8" ht="24.95" customHeight="1" x14ac:dyDescent="0.15">
      <c r="A30" s="11"/>
      <c r="B30" s="119" t="s">
        <v>29</v>
      </c>
      <c r="C30" s="119"/>
      <c r="D30" s="16" t="s">
        <v>30</v>
      </c>
      <c r="E30" s="2"/>
      <c r="F30" s="2"/>
      <c r="G30" s="2"/>
      <c r="H30" s="2"/>
    </row>
    <row r="31" spans="1:8" ht="39" customHeight="1" x14ac:dyDescent="0.15">
      <c r="A31" s="11"/>
      <c r="B31" s="12"/>
      <c r="C31" s="23" t="s">
        <v>31</v>
      </c>
      <c r="D31" s="120" t="s">
        <v>32</v>
      </c>
      <c r="E31" s="120"/>
      <c r="F31" s="120"/>
      <c r="G31" s="120"/>
      <c r="H31" s="120"/>
    </row>
    <row r="32" spans="1:8" ht="24.95" customHeight="1" x14ac:dyDescent="0.15">
      <c r="A32" s="11"/>
      <c r="B32" s="12"/>
      <c r="C32" s="7"/>
    </row>
    <row r="33" spans="1:8" ht="24.95" customHeight="1" x14ac:dyDescent="0.15">
      <c r="A33" s="11"/>
      <c r="B33" s="12"/>
      <c r="C33" s="7"/>
    </row>
    <row r="34" spans="1:8" ht="24.95" customHeight="1" x14ac:dyDescent="0.15">
      <c r="A34" s="11"/>
      <c r="B34" s="12"/>
      <c r="C34" s="7"/>
    </row>
    <row r="35" spans="1:8" ht="24.95" customHeight="1" x14ac:dyDescent="0.15">
      <c r="A35" s="11"/>
      <c r="B35" s="12"/>
      <c r="C35" s="7"/>
    </row>
    <row r="36" spans="1:8" ht="25.5" customHeight="1" x14ac:dyDescent="0.15">
      <c r="A36" s="7"/>
      <c r="B36" s="7"/>
      <c r="C36" s="7"/>
    </row>
    <row r="37" spans="1:8" ht="25.5" customHeight="1" x14ac:dyDescent="0.15">
      <c r="A37" s="7"/>
      <c r="B37" s="7"/>
      <c r="C37" s="7"/>
    </row>
    <row r="38" spans="1:8" ht="25.5" customHeight="1" x14ac:dyDescent="0.15">
      <c r="A38" s="7"/>
      <c r="B38" s="7"/>
      <c r="C38" s="7"/>
    </row>
    <row r="39" spans="1:8" ht="13.5" customHeight="1" x14ac:dyDescent="0.15">
      <c r="A39" s="3"/>
      <c r="B39" s="3"/>
      <c r="C39" s="3"/>
      <c r="D39" s="3"/>
      <c r="E39" s="1"/>
      <c r="F39" s="1"/>
      <c r="G39" s="1"/>
      <c r="H39" s="1"/>
    </row>
    <row r="40" spans="1:8" ht="13.5" customHeight="1" x14ac:dyDescent="0.15">
      <c r="A40" s="3"/>
      <c r="B40" s="3"/>
      <c r="C40" s="3"/>
      <c r="D40" s="3"/>
      <c r="E40" s="1"/>
      <c r="F40" s="1"/>
      <c r="G40" s="1"/>
      <c r="H40" s="1"/>
    </row>
    <row r="41" spans="1:8" ht="13.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row r="77" spans="1:8" ht="13.5" customHeight="1" x14ac:dyDescent="0.15">
      <c r="A77" s="3"/>
      <c r="B77" s="3"/>
      <c r="C77" s="3"/>
      <c r="D77" s="3"/>
      <c r="E77" s="1"/>
      <c r="F77" s="1"/>
      <c r="G77" s="1"/>
      <c r="H77" s="1"/>
    </row>
    <row r="78" spans="1:8" ht="13.5" customHeight="1" x14ac:dyDescent="0.15">
      <c r="A78" s="3"/>
      <c r="B78" s="3"/>
      <c r="C78" s="3"/>
      <c r="D78" s="3"/>
      <c r="E78" s="1"/>
      <c r="F78" s="1"/>
      <c r="G78" s="1"/>
      <c r="H78" s="1"/>
    </row>
    <row r="79" spans="1:8" ht="13.5" customHeight="1" x14ac:dyDescent="0.15">
      <c r="A79" s="3"/>
      <c r="B79" s="3"/>
      <c r="C79" s="3"/>
      <c r="D79" s="3"/>
      <c r="E79" s="1"/>
      <c r="F79" s="1"/>
      <c r="G79" s="1"/>
      <c r="H79" s="1"/>
    </row>
    <row r="80" spans="1:8" ht="13.5" customHeight="1" x14ac:dyDescent="0.15">
      <c r="A80" s="3"/>
      <c r="B80" s="3"/>
      <c r="C80" s="3"/>
      <c r="D80" s="3"/>
      <c r="E80" s="1"/>
      <c r="F80" s="1"/>
      <c r="G80" s="1"/>
      <c r="H80" s="1"/>
    </row>
    <row r="81" spans="1:8" ht="13.5" customHeight="1" x14ac:dyDescent="0.15">
      <c r="A81" s="3"/>
      <c r="B81" s="3"/>
      <c r="C81" s="3"/>
      <c r="D81" s="3"/>
      <c r="E81" s="1"/>
      <c r="F81" s="1"/>
      <c r="G81" s="1"/>
      <c r="H81" s="1"/>
    </row>
    <row r="82" spans="1:8" ht="13.5" customHeight="1" x14ac:dyDescent="0.15">
      <c r="A82" s="3"/>
      <c r="B82" s="3"/>
      <c r="C82" s="3"/>
      <c r="D82" s="3"/>
      <c r="E82" s="1"/>
      <c r="F82" s="1"/>
      <c r="G82" s="1"/>
      <c r="H82" s="1"/>
    </row>
    <row r="83" spans="1:8" ht="13.5" customHeight="1" x14ac:dyDescent="0.15">
      <c r="A83" s="3"/>
      <c r="B83" s="3"/>
      <c r="C83" s="3"/>
      <c r="D83" s="3"/>
      <c r="E83" s="1"/>
      <c r="F83" s="1"/>
      <c r="G83" s="1"/>
      <c r="H83" s="1"/>
    </row>
    <row r="84" spans="1:8" ht="13.5" customHeight="1" x14ac:dyDescent="0.15">
      <c r="A84" s="3"/>
      <c r="B84" s="3"/>
      <c r="C84" s="3"/>
      <c r="D84" s="3"/>
      <c r="E84" s="1"/>
      <c r="F84" s="1"/>
      <c r="G84" s="1"/>
      <c r="H84" s="1"/>
    </row>
  </sheetData>
  <sheetProtection sheet="1" selectLockedCells="1" selectUnlockedCells="1"/>
  <mergeCells count="16">
    <mergeCell ref="B26:C26"/>
    <mergeCell ref="B30:C30"/>
    <mergeCell ref="D31:H31"/>
    <mergeCell ref="B28:C28"/>
    <mergeCell ref="B22:C22"/>
    <mergeCell ref="B24:C24"/>
    <mergeCell ref="A16:H16"/>
    <mergeCell ref="A18:H18"/>
    <mergeCell ref="A20:H20"/>
    <mergeCell ref="A19:H19"/>
    <mergeCell ref="A1:H1"/>
    <mergeCell ref="A6:H6"/>
    <mergeCell ref="A7:H7"/>
    <mergeCell ref="A8:H8"/>
    <mergeCell ref="A14:H14"/>
    <mergeCell ref="A12:H12"/>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B142-ED82-4273-9FB1-9383305574B9}">
  <sheetPr>
    <tabColor theme="8"/>
  </sheetPr>
  <dimension ref="A1:N12"/>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125" style="3" customWidth="1"/>
    <col min="4" max="4" width="65.625" style="3" customWidth="1"/>
    <col min="5" max="5" width="12.625" style="27" customWidth="1"/>
    <col min="6" max="6" width="3.375" style="3" bestFit="1" customWidth="1"/>
    <col min="7" max="7" width="9" style="3" bestFit="1" customWidth="1"/>
    <col min="8" max="11" width="9" style="3" customWidth="1"/>
    <col min="12" max="16384" width="9" style="3"/>
  </cols>
  <sheetData>
    <row r="1" spans="1:14" ht="29.25" customHeight="1" x14ac:dyDescent="0.15">
      <c r="A1" s="25" t="s">
        <v>240</v>
      </c>
      <c r="B1" s="26"/>
      <c r="C1" s="26"/>
      <c r="E1" s="113" t="str">
        <f>'1.出入口'!E1</f>
        <v>整備項目表（公園）</v>
      </c>
    </row>
    <row r="2" spans="1:14" ht="15" customHeight="1" thickBot="1" x14ac:dyDescent="0.2">
      <c r="D2" s="28"/>
      <c r="E2" s="28"/>
      <c r="N2" s="4"/>
    </row>
    <row r="3" spans="1:14" ht="42.75" customHeight="1" thickTop="1" thickBot="1" x14ac:dyDescent="0.2">
      <c r="A3" s="133" t="s">
        <v>0</v>
      </c>
      <c r="B3" s="133"/>
      <c r="C3" s="131" t="s">
        <v>241</v>
      </c>
      <c r="D3" s="132"/>
      <c r="E3" s="86" t="s">
        <v>10</v>
      </c>
    </row>
    <row r="4" spans="1:14" ht="8.25" customHeight="1" thickTop="1" x14ac:dyDescent="0.15">
      <c r="A4" s="59"/>
      <c r="B4" s="59"/>
      <c r="C4" s="60"/>
      <c r="D4" s="60"/>
      <c r="E4" s="81"/>
    </row>
    <row r="5" spans="1:14" s="18" customFormat="1" ht="15" customHeight="1" x14ac:dyDescent="0.15">
      <c r="A5" s="29"/>
      <c r="B5" s="19"/>
      <c r="C5" s="19"/>
      <c r="D5" s="40"/>
      <c r="E5" s="30"/>
    </row>
    <row r="6" spans="1:14" ht="21" customHeight="1" x14ac:dyDescent="0.15">
      <c r="A6" s="126" t="s">
        <v>1</v>
      </c>
      <c r="B6" s="126"/>
      <c r="C6" s="129" t="s">
        <v>28</v>
      </c>
      <c r="D6" s="141"/>
      <c r="E6" s="80" t="s">
        <v>2</v>
      </c>
      <c r="G6" s="104"/>
      <c r="H6" s="104"/>
      <c r="I6" s="104"/>
      <c r="J6" s="104"/>
      <c r="K6" s="104"/>
    </row>
    <row r="7" spans="1:14" ht="39.950000000000003" customHeight="1" thickBot="1" x14ac:dyDescent="0.2">
      <c r="A7" s="143" t="s">
        <v>46</v>
      </c>
      <c r="B7" s="137" t="s">
        <v>242</v>
      </c>
      <c r="C7" s="82" t="s">
        <v>39</v>
      </c>
      <c r="D7" s="127" t="s">
        <v>105</v>
      </c>
      <c r="E7" s="142"/>
      <c r="G7" s="64" t="s">
        <v>119</v>
      </c>
      <c r="H7" s="64">
        <v>2</v>
      </c>
      <c r="I7" s="64">
        <v>3</v>
      </c>
      <c r="J7" s="64">
        <v>4</v>
      </c>
      <c r="K7" s="64">
        <v>5</v>
      </c>
    </row>
    <row r="8" spans="1:14" ht="39.950000000000003" customHeight="1" thickTop="1" x14ac:dyDescent="0.15">
      <c r="A8" s="144"/>
      <c r="B8" s="138"/>
      <c r="C8" s="82" t="s">
        <v>53</v>
      </c>
      <c r="D8" s="78" t="s">
        <v>106</v>
      </c>
      <c r="E8" s="87"/>
      <c r="G8" s="64" t="s">
        <v>56</v>
      </c>
      <c r="H8" s="65" t="str">
        <f>IFERROR((VLOOKUP($G8,選択肢!$A$2:$E$8,H$7,FALSE)&amp;""),"")</f>
        <v>適</v>
      </c>
      <c r="I8" s="65" t="str">
        <f>IFERROR((VLOOKUP($G8,選択肢!$A$2:$E$8,I$7,FALSE)&amp;""),"")</f>
        <v>否</v>
      </c>
      <c r="J8" s="65" t="str">
        <f>IFERROR((VLOOKUP($G8,選択肢!$A$2:$E$8,J$7,FALSE)&amp;""),"")</f>
        <v/>
      </c>
      <c r="K8" s="65" t="str">
        <f>IFERROR((VLOOKUP($G8,選択肢!$A$2:$E$8,K$7,FALSE)&amp;""),"")</f>
        <v/>
      </c>
    </row>
    <row r="9" spans="1:14" ht="51.75" customHeight="1" x14ac:dyDescent="0.15">
      <c r="A9" s="144"/>
      <c r="B9" s="138"/>
      <c r="C9" s="82" t="s">
        <v>55</v>
      </c>
      <c r="D9" s="78" t="s">
        <v>107</v>
      </c>
      <c r="E9" s="88"/>
      <c r="G9" s="64" t="s">
        <v>56</v>
      </c>
      <c r="H9" s="65" t="str">
        <f>IFERROR((VLOOKUP($G9,選択肢!$A$2:$E$8,H$7,FALSE)&amp;""),"")</f>
        <v>適</v>
      </c>
      <c r="I9" s="65" t="str">
        <f>IFERROR((VLOOKUP($G9,選択肢!$A$2:$E$8,I$7,FALSE)&amp;""),"")</f>
        <v>否</v>
      </c>
      <c r="J9" s="65" t="str">
        <f>IFERROR((VLOOKUP($G9,選択肢!$A$2:$E$8,J$7,FALSE)&amp;""),"")</f>
        <v/>
      </c>
      <c r="K9" s="65" t="str">
        <f>IFERROR((VLOOKUP($G9,選択肢!$A$2:$E$8,K$7,FALSE)&amp;""),"")</f>
        <v/>
      </c>
    </row>
    <row r="10" spans="1:14" ht="39.950000000000003" customHeight="1" x14ac:dyDescent="0.15">
      <c r="A10" s="145"/>
      <c r="B10" s="139"/>
      <c r="C10" s="82" t="s">
        <v>57</v>
      </c>
      <c r="D10" s="78" t="s">
        <v>108</v>
      </c>
      <c r="E10" s="88"/>
      <c r="G10" s="64" t="s">
        <v>56</v>
      </c>
      <c r="H10" s="65" t="str">
        <f>IFERROR((VLOOKUP($G10,選択肢!$A$2:$E$8,H$7,FALSE)&amp;""),"")</f>
        <v>適</v>
      </c>
      <c r="I10" s="65" t="str">
        <f>IFERROR((VLOOKUP($G10,選択肢!$A$2:$E$8,I$7,FALSE)&amp;""),"")</f>
        <v>否</v>
      </c>
      <c r="J10" s="65" t="str">
        <f>IFERROR((VLOOKUP($G10,選択肢!$A$2:$E$8,J$7,FALSE)&amp;""),"")</f>
        <v/>
      </c>
      <c r="K10" s="65" t="str">
        <f>IFERROR((VLOOKUP($G10,選択肢!$A$2:$E$8,K$7,FALSE)&amp;""),"")</f>
        <v/>
      </c>
    </row>
    <row r="11" spans="1:14" ht="69.95" customHeight="1" x14ac:dyDescent="0.15">
      <c r="A11" s="57" t="s">
        <v>47</v>
      </c>
      <c r="B11" s="54" t="s">
        <v>243</v>
      </c>
      <c r="C11" s="82" t="s">
        <v>40</v>
      </c>
      <c r="D11" s="78" t="s">
        <v>244</v>
      </c>
      <c r="E11" s="88"/>
      <c r="G11" s="64" t="s">
        <v>117</v>
      </c>
      <c r="H11" s="65" t="str">
        <f>IFERROR((VLOOKUP($G11,選択肢!$A$2:$E$8,H$7,FALSE)&amp;""),"")</f>
        <v>適</v>
      </c>
      <c r="I11" s="65" t="str">
        <f>IFERROR((VLOOKUP($G11,選択肢!$A$2:$E$8,I$7,FALSE)&amp;""),"")</f>
        <v>適（ただし書）</v>
      </c>
      <c r="J11" s="65" t="str">
        <f>IFERROR((VLOOKUP($G11,選択肢!$A$2:$E$8,J$7,FALSE)&amp;""),"")</f>
        <v>否</v>
      </c>
      <c r="K11" s="65" t="str">
        <f>IFERROR((VLOOKUP($G11,選択肢!$A$2:$E$8,K$7,FALSE)&amp;""),"")</f>
        <v/>
      </c>
    </row>
    <row r="12" spans="1:14" ht="57.75" customHeight="1" x14ac:dyDescent="0.15">
      <c r="A12" s="43" t="s">
        <v>140</v>
      </c>
      <c r="B12" s="44" t="s">
        <v>110</v>
      </c>
      <c r="C12" s="82" t="s">
        <v>41</v>
      </c>
      <c r="D12" s="78" t="s">
        <v>109</v>
      </c>
      <c r="E12" s="88"/>
      <c r="G12" s="64" t="s">
        <v>122</v>
      </c>
      <c r="H12" s="65" t="str">
        <f>IFERROR((VLOOKUP($G12,選択肢!$A$2:$E$8,H$7,FALSE)&amp;""),"")</f>
        <v>非該当</v>
      </c>
      <c r="I12" s="65" t="str">
        <f>IFERROR((VLOOKUP($G12,選択肢!$A$2:$E$8,I$7,FALSE)&amp;""),"")</f>
        <v>適</v>
      </c>
      <c r="J12" s="65" t="str">
        <f>IFERROR((VLOOKUP($G12,選択肢!$A$2:$E$8,J$7,FALSE)&amp;""),"")</f>
        <v>否（努力）</v>
      </c>
      <c r="K12" s="65" t="str">
        <f>IFERROR((VLOOKUP($G12,選択肢!$A$2:$E$8,K$7,FALSE)&amp;""),"")</f>
        <v/>
      </c>
    </row>
  </sheetData>
  <sheetProtection sheet="1" selectLockedCells="1"/>
  <mergeCells count="7">
    <mergeCell ref="A3:B3"/>
    <mergeCell ref="C3:D3"/>
    <mergeCell ref="A6:B6"/>
    <mergeCell ref="C6:D6"/>
    <mergeCell ref="D7:E7"/>
    <mergeCell ref="B7:B10"/>
    <mergeCell ref="A7:A10"/>
  </mergeCells>
  <phoneticPr fontId="4"/>
  <conditionalFormatting sqref="E11">
    <cfRule type="expression" dxfId="21" priority="9">
      <formula>$E$3="対象外"</formula>
    </cfRule>
  </conditionalFormatting>
  <conditionalFormatting sqref="E8">
    <cfRule type="expression" dxfId="20" priority="7">
      <formula>$E$3="対象外"</formula>
    </cfRule>
  </conditionalFormatting>
  <conditionalFormatting sqref="E9">
    <cfRule type="expression" dxfId="19" priority="6">
      <formula>$E$3="対象外"</formula>
    </cfRule>
  </conditionalFormatting>
  <conditionalFormatting sqref="E10">
    <cfRule type="expression" dxfId="18" priority="5">
      <formula>$E$3="対象外"</formula>
    </cfRule>
  </conditionalFormatting>
  <conditionalFormatting sqref="E12">
    <cfRule type="expression" dxfId="17" priority="4">
      <formula>$E$3="対象外"</formula>
    </cfRule>
  </conditionalFormatting>
  <dataValidations count="7">
    <dataValidation type="list" allowBlank="1" showInputMessage="1" showErrorMessage="1" sqref="E5" xr:uid="{06D508C5-D55E-45A7-9340-9FC377F414BC}">
      <formula1>【ウ】</formula1>
    </dataValidation>
    <dataValidation type="list" allowBlank="1" showInputMessage="1" showErrorMessage="1" sqref="E3:E4" xr:uid="{49482FEC-678C-496B-A21A-B9FC2C667D5C}">
      <formula1>【ア】</formula1>
    </dataValidation>
    <dataValidation type="list" allowBlank="1" showInputMessage="1" showErrorMessage="1" sqref="E12" xr:uid="{F073F52F-FE62-48DE-ADD1-CA5275BB76E5}">
      <formula1>$H$12:$J$12</formula1>
    </dataValidation>
    <dataValidation type="list" allowBlank="1" showInputMessage="1" showErrorMessage="1" sqref="E11" xr:uid="{4D1F507C-D87C-494F-BAC7-88895E6E2033}">
      <formula1>$H$11:$J$11</formula1>
    </dataValidation>
    <dataValidation type="list" allowBlank="1" showInputMessage="1" showErrorMessage="1" sqref="E10" xr:uid="{CCC59BB2-724F-46BD-9AC1-3406DF82DF0D}">
      <formula1>$H$10:$I$10</formula1>
    </dataValidation>
    <dataValidation type="list" allowBlank="1" showInputMessage="1" showErrorMessage="1" sqref="E9" xr:uid="{E9A3D168-A494-4AEB-9020-5BE5F0202D6F}">
      <formula1>$H$9:$I$9</formula1>
    </dataValidation>
    <dataValidation type="list" allowBlank="1" showInputMessage="1" showErrorMessage="1" sqref="E8" xr:uid="{ADDE4069-97FC-4A17-BB09-2BC6F9436590}">
      <formula1>$H$8:$I$8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277198-4017-478C-82CA-333746ABBA8E}">
          <x14:formula1>
            <xm:f>選択肢!$A$2:$A$8</xm:f>
          </x14:formula1>
          <xm:sqref>G8:G12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11DC5-4ECD-490B-AB7E-70F7D3629E5D}">
  <sheetPr>
    <tabColor theme="8"/>
  </sheetPr>
  <dimension ref="A1:N33"/>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625" style="3" customWidth="1"/>
    <col min="7" max="7" width="9" style="3" bestFit="1" customWidth="1"/>
    <col min="8" max="11" width="9" style="3" customWidth="1"/>
    <col min="12" max="16384" width="9" style="3"/>
  </cols>
  <sheetData>
    <row r="1" spans="1:14" ht="29.25" customHeight="1" x14ac:dyDescent="0.15">
      <c r="A1" s="25" t="s">
        <v>245</v>
      </c>
      <c r="B1" s="26"/>
      <c r="C1" s="26"/>
      <c r="E1" s="113" t="str">
        <f>'1.出入口'!E1</f>
        <v>整備項目表（公園）</v>
      </c>
    </row>
    <row r="2" spans="1:14" ht="15" customHeight="1" thickBot="1" x14ac:dyDescent="0.2">
      <c r="D2" s="28"/>
      <c r="E2" s="28"/>
      <c r="N2" s="4"/>
    </row>
    <row r="3" spans="1:14" ht="42.75" customHeight="1" thickTop="1" thickBot="1" x14ac:dyDescent="0.2">
      <c r="A3" s="133" t="s">
        <v>0</v>
      </c>
      <c r="B3" s="133"/>
      <c r="C3" s="131" t="s">
        <v>246</v>
      </c>
      <c r="D3" s="132"/>
      <c r="E3" s="86" t="s">
        <v>10</v>
      </c>
    </row>
    <row r="4" spans="1:14" ht="8.25" customHeight="1" thickTop="1" x14ac:dyDescent="0.15">
      <c r="A4" s="59"/>
      <c r="B4" s="59"/>
      <c r="C4" s="60"/>
      <c r="D4" s="60"/>
      <c r="E4" s="81"/>
    </row>
    <row r="5" spans="1:14" ht="21" customHeight="1" x14ac:dyDescent="0.15">
      <c r="A5" s="126" t="s">
        <v>1</v>
      </c>
      <c r="B5" s="126"/>
      <c r="C5" s="129" t="s">
        <v>28</v>
      </c>
      <c r="D5" s="130"/>
      <c r="E5" s="80" t="s">
        <v>2</v>
      </c>
      <c r="G5" s="104"/>
      <c r="H5" s="104"/>
      <c r="I5" s="104"/>
      <c r="J5" s="104"/>
      <c r="K5" s="104"/>
    </row>
    <row r="6" spans="1:14" ht="20.100000000000001" customHeight="1" thickBot="1" x14ac:dyDescent="0.2">
      <c r="A6" s="91" t="s">
        <v>46</v>
      </c>
      <c r="B6" s="137" t="s">
        <v>248</v>
      </c>
      <c r="C6" s="46" t="s">
        <v>39</v>
      </c>
      <c r="D6" s="146" t="s">
        <v>247</v>
      </c>
      <c r="E6" s="147"/>
      <c r="G6" s="64" t="s">
        <v>119</v>
      </c>
      <c r="H6" s="64">
        <v>2</v>
      </c>
      <c r="I6" s="64">
        <v>3</v>
      </c>
      <c r="J6" s="64">
        <v>4</v>
      </c>
      <c r="K6" s="64">
        <v>5</v>
      </c>
    </row>
    <row r="7" spans="1:14" ht="30" customHeight="1" thickTop="1" x14ac:dyDescent="0.15">
      <c r="A7" s="93"/>
      <c r="B7" s="138"/>
      <c r="C7" s="46" t="s">
        <v>149</v>
      </c>
      <c r="D7" s="78" t="s">
        <v>249</v>
      </c>
      <c r="E7" s="87"/>
      <c r="G7" s="64" t="s">
        <v>56</v>
      </c>
      <c r="H7" s="65" t="str">
        <f>IFERROR((VLOOKUP($G7,選択肢!$A$2:$E$8,H$6,FALSE)&amp;""),"")</f>
        <v>適</v>
      </c>
      <c r="I7" s="65" t="str">
        <f>IFERROR((VLOOKUP($G7,選択肢!$A$2:$E$8,I$6,FALSE)&amp;""),"")</f>
        <v>否</v>
      </c>
      <c r="J7" s="65" t="str">
        <f>IFERROR((VLOOKUP($G7,選択肢!$A$2:$E$8,J$6,FALSE)&amp;""),"")</f>
        <v/>
      </c>
      <c r="K7" s="65" t="str">
        <f>IFERROR((VLOOKUP($G7,選択肢!$A$2:$E$8,K$6,FALSE)&amp;""),"")</f>
        <v/>
      </c>
    </row>
    <row r="8" spans="1:14" ht="30" customHeight="1" x14ac:dyDescent="0.15">
      <c r="A8" s="93"/>
      <c r="B8" s="138"/>
      <c r="C8" s="46" t="s">
        <v>55</v>
      </c>
      <c r="D8" s="78" t="s">
        <v>250</v>
      </c>
      <c r="E8" s="88"/>
      <c r="G8" s="64" t="s">
        <v>56</v>
      </c>
      <c r="H8" s="65" t="str">
        <f>IFERROR((VLOOKUP($G8,選択肢!$A$2:$E$8,H$6,FALSE)&amp;""),"")</f>
        <v>適</v>
      </c>
      <c r="I8" s="65" t="str">
        <f>IFERROR((VLOOKUP($G8,選択肢!$A$2:$E$8,I$6,FALSE)&amp;""),"")</f>
        <v>否</v>
      </c>
      <c r="J8" s="65" t="str">
        <f>IFERROR((VLOOKUP($G8,選択肢!$A$2:$E$8,J$6,FALSE)&amp;""),"")</f>
        <v/>
      </c>
      <c r="K8" s="65" t="str">
        <f>IFERROR((VLOOKUP($G8,選択肢!$A$2:$E$8,K$6,FALSE)&amp;""),"")</f>
        <v/>
      </c>
    </row>
    <row r="9" spans="1:14" ht="39.950000000000003" customHeight="1" thickBot="1" x14ac:dyDescent="0.2">
      <c r="A9" s="93"/>
      <c r="B9" s="139"/>
      <c r="C9" s="46" t="s">
        <v>57</v>
      </c>
      <c r="D9" s="78" t="s">
        <v>303</v>
      </c>
      <c r="E9" s="89"/>
      <c r="G9" s="64" t="s">
        <v>56</v>
      </c>
      <c r="H9" s="65" t="str">
        <f>IFERROR((VLOOKUP($G9,選択肢!$A$2:$E$8,H$6,FALSE)&amp;""),"")</f>
        <v>適</v>
      </c>
      <c r="I9" s="65" t="str">
        <f>IFERROR((VLOOKUP($G9,選択肢!$A$2:$E$8,I$6,FALSE)&amp;""),"")</f>
        <v>否</v>
      </c>
      <c r="J9" s="65" t="str">
        <f>IFERROR((VLOOKUP($G9,選択肢!$A$2:$E$8,J$6,FALSE)&amp;""),"")</f>
        <v/>
      </c>
      <c r="K9" s="65" t="str">
        <f>IFERROR((VLOOKUP($G9,選択肢!$A$2:$E$8,K$6,FALSE)&amp;""),"")</f>
        <v/>
      </c>
    </row>
    <row r="10" spans="1:14" ht="20.100000000000001" customHeight="1" thickTop="1" thickBot="1" x14ac:dyDescent="0.2">
      <c r="A10" s="91" t="s">
        <v>144</v>
      </c>
      <c r="B10" s="52" t="s">
        <v>251</v>
      </c>
      <c r="C10" s="46" t="s">
        <v>163</v>
      </c>
      <c r="D10" s="146" t="s">
        <v>280</v>
      </c>
      <c r="E10" s="147"/>
      <c r="G10" s="70"/>
      <c r="H10" s="71"/>
      <c r="I10" s="71"/>
      <c r="J10" s="71"/>
      <c r="K10" s="71"/>
    </row>
    <row r="11" spans="1:14" ht="50.1" customHeight="1" thickTop="1" x14ac:dyDescent="0.15">
      <c r="A11" s="93"/>
      <c r="B11" s="53"/>
      <c r="C11" s="46" t="s">
        <v>149</v>
      </c>
      <c r="D11" s="78" t="s">
        <v>252</v>
      </c>
      <c r="E11" s="87"/>
      <c r="G11" s="64" t="s">
        <v>116</v>
      </c>
      <c r="H11" s="65" t="str">
        <f>IFERROR((VLOOKUP($G11,選択肢!$A$2:$E$8,H$6,FALSE)&amp;""),"")</f>
        <v>非該当</v>
      </c>
      <c r="I11" s="65" t="str">
        <f>IFERROR((VLOOKUP($G11,選択肢!$A$2:$E$8,I$6,FALSE)&amp;""),"")</f>
        <v>適</v>
      </c>
      <c r="J11" s="65" t="str">
        <f>IFERROR((VLOOKUP($G11,選択肢!$A$2:$E$8,J$6,FALSE)&amp;""),"")</f>
        <v>否</v>
      </c>
      <c r="K11" s="65" t="str">
        <f>IFERROR((VLOOKUP($G11,選択肢!$A$2:$E$8,K$6,FALSE)&amp;""),"")</f>
        <v/>
      </c>
    </row>
    <row r="12" spans="1:14" ht="50.1" customHeight="1" x14ac:dyDescent="0.15">
      <c r="A12" s="92"/>
      <c r="B12" s="54"/>
      <c r="C12" s="46" t="s">
        <v>55</v>
      </c>
      <c r="D12" s="78" t="s">
        <v>253</v>
      </c>
      <c r="E12" s="105"/>
      <c r="G12" s="64" t="s">
        <v>116</v>
      </c>
      <c r="H12" s="65" t="str">
        <f>IFERROR((VLOOKUP($G12,選択肢!$A$2:$E$8,H$6,FALSE)&amp;""),"")</f>
        <v>非該当</v>
      </c>
      <c r="I12" s="65" t="str">
        <f>IFERROR((VLOOKUP($G12,選択肢!$A$2:$E$8,I$6,FALSE)&amp;""),"")</f>
        <v>適</v>
      </c>
      <c r="J12" s="65" t="str">
        <f>IFERROR((VLOOKUP($G12,選択肢!$A$2:$E$8,J$6,FALSE)&amp;""),"")</f>
        <v>否</v>
      </c>
      <c r="K12" s="65" t="str">
        <f>IFERROR((VLOOKUP($G12,選択肢!$A$2:$E$8,K$6,FALSE)&amp;""),"")</f>
        <v/>
      </c>
    </row>
    <row r="13" spans="1:14" ht="50.1" customHeight="1" thickBot="1" x14ac:dyDescent="0.2">
      <c r="A13" s="45" t="s">
        <v>140</v>
      </c>
      <c r="B13" s="44" t="s">
        <v>48</v>
      </c>
      <c r="C13" s="46" t="s">
        <v>41</v>
      </c>
      <c r="D13" s="78" t="s">
        <v>304</v>
      </c>
      <c r="E13" s="89"/>
      <c r="G13" s="64" t="s">
        <v>56</v>
      </c>
      <c r="H13" s="65" t="str">
        <f>IFERROR((VLOOKUP($G13,選択肢!$A$2:$E$8,H$6,FALSE)&amp;""),"")</f>
        <v>適</v>
      </c>
      <c r="I13" s="65" t="str">
        <f>IFERROR((VLOOKUP($G13,選択肢!$A$2:$E$8,I$6,FALSE)&amp;""),"")</f>
        <v>否</v>
      </c>
      <c r="J13" s="65" t="str">
        <f>IFERROR((VLOOKUP($G13,選択肢!$A$2:$E$8,J$6,FALSE)&amp;""),"")</f>
        <v/>
      </c>
      <c r="K13" s="65" t="str">
        <f>IFERROR((VLOOKUP($G13,選択肢!$A$2:$E$8,K$6,FALSE)&amp;""),"")</f>
        <v/>
      </c>
    </row>
    <row r="14" spans="1:14" ht="39.950000000000003" customHeight="1" thickTop="1" thickBot="1" x14ac:dyDescent="0.2">
      <c r="A14" s="45" t="s">
        <v>50</v>
      </c>
      <c r="B14" s="44" t="s">
        <v>254</v>
      </c>
      <c r="C14" s="46" t="s">
        <v>42</v>
      </c>
      <c r="D14" s="127" t="s">
        <v>255</v>
      </c>
      <c r="E14" s="128"/>
      <c r="G14" s="70"/>
      <c r="H14" s="71"/>
      <c r="I14" s="71"/>
      <c r="J14" s="71"/>
      <c r="K14" s="71"/>
    </row>
    <row r="15" spans="1:14" ht="30" customHeight="1" thickTop="1" x14ac:dyDescent="0.15">
      <c r="A15" s="45" t="s">
        <v>51</v>
      </c>
      <c r="B15" s="44" t="s">
        <v>58</v>
      </c>
      <c r="C15" s="46" t="s">
        <v>149</v>
      </c>
      <c r="D15" s="78" t="s">
        <v>138</v>
      </c>
      <c r="E15" s="87"/>
      <c r="G15" s="64" t="s">
        <v>56</v>
      </c>
      <c r="H15" s="65" t="str">
        <f>IFERROR((VLOOKUP($G15,選択肢!$A$2:$E$8,H$6,FALSE)&amp;""),"")</f>
        <v>適</v>
      </c>
      <c r="I15" s="65" t="str">
        <f>IFERROR((VLOOKUP($G15,選択肢!$A$2:$E$8,I$6,FALSE)&amp;""),"")</f>
        <v>否</v>
      </c>
      <c r="J15" s="65" t="str">
        <f>IFERROR((VLOOKUP($G15,選択肢!$A$2:$E$8,J$6,FALSE)&amp;""),"")</f>
        <v/>
      </c>
      <c r="K15" s="65" t="str">
        <f>IFERROR((VLOOKUP($G15,選択肢!$A$2:$E$8,K$6,FALSE)&amp;""),"")</f>
        <v/>
      </c>
    </row>
    <row r="16" spans="1:14" ht="30" customHeight="1" x14ac:dyDescent="0.15">
      <c r="A16" s="45" t="s">
        <v>63</v>
      </c>
      <c r="B16" s="44" t="s">
        <v>186</v>
      </c>
      <c r="C16" s="46" t="s">
        <v>55</v>
      </c>
      <c r="D16" s="78" t="s">
        <v>162</v>
      </c>
      <c r="E16" s="100"/>
      <c r="G16" s="64" t="s">
        <v>56</v>
      </c>
      <c r="H16" s="65" t="str">
        <f>IFERROR((VLOOKUP($G16,選択肢!$A$2:$E$8,H$6,FALSE)&amp;""),"")</f>
        <v>適</v>
      </c>
      <c r="I16" s="65" t="str">
        <f>IFERROR((VLOOKUP($G16,選択肢!$A$2:$E$8,I$6,FALSE)&amp;""),"")</f>
        <v>否</v>
      </c>
      <c r="J16" s="65" t="str">
        <f>IFERROR((VLOOKUP($G16,選択肢!$A$2:$E$8,J$6,FALSE)&amp;""),"")</f>
        <v/>
      </c>
      <c r="K16" s="65" t="str">
        <f>IFERROR((VLOOKUP($G16,選択肢!$A$2:$E$8,K$6,FALSE)&amp;""),"")</f>
        <v/>
      </c>
    </row>
    <row r="17" spans="1:11" ht="30" customHeight="1" x14ac:dyDescent="0.15">
      <c r="A17" s="91" t="s">
        <v>64</v>
      </c>
      <c r="B17" s="52" t="s">
        <v>89</v>
      </c>
      <c r="C17" s="46" t="s">
        <v>57</v>
      </c>
      <c r="D17" s="108" t="s">
        <v>148</v>
      </c>
      <c r="E17" s="84"/>
      <c r="G17" s="64" t="s">
        <v>52</v>
      </c>
      <c r="H17" s="65" t="str">
        <f>IFERROR((VLOOKUP($G17,選択肢!$A$2:$E$8,H$6,FALSE)&amp;""),"")</f>
        <v>対象</v>
      </c>
      <c r="I17" s="65" t="str">
        <f>IFERROR((VLOOKUP($G17,選択肢!$A$2:$E$8,I$6,FALSE)&amp;""),"")</f>
        <v>対象外</v>
      </c>
      <c r="J17" s="65" t="str">
        <f>IFERROR((VLOOKUP($G17,選択肢!$A$2:$E$8,J$6,FALSE)&amp;""),"")</f>
        <v/>
      </c>
      <c r="K17" s="65" t="str">
        <f>IFERROR((VLOOKUP($G17,選択肢!$A$2:$E$8,K$6,FALSE)&amp;""),"")</f>
        <v/>
      </c>
    </row>
    <row r="18" spans="1:11" ht="39.950000000000003" customHeight="1" x14ac:dyDescent="0.15">
      <c r="A18" s="93"/>
      <c r="B18" s="53"/>
      <c r="C18" s="112" t="s">
        <v>229</v>
      </c>
      <c r="D18" s="78" t="s">
        <v>152</v>
      </c>
      <c r="E18" s="109"/>
      <c r="G18" s="64" t="s">
        <v>56</v>
      </c>
      <c r="H18" s="65" t="str">
        <f>IFERROR((VLOOKUP($G18,選択肢!$A$2:$E$8,H$6,FALSE)&amp;""),"")</f>
        <v>適</v>
      </c>
      <c r="I18" s="65" t="str">
        <f>IFERROR((VLOOKUP($G18,選択肢!$A$2:$E$8,I$6,FALSE)&amp;""),"")</f>
        <v>否</v>
      </c>
      <c r="J18" s="65" t="str">
        <f>IFERROR((VLOOKUP($G18,選択肢!$A$2:$E$8,J$6,FALSE)&amp;""),"")</f>
        <v/>
      </c>
      <c r="K18" s="65" t="str">
        <f>IFERROR((VLOOKUP($G18,選択肢!$A$2:$E$8,K$6,FALSE)&amp;""),"")</f>
        <v/>
      </c>
    </row>
    <row r="19" spans="1:11" ht="30" customHeight="1" x14ac:dyDescent="0.15">
      <c r="A19" s="93"/>
      <c r="B19" s="53"/>
      <c r="C19" s="112" t="s">
        <v>230</v>
      </c>
      <c r="D19" s="78" t="s">
        <v>153</v>
      </c>
      <c r="E19" s="109"/>
      <c r="G19" s="64" t="s">
        <v>116</v>
      </c>
      <c r="H19" s="65" t="str">
        <f>IFERROR((VLOOKUP($G19,選択肢!$A$2:$E$8,H$6,FALSE)&amp;""),"")</f>
        <v>非該当</v>
      </c>
      <c r="I19" s="65" t="str">
        <f>IFERROR((VLOOKUP($G19,選択肢!$A$2:$E$8,I$6,FALSE)&amp;""),"")</f>
        <v>適</v>
      </c>
      <c r="J19" s="65" t="str">
        <f>IFERROR((VLOOKUP($G19,選択肢!$A$2:$E$8,J$6,FALSE)&amp;""),"")</f>
        <v>否</v>
      </c>
      <c r="K19" s="65" t="str">
        <f>IFERROR((VLOOKUP($G19,選択肢!$A$2:$E$8,K$6,FALSE)&amp;""),"")</f>
        <v/>
      </c>
    </row>
    <row r="20" spans="1:11" ht="39.950000000000003" customHeight="1" x14ac:dyDescent="0.15">
      <c r="A20" s="92"/>
      <c r="B20" s="54"/>
      <c r="C20" s="112" t="s">
        <v>256</v>
      </c>
      <c r="D20" s="78" t="s">
        <v>154</v>
      </c>
      <c r="E20" s="109"/>
      <c r="G20" s="64" t="s">
        <v>116</v>
      </c>
      <c r="H20" s="65" t="str">
        <f>IFERROR((VLOOKUP($G20,選択肢!$A$2:$E$8,H$6,FALSE)&amp;""),"")</f>
        <v>非該当</v>
      </c>
      <c r="I20" s="65" t="str">
        <f>IFERROR((VLOOKUP($G20,選択肢!$A$2:$E$8,I$6,FALSE)&amp;""),"")</f>
        <v>適</v>
      </c>
      <c r="J20" s="65" t="str">
        <f>IFERROR((VLOOKUP($G20,選択肢!$A$2:$E$8,J$6,FALSE)&amp;""),"")</f>
        <v>否</v>
      </c>
      <c r="K20" s="65" t="str">
        <f>IFERROR((VLOOKUP($G20,選択肢!$A$2:$E$8,K$6,FALSE)&amp;""),"")</f>
        <v/>
      </c>
    </row>
    <row r="21" spans="1:11" ht="39.950000000000003" customHeight="1" x14ac:dyDescent="0.15">
      <c r="A21" s="47" t="s">
        <v>67</v>
      </c>
      <c r="B21" s="48" t="s">
        <v>257</v>
      </c>
      <c r="C21" s="46" t="s">
        <v>219</v>
      </c>
      <c r="D21" s="78" t="s">
        <v>165</v>
      </c>
      <c r="E21" s="84"/>
      <c r="G21" s="64" t="s">
        <v>56</v>
      </c>
      <c r="H21" s="65" t="str">
        <f>IFERROR((VLOOKUP($G21,選択肢!$A$2:$E$8,H$6,FALSE)&amp;""),"")</f>
        <v>適</v>
      </c>
      <c r="I21" s="65" t="str">
        <f>IFERROR((VLOOKUP($G21,選択肢!$A$2:$E$8,I$6,FALSE)&amp;""),"")</f>
        <v>否</v>
      </c>
      <c r="J21" s="65" t="str">
        <f>IFERROR((VLOOKUP($G21,選択肢!$A$2:$E$8,J$6,FALSE)&amp;""),"")</f>
        <v/>
      </c>
      <c r="K21" s="65" t="str">
        <f>IFERROR((VLOOKUP($G21,選択肢!$A$2:$E$8,K$6,FALSE)&amp;""),"")</f>
        <v/>
      </c>
    </row>
    <row r="22" spans="1:11" ht="39.950000000000003" customHeight="1" x14ac:dyDescent="0.15">
      <c r="A22" s="45" t="s">
        <v>70</v>
      </c>
      <c r="B22" s="51" t="s">
        <v>258</v>
      </c>
      <c r="C22" s="46" t="s">
        <v>75</v>
      </c>
      <c r="D22" s="78" t="s">
        <v>259</v>
      </c>
      <c r="E22" s="84"/>
      <c r="G22" s="64" t="s">
        <v>116</v>
      </c>
      <c r="H22" s="65" t="str">
        <f>IFERROR((VLOOKUP($G22,選択肢!$A$2:$E$8,H$6,FALSE)&amp;""),"")</f>
        <v>非該当</v>
      </c>
      <c r="I22" s="65" t="str">
        <f>IFERROR((VLOOKUP($G22,選択肢!$A$2:$E$8,I$6,FALSE)&amp;""),"")</f>
        <v>適</v>
      </c>
      <c r="J22" s="65" t="str">
        <f>IFERROR((VLOOKUP($G22,選択肢!$A$2:$E$8,J$6,FALSE)&amp;""),"")</f>
        <v>否</v>
      </c>
      <c r="K22" s="65" t="str">
        <f>IFERROR((VLOOKUP($G22,選択肢!$A$2:$E$8,K$6,FALSE)&amp;""),"")</f>
        <v/>
      </c>
    </row>
    <row r="23" spans="1:11" ht="30" customHeight="1" x14ac:dyDescent="0.15">
      <c r="A23" s="91" t="s">
        <v>266</v>
      </c>
      <c r="B23" s="90" t="s">
        <v>187</v>
      </c>
      <c r="C23" s="46" t="s">
        <v>224</v>
      </c>
      <c r="D23" s="78" t="s">
        <v>167</v>
      </c>
      <c r="E23" s="84"/>
      <c r="G23" s="64" t="s">
        <v>56</v>
      </c>
      <c r="H23" s="65" t="str">
        <f>IFERROR((VLOOKUP($G23,選択肢!$A$2:$E$8,H$6,FALSE)&amp;""),"")</f>
        <v>適</v>
      </c>
      <c r="I23" s="65" t="str">
        <f>IFERROR((VLOOKUP($G23,選択肢!$A$2:$E$8,I$6,FALSE)&amp;""),"")</f>
        <v>否</v>
      </c>
      <c r="J23" s="65" t="str">
        <f>IFERROR((VLOOKUP($G23,選択肢!$A$2:$E$8,J$6,FALSE)&amp;""),"")</f>
        <v/>
      </c>
      <c r="K23" s="65" t="str">
        <f>IFERROR((VLOOKUP($G23,選択肢!$A$2:$E$8,K$6,FALSE)&amp;""),"")</f>
        <v/>
      </c>
    </row>
    <row r="24" spans="1:11" ht="30" customHeight="1" x14ac:dyDescent="0.15">
      <c r="A24" s="91" t="s">
        <v>267</v>
      </c>
      <c r="B24" s="90" t="s">
        <v>263</v>
      </c>
      <c r="C24" s="46" t="s">
        <v>228</v>
      </c>
      <c r="D24" s="78" t="s">
        <v>168</v>
      </c>
      <c r="E24" s="84"/>
      <c r="G24" s="64" t="s">
        <v>116</v>
      </c>
      <c r="H24" s="65" t="str">
        <f>IFERROR((VLOOKUP($G24,選択肢!$A$2:$E$8,H$6,FALSE)&amp;""),"")</f>
        <v>非該当</v>
      </c>
      <c r="I24" s="65" t="str">
        <f>IFERROR((VLOOKUP($G24,選択肢!$A$2:$E$8,I$6,FALSE)&amp;""),"")</f>
        <v>適</v>
      </c>
      <c r="J24" s="65" t="str">
        <f>IFERROR((VLOOKUP($G24,選択肢!$A$2:$E$8,J$6,FALSE)&amp;""),"")</f>
        <v>否</v>
      </c>
      <c r="K24" s="65" t="str">
        <f>IFERROR((VLOOKUP($G24,選択肢!$A$2:$E$8,K$6,FALSE)&amp;""),"")</f>
        <v/>
      </c>
    </row>
    <row r="25" spans="1:11" ht="39.950000000000003" customHeight="1" x14ac:dyDescent="0.15">
      <c r="A25" s="91" t="s">
        <v>268</v>
      </c>
      <c r="B25" s="90" t="s">
        <v>264</v>
      </c>
      <c r="C25" s="46" t="s">
        <v>261</v>
      </c>
      <c r="D25" s="78" t="s">
        <v>169</v>
      </c>
      <c r="E25" s="84"/>
      <c r="G25" s="64" t="s">
        <v>116</v>
      </c>
      <c r="H25" s="65" t="str">
        <f>IFERROR((VLOOKUP($G25,選択肢!$A$2:$E$8,H$6,FALSE)&amp;""),"")</f>
        <v>非該当</v>
      </c>
      <c r="I25" s="65" t="str">
        <f>IFERROR((VLOOKUP($G25,選択肢!$A$2:$E$8,I$6,FALSE)&amp;""),"")</f>
        <v>適</v>
      </c>
      <c r="J25" s="65" t="str">
        <f>IFERROR((VLOOKUP($G25,選択肢!$A$2:$E$8,J$6,FALSE)&amp;""),"")</f>
        <v>否</v>
      </c>
      <c r="K25" s="65" t="str">
        <f>IFERROR((VLOOKUP($G25,選択肢!$A$2:$E$8,K$6,FALSE)&amp;""),"")</f>
        <v/>
      </c>
    </row>
    <row r="26" spans="1:11" ht="30" customHeight="1" x14ac:dyDescent="0.15">
      <c r="A26" s="91" t="s">
        <v>269</v>
      </c>
      <c r="B26" s="90" t="s">
        <v>265</v>
      </c>
      <c r="C26" s="46" t="s">
        <v>262</v>
      </c>
      <c r="D26" s="78" t="s">
        <v>260</v>
      </c>
      <c r="E26" s="102"/>
      <c r="G26" s="64" t="s">
        <v>56</v>
      </c>
      <c r="H26" s="65" t="str">
        <f>IFERROR((VLOOKUP($G26,選択肢!$A$2:$E$8,H$6,FALSE)&amp;""),"")</f>
        <v>適</v>
      </c>
      <c r="I26" s="65" t="str">
        <f>IFERROR((VLOOKUP($G26,選択肢!$A$2:$E$8,I$6,FALSE)&amp;""),"")</f>
        <v>否</v>
      </c>
      <c r="J26" s="65" t="str">
        <f>IFERROR((VLOOKUP($G26,選択肢!$A$2:$E$8,J$6,FALSE)&amp;""),"")</f>
        <v/>
      </c>
      <c r="K26" s="65" t="str">
        <f>IFERROR((VLOOKUP($G26,選択肢!$A$2:$E$8,K$6,FALSE)&amp;""),"")</f>
        <v/>
      </c>
    </row>
    <row r="27" spans="1:11" ht="35.1" customHeight="1" x14ac:dyDescent="0.15">
      <c r="A27" s="96" t="s">
        <v>272</v>
      </c>
      <c r="B27" s="137" t="s">
        <v>271</v>
      </c>
      <c r="C27" s="106" t="s">
        <v>273</v>
      </c>
      <c r="D27" s="110" t="s">
        <v>308</v>
      </c>
      <c r="E27" s="84"/>
      <c r="G27" s="64" t="s">
        <v>52</v>
      </c>
      <c r="H27" s="65" t="str">
        <f>IFERROR((VLOOKUP($G27,選択肢!$A$2:$E$9,H$6,FALSE)&amp;""),"")</f>
        <v>対象</v>
      </c>
      <c r="I27" s="65" t="str">
        <f>IFERROR((VLOOKUP($G27,選択肢!$A$2:$E$9,I$6,FALSE)&amp;""),"")</f>
        <v>対象外</v>
      </c>
      <c r="J27" s="65" t="str">
        <f>IFERROR((VLOOKUP($G27,選択肢!$A$2:$E$9,J$6,FALSE)&amp;""),"")</f>
        <v/>
      </c>
      <c r="K27" s="65" t="str">
        <f>IFERROR((VLOOKUP($G27,選択肢!$A$2:$E$9,K$6,FALSE)&amp;""),"")</f>
        <v/>
      </c>
    </row>
    <row r="28" spans="1:11" ht="39.950000000000003" customHeight="1" x14ac:dyDescent="0.15">
      <c r="A28" s="98"/>
      <c r="B28" s="138"/>
      <c r="C28" s="46" t="s">
        <v>53</v>
      </c>
      <c r="D28" s="99" t="s">
        <v>278</v>
      </c>
      <c r="E28" s="109"/>
      <c r="G28" s="64" t="s">
        <v>274</v>
      </c>
      <c r="H28" s="65" t="str">
        <f>IFERROR((VLOOKUP($G28,選択肢!$A$2:$E$9,H$6,FALSE)&amp;""),"")</f>
        <v>適</v>
      </c>
      <c r="I28" s="65" t="str">
        <f>IFERROR((VLOOKUP($G28,選択肢!$A$2:$E$9,I$6,FALSE)&amp;""),"")</f>
        <v>否（努力）</v>
      </c>
      <c r="J28" s="65" t="str">
        <f>IFERROR((VLOOKUP($G28,選択肢!$A$2:$E$9,J$6,FALSE)&amp;""),"")</f>
        <v/>
      </c>
      <c r="K28" s="65" t="str">
        <f>IFERROR((VLOOKUP($G28,選択肢!$A$2:$E$9,K$6,FALSE)&amp;""),"")</f>
        <v/>
      </c>
    </row>
    <row r="29" spans="1:11" ht="42.75" customHeight="1" x14ac:dyDescent="0.15">
      <c r="A29" s="98"/>
      <c r="B29" s="138"/>
      <c r="C29" s="107" t="s">
        <v>55</v>
      </c>
      <c r="D29" s="99" t="s">
        <v>279</v>
      </c>
      <c r="E29" s="109"/>
      <c r="G29" s="64" t="s">
        <v>274</v>
      </c>
      <c r="H29" s="65" t="str">
        <f>IFERROR((VLOOKUP($G29,選択肢!$A$2:$E$9,H$6,FALSE)&amp;""),"")</f>
        <v>適</v>
      </c>
      <c r="I29" s="65" t="str">
        <f>IFERROR((VLOOKUP($G29,選択肢!$A$2:$E$9,I$6,FALSE)&amp;""),"")</f>
        <v>否（努力）</v>
      </c>
      <c r="J29" s="65" t="str">
        <f>IFERROR((VLOOKUP($G29,選択肢!$A$2:$E$9,J$6,FALSE)&amp;""),"")</f>
        <v/>
      </c>
      <c r="K29" s="65" t="str">
        <f>IFERROR((VLOOKUP($G29,選択肢!$A$2:$E$9,K$6,FALSE)&amp;""),"")</f>
        <v/>
      </c>
    </row>
    <row r="30" spans="1:11" ht="42.75" customHeight="1" x14ac:dyDescent="0.15">
      <c r="A30" s="97"/>
      <c r="B30" s="139"/>
      <c r="C30" s="107" t="s">
        <v>57</v>
      </c>
      <c r="D30" s="99" t="s">
        <v>309</v>
      </c>
      <c r="E30" s="109"/>
      <c r="G30" s="64" t="s">
        <v>274</v>
      </c>
      <c r="H30" s="65" t="str">
        <f>IFERROR((VLOOKUP($G30,選択肢!$A$2:$E$9,H$6,FALSE)&amp;""),"")</f>
        <v>適</v>
      </c>
      <c r="I30" s="65" t="str">
        <f>IFERROR((VLOOKUP($G30,選択肢!$A$2:$E$9,I$6,FALSE)&amp;""),"")</f>
        <v>否（努力）</v>
      </c>
      <c r="J30" s="65" t="str">
        <f>IFERROR((VLOOKUP($G30,選択肢!$A$2:$E$9,J$6,FALSE)&amp;""),"")</f>
        <v/>
      </c>
      <c r="K30" s="65" t="str">
        <f>IFERROR((VLOOKUP($G30,選択肢!$A$2:$E$9,K$6,FALSE)&amp;""),"")</f>
        <v/>
      </c>
    </row>
    <row r="31" spans="1:11" ht="42.75" customHeight="1" x14ac:dyDescent="0.15"/>
    <row r="32" spans="1:11" ht="42.75" customHeight="1" x14ac:dyDescent="0.15"/>
    <row r="33" ht="42.75" customHeight="1" x14ac:dyDescent="0.15"/>
  </sheetData>
  <sheetProtection sheet="1" selectLockedCells="1"/>
  <mergeCells count="9">
    <mergeCell ref="B27:B30"/>
    <mergeCell ref="D14:E14"/>
    <mergeCell ref="A3:B3"/>
    <mergeCell ref="C3:D3"/>
    <mergeCell ref="A5:B5"/>
    <mergeCell ref="C5:D5"/>
    <mergeCell ref="D10:E10"/>
    <mergeCell ref="D6:E6"/>
    <mergeCell ref="B6:B9"/>
  </mergeCells>
  <phoneticPr fontId="4"/>
  <conditionalFormatting sqref="E7:E8">
    <cfRule type="expression" dxfId="16" priority="18">
      <formula>$E$3="対象外"</formula>
    </cfRule>
  </conditionalFormatting>
  <conditionalFormatting sqref="E13">
    <cfRule type="expression" dxfId="15" priority="17">
      <formula>$E$3="対象外"</formula>
    </cfRule>
  </conditionalFormatting>
  <conditionalFormatting sqref="E9 E12">
    <cfRule type="expression" dxfId="14" priority="11">
      <formula>$E$3="対象外"</formula>
    </cfRule>
  </conditionalFormatting>
  <conditionalFormatting sqref="E11">
    <cfRule type="expression" dxfId="13" priority="10">
      <formula>$E$3="対象外"</formula>
    </cfRule>
  </conditionalFormatting>
  <conditionalFormatting sqref="E15:E16">
    <cfRule type="expression" dxfId="12" priority="8">
      <formula>$E$3="対象外"</formula>
    </cfRule>
  </conditionalFormatting>
  <conditionalFormatting sqref="E18:E23">
    <cfRule type="expression" dxfId="11" priority="7">
      <formula>$E$3="対象外"</formula>
    </cfRule>
  </conditionalFormatting>
  <conditionalFormatting sqref="E24:E26">
    <cfRule type="expression" dxfId="10" priority="6">
      <formula>$E$3="対象外"</formula>
    </cfRule>
  </conditionalFormatting>
  <conditionalFormatting sqref="E28:E30">
    <cfRule type="expression" dxfId="9" priority="5">
      <formula>$E$3="対象外"</formula>
    </cfRule>
  </conditionalFormatting>
  <conditionalFormatting sqref="E18">
    <cfRule type="expression" dxfId="8" priority="4">
      <formula>$E$17="対象外"</formula>
    </cfRule>
  </conditionalFormatting>
  <conditionalFormatting sqref="E19:E20">
    <cfRule type="expression" dxfId="7" priority="3">
      <formula>$E$17="対象外"</formula>
    </cfRule>
  </conditionalFormatting>
  <conditionalFormatting sqref="E28">
    <cfRule type="expression" dxfId="6" priority="2">
      <formula>$E$27="対象外"</formula>
    </cfRule>
  </conditionalFormatting>
  <conditionalFormatting sqref="E29:E30">
    <cfRule type="expression" dxfId="5" priority="1">
      <formula>$E$27="対象外"</formula>
    </cfRule>
  </conditionalFormatting>
  <dataValidations count="22">
    <dataValidation type="list" allowBlank="1" showInputMessage="1" showErrorMessage="1" sqref="E3:E4" xr:uid="{DC1AED8A-8D33-4CDB-96BF-A2F0D1CA7AB2}">
      <formula1>【ア】</formula1>
    </dataValidation>
    <dataValidation type="list" allowBlank="1" showInputMessage="1" showErrorMessage="1" sqref="E8" xr:uid="{EEA90D30-5C01-4C18-8581-0A9891253AE7}">
      <formula1>$H$8:$I$8</formula1>
    </dataValidation>
    <dataValidation type="list" allowBlank="1" showInputMessage="1" showErrorMessage="1" sqref="E7" xr:uid="{F2C605EB-A496-4D04-97E5-F13719E292B1}">
      <formula1>$H$7:$I$7</formula1>
    </dataValidation>
    <dataValidation type="list" allowBlank="1" showInputMessage="1" showErrorMessage="1" sqref="E21 E23" xr:uid="{985BFB1B-4D85-4CB3-8D0C-EA31A5E6037B}">
      <formula1>$H$21:$I$21</formula1>
    </dataValidation>
    <dataValidation type="list" allowBlank="1" showInputMessage="1" showErrorMessage="1" sqref="E17" xr:uid="{92B69D9C-FFC1-4FAA-A736-3849EB8EA86B}">
      <formula1>$H$17:$I$17</formula1>
    </dataValidation>
    <dataValidation type="list" allowBlank="1" showInputMessage="1" showErrorMessage="1" sqref="E16" xr:uid="{692DA8A4-4471-46F6-8BA5-444E4D3DCD0A}">
      <formula1>$H$16:$I$16</formula1>
    </dataValidation>
    <dataValidation type="list" allowBlank="1" showInputMessage="1" showErrorMessage="1" sqref="E15" xr:uid="{42BA63BF-66A7-43B0-8BBB-56B7223422AA}">
      <formula1>$H$15:$I$15</formula1>
    </dataValidation>
    <dataValidation type="list" allowBlank="1" showInputMessage="1" showErrorMessage="1" sqref="E13" xr:uid="{1EF692D5-78E4-48D9-88A7-81C862C177F1}">
      <formula1>$H$13:$I$13</formula1>
    </dataValidation>
    <dataValidation type="list" allowBlank="1" showInputMessage="1" showErrorMessage="1" sqref="E9" xr:uid="{189A0B5D-137C-4327-BC08-31EAC65710B8}">
      <formula1>#REF!</formula1>
    </dataValidation>
    <dataValidation type="list" allowBlank="1" showInputMessage="1" showErrorMessage="1" sqref="E11" xr:uid="{29010BBD-E7FC-4628-AEF3-35CE5DB248F8}">
      <formula1>$H$11:$J$11</formula1>
    </dataValidation>
    <dataValidation type="list" allowBlank="1" showInputMessage="1" showErrorMessage="1" sqref="E12" xr:uid="{267D0C78-9D3F-4C0C-8807-41940FC2BCFA}">
      <formula1>$H$12:$J$12</formula1>
    </dataValidation>
    <dataValidation type="list" allowBlank="1" showInputMessage="1" showErrorMessage="1" sqref="E22" xr:uid="{83F5AB49-BB6F-4756-9889-C3E1C8C371DF}">
      <formula1>$H$22:$J$22</formula1>
    </dataValidation>
    <dataValidation type="list" allowBlank="1" showInputMessage="1" showErrorMessage="1" sqref="E28" xr:uid="{084117FE-0E01-4C0B-A5C4-2733105414A5}">
      <formula1>$H$28:$I$28</formula1>
    </dataValidation>
    <dataValidation type="list" allowBlank="1" showInputMessage="1" showErrorMessage="1" sqref="E29" xr:uid="{4AACE23E-039E-4101-B00B-8564AC6A5409}">
      <formula1>$H$29:$I$29</formula1>
    </dataValidation>
    <dataValidation type="list" allowBlank="1" showInputMessage="1" showErrorMessage="1" sqref="E30" xr:uid="{91ECDA6D-FE22-489D-BA07-6590BFFD6F13}">
      <formula1>$H$30:$I$30</formula1>
    </dataValidation>
    <dataValidation type="list" allowBlank="1" showInputMessage="1" showErrorMessage="1" sqref="E19" xr:uid="{243B079B-79FB-441E-86DD-1BC843ABE4A6}">
      <formula1>$H$19:$J$19</formula1>
    </dataValidation>
    <dataValidation type="list" allowBlank="1" showInputMessage="1" showErrorMessage="1" sqref="E20" xr:uid="{3AF732AF-038F-4F05-A19D-9FACC6A793AE}">
      <formula1>$H$20:$J$20</formula1>
    </dataValidation>
    <dataValidation type="list" allowBlank="1" showInputMessage="1" showErrorMessage="1" sqref="E18" xr:uid="{23A7386D-8B44-4E82-A00E-7FD0379337A3}">
      <formula1>$H$18:$I$18</formula1>
    </dataValidation>
    <dataValidation type="list" allowBlank="1" showInputMessage="1" showErrorMessage="1" sqref="E24" xr:uid="{0F64498A-D1A8-41C2-8AB1-4F13EE1D77EB}">
      <formula1>$H$24:$J$24</formula1>
    </dataValidation>
    <dataValidation type="list" allowBlank="1" showInputMessage="1" showErrorMessage="1" sqref="E25" xr:uid="{0D7DD11A-EA5B-4A2B-AF3C-799E51DEF344}">
      <formula1>$H$25:$J$25</formula1>
    </dataValidation>
    <dataValidation type="list" allowBlank="1" showInputMessage="1" showErrorMessage="1" sqref="E26" xr:uid="{8157CA54-2B7A-4073-926A-79C80707FE96}">
      <formula1>$H$26:$I$26</formula1>
    </dataValidation>
    <dataValidation type="list" allowBlank="1" showInputMessage="1" showErrorMessage="1" sqref="E27" xr:uid="{BDEB0559-CF72-42E0-8259-B4928BD29CD6}">
      <formula1>$H$27:$I$27</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9051F4D-E0D3-47FE-9E77-C9469067D602}">
          <x14:formula1>
            <xm:f>選択肢!$A$2:$A$8</xm:f>
          </x14:formula1>
          <xm:sqref>G7:G9 G11:G13 G15:G26</xm:sqref>
        </x14:dataValidation>
        <x14:dataValidation type="list" allowBlank="1" showInputMessage="1" showErrorMessage="1" xr:uid="{965B0699-C819-41D3-8099-693592B4874D}">
          <x14:formula1>
            <xm:f>選択肢!$A$2:$A$9</xm:f>
          </x14:formula1>
          <xm:sqref>G27:G30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3894-CF94-42AC-AA65-ABB46A3DFF13}">
  <sheetPr>
    <tabColor theme="8"/>
  </sheetPr>
  <dimension ref="A1:N7"/>
  <sheetViews>
    <sheetView view="pageBreakPreview" zoomScaleNormal="100" zoomScaleSheetLayoutView="100" workbookViewId="0">
      <selection activeCell="E5" sqref="E5"/>
    </sheetView>
  </sheetViews>
  <sheetFormatPr defaultRowHeight="13.5" x14ac:dyDescent="0.15"/>
  <cols>
    <col min="1" max="1" width="2.5" style="3" customWidth="1"/>
    <col min="2" max="2" width="14.125" style="3" customWidth="1"/>
    <col min="3" max="3" width="4.125" style="3" customWidth="1"/>
    <col min="4" max="4" width="65.625" style="3" customWidth="1"/>
    <col min="5" max="5" width="12.625" style="27" customWidth="1"/>
    <col min="6" max="6" width="3.375" style="3" bestFit="1" customWidth="1"/>
    <col min="7" max="7" width="9" style="3" bestFit="1" customWidth="1"/>
    <col min="8" max="11" width="9" style="3" customWidth="1"/>
    <col min="12" max="16384" width="9" style="3"/>
  </cols>
  <sheetData>
    <row r="1" spans="1:14" ht="29.25" customHeight="1" x14ac:dyDescent="0.15">
      <c r="A1" s="25" t="s">
        <v>281</v>
      </c>
      <c r="B1" s="26"/>
      <c r="C1" s="26"/>
      <c r="E1" s="113" t="str">
        <f>'1.出入口'!E1</f>
        <v>整備項目表（公園）</v>
      </c>
    </row>
    <row r="2" spans="1:14" ht="15" customHeight="1" x14ac:dyDescent="0.15">
      <c r="D2" s="28"/>
      <c r="E2" s="28"/>
      <c r="N2" s="4"/>
    </row>
    <row r="3" spans="1:14" s="18" customFormat="1" ht="15" customHeight="1" x14ac:dyDescent="0.15">
      <c r="A3" s="29"/>
      <c r="B3" s="19"/>
      <c r="C3" s="19"/>
      <c r="D3" s="40"/>
      <c r="E3" s="30"/>
    </row>
    <row r="4" spans="1:14" ht="21" customHeight="1" thickBot="1" x14ac:dyDescent="0.2">
      <c r="A4" s="126" t="s">
        <v>1</v>
      </c>
      <c r="B4" s="126"/>
      <c r="C4" s="129" t="s">
        <v>28</v>
      </c>
      <c r="D4" s="130"/>
      <c r="E4" s="80" t="s">
        <v>2</v>
      </c>
      <c r="G4" s="64" t="s">
        <v>119</v>
      </c>
      <c r="H4" s="64">
        <v>2</v>
      </c>
      <c r="I4" s="64">
        <v>3</v>
      </c>
      <c r="J4" s="64">
        <v>4</v>
      </c>
      <c r="K4" s="64">
        <v>5</v>
      </c>
    </row>
    <row r="5" spans="1:14" ht="60" customHeight="1" thickTop="1" x14ac:dyDescent="0.15">
      <c r="A5" s="43" t="s">
        <v>46</v>
      </c>
      <c r="B5" s="44" t="s">
        <v>111</v>
      </c>
      <c r="C5" s="82" t="s">
        <v>39</v>
      </c>
      <c r="D5" s="78" t="s">
        <v>310</v>
      </c>
      <c r="E5" s="87"/>
      <c r="G5" s="64" t="s">
        <v>52</v>
      </c>
      <c r="H5" s="65" t="str">
        <f>IFERROR((VLOOKUP($G5,選択肢!$A$2:$E$8,H$4,FALSE)&amp;""),"")</f>
        <v>対象</v>
      </c>
      <c r="I5" s="65" t="str">
        <f>IFERROR((VLOOKUP($G5,選択肢!$A$2:$E$8,I$4,FALSE)&amp;""),"")</f>
        <v>対象外</v>
      </c>
      <c r="J5" s="65" t="str">
        <f>IFERROR((VLOOKUP($G5,選択肢!$A$2:$E$8,J$4,FALSE)&amp;""),"")</f>
        <v/>
      </c>
      <c r="K5" s="65" t="str">
        <f>IFERROR((VLOOKUP($G5,選択肢!$A$2:$E$8,K$4,FALSE)&amp;""),"")</f>
        <v/>
      </c>
    </row>
    <row r="6" spans="1:14" ht="60" customHeight="1" thickBot="1" x14ac:dyDescent="0.2">
      <c r="A6" s="43" t="s">
        <v>47</v>
      </c>
      <c r="B6" s="44" t="s">
        <v>87</v>
      </c>
      <c r="C6" s="82" t="s">
        <v>40</v>
      </c>
      <c r="D6" s="78" t="s">
        <v>112</v>
      </c>
      <c r="E6" s="89"/>
      <c r="G6" s="64" t="s">
        <v>56</v>
      </c>
      <c r="H6" s="65" t="str">
        <f>IFERROR((VLOOKUP($G6,選択肢!$A$2:$E$8,H$4,FALSE)&amp;""),"")</f>
        <v>適</v>
      </c>
      <c r="I6" s="65" t="str">
        <f>IFERROR((VLOOKUP($G6,選択肢!$A$2:$E$8,I$4,FALSE)&amp;""),"")</f>
        <v>否</v>
      </c>
      <c r="J6" s="65" t="str">
        <f>IFERROR((VLOOKUP($G6,選択肢!$A$2:$E$8,J$4,FALSE)&amp;""),"")</f>
        <v/>
      </c>
      <c r="K6" s="65" t="str">
        <f>IFERROR((VLOOKUP($G6,選択肢!$A$2:$E$8,K$4,FALSE)&amp;""),"")</f>
        <v/>
      </c>
    </row>
    <row r="7" spans="1:14" ht="14.25" thickTop="1" x14ac:dyDescent="0.15"/>
  </sheetData>
  <sheetProtection sheet="1" selectLockedCells="1"/>
  <mergeCells count="2">
    <mergeCell ref="A4:B4"/>
    <mergeCell ref="C4:D4"/>
  </mergeCells>
  <phoneticPr fontId="4"/>
  <conditionalFormatting sqref="E5">
    <cfRule type="expression" dxfId="4" priority="2">
      <formula>#REF!="対象外"</formula>
    </cfRule>
  </conditionalFormatting>
  <conditionalFormatting sqref="E6">
    <cfRule type="expression" dxfId="3" priority="1">
      <formula>$E$5="対象外"</formula>
    </cfRule>
  </conditionalFormatting>
  <dataValidations count="3">
    <dataValidation type="list" allowBlank="1" showInputMessage="1" showErrorMessage="1" sqref="E3" xr:uid="{0999250D-68D1-4C5B-B286-EEEFDEB55452}">
      <formula1>【ウ】</formula1>
    </dataValidation>
    <dataValidation type="list" allowBlank="1" showInputMessage="1" showErrorMessage="1" sqref="E6" xr:uid="{39715C2C-DCCD-48CE-A1A5-394213FEF87F}">
      <formula1>$H$6:$J$6</formula1>
    </dataValidation>
    <dataValidation type="list" allowBlank="1" showInputMessage="1" showErrorMessage="1" sqref="E5" xr:uid="{28B0A568-DED6-47BD-BD3A-81EAB99A22C5}">
      <formula1>$H$5:$I$5</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AABC6C-6AF4-4D3F-9F27-F5D76E0DCC3B}">
          <x14:formula1>
            <xm:f>選択肢!$A$2:$A$8</xm:f>
          </x14:formula1>
          <xm:sqref>G5:G6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6680D-0128-4ABB-BF33-D7662F8182F6}">
  <sheetPr>
    <tabColor theme="8"/>
  </sheetPr>
  <dimension ref="A1:N6"/>
  <sheetViews>
    <sheetView view="pageBreakPreview" zoomScaleNormal="100" zoomScaleSheetLayoutView="100" workbookViewId="0">
      <selection activeCell="E4" sqref="E4"/>
    </sheetView>
  </sheetViews>
  <sheetFormatPr defaultRowHeight="13.5" x14ac:dyDescent="0.15"/>
  <cols>
    <col min="1" max="1" width="2.5" style="3" customWidth="1"/>
    <col min="2" max="2" width="14.125" style="3" customWidth="1"/>
    <col min="3" max="3" width="4.625" style="3" customWidth="1"/>
    <col min="4" max="4" width="65.625" style="3" customWidth="1"/>
    <col min="5" max="5" width="12.625" style="27" customWidth="1"/>
    <col min="6" max="6" width="3.375" style="3" bestFit="1" customWidth="1"/>
    <col min="7" max="7" width="9" style="3" bestFit="1" customWidth="1"/>
    <col min="8" max="11" width="9" style="3" customWidth="1"/>
    <col min="12" max="16384" width="9" style="3"/>
  </cols>
  <sheetData>
    <row r="1" spans="1:14" ht="29.25" customHeight="1" x14ac:dyDescent="0.15">
      <c r="A1" s="25" t="s">
        <v>297</v>
      </c>
      <c r="B1" s="26"/>
      <c r="C1" s="26"/>
      <c r="E1" s="113" t="str">
        <f>'1.出入口'!E1</f>
        <v>整備項目表（公園）</v>
      </c>
    </row>
    <row r="2" spans="1:14" ht="15" customHeight="1" x14ac:dyDescent="0.15">
      <c r="D2" s="28"/>
      <c r="E2" s="28"/>
      <c r="N2" s="4"/>
    </row>
    <row r="3" spans="1:14" ht="21" customHeight="1" thickBot="1" x14ac:dyDescent="0.2">
      <c r="A3" s="126" t="s">
        <v>1</v>
      </c>
      <c r="B3" s="126"/>
      <c r="C3" s="129" t="s">
        <v>28</v>
      </c>
      <c r="D3" s="130"/>
      <c r="E3" s="80" t="s">
        <v>2</v>
      </c>
      <c r="G3" s="64" t="s">
        <v>119</v>
      </c>
      <c r="H3" s="64">
        <v>2</v>
      </c>
      <c r="I3" s="64">
        <v>3</v>
      </c>
      <c r="J3" s="64">
        <v>4</v>
      </c>
      <c r="K3" s="64">
        <v>5</v>
      </c>
    </row>
    <row r="4" spans="1:14" ht="60" customHeight="1" thickTop="1" x14ac:dyDescent="0.15">
      <c r="A4" s="43" t="s">
        <v>46</v>
      </c>
      <c r="B4" s="44" t="s">
        <v>302</v>
      </c>
      <c r="C4" s="82" t="s">
        <v>39</v>
      </c>
      <c r="D4" s="78" t="s">
        <v>282</v>
      </c>
      <c r="E4" s="87"/>
      <c r="G4" s="64" t="s">
        <v>56</v>
      </c>
      <c r="H4" s="65" t="str">
        <f>IFERROR((VLOOKUP($G4,選択肢!$A$2:$E$8,H$3,FALSE)&amp;""),"")</f>
        <v>適</v>
      </c>
      <c r="I4" s="65" t="str">
        <f>IFERROR((VLOOKUP($G4,選択肢!$A$2:$E$8,I$3,FALSE)&amp;""),"")</f>
        <v>否</v>
      </c>
      <c r="J4" s="65" t="str">
        <f>IFERROR((VLOOKUP($G4,選択肢!$A$2:$E$8,J$3,FALSE)&amp;""),"")</f>
        <v/>
      </c>
      <c r="K4" s="65" t="str">
        <f>IFERROR((VLOOKUP($G4,選択肢!$A$2:$E$8,K$3,FALSE)&amp;""),"")</f>
        <v/>
      </c>
    </row>
    <row r="5" spans="1:14" ht="60" customHeight="1" thickBot="1" x14ac:dyDescent="0.2">
      <c r="A5" s="43" t="s">
        <v>47</v>
      </c>
      <c r="B5" s="44" t="s">
        <v>87</v>
      </c>
      <c r="C5" s="82" t="s">
        <v>40</v>
      </c>
      <c r="D5" s="78" t="s">
        <v>113</v>
      </c>
      <c r="E5" s="89"/>
      <c r="G5" s="64" t="s">
        <v>56</v>
      </c>
      <c r="H5" s="65" t="str">
        <f>IFERROR((VLOOKUP($G5,選択肢!$A$2:$E$8,H$3,FALSE)&amp;""),"")</f>
        <v>適</v>
      </c>
      <c r="I5" s="65" t="str">
        <f>IFERROR((VLOOKUP($G5,選択肢!$A$2:$E$8,I$3,FALSE)&amp;""),"")</f>
        <v>否</v>
      </c>
      <c r="J5" s="65" t="str">
        <f>IFERROR((VLOOKUP($G5,選択肢!$A$2:$E$8,J$3,FALSE)&amp;""),"")</f>
        <v/>
      </c>
      <c r="K5" s="65" t="str">
        <f>IFERROR((VLOOKUP($G5,選択肢!$A$2:$E$8,K$3,FALSE)&amp;""),"")</f>
        <v/>
      </c>
    </row>
    <row r="6" spans="1:14" ht="14.25" thickTop="1" x14ac:dyDescent="0.15"/>
  </sheetData>
  <sheetProtection sheet="1" selectLockedCells="1"/>
  <mergeCells count="2">
    <mergeCell ref="A3:B3"/>
    <mergeCell ref="C3:D3"/>
  </mergeCells>
  <phoneticPr fontId="4"/>
  <conditionalFormatting sqref="E4">
    <cfRule type="expression" dxfId="2" priority="2">
      <formula>#REF!="対象外"</formula>
    </cfRule>
  </conditionalFormatting>
  <conditionalFormatting sqref="E5">
    <cfRule type="expression" dxfId="1" priority="1">
      <formula>#REF!="対象外"</formula>
    </cfRule>
  </conditionalFormatting>
  <dataValidations count="2">
    <dataValidation type="list" allowBlank="1" showInputMessage="1" showErrorMessage="1" sqref="E5" xr:uid="{35211607-3419-46AD-8CAE-ED2A349DB246}">
      <formula1>$H$5:$I$5</formula1>
    </dataValidation>
    <dataValidation type="list" allowBlank="1" showInputMessage="1" showErrorMessage="1" sqref="E4" xr:uid="{65ADC27A-29BD-4AA4-9B3D-7146BA54EE97}">
      <formula1>$H$4:$I$4</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F16F84D-C173-4AE1-ACA6-DD235EC98ECE}">
          <x14:formula1>
            <xm:f>選択肢!$A$2:$A$8</xm:f>
          </x14:formula1>
          <xm:sqref>G4:G5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3943C-5D4E-4EA6-A772-12216D740892}">
  <sheetPr>
    <tabColor theme="8"/>
  </sheetPr>
  <dimension ref="A1:N5"/>
  <sheetViews>
    <sheetView view="pageBreakPreview" zoomScaleNormal="100" zoomScaleSheetLayoutView="100" workbookViewId="0">
      <selection activeCell="E4" sqref="E4"/>
    </sheetView>
  </sheetViews>
  <sheetFormatPr defaultRowHeight="13.5" x14ac:dyDescent="0.15"/>
  <cols>
    <col min="1" max="1" width="2.5" style="3" customWidth="1"/>
    <col min="2" max="2" width="14.125" style="3" customWidth="1"/>
    <col min="3" max="3" width="4.625" style="3" customWidth="1"/>
    <col min="4" max="4" width="65.625" style="3" customWidth="1"/>
    <col min="5" max="5" width="12.625" style="27" customWidth="1"/>
    <col min="6" max="6" width="3.375" style="3" bestFit="1" customWidth="1"/>
    <col min="7" max="7" width="9" style="3" bestFit="1" customWidth="1"/>
    <col min="8" max="11" width="9" style="3" customWidth="1"/>
    <col min="12" max="16384" width="9" style="3"/>
  </cols>
  <sheetData>
    <row r="1" spans="1:14" ht="29.25" customHeight="1" x14ac:dyDescent="0.15">
      <c r="A1" s="25" t="s">
        <v>283</v>
      </c>
      <c r="B1" s="26"/>
      <c r="C1" s="26"/>
      <c r="E1" s="113" t="str">
        <f>'1.出入口'!E1</f>
        <v>整備項目表（公園）</v>
      </c>
    </row>
    <row r="2" spans="1:14" ht="15" customHeight="1" x14ac:dyDescent="0.15">
      <c r="D2" s="28"/>
      <c r="E2" s="28"/>
      <c r="N2" s="4"/>
    </row>
    <row r="3" spans="1:14" ht="21" customHeight="1" thickBot="1" x14ac:dyDescent="0.2">
      <c r="A3" s="126" t="s">
        <v>1</v>
      </c>
      <c r="B3" s="126"/>
      <c r="C3" s="129" t="s">
        <v>28</v>
      </c>
      <c r="D3" s="130"/>
      <c r="E3" s="80" t="s">
        <v>2</v>
      </c>
      <c r="G3" s="64" t="s">
        <v>119</v>
      </c>
      <c r="H3" s="64">
        <v>2</v>
      </c>
      <c r="I3" s="64">
        <v>3</v>
      </c>
      <c r="J3" s="64">
        <v>4</v>
      </c>
      <c r="K3" s="64">
        <v>5</v>
      </c>
    </row>
    <row r="4" spans="1:14" ht="60" customHeight="1" thickTop="1" thickBot="1" x14ac:dyDescent="0.2">
      <c r="A4" s="43" t="s">
        <v>46</v>
      </c>
      <c r="B4" s="44" t="s">
        <v>302</v>
      </c>
      <c r="C4" s="82"/>
      <c r="D4" s="78" t="s">
        <v>284</v>
      </c>
      <c r="E4" s="95"/>
      <c r="G4" s="64" t="s">
        <v>116</v>
      </c>
      <c r="H4" s="65" t="str">
        <f>IFERROR((VLOOKUP($G4,選択肢!$A$2:$E$8,H$3,FALSE)&amp;""),"")</f>
        <v>非該当</v>
      </c>
      <c r="I4" s="65" t="str">
        <f>IFERROR((VLOOKUP($G4,選択肢!$A$2:$E$8,I$3,FALSE)&amp;""),"")</f>
        <v>適</v>
      </c>
      <c r="J4" s="65" t="str">
        <f>IFERROR((VLOOKUP($G4,選択肢!$A$2:$E$8,J$3,FALSE)&amp;""),"")</f>
        <v>否</v>
      </c>
      <c r="K4" s="65" t="str">
        <f>IFERROR((VLOOKUP($G4,選択肢!$A$2:$E$8,K$3,FALSE)&amp;""),"")</f>
        <v/>
      </c>
    </row>
    <row r="5" spans="1:14" ht="14.25" thickTop="1" x14ac:dyDescent="0.15"/>
  </sheetData>
  <sheetProtection sheet="1" selectLockedCells="1"/>
  <mergeCells count="2">
    <mergeCell ref="A3:B3"/>
    <mergeCell ref="C3:D3"/>
  </mergeCells>
  <phoneticPr fontId="4"/>
  <conditionalFormatting sqref="E4">
    <cfRule type="expression" dxfId="0" priority="2">
      <formula>#REF!="対象外"</formula>
    </cfRule>
  </conditionalFormatting>
  <dataValidations count="1">
    <dataValidation type="list" allowBlank="1" showInputMessage="1" showErrorMessage="1" sqref="E4" xr:uid="{EF649B2E-0409-4213-A4A8-A6B595DCEE9D}">
      <formula1>$H$4:$J$4</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B320DA-7051-4A85-BB4D-819E5D94DEF3}">
          <x14:formula1>
            <xm:f>選択肢!$A$2:$A$8</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2D56-BBB4-4F5E-A7D4-D5ECB34ADA29}">
  <sheetPr>
    <tabColor rgb="FFFFFF00"/>
  </sheetPr>
  <dimension ref="A1:D15"/>
  <sheetViews>
    <sheetView view="pageBreakPreview" zoomScaleNormal="85" zoomScaleSheetLayoutView="100" workbookViewId="0">
      <selection sqref="A1:C1"/>
    </sheetView>
  </sheetViews>
  <sheetFormatPr defaultRowHeight="13.5" x14ac:dyDescent="0.15"/>
  <cols>
    <col min="1" max="1" width="20.625" style="3" customWidth="1"/>
    <col min="2" max="2" width="40.625" style="3" customWidth="1"/>
    <col min="3" max="3" width="20.625" style="27" customWidth="1"/>
    <col min="4" max="17" width="2.5" style="3" customWidth="1"/>
    <col min="18" max="16384" width="9" style="3"/>
  </cols>
  <sheetData>
    <row r="1" spans="1:4" ht="29.25" customHeight="1" x14ac:dyDescent="0.15">
      <c r="A1" s="122" t="s">
        <v>135</v>
      </c>
      <c r="B1" s="122"/>
      <c r="C1" s="122"/>
    </row>
    <row r="2" spans="1:4" ht="5.25" customHeight="1" x14ac:dyDescent="0.15">
      <c r="A2" s="31"/>
      <c r="B2" s="32"/>
      <c r="C2" s="33"/>
    </row>
    <row r="3" spans="1:4" ht="25.5" customHeight="1" x14ac:dyDescent="0.15">
      <c r="A3" s="121"/>
      <c r="B3" s="121"/>
      <c r="C3" s="121"/>
    </row>
    <row r="4" spans="1:4" s="35" customFormat="1" ht="39.950000000000003" customHeight="1" x14ac:dyDescent="0.15">
      <c r="A4" s="34"/>
      <c r="B4" s="34" t="s">
        <v>37</v>
      </c>
      <c r="C4" s="34" t="s">
        <v>9</v>
      </c>
    </row>
    <row r="5" spans="1:4" s="35" customFormat="1" ht="35.1" customHeight="1" x14ac:dyDescent="0.15">
      <c r="A5" s="36">
        <v>1</v>
      </c>
      <c r="B5" s="39" t="s">
        <v>114</v>
      </c>
      <c r="C5" s="77" t="str">
        <f>IF(D5&gt;=1,"不適合","適合")</f>
        <v>適合</v>
      </c>
      <c r="D5" s="35">
        <f>COUNTIF('1.出入口'!$E$6:$E$15,"否")</f>
        <v>0</v>
      </c>
    </row>
    <row r="6" spans="1:4" s="35" customFormat="1" ht="35.1" customHeight="1" x14ac:dyDescent="0.15">
      <c r="A6" s="36">
        <v>2</v>
      </c>
      <c r="B6" s="37" t="s">
        <v>285</v>
      </c>
      <c r="C6" s="77" t="str">
        <f>IF(D6&gt;=1,"不適合","適合")</f>
        <v>適合</v>
      </c>
      <c r="D6" s="35">
        <f>COUNTIF('2.園路'!E6:E13,"否")</f>
        <v>0</v>
      </c>
    </row>
    <row r="7" spans="1:4" s="35" customFormat="1" ht="35.1" customHeight="1" x14ac:dyDescent="0.15">
      <c r="A7" s="36">
        <v>3</v>
      </c>
      <c r="B7" s="37" t="s">
        <v>6</v>
      </c>
      <c r="C7" s="77" t="str">
        <f>IF(OR('3.傾斜路'!E3="対象外",'3.傾斜路'!E3=""),"対象外",IF(D7&gt;=1,"不適合","適合"))</f>
        <v>適合</v>
      </c>
      <c r="D7" s="35">
        <f>COUNTIF('3.傾斜路'!E7:E16,"否")</f>
        <v>0</v>
      </c>
    </row>
    <row r="8" spans="1:4" s="35" customFormat="1" ht="35.1" customHeight="1" x14ac:dyDescent="0.15">
      <c r="A8" s="36">
        <v>4</v>
      </c>
      <c r="B8" s="37" t="s">
        <v>115</v>
      </c>
      <c r="C8" s="77" t="str">
        <f>IF(OR('4.階段'!E3="対象外",'4.階段'!E3=""),"対象外",IF(D8&gt;=1,"不適合","適合"))</f>
        <v>適合</v>
      </c>
      <c r="D8" s="35">
        <f>COUNTIF('4.階段'!E5:E15,"否")</f>
        <v>0</v>
      </c>
    </row>
    <row r="9" spans="1:4" s="35" customFormat="1" ht="35.1" customHeight="1" x14ac:dyDescent="0.15">
      <c r="A9" s="111" t="s">
        <v>286</v>
      </c>
      <c r="B9" s="37" t="s">
        <v>287</v>
      </c>
      <c r="C9" s="77" t="str">
        <f>IF(OR('5-1.便所'!E3="対象外",'5-1.便所'!E3=""),"対象外",IF(D9&gt;=1,"不適合","適合"))</f>
        <v>適合</v>
      </c>
      <c r="D9" s="35">
        <f>COUNTIF('5-1.便所'!E7:E19,"否")</f>
        <v>0</v>
      </c>
    </row>
    <row r="10" spans="1:4" s="35" customFormat="1" ht="35.1" customHeight="1" x14ac:dyDescent="0.15">
      <c r="A10" s="111" t="s">
        <v>288</v>
      </c>
      <c r="B10" s="37" t="s">
        <v>118</v>
      </c>
      <c r="C10" s="77" t="str">
        <f>IF(OR('5-2.便所'!E3="対象外",'5-2.便所'!E3=""),"対象外",IF(D10&gt;=1,"不適合","適合"))</f>
        <v>適合</v>
      </c>
      <c r="D10" s="35">
        <f>COUNTIF('5-2.便所'!E6:E27,"否")</f>
        <v>0</v>
      </c>
    </row>
    <row r="11" spans="1:4" s="35" customFormat="1" ht="35.1" customHeight="1" x14ac:dyDescent="0.15">
      <c r="A11" s="36">
        <v>6</v>
      </c>
      <c r="B11" s="37" t="s">
        <v>104</v>
      </c>
      <c r="C11" s="77" t="str">
        <f>IF(OR('6.案内板等'!E3="対象外",'6.案内板等'!E3=""),"対象外",IF(D11&gt;=1,"不適合","適合"))</f>
        <v>適合</v>
      </c>
      <c r="D11" s="35">
        <f>COUNTIF('6.案内板等'!E8:E12,"否")</f>
        <v>0</v>
      </c>
    </row>
    <row r="12" spans="1:4" s="35" customFormat="1" ht="35.1" customHeight="1" x14ac:dyDescent="0.15">
      <c r="A12" s="38">
        <v>7</v>
      </c>
      <c r="B12" s="39" t="s">
        <v>289</v>
      </c>
      <c r="C12" s="77" t="str">
        <f>IF(OR('7.駐車場等'!E3="対象外",'7.駐車場等'!E3=""),"対象外",IF(D12&gt;=1,"不適合","適合"))</f>
        <v>適合</v>
      </c>
      <c r="D12" s="35">
        <f>COUNTIF('7.駐車場等'!E7:E30,"否")</f>
        <v>0</v>
      </c>
    </row>
    <row r="13" spans="1:4" s="35" customFormat="1" ht="35.1" customHeight="1" x14ac:dyDescent="0.15">
      <c r="A13" s="38" t="s">
        <v>291</v>
      </c>
      <c r="B13" s="39" t="s">
        <v>7</v>
      </c>
      <c r="C13" s="77" t="str">
        <f>IF(D13&gt;=1,"不適合","適合")</f>
        <v>適合</v>
      </c>
      <c r="D13" s="35">
        <f>COUNTIF('8.育児用施設'!E5:E6,"否")</f>
        <v>0</v>
      </c>
    </row>
    <row r="14" spans="1:4" s="35" customFormat="1" ht="35.1" customHeight="1" x14ac:dyDescent="0.15">
      <c r="A14" s="36">
        <v>9</v>
      </c>
      <c r="B14" s="37" t="s">
        <v>8</v>
      </c>
      <c r="C14" s="77" t="str">
        <f>IF(D14&gt;=1,"不適合","適合")</f>
        <v>適合</v>
      </c>
      <c r="D14" s="35">
        <f>COUNTIF('9.休憩設備'!E4:E5,"否")</f>
        <v>0</v>
      </c>
    </row>
    <row r="15" spans="1:4" s="35" customFormat="1" ht="35.1" customHeight="1" x14ac:dyDescent="0.15">
      <c r="A15" s="36">
        <v>10</v>
      </c>
      <c r="B15" s="37" t="s">
        <v>290</v>
      </c>
      <c r="C15" s="77" t="str">
        <f>IF(D15&gt;=1,"不適合","適合")</f>
        <v>適合</v>
      </c>
      <c r="D15" s="35">
        <f>COUNTIF('10.転落防止用設備'!E4,"否")</f>
        <v>0</v>
      </c>
    </row>
  </sheetData>
  <sheetProtection sheet="1" selectLockedCells="1" selectUnlockedCells="1"/>
  <mergeCells count="2">
    <mergeCell ref="A3:C3"/>
    <mergeCell ref="A1:C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C271-0E12-41BE-961E-B0AF51B9F119}">
  <dimension ref="A1:E18"/>
  <sheetViews>
    <sheetView showGridLines="0" workbookViewId="0">
      <selection activeCell="C12" sqref="C12"/>
    </sheetView>
  </sheetViews>
  <sheetFormatPr defaultRowHeight="13.5" x14ac:dyDescent="0.15"/>
  <cols>
    <col min="2" max="2" width="14" customWidth="1"/>
    <col min="3" max="4" width="12.375" bestFit="1" customWidth="1"/>
    <col min="5" max="5" width="9.625" customWidth="1"/>
  </cols>
  <sheetData>
    <row r="1" spans="1:5" x14ac:dyDescent="0.15">
      <c r="A1" s="50" t="s">
        <v>62</v>
      </c>
      <c r="B1" s="123" t="s">
        <v>61</v>
      </c>
      <c r="C1" s="123"/>
      <c r="D1" s="123"/>
      <c r="E1" s="123"/>
    </row>
    <row r="2" spans="1:5" x14ac:dyDescent="0.15">
      <c r="A2" s="50" t="s">
        <v>52</v>
      </c>
      <c r="B2" s="49" t="s">
        <v>10</v>
      </c>
      <c r="C2" s="49" t="s">
        <v>11</v>
      </c>
      <c r="D2" s="69"/>
      <c r="E2" s="69"/>
    </row>
    <row r="3" spans="1:5" x14ac:dyDescent="0.15">
      <c r="A3" s="50" t="s">
        <v>54</v>
      </c>
      <c r="B3" s="49" t="s">
        <v>38</v>
      </c>
      <c r="C3" s="49" t="s">
        <v>3</v>
      </c>
      <c r="D3" s="69"/>
      <c r="E3" s="69"/>
    </row>
    <row r="4" spans="1:5" x14ac:dyDescent="0.15">
      <c r="A4" s="50" t="s">
        <v>56</v>
      </c>
      <c r="B4" s="49" t="s">
        <v>4</v>
      </c>
      <c r="C4" s="49" t="s">
        <v>5</v>
      </c>
      <c r="D4" s="69"/>
      <c r="E4" s="69"/>
    </row>
    <row r="5" spans="1:5" x14ac:dyDescent="0.15">
      <c r="A5" s="50" t="s">
        <v>74</v>
      </c>
      <c r="B5" s="49" t="s">
        <v>71</v>
      </c>
      <c r="C5" s="49" t="s">
        <v>72</v>
      </c>
      <c r="D5" s="49" t="s">
        <v>73</v>
      </c>
      <c r="E5" s="69"/>
    </row>
    <row r="6" spans="1:5" x14ac:dyDescent="0.15">
      <c r="A6" s="50" t="s">
        <v>75</v>
      </c>
      <c r="B6" s="49" t="s">
        <v>3</v>
      </c>
      <c r="C6" s="49" t="s">
        <v>4</v>
      </c>
      <c r="D6" s="49" t="s">
        <v>5</v>
      </c>
      <c r="E6" s="69"/>
    </row>
    <row r="7" spans="1:5" x14ac:dyDescent="0.15">
      <c r="A7" s="50" t="s">
        <v>76</v>
      </c>
      <c r="B7" s="49" t="s">
        <v>3</v>
      </c>
      <c r="C7" s="49" t="s">
        <v>4</v>
      </c>
      <c r="D7" s="49" t="s">
        <v>21</v>
      </c>
      <c r="E7" s="49" t="s">
        <v>5</v>
      </c>
    </row>
    <row r="8" spans="1:5" x14ac:dyDescent="0.15">
      <c r="A8" s="72" t="s">
        <v>123</v>
      </c>
      <c r="B8" s="73" t="s">
        <v>126</v>
      </c>
      <c r="C8" s="73" t="s">
        <v>124</v>
      </c>
      <c r="D8" s="73" t="s">
        <v>125</v>
      </c>
      <c r="E8" s="73"/>
    </row>
    <row r="9" spans="1:5" x14ac:dyDescent="0.15">
      <c r="A9" s="72" t="s">
        <v>275</v>
      </c>
      <c r="B9" s="49" t="s">
        <v>276</v>
      </c>
      <c r="C9" s="49" t="s">
        <v>277</v>
      </c>
      <c r="D9" s="69"/>
      <c r="E9" s="69"/>
    </row>
    <row r="11" spans="1:5" x14ac:dyDescent="0.15">
      <c r="A11" s="68" t="s">
        <v>62</v>
      </c>
      <c r="B11" s="76" t="s">
        <v>61</v>
      </c>
    </row>
    <row r="12" spans="1:5" ht="39.75" customHeight="1" x14ac:dyDescent="0.15">
      <c r="A12" s="68" t="s">
        <v>52</v>
      </c>
      <c r="B12" s="74" t="s">
        <v>127</v>
      </c>
    </row>
    <row r="13" spans="1:5" ht="39.75" customHeight="1" x14ac:dyDescent="0.15">
      <c r="A13" s="68" t="s">
        <v>54</v>
      </c>
      <c r="B13" s="74" t="s">
        <v>128</v>
      </c>
    </row>
    <row r="14" spans="1:5" ht="39.75" customHeight="1" x14ac:dyDescent="0.15">
      <c r="A14" s="68" t="s">
        <v>56</v>
      </c>
      <c r="B14" s="74" t="s">
        <v>129</v>
      </c>
    </row>
    <row r="15" spans="1:5" ht="55.5" customHeight="1" x14ac:dyDescent="0.15">
      <c r="A15" s="68" t="s">
        <v>74</v>
      </c>
      <c r="B15" s="74" t="s">
        <v>130</v>
      </c>
    </row>
    <row r="16" spans="1:5" ht="52.5" customHeight="1" x14ac:dyDescent="0.15">
      <c r="A16" s="68" t="s">
        <v>75</v>
      </c>
      <c r="B16" s="74" t="s">
        <v>131</v>
      </c>
    </row>
    <row r="17" spans="1:2" ht="63" customHeight="1" x14ac:dyDescent="0.15">
      <c r="A17" s="68" t="s">
        <v>76</v>
      </c>
      <c r="B17" s="74" t="s">
        <v>132</v>
      </c>
    </row>
    <row r="18" spans="1:2" ht="55.5" customHeight="1" x14ac:dyDescent="0.15">
      <c r="A18" s="72" t="s">
        <v>82</v>
      </c>
      <c r="B18" s="75" t="s">
        <v>133</v>
      </c>
    </row>
  </sheetData>
  <mergeCells count="1">
    <mergeCell ref="B1:E1"/>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1434-5138-4C82-A7DA-102034931864}">
  <sheetPr>
    <tabColor theme="8"/>
  </sheetPr>
  <dimension ref="A1:O16"/>
  <sheetViews>
    <sheetView view="pageBreakPreview" zoomScaleNormal="100" zoomScaleSheetLayoutView="100" workbookViewId="0">
      <selection activeCell="E6" sqref="E6"/>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3.875" style="27" customWidth="1"/>
    <col min="7" max="7" width="9" style="27" bestFit="1" customWidth="1"/>
    <col min="8" max="12" width="10.625" style="3" customWidth="1"/>
    <col min="13" max="16384" width="9" style="3"/>
  </cols>
  <sheetData>
    <row r="1" spans="1:15" ht="29.25" customHeight="1" x14ac:dyDescent="0.15">
      <c r="A1" s="25" t="s">
        <v>136</v>
      </c>
      <c r="B1" s="26"/>
      <c r="C1" s="26"/>
      <c r="E1" s="113" t="s">
        <v>311</v>
      </c>
    </row>
    <row r="2" spans="1:15" ht="15" customHeight="1" x14ac:dyDescent="0.15">
      <c r="D2" s="28"/>
      <c r="E2" s="28"/>
      <c r="F2" s="28"/>
      <c r="O2" s="4"/>
    </row>
    <row r="3" spans="1:15" ht="14.25" hidden="1" customHeight="1" x14ac:dyDescent="0.15">
      <c r="A3" s="29"/>
    </row>
    <row r="4" spans="1:15" s="18" customFormat="1" ht="9" customHeight="1" x14ac:dyDescent="0.15">
      <c r="A4" s="19"/>
      <c r="B4" s="19"/>
      <c r="C4" s="19"/>
      <c r="D4" s="40"/>
      <c r="E4" s="30"/>
      <c r="F4" s="66"/>
      <c r="G4" s="62"/>
    </row>
    <row r="5" spans="1:15" ht="21" customHeight="1" thickBot="1" x14ac:dyDescent="0.2">
      <c r="A5" s="126" t="s">
        <v>1</v>
      </c>
      <c r="B5" s="126"/>
      <c r="C5" s="124" t="s">
        <v>28</v>
      </c>
      <c r="D5" s="125"/>
      <c r="E5" s="80" t="s">
        <v>2</v>
      </c>
      <c r="F5" s="67"/>
      <c r="G5" s="64" t="s">
        <v>119</v>
      </c>
      <c r="H5" s="64">
        <v>2</v>
      </c>
      <c r="I5" s="64">
        <v>3</v>
      </c>
      <c r="J5" s="64">
        <v>4</v>
      </c>
      <c r="K5" s="64">
        <v>5</v>
      </c>
      <c r="L5" s="27"/>
      <c r="M5" s="27"/>
    </row>
    <row r="6" spans="1:15" ht="39.950000000000003" customHeight="1" thickTop="1" x14ac:dyDescent="0.15">
      <c r="A6" s="43" t="s">
        <v>46</v>
      </c>
      <c r="B6" s="44" t="s">
        <v>137</v>
      </c>
      <c r="C6" s="41" t="s">
        <v>39</v>
      </c>
      <c r="D6" s="78" t="s">
        <v>138</v>
      </c>
      <c r="E6" s="87"/>
      <c r="F6" s="79"/>
      <c r="G6" s="64" t="s">
        <v>56</v>
      </c>
      <c r="H6" s="65" t="str">
        <f>IFERROR((VLOOKUP($G6,選択肢!$A$2:$E$8,H$5,FALSE)&amp;""),"")</f>
        <v>適</v>
      </c>
      <c r="I6" s="65" t="str">
        <f>IFERROR((VLOOKUP($G6,選択肢!$A$2:$E$8,I$5,FALSE)&amp;""),"")</f>
        <v>否</v>
      </c>
      <c r="J6" s="65" t="str">
        <f>IFERROR((VLOOKUP($G6,選択肢!$A$2:$E$8,J$5,FALSE)&amp;""),"")</f>
        <v/>
      </c>
      <c r="K6" s="65" t="str">
        <f>IFERROR((VLOOKUP($G6,選択肢!$A$2:$E$8,K$5,FALSE)&amp;""),"")</f>
        <v/>
      </c>
      <c r="L6" s="63" t="str">
        <f>IFERROR((VLOOKUP($G6,選択肢!$A$2:$E$7,L$5,FALSE)&amp;""),"")</f>
        <v/>
      </c>
    </row>
    <row r="7" spans="1:15" ht="39.950000000000003" customHeight="1" x14ac:dyDescent="0.15">
      <c r="A7" s="57" t="s">
        <v>144</v>
      </c>
      <c r="B7" s="54" t="s">
        <v>141</v>
      </c>
      <c r="C7" s="41" t="s">
        <v>40</v>
      </c>
      <c r="D7" s="78" t="s">
        <v>139</v>
      </c>
      <c r="E7" s="88"/>
      <c r="F7" s="79"/>
      <c r="G7" s="64" t="s">
        <v>56</v>
      </c>
      <c r="H7" s="65" t="str">
        <f>IFERROR((VLOOKUP($G7,選択肢!$A$2:$E$8,H$5,FALSE)&amp;""),"")</f>
        <v>適</v>
      </c>
      <c r="I7" s="65" t="str">
        <f>IFERROR((VLOOKUP($G7,選択肢!$A$2:$E$8,I$5,FALSE)&amp;""),"")</f>
        <v>否</v>
      </c>
      <c r="J7" s="65" t="str">
        <f>IFERROR((VLOOKUP($G7,選択肢!$A$2:$E$8,J$5,FALSE)&amp;""),"")</f>
        <v/>
      </c>
      <c r="K7" s="65" t="str">
        <f>IFERROR((VLOOKUP($G7,選択肢!$A$2:$E$8,K$5,FALSE)&amp;""),"")</f>
        <v/>
      </c>
      <c r="L7" s="63" t="str">
        <f>IFERROR((VLOOKUP($G7,選択肢!$A$2:$E$7,L$5,FALSE)&amp;""),"")</f>
        <v/>
      </c>
    </row>
    <row r="8" spans="1:15" ht="39.950000000000003" customHeight="1" x14ac:dyDescent="0.15">
      <c r="A8" s="43" t="s">
        <v>49</v>
      </c>
      <c r="B8" s="44" t="s">
        <v>142</v>
      </c>
      <c r="C8" s="42" t="s">
        <v>41</v>
      </c>
      <c r="D8" s="78" t="s">
        <v>143</v>
      </c>
      <c r="E8" s="88"/>
      <c r="F8" s="79"/>
      <c r="G8" s="64" t="s">
        <v>116</v>
      </c>
      <c r="H8" s="65" t="str">
        <f>IFERROR((VLOOKUP($G8,選択肢!$A$2:$E$8,H$5,FALSE)&amp;""),"")</f>
        <v>非該当</v>
      </c>
      <c r="I8" s="65" t="str">
        <f>IFERROR((VLOOKUP($G8,選択肢!$A$2:$E$8,I$5,FALSE)&amp;""),"")</f>
        <v>適</v>
      </c>
      <c r="J8" s="65" t="str">
        <f>IFERROR((VLOOKUP($G8,選択肢!$A$2:$E$8,J$5,FALSE)&amp;""),"")</f>
        <v>否</v>
      </c>
      <c r="K8" s="65" t="str">
        <f>IFERROR((VLOOKUP($G8,選択肢!$A$2:$E$8,K$5,FALSE)&amp;""),"")</f>
        <v/>
      </c>
      <c r="L8" s="63" t="str">
        <f>IFERROR((VLOOKUP($G8,選択肢!$A$2:$E$7,L$5,FALSE)&amp;""),"")</f>
        <v/>
      </c>
    </row>
    <row r="9" spans="1:15" ht="39.950000000000003" customHeight="1" thickBot="1" x14ac:dyDescent="0.2">
      <c r="A9" s="43" t="s">
        <v>50</v>
      </c>
      <c r="B9" s="44" t="s">
        <v>145</v>
      </c>
      <c r="C9" s="42" t="s">
        <v>42</v>
      </c>
      <c r="D9" s="78" t="s">
        <v>146</v>
      </c>
      <c r="E9" s="89"/>
      <c r="F9" s="79"/>
      <c r="G9" s="64" t="s">
        <v>56</v>
      </c>
      <c r="H9" s="65" t="str">
        <f>IFERROR((VLOOKUP($G9,選択肢!$A$2:$E$8,H$5,FALSE)&amp;""),"")</f>
        <v>適</v>
      </c>
      <c r="I9" s="65" t="str">
        <f>IFERROR((VLOOKUP($G9,選択肢!$A$2:$E$8,I$5,FALSE)&amp;""),"")</f>
        <v>否</v>
      </c>
      <c r="J9" s="65" t="str">
        <f>IFERROR((VLOOKUP($G9,選択肢!$A$2:$E$8,J$5,FALSE)&amp;""),"")</f>
        <v/>
      </c>
      <c r="K9" s="65" t="str">
        <f>IFERROR((VLOOKUP($G9,選択肢!$A$2:$E$8,K$5,FALSE)&amp;""),"")</f>
        <v/>
      </c>
      <c r="L9" s="63" t="str">
        <f>IFERROR((VLOOKUP($G9,選択肢!$A$2:$E$7,L$5,FALSE)&amp;""),"")</f>
        <v/>
      </c>
    </row>
    <row r="10" spans="1:15" ht="26.25" customHeight="1" thickTop="1" thickBot="1" x14ac:dyDescent="0.2">
      <c r="A10" s="56" t="s">
        <v>147</v>
      </c>
      <c r="B10" s="53" t="s">
        <v>155</v>
      </c>
      <c r="C10" s="42" t="s">
        <v>43</v>
      </c>
      <c r="D10" s="127" t="s">
        <v>148</v>
      </c>
      <c r="E10" s="128"/>
      <c r="F10" s="58"/>
      <c r="G10" s="70"/>
      <c r="H10" s="71"/>
      <c r="I10" s="71"/>
      <c r="J10" s="71"/>
      <c r="K10" s="71"/>
      <c r="L10" s="63" t="str">
        <f>IFERROR((VLOOKUP($G10,選択肢!$A$2:$E$7,L$5,FALSE)&amp;""),"")</f>
        <v/>
      </c>
    </row>
    <row r="11" spans="1:15" ht="60" customHeight="1" thickTop="1" x14ac:dyDescent="0.15">
      <c r="A11" s="56"/>
      <c r="B11" s="53"/>
      <c r="C11" s="42" t="s">
        <v>149</v>
      </c>
      <c r="D11" s="94" t="s">
        <v>152</v>
      </c>
      <c r="E11" s="114"/>
      <c r="F11" s="79"/>
      <c r="G11" s="64" t="s">
        <v>56</v>
      </c>
      <c r="H11" s="65" t="str">
        <f>IFERROR((VLOOKUP($G11,選択肢!$A$2:$E$8,H$5,FALSE)&amp;""),"")</f>
        <v>適</v>
      </c>
      <c r="I11" s="65" t="str">
        <f>IFERROR((VLOOKUP($G11,選択肢!$A$2:$E$8,I$5,FALSE)&amp;""),"")</f>
        <v>否</v>
      </c>
      <c r="J11" s="65" t="str">
        <f>IFERROR((VLOOKUP($G11,選択肢!$A$2:$E$8,J$5,FALSE)&amp;""),"")</f>
        <v/>
      </c>
      <c r="K11" s="65" t="str">
        <f>IFERROR((VLOOKUP($G11,選択肢!$A$2:$E$8,K$5,FALSE)&amp;""),"")</f>
        <v/>
      </c>
      <c r="L11" s="63"/>
    </row>
    <row r="12" spans="1:15" ht="39.950000000000003" customHeight="1" x14ac:dyDescent="0.15">
      <c r="A12" s="56"/>
      <c r="B12" s="53"/>
      <c r="C12" s="42" t="s">
        <v>150</v>
      </c>
      <c r="D12" s="94" t="s">
        <v>153</v>
      </c>
      <c r="E12" s="115"/>
      <c r="F12" s="79"/>
      <c r="G12" s="64" t="s">
        <v>116</v>
      </c>
      <c r="H12" s="65" t="str">
        <f>IFERROR((VLOOKUP($G12,選択肢!$A$2:$E$8,H$5,FALSE)&amp;""),"")</f>
        <v>非該当</v>
      </c>
      <c r="I12" s="65" t="str">
        <f>IFERROR((VLOOKUP($G12,選択肢!$A$2:$E$8,I$5,FALSE)&amp;""),"")</f>
        <v>適</v>
      </c>
      <c r="J12" s="65" t="str">
        <f>IFERROR((VLOOKUP($G12,選択肢!$A$2:$E$8,J$5,FALSE)&amp;""),"")</f>
        <v>否</v>
      </c>
      <c r="K12" s="65" t="str">
        <f>IFERROR((VLOOKUP($G12,選択肢!$A$2:$E$8,K$5,FALSE)&amp;""),"")</f>
        <v/>
      </c>
      <c r="L12" s="63"/>
    </row>
    <row r="13" spans="1:15" ht="60" customHeight="1" x14ac:dyDescent="0.15">
      <c r="A13" s="57"/>
      <c r="B13" s="54"/>
      <c r="C13" s="42" t="s">
        <v>151</v>
      </c>
      <c r="D13" s="94" t="s">
        <v>154</v>
      </c>
      <c r="E13" s="116"/>
      <c r="F13" s="79"/>
      <c r="G13" s="64" t="s">
        <v>116</v>
      </c>
      <c r="H13" s="65" t="str">
        <f>IFERROR((VLOOKUP($G13,選択肢!$A$2:$E$8,H$5,FALSE)&amp;""),"")</f>
        <v>非該当</v>
      </c>
      <c r="I13" s="65" t="str">
        <f>IFERROR((VLOOKUP($G13,選択肢!$A$2:$E$8,I$5,FALSE)&amp;""),"")</f>
        <v>適</v>
      </c>
      <c r="J13" s="65" t="str">
        <f>IFERROR((VLOOKUP($G13,選択肢!$A$2:$E$8,J$5,FALSE)&amp;""),"")</f>
        <v>否</v>
      </c>
      <c r="K13" s="65" t="str">
        <f>IFERROR((VLOOKUP($G13,選択肢!$A$2:$E$8,K$5,FALSE)&amp;""),"")</f>
        <v/>
      </c>
      <c r="L13" s="63"/>
    </row>
    <row r="14" spans="1:15" ht="39.950000000000003" customHeight="1" x14ac:dyDescent="0.15">
      <c r="A14" s="57" t="s">
        <v>156</v>
      </c>
      <c r="B14" s="54" t="s">
        <v>157</v>
      </c>
      <c r="C14" s="42" t="s">
        <v>158</v>
      </c>
      <c r="D14" s="94" t="s">
        <v>312</v>
      </c>
      <c r="E14" s="115"/>
      <c r="F14" s="79"/>
      <c r="G14" s="64" t="s">
        <v>116</v>
      </c>
      <c r="H14" s="65" t="str">
        <f>IFERROR((VLOOKUP($G14,選択肢!$A$2:$E$8,H$5,FALSE)&amp;""),"")</f>
        <v>非該当</v>
      </c>
      <c r="I14" s="65" t="str">
        <f>IFERROR((VLOOKUP($G14,選択肢!$A$2:$E$8,I$5,FALSE)&amp;""),"")</f>
        <v>適</v>
      </c>
      <c r="J14" s="65" t="str">
        <f>IFERROR((VLOOKUP($G14,選択肢!$A$2:$E$8,J$5,FALSE)&amp;""),"")</f>
        <v>否</v>
      </c>
      <c r="K14" s="65" t="str">
        <f>IFERROR((VLOOKUP($G14,選択肢!$A$2:$E$8,K$5,FALSE)&amp;""),"")</f>
        <v/>
      </c>
      <c r="L14" s="63"/>
    </row>
    <row r="15" spans="1:15" ht="60" customHeight="1" thickBot="1" x14ac:dyDescent="0.2">
      <c r="A15" s="43" t="s">
        <v>64</v>
      </c>
      <c r="B15" s="44" t="s">
        <v>159</v>
      </c>
      <c r="C15" s="42" t="s">
        <v>45</v>
      </c>
      <c r="D15" s="78" t="s">
        <v>160</v>
      </c>
      <c r="E15" s="89"/>
      <c r="F15" s="79"/>
      <c r="G15" s="64" t="s">
        <v>56</v>
      </c>
      <c r="H15" s="65" t="str">
        <f>IFERROR((VLOOKUP($G15,選択肢!$A$2:$E$8,H$5,FALSE)&amp;""),"")</f>
        <v>適</v>
      </c>
      <c r="I15" s="65" t="str">
        <f>IFERROR((VLOOKUP($G15,選択肢!$A$2:$E$8,I$5,FALSE)&amp;""),"")</f>
        <v>否</v>
      </c>
      <c r="J15" s="65" t="str">
        <f>IFERROR((VLOOKUP($G15,選択肢!$A$2:$E$8,J$5,FALSE)&amp;""),"")</f>
        <v/>
      </c>
      <c r="K15" s="65" t="str">
        <f>IFERROR((VLOOKUP($G15,選択肢!$A$2:$E$8,K$5,FALSE)&amp;""),"")</f>
        <v/>
      </c>
      <c r="L15" s="63" t="str">
        <f>IFERROR((VLOOKUP($G15,選択肢!$A$2:$E$7,L$5,FALSE)&amp;""),"")</f>
        <v/>
      </c>
    </row>
    <row r="16" spans="1:15" ht="14.25" thickTop="1" x14ac:dyDescent="0.15"/>
  </sheetData>
  <sheetProtection sheet="1" selectLockedCells="1"/>
  <mergeCells count="3">
    <mergeCell ref="C5:D5"/>
    <mergeCell ref="A5:B5"/>
    <mergeCell ref="D10:E10"/>
  </mergeCells>
  <phoneticPr fontId="4"/>
  <conditionalFormatting sqref="E6:F9 F10:F14">
    <cfRule type="expression" dxfId="42" priority="45">
      <formula>#REF!="対象外"</formula>
    </cfRule>
  </conditionalFormatting>
  <conditionalFormatting sqref="F15">
    <cfRule type="expression" dxfId="41" priority="3">
      <formula>#REF!="対象外"</formula>
    </cfRule>
  </conditionalFormatting>
  <conditionalFormatting sqref="E15">
    <cfRule type="expression" dxfId="40" priority="1">
      <formula>#REF!="対象外"</formula>
    </cfRule>
  </conditionalFormatting>
  <dataValidations count="15">
    <dataValidation type="list" allowBlank="1" showInputMessage="1" showErrorMessage="1" sqref="E4:F4" xr:uid="{9560AD92-74F5-4C80-BB77-4965C2246C45}">
      <formula1>#REF!</formula1>
    </dataValidation>
    <dataValidation type="list" allowBlank="1" showInputMessage="1" showErrorMessage="1" sqref="F9" xr:uid="{A44C983B-BFA1-4155-827C-C251BC1908DB}">
      <formula1>#REF!</formula1>
    </dataValidation>
    <dataValidation type="list" allowBlank="1" showInputMessage="1" showErrorMessage="1" sqref="F6" xr:uid="{DA9CCF16-76A3-4700-A70A-A200761CE437}">
      <formula1>$H$6:$J$6</formula1>
    </dataValidation>
    <dataValidation type="list" allowBlank="1" showInputMessage="1" showErrorMessage="1" sqref="F7" xr:uid="{E85E1F3E-3247-4A40-A5EB-A0822FAA3BC0}">
      <formula1>$H$7:$J$7</formula1>
    </dataValidation>
    <dataValidation type="list" allowBlank="1" showInputMessage="1" showErrorMessage="1" sqref="E8:F8" xr:uid="{C6605E81-CD69-4A23-B62B-B5412590C9F2}">
      <formula1>$H$8:$J$8</formula1>
    </dataValidation>
    <dataValidation type="list" allowBlank="1" showInputMessage="1" showErrorMessage="1" sqref="F10:F14" xr:uid="{ECDD1A5E-CD99-4764-A419-7E2850C73220}">
      <formula1>$H$10:$I$10</formula1>
    </dataValidation>
    <dataValidation type="list" allowBlank="1" showInputMessage="1" showErrorMessage="1" sqref="F15" xr:uid="{1CB1E234-793B-4446-9B41-5BC0EAE73D67}">
      <formula1>$H$15:$J$15</formula1>
    </dataValidation>
    <dataValidation type="list" allowBlank="1" showInputMessage="1" showErrorMessage="1" sqref="E6" xr:uid="{7B141C25-6C48-4611-8160-1F2561536435}">
      <formula1>$H$6:$K$6</formula1>
    </dataValidation>
    <dataValidation type="list" allowBlank="1" showInputMessage="1" showErrorMessage="1" sqref="E7" xr:uid="{04D3D7BF-E8F2-4A61-93AB-918BF6E1BD8E}">
      <formula1>$H$7:$I$7</formula1>
    </dataValidation>
    <dataValidation type="list" allowBlank="1" showInputMessage="1" showErrorMessage="1" sqref="E9" xr:uid="{CDD9B232-8FE9-47BE-A65B-23BF710A505D}">
      <formula1>$H$9:$I$9</formula1>
    </dataValidation>
    <dataValidation type="list" allowBlank="1" showInputMessage="1" showErrorMessage="1" sqref="E11" xr:uid="{13023610-00BE-468B-A8D5-7E8E5DEF0E2E}">
      <formula1>$H$11:$I$11</formula1>
    </dataValidation>
    <dataValidation type="list" allowBlank="1" showInputMessage="1" showErrorMessage="1" sqref="E12" xr:uid="{BCAE8918-AF34-42B6-8497-206E2C51AC7E}">
      <formula1>$H$12:$J$12</formula1>
    </dataValidation>
    <dataValidation type="list" allowBlank="1" showInputMessage="1" showErrorMessage="1" sqref="E13" xr:uid="{814231BB-290B-4562-AD51-A5F888BF9ADD}">
      <formula1>$H$13:$J$13</formula1>
    </dataValidation>
    <dataValidation type="list" allowBlank="1" showInputMessage="1" showErrorMessage="1" sqref="E14" xr:uid="{0BE0B334-D3D8-4478-B277-8E81C93FFDCA}">
      <formula1>$H$14:$J$14</formula1>
    </dataValidation>
    <dataValidation type="list" allowBlank="1" showInputMessage="1" showErrorMessage="1" sqref="E15" xr:uid="{22B8E12A-5138-4C1E-91DD-CF935B05F91A}">
      <formula1>$H$15:$I$15</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04888C-E1EB-4B98-B107-66D1F091E8F8}">
          <x14:formula1>
            <xm:f>選択肢!$A$2:$A$8</xm:f>
          </x14:formula1>
          <xm:sqref>G6:G9 G11:G15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9E11-7A70-4819-A3D6-586260A28B1E}">
  <sheetPr>
    <tabColor theme="8"/>
  </sheetPr>
  <dimension ref="A1:N18"/>
  <sheetViews>
    <sheetView view="pageBreakPreview" zoomScaleNormal="100" zoomScaleSheetLayoutView="100" workbookViewId="0">
      <selection activeCell="E6" sqref="E6"/>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3.125" style="3" customWidth="1"/>
    <col min="7" max="7" width="9" style="3" bestFit="1" customWidth="1"/>
    <col min="8" max="8" width="9.25" style="3" customWidth="1"/>
    <col min="9" max="11" width="9" style="3" customWidth="1"/>
    <col min="12" max="16384" width="9" style="3"/>
  </cols>
  <sheetData>
    <row r="1" spans="1:14" ht="29.25" customHeight="1" x14ac:dyDescent="0.15">
      <c r="A1" s="25" t="s">
        <v>161</v>
      </c>
      <c r="B1" s="26"/>
      <c r="C1" s="26"/>
      <c r="E1" s="113" t="str">
        <f>'1.出入口'!E1</f>
        <v>整備項目表（公園）</v>
      </c>
    </row>
    <row r="2" spans="1:14" ht="15" customHeight="1" x14ac:dyDescent="0.15">
      <c r="D2" s="28"/>
      <c r="E2" s="28"/>
      <c r="N2" s="4"/>
    </row>
    <row r="3" spans="1:14" ht="14.25" hidden="1" customHeight="1" x14ac:dyDescent="0.15">
      <c r="A3" s="29"/>
    </row>
    <row r="4" spans="1:14" s="18" customFormat="1" ht="9" customHeight="1" x14ac:dyDescent="0.15">
      <c r="A4" s="19"/>
      <c r="B4" s="19"/>
      <c r="C4" s="19"/>
      <c r="D4" s="40"/>
      <c r="E4" s="30"/>
    </row>
    <row r="5" spans="1:14" ht="21" customHeight="1" thickBot="1" x14ac:dyDescent="0.2">
      <c r="A5" s="126" t="s">
        <v>1</v>
      </c>
      <c r="B5" s="126"/>
      <c r="C5" s="124" t="s">
        <v>28</v>
      </c>
      <c r="D5" s="125"/>
      <c r="E5" s="80" t="s">
        <v>2</v>
      </c>
      <c r="F5" s="27"/>
      <c r="G5" s="64" t="s">
        <v>119</v>
      </c>
      <c r="H5" s="64">
        <v>2</v>
      </c>
      <c r="I5" s="64">
        <v>3</v>
      </c>
      <c r="J5" s="64">
        <v>4</v>
      </c>
      <c r="K5" s="64">
        <v>5</v>
      </c>
    </row>
    <row r="6" spans="1:14" ht="39.950000000000003" customHeight="1" thickTop="1" x14ac:dyDescent="0.15">
      <c r="A6" s="45" t="s">
        <v>46</v>
      </c>
      <c r="B6" s="44" t="s">
        <v>141</v>
      </c>
      <c r="C6" s="41" t="s">
        <v>39</v>
      </c>
      <c r="D6" s="78" t="s">
        <v>162</v>
      </c>
      <c r="E6" s="83"/>
      <c r="F6" s="27"/>
      <c r="G6" s="64" t="s">
        <v>56</v>
      </c>
      <c r="H6" s="65" t="str">
        <f>IFERROR((VLOOKUP($G6,選択肢!$A$2:$E$8,H$5,FALSE)&amp;""),"")</f>
        <v>適</v>
      </c>
      <c r="I6" s="65" t="str">
        <f>IFERROR((VLOOKUP($G6,選択肢!$A$2:$E$8,I$5,FALSE)&amp;""),"")</f>
        <v>否</v>
      </c>
      <c r="J6" s="65" t="str">
        <f>IFERROR((VLOOKUP($G6,選択肢!$A$2:$E$8,J$5,FALSE)&amp;""),"")</f>
        <v/>
      </c>
      <c r="K6" s="65" t="str">
        <f>IFERROR((VLOOKUP($G6,選択肢!$A$2:$E$8,K$5,FALSE)&amp;""),"")</f>
        <v/>
      </c>
    </row>
    <row r="7" spans="1:14" ht="50.1" customHeight="1" x14ac:dyDescent="0.15">
      <c r="A7" s="45" t="s">
        <v>144</v>
      </c>
      <c r="B7" s="44" t="s">
        <v>178</v>
      </c>
      <c r="C7" s="41" t="s">
        <v>163</v>
      </c>
      <c r="D7" s="78" t="s">
        <v>164</v>
      </c>
      <c r="E7" s="84"/>
      <c r="F7" s="27"/>
      <c r="G7" s="64" t="s">
        <v>117</v>
      </c>
      <c r="H7" s="65" t="str">
        <f>IFERROR((VLOOKUP($G7,選択肢!$A$2:$E$8,H$5,FALSE)&amp;""),"")</f>
        <v>適</v>
      </c>
      <c r="I7" s="65" t="str">
        <f>IFERROR((VLOOKUP($G7,選択肢!$A$2:$E$8,I$5,FALSE)&amp;""),"")</f>
        <v>適（ただし書）</v>
      </c>
      <c r="J7" s="65" t="str">
        <f>IFERROR((VLOOKUP($G7,選択肢!$A$2:$E$8,J$5,FALSE)&amp;""),"")</f>
        <v>否</v>
      </c>
      <c r="K7" s="65" t="str">
        <f>IFERROR((VLOOKUP($G7,選択肢!$A$2:$E$8,K$5,FALSE)&amp;""),"")</f>
        <v/>
      </c>
    </row>
    <row r="8" spans="1:14" ht="39.950000000000003" customHeight="1" x14ac:dyDescent="0.15">
      <c r="A8" s="45" t="s">
        <v>140</v>
      </c>
      <c r="B8" s="44" t="s">
        <v>179</v>
      </c>
      <c r="C8" s="41" t="s">
        <v>171</v>
      </c>
      <c r="D8" s="78" t="s">
        <v>165</v>
      </c>
      <c r="E8" s="84"/>
      <c r="F8" s="27"/>
      <c r="G8" s="64" t="s">
        <v>56</v>
      </c>
      <c r="H8" s="65" t="str">
        <f>IFERROR((VLOOKUP($G8,選択肢!$A$2:$E$8,H$5,FALSE)&amp;""),"")</f>
        <v>適</v>
      </c>
      <c r="I8" s="65" t="str">
        <f>IFERROR((VLOOKUP($G8,選択肢!$A$2:$E$8,I$5,FALSE)&amp;""),"")</f>
        <v>否</v>
      </c>
      <c r="J8" s="65" t="str">
        <f>IFERROR((VLOOKUP($G8,選択肢!$A$2:$E$8,J$5,FALSE)&amp;""),"")</f>
        <v/>
      </c>
      <c r="K8" s="65" t="str">
        <f>IFERROR((VLOOKUP($G8,選択肢!$A$2:$E$8,K$5,FALSE)&amp;""),"")</f>
        <v/>
      </c>
    </row>
    <row r="9" spans="1:14" ht="39.950000000000003" customHeight="1" x14ac:dyDescent="0.15">
      <c r="A9" s="45" t="s">
        <v>176</v>
      </c>
      <c r="B9" s="44" t="s">
        <v>292</v>
      </c>
      <c r="C9" s="41" t="s">
        <v>172</v>
      </c>
      <c r="D9" s="78" t="s">
        <v>166</v>
      </c>
      <c r="E9" s="84"/>
      <c r="F9" s="27"/>
      <c r="G9" s="64" t="s">
        <v>116</v>
      </c>
      <c r="H9" s="65" t="str">
        <f>IFERROR((VLOOKUP($G9,選択肢!$A$2:$E$8,H$5,FALSE)&amp;""),"")</f>
        <v>非該当</v>
      </c>
      <c r="I9" s="65" t="str">
        <f>IFERROR((VLOOKUP($G9,選択肢!$A$2:$E$8,I$5,FALSE)&amp;""),"")</f>
        <v>適</v>
      </c>
      <c r="J9" s="65" t="str">
        <f>IFERROR((VLOOKUP($G9,選択肢!$A$2:$E$8,J$5,FALSE)&amp;""),"")</f>
        <v>否</v>
      </c>
      <c r="K9" s="65" t="str">
        <f>IFERROR((VLOOKUP($G9,選択肢!$A$2:$E$8,K$5,FALSE)&amp;""),"")</f>
        <v/>
      </c>
    </row>
    <row r="10" spans="1:14" ht="39.950000000000003" customHeight="1" x14ac:dyDescent="0.15">
      <c r="A10" s="45" t="s">
        <v>147</v>
      </c>
      <c r="B10" s="44" t="s">
        <v>293</v>
      </c>
      <c r="C10" s="41" t="s">
        <v>173</v>
      </c>
      <c r="D10" s="78" t="s">
        <v>167</v>
      </c>
      <c r="E10" s="84"/>
      <c r="F10" s="27"/>
      <c r="G10" s="64" t="s">
        <v>56</v>
      </c>
      <c r="H10" s="65" t="str">
        <f>IFERROR((VLOOKUP($G10,選択肢!$A$2:$E$8,H$5,FALSE)&amp;""),"")</f>
        <v>適</v>
      </c>
      <c r="I10" s="65" t="str">
        <f>IFERROR((VLOOKUP($G10,選択肢!$A$2:$E$8,I$5,FALSE)&amp;""),"")</f>
        <v>否</v>
      </c>
      <c r="J10" s="65" t="str">
        <f>IFERROR((VLOOKUP($G10,選択肢!$A$2:$E$8,J$5,FALSE)&amp;""),"")</f>
        <v/>
      </c>
      <c r="K10" s="65" t="str">
        <f>IFERROR((VLOOKUP($G10,選択肢!$A$2:$E$8,K$5,FALSE)&amp;""),"")</f>
        <v/>
      </c>
    </row>
    <row r="11" spans="1:14" ht="39.950000000000003" customHeight="1" x14ac:dyDescent="0.15">
      <c r="A11" s="45" t="s">
        <v>156</v>
      </c>
      <c r="B11" s="44" t="s">
        <v>294</v>
      </c>
      <c r="C11" s="41" t="s">
        <v>158</v>
      </c>
      <c r="D11" s="78" t="s">
        <v>168</v>
      </c>
      <c r="E11" s="84"/>
      <c r="F11" s="27"/>
      <c r="G11" s="64" t="s">
        <v>116</v>
      </c>
      <c r="H11" s="65" t="str">
        <f>IFERROR((VLOOKUP($G11,選択肢!$A$2:$E$8,H$5,FALSE)&amp;""),"")</f>
        <v>非該当</v>
      </c>
      <c r="I11" s="65" t="str">
        <f>IFERROR((VLOOKUP($G11,選択肢!$A$2:$E$8,I$5,FALSE)&amp;""),"")</f>
        <v>適</v>
      </c>
      <c r="J11" s="65" t="str">
        <f>IFERROR((VLOOKUP($G11,選択肢!$A$2:$E$8,J$5,FALSE)&amp;""),"")</f>
        <v>否</v>
      </c>
      <c r="K11" s="65" t="str">
        <f>IFERROR((VLOOKUP($G11,選択肢!$A$2:$E$8,K$5,FALSE)&amp;""),"")</f>
        <v/>
      </c>
    </row>
    <row r="12" spans="1:14" ht="39.950000000000003" customHeight="1" x14ac:dyDescent="0.15">
      <c r="A12" s="45" t="s">
        <v>177</v>
      </c>
      <c r="B12" s="44" t="s">
        <v>295</v>
      </c>
      <c r="C12" s="41" t="s">
        <v>174</v>
      </c>
      <c r="D12" s="78" t="s">
        <v>169</v>
      </c>
      <c r="E12" s="84"/>
      <c r="F12" s="27"/>
      <c r="G12" s="64" t="s">
        <v>116</v>
      </c>
      <c r="H12" s="65" t="str">
        <f>IFERROR((VLOOKUP($G12,選択肢!$A$2:$E$8,H$5,FALSE)&amp;""),"")</f>
        <v>非該当</v>
      </c>
      <c r="I12" s="65" t="str">
        <f>IFERROR((VLOOKUP($G12,選択肢!$A$2:$E$8,I$5,FALSE)&amp;""),"")</f>
        <v>適</v>
      </c>
      <c r="J12" s="65" t="str">
        <f>IFERROR((VLOOKUP($G12,選択肢!$A$2:$E$8,J$5,FALSE)&amp;""),"")</f>
        <v>否</v>
      </c>
      <c r="K12" s="65" t="str">
        <f>IFERROR((VLOOKUP($G12,選択肢!$A$2:$E$8,K$5,FALSE)&amp;""),"")</f>
        <v/>
      </c>
    </row>
    <row r="13" spans="1:14" ht="80.099999999999994" customHeight="1" thickBot="1" x14ac:dyDescent="0.2">
      <c r="A13" s="45" t="s">
        <v>67</v>
      </c>
      <c r="B13" s="44" t="s">
        <v>296</v>
      </c>
      <c r="C13" s="41" t="s">
        <v>175</v>
      </c>
      <c r="D13" s="78" t="s">
        <v>170</v>
      </c>
      <c r="E13" s="85"/>
      <c r="F13" s="27"/>
      <c r="G13" s="64" t="s">
        <v>121</v>
      </c>
      <c r="H13" s="65" t="str">
        <f>IFERROR((VLOOKUP($G13,選択肢!$A$2:$E$8,H$5,FALSE)&amp;""),"")</f>
        <v>非該当</v>
      </c>
      <c r="I13" s="65" t="str">
        <f>IFERROR((VLOOKUP($G13,選択肢!$A$2:$E$8,I$5,FALSE)&amp;""),"")</f>
        <v>適</v>
      </c>
      <c r="J13" s="65" t="str">
        <f>IFERROR((VLOOKUP($G13,選択肢!$A$2:$E$8,J$5,FALSE)&amp;""),"")</f>
        <v>適（ただし書）</v>
      </c>
      <c r="K13" s="65" t="str">
        <f>IFERROR((VLOOKUP($G13,選択肢!$A$2:$E$8,K$5,FALSE)&amp;""),"")</f>
        <v>否</v>
      </c>
    </row>
    <row r="14" spans="1:14" ht="14.25" thickTop="1" x14ac:dyDescent="0.15">
      <c r="F14" s="27"/>
      <c r="K14" s="63" t="str">
        <f>IFERROR((VLOOKUP($F14,選択肢!$A$2:$E$7,K$5,FALSE)&amp;""),"")</f>
        <v/>
      </c>
    </row>
    <row r="15" spans="1:14" x14ac:dyDescent="0.15">
      <c r="F15" s="27"/>
      <c r="K15" s="63" t="str">
        <f>IFERROR((VLOOKUP($F15,選択肢!$A$2:$E$7,K$5,FALSE)&amp;""),"")</f>
        <v/>
      </c>
    </row>
    <row r="16" spans="1:14" x14ac:dyDescent="0.15">
      <c r="F16" s="27"/>
      <c r="K16" s="63" t="str">
        <f>IFERROR((VLOOKUP($F16,選択肢!$A$2:$E$7,K$5,FALSE)&amp;""),"")</f>
        <v/>
      </c>
    </row>
    <row r="17" spans="6:11" x14ac:dyDescent="0.15">
      <c r="F17" s="27"/>
      <c r="K17" s="63" t="str">
        <f>IFERROR((VLOOKUP($F17,選択肢!$A$2:$E$7,K$5,FALSE)&amp;""),"")</f>
        <v/>
      </c>
    </row>
    <row r="18" spans="6:11" x14ac:dyDescent="0.15">
      <c r="F18" s="27"/>
      <c r="K18" s="63" t="str">
        <f>IFERROR((VLOOKUP($F18,選択肢!$A$2:$E$7,K$5,FALSE)&amp;""),"")</f>
        <v/>
      </c>
    </row>
  </sheetData>
  <sheetProtection sheet="1" selectLockedCells="1"/>
  <mergeCells count="2">
    <mergeCell ref="C5:D5"/>
    <mergeCell ref="A5:B5"/>
  </mergeCells>
  <phoneticPr fontId="4"/>
  <conditionalFormatting sqref="E6:E13">
    <cfRule type="expression" dxfId="39" priority="1">
      <formula>#REF!="対象外"</formula>
    </cfRule>
  </conditionalFormatting>
  <dataValidations count="9">
    <dataValidation type="list" allowBlank="1" showInputMessage="1" showErrorMessage="1" sqref="E4" xr:uid="{18D6544C-F5CB-4154-999C-FF289ABC5160}">
      <formula1>#REF!</formula1>
    </dataValidation>
    <dataValidation type="list" allowBlank="1" showInputMessage="1" showErrorMessage="1" sqref="E6" xr:uid="{4FD37C52-C38D-4B45-AC50-A39765A3EE5A}">
      <formula1>$H$6:$I$6</formula1>
    </dataValidation>
    <dataValidation type="list" allowBlank="1" showInputMessage="1" showErrorMessage="1" sqref="E13" xr:uid="{388CF671-E22B-4897-90CB-D64306F468CC}">
      <formula1>$H$13:$K$13</formula1>
    </dataValidation>
    <dataValidation type="list" allowBlank="1" showInputMessage="1" showErrorMessage="1" sqref="E7" xr:uid="{EE5A04E3-0584-4A89-9635-08212E2D5464}">
      <formula1>$H$7:$J$7</formula1>
    </dataValidation>
    <dataValidation type="list" allowBlank="1" showInputMessage="1" showErrorMessage="1" sqref="E8" xr:uid="{624BAAE2-5481-4D02-86BE-C41748218BF9}">
      <formula1>$H$8:$I$8</formula1>
    </dataValidation>
    <dataValidation type="list" allowBlank="1" showInputMessage="1" showErrorMessage="1" sqref="E9" xr:uid="{A04D15F2-8982-460F-97F6-028DC928266B}">
      <formula1>$H$9:$J$9</formula1>
    </dataValidation>
    <dataValidation type="list" allowBlank="1" showInputMessage="1" showErrorMessage="1" sqref="E10" xr:uid="{7A912458-D98E-4005-BEAD-8D3569DE7248}">
      <formula1>$H$10:$I$10</formula1>
    </dataValidation>
    <dataValidation type="list" allowBlank="1" showInputMessage="1" showErrorMessage="1" sqref="E11" xr:uid="{14158587-1EC0-456D-B412-2C57EFB44ACC}">
      <formula1>$H$11:$J$11</formula1>
    </dataValidation>
    <dataValidation type="list" allowBlank="1" showInputMessage="1" showErrorMessage="1" sqref="E12" xr:uid="{892EA839-A3EC-4BA4-B013-373FA1DAD219}">
      <formula1>$H$12:$J$12</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6A3C32-26D2-400B-A70F-558856287C83}">
          <x14:formula1>
            <xm:f>選択肢!$A$2:$A$7</xm:f>
          </x14:formula1>
          <xm:sqref>F6:F18</xm:sqref>
        </x14:dataValidation>
        <x14:dataValidation type="list" allowBlank="1" showInputMessage="1" showErrorMessage="1" xr:uid="{A48A49E0-E153-47A3-9339-5FC1777E3D49}">
          <x14:formula1>
            <xm:f>選択肢!$A$2:$A$8</xm:f>
          </x14:formula1>
          <xm:sqref>G6:G13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91D5-39D8-4A60-B922-C4F49C790D97}">
  <sheetPr>
    <tabColor theme="8"/>
  </sheetPr>
  <dimension ref="A1:N16"/>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5" style="3" customWidth="1"/>
    <col min="7" max="7" width="9" style="3" bestFit="1" customWidth="1"/>
    <col min="8" max="11" width="9" style="3" customWidth="1"/>
    <col min="12" max="16384" width="9" style="3"/>
  </cols>
  <sheetData>
    <row r="1" spans="1:14" ht="29.25" customHeight="1" x14ac:dyDescent="0.15">
      <c r="A1" s="25" t="s">
        <v>180</v>
      </c>
      <c r="B1" s="26"/>
      <c r="C1" s="26"/>
      <c r="E1" s="113" t="str">
        <f>'1.出入口'!E1</f>
        <v>整備項目表（公園）</v>
      </c>
    </row>
    <row r="2" spans="1:14" ht="15" customHeight="1" thickBot="1" x14ac:dyDescent="0.2">
      <c r="D2" s="28"/>
      <c r="E2" s="28"/>
      <c r="N2" s="4"/>
    </row>
    <row r="3" spans="1:14" ht="42.75" customHeight="1" thickTop="1" thickBot="1" x14ac:dyDescent="0.2">
      <c r="A3" s="133" t="s">
        <v>181</v>
      </c>
      <c r="B3" s="133"/>
      <c r="C3" s="131" t="s">
        <v>301</v>
      </c>
      <c r="D3" s="132"/>
      <c r="E3" s="86" t="s">
        <v>10</v>
      </c>
    </row>
    <row r="4" spans="1:14" ht="8.25" customHeight="1" thickTop="1" x14ac:dyDescent="0.15">
      <c r="A4" s="59"/>
      <c r="B4" s="59"/>
      <c r="C4" s="60"/>
      <c r="D4" s="60"/>
      <c r="E4" s="81"/>
    </row>
    <row r="5" spans="1:14" s="18" customFormat="1" ht="15" customHeight="1" x14ac:dyDescent="0.15">
      <c r="A5" s="29"/>
      <c r="B5" s="19"/>
      <c r="C5" s="19"/>
      <c r="D5" s="40"/>
      <c r="E5" s="30"/>
    </row>
    <row r="6" spans="1:14" ht="21" customHeight="1" thickBot="1" x14ac:dyDescent="0.2">
      <c r="A6" s="126" t="s">
        <v>1</v>
      </c>
      <c r="B6" s="126"/>
      <c r="C6" s="129" t="s">
        <v>28</v>
      </c>
      <c r="D6" s="130"/>
      <c r="E6" s="80" t="s">
        <v>2</v>
      </c>
      <c r="G6" s="64" t="s">
        <v>119</v>
      </c>
      <c r="H6" s="64">
        <v>2</v>
      </c>
      <c r="I6" s="64">
        <v>3</v>
      </c>
      <c r="J6" s="64">
        <v>4</v>
      </c>
      <c r="K6" s="64">
        <v>5</v>
      </c>
    </row>
    <row r="7" spans="1:14" ht="42.75" customHeight="1" thickTop="1" x14ac:dyDescent="0.15">
      <c r="A7" s="45" t="s">
        <v>46</v>
      </c>
      <c r="B7" s="44" t="s">
        <v>186</v>
      </c>
      <c r="C7" s="46" t="s">
        <v>39</v>
      </c>
      <c r="D7" s="78" t="s">
        <v>139</v>
      </c>
      <c r="E7" s="87"/>
      <c r="G7" s="64" t="s">
        <v>56</v>
      </c>
      <c r="H7" s="65" t="str">
        <f>IFERROR((VLOOKUP($G7,選択肢!$A$2:$E$8,H$6,FALSE)&amp;""),"")</f>
        <v>適</v>
      </c>
      <c r="I7" s="65" t="str">
        <f>IFERROR((VLOOKUP($G7,選択肢!$A$2:$E$8,I$6,FALSE)&amp;""),"")</f>
        <v>否</v>
      </c>
      <c r="J7" s="65" t="str">
        <f>IFERROR((VLOOKUP($G7,選択肢!$A$2:$E$8,J$6,FALSE)&amp;""),"")</f>
        <v/>
      </c>
      <c r="K7" s="65" t="str">
        <f>IFERROR((VLOOKUP($G7,選択肢!$A$2:$E$8,K$6,FALSE)&amp;""),"")</f>
        <v/>
      </c>
    </row>
    <row r="8" spans="1:14" ht="42.75" customHeight="1" x14ac:dyDescent="0.15">
      <c r="A8" s="43" t="s">
        <v>47</v>
      </c>
      <c r="B8" s="44" t="s">
        <v>178</v>
      </c>
      <c r="C8" s="46" t="s">
        <v>40</v>
      </c>
      <c r="D8" s="78" t="s">
        <v>182</v>
      </c>
      <c r="E8" s="88"/>
      <c r="G8" s="64" t="s">
        <v>117</v>
      </c>
      <c r="H8" s="65" t="str">
        <f>IFERROR((VLOOKUP($G8,選択肢!$A$2:$E$8,H$6,FALSE)&amp;""),"")</f>
        <v>適</v>
      </c>
      <c r="I8" s="65" t="str">
        <f>IFERROR((VLOOKUP($G8,選択肢!$A$2:$E$8,I$6,FALSE)&amp;""),"")</f>
        <v>適（ただし書）</v>
      </c>
      <c r="J8" s="65" t="str">
        <f>IFERROR((VLOOKUP($G8,選択肢!$A$2:$E$8,J$6,FALSE)&amp;""),"")</f>
        <v>否</v>
      </c>
      <c r="K8" s="65" t="str">
        <f>IFERROR((VLOOKUP($G8,選択肢!$A$2:$E$8,K$6,FALSE)&amp;""),"")</f>
        <v/>
      </c>
    </row>
    <row r="9" spans="1:14" ht="42.75" customHeight="1" x14ac:dyDescent="0.15">
      <c r="A9" s="43" t="s">
        <v>140</v>
      </c>
      <c r="B9" s="44" t="s">
        <v>179</v>
      </c>
      <c r="C9" s="46" t="s">
        <v>41</v>
      </c>
      <c r="D9" s="78" t="s">
        <v>183</v>
      </c>
      <c r="E9" s="88"/>
      <c r="G9" s="64" t="s">
        <v>117</v>
      </c>
      <c r="H9" s="65" t="str">
        <f>IFERROR((VLOOKUP($G9,選択肢!$A$2:$E$8,H$6,FALSE)&amp;""),"")</f>
        <v>適</v>
      </c>
      <c r="I9" s="65" t="str">
        <f>IFERROR((VLOOKUP($G9,選択肢!$A$2:$E$8,I$6,FALSE)&amp;""),"")</f>
        <v>適（ただし書）</v>
      </c>
      <c r="J9" s="65" t="str">
        <f>IFERROR((VLOOKUP($G9,選択肢!$A$2:$E$8,J$6,FALSE)&amp;""),"")</f>
        <v>否</v>
      </c>
      <c r="K9" s="65" t="str">
        <f>IFERROR((VLOOKUP($G9,選択肢!$A$2:$E$8,K$6,FALSE)&amp;""),"")</f>
        <v/>
      </c>
    </row>
    <row r="10" spans="1:14" ht="50.1" customHeight="1" x14ac:dyDescent="0.15">
      <c r="A10" s="43" t="s">
        <v>176</v>
      </c>
      <c r="B10" s="44" t="s">
        <v>187</v>
      </c>
      <c r="C10" s="46" t="s">
        <v>42</v>
      </c>
      <c r="D10" s="78" t="s">
        <v>184</v>
      </c>
      <c r="E10" s="88"/>
      <c r="G10" s="64" t="s">
        <v>56</v>
      </c>
      <c r="H10" s="65" t="str">
        <f>IFERROR((VLOOKUP($G10,選択肢!$A$2:$E$8,H$6,FALSE)&amp;""),"")</f>
        <v>適</v>
      </c>
      <c r="I10" s="65" t="str">
        <f>IFERROR((VLOOKUP($G10,選択肢!$A$2:$E$8,I$6,FALSE)&amp;""),"")</f>
        <v>否</v>
      </c>
      <c r="J10" s="65" t="str">
        <f>IFERROR((VLOOKUP($G10,選択肢!$A$2:$E$8,J$6,FALSE)&amp;""),"")</f>
        <v/>
      </c>
      <c r="K10" s="65" t="str">
        <f>IFERROR((VLOOKUP($G10,選択肢!$A$2:$E$8,K$6,FALSE)&amp;""),"")</f>
        <v/>
      </c>
    </row>
    <row r="11" spans="1:14" ht="50.1" customHeight="1" x14ac:dyDescent="0.15">
      <c r="A11" s="57" t="s">
        <v>147</v>
      </c>
      <c r="B11" s="54" t="s">
        <v>188</v>
      </c>
      <c r="C11" s="46" t="s">
        <v>43</v>
      </c>
      <c r="D11" s="78" t="s">
        <v>185</v>
      </c>
      <c r="E11" s="88"/>
      <c r="G11" s="64" t="s">
        <v>116</v>
      </c>
      <c r="H11" s="65" t="str">
        <f>IFERROR((VLOOKUP($G11,選択肢!$A$2:$E$8,H$6,FALSE)&amp;""),"")</f>
        <v>非該当</v>
      </c>
      <c r="I11" s="65" t="str">
        <f>IFERROR((VLOOKUP($G11,選択肢!$A$2:$E$8,I$6,FALSE)&amp;""),"")</f>
        <v>適</v>
      </c>
      <c r="J11" s="65" t="str">
        <f>IFERROR((VLOOKUP($G11,選択肢!$A$2:$E$8,J$6,FALSE)&amp;""),"")</f>
        <v>否</v>
      </c>
      <c r="K11" s="65" t="str">
        <f>IFERROR((VLOOKUP($G11,選択肢!$A$2:$E$8,K$6,FALSE)&amp;""),"")</f>
        <v/>
      </c>
    </row>
    <row r="12" spans="1:14" ht="50.1" customHeight="1" x14ac:dyDescent="0.15">
      <c r="A12" s="45" t="s">
        <v>156</v>
      </c>
      <c r="B12" s="44" t="s">
        <v>189</v>
      </c>
      <c r="C12" s="46" t="s">
        <v>44</v>
      </c>
      <c r="D12" s="78" t="s">
        <v>66</v>
      </c>
      <c r="E12" s="100"/>
      <c r="G12" s="64" t="s">
        <v>56</v>
      </c>
      <c r="H12" s="65" t="str">
        <f>IFERROR((VLOOKUP($G12,選択肢!$A$2:$E$8,H$6,FALSE)&amp;""),"")</f>
        <v>適</v>
      </c>
      <c r="I12" s="65" t="str">
        <f>IFERROR((VLOOKUP($G12,選択肢!$A$2:$E$8,I$6,FALSE)&amp;""),"")</f>
        <v>否</v>
      </c>
      <c r="J12" s="65" t="str">
        <f>IFERROR((VLOOKUP($G12,選択肢!$A$2:$E$8,J$6,FALSE)&amp;""),"")</f>
        <v/>
      </c>
      <c r="K12" s="65" t="str">
        <f>IFERROR((VLOOKUP($G12,選択肢!$A$2:$E$8,K$6,FALSE)&amp;""),"")</f>
        <v/>
      </c>
    </row>
    <row r="13" spans="1:14" ht="50.1" customHeight="1" x14ac:dyDescent="0.15">
      <c r="A13" s="57" t="s">
        <v>177</v>
      </c>
      <c r="B13" s="54" t="s">
        <v>191</v>
      </c>
      <c r="C13" s="46" t="s">
        <v>174</v>
      </c>
      <c r="D13" s="78" t="s">
        <v>190</v>
      </c>
      <c r="E13" s="88"/>
      <c r="G13" s="64" t="s">
        <v>56</v>
      </c>
      <c r="H13" s="65" t="str">
        <f>IFERROR((VLOOKUP($G13,選択肢!$A$2:$E$8,H$6,FALSE)&amp;""),"")</f>
        <v>適</v>
      </c>
      <c r="I13" s="65" t="str">
        <f>IFERROR((VLOOKUP($G13,選択肢!$A$2:$E$8,I$6,FALSE)&amp;""),"")</f>
        <v>否</v>
      </c>
      <c r="J13" s="65" t="str">
        <f>IFERROR((VLOOKUP($G13,選択肢!$A$2:$E$8,J$6,FALSE)&amp;""),"")</f>
        <v/>
      </c>
      <c r="K13" s="65" t="str">
        <f>IFERROR((VLOOKUP($G13,選択肢!$A$2:$E$8,K$6,FALSE)&amp;""),"")</f>
        <v/>
      </c>
    </row>
    <row r="14" spans="1:14" ht="69.95" customHeight="1" x14ac:dyDescent="0.15">
      <c r="A14" s="57" t="s">
        <v>192</v>
      </c>
      <c r="B14" s="54" t="s">
        <v>193</v>
      </c>
      <c r="C14" s="46" t="s">
        <v>175</v>
      </c>
      <c r="D14" s="78" t="s">
        <v>195</v>
      </c>
      <c r="E14" s="100"/>
      <c r="G14" s="64" t="s">
        <v>116</v>
      </c>
      <c r="H14" s="65" t="str">
        <f>IFERROR((VLOOKUP($G14,選択肢!$A$2:$E$8,H$6,FALSE)&amp;""),"")</f>
        <v>非該当</v>
      </c>
      <c r="I14" s="65" t="str">
        <f>IFERROR((VLOOKUP($G14,選択肢!$A$2:$E$8,I$6,FALSE)&amp;""),"")</f>
        <v>適</v>
      </c>
      <c r="J14" s="65" t="str">
        <f>IFERROR((VLOOKUP($G14,選択肢!$A$2:$E$8,J$6,FALSE)&amp;""),"")</f>
        <v>否</v>
      </c>
      <c r="K14" s="65" t="str">
        <f>IFERROR((VLOOKUP($G14,選択肢!$A$2:$E$8,K$6,FALSE)&amp;""),"")</f>
        <v/>
      </c>
    </row>
    <row r="15" spans="1:14" ht="42.75" customHeight="1" thickBot="1" x14ac:dyDescent="0.2">
      <c r="A15" s="45" t="s">
        <v>194</v>
      </c>
      <c r="B15" s="44" t="s">
        <v>197</v>
      </c>
      <c r="C15" s="46" t="s">
        <v>69</v>
      </c>
      <c r="D15" s="78" t="s">
        <v>196</v>
      </c>
      <c r="E15" s="89"/>
      <c r="G15" s="64" t="s">
        <v>56</v>
      </c>
      <c r="H15" s="65" t="str">
        <f>IFERROR((VLOOKUP($G15,選択肢!$A$2:$E$8,H$6,FALSE)&amp;""),"")</f>
        <v>適</v>
      </c>
      <c r="I15" s="65" t="str">
        <f>IFERROR((VLOOKUP($G15,選択肢!$A$2:$E$8,I$6,FALSE)&amp;""),"")</f>
        <v>否</v>
      </c>
      <c r="J15" s="65" t="str">
        <f>IFERROR((VLOOKUP($G15,選択肢!$A$2:$E$8,J$6,FALSE)&amp;""),"")</f>
        <v/>
      </c>
      <c r="K15" s="65" t="str">
        <f>IFERROR((VLOOKUP($G15,選択肢!$A$2:$E$8,K$6,FALSE)&amp;""),"")</f>
        <v/>
      </c>
    </row>
    <row r="16" spans="1:14" ht="14.25" thickTop="1" x14ac:dyDescent="0.15"/>
  </sheetData>
  <sheetProtection sheet="1" selectLockedCells="1"/>
  <mergeCells count="4">
    <mergeCell ref="C6:D6"/>
    <mergeCell ref="C3:D3"/>
    <mergeCell ref="A3:B3"/>
    <mergeCell ref="A6:B6"/>
  </mergeCells>
  <phoneticPr fontId="4"/>
  <conditionalFormatting sqref="E7:E9 E13:E14">
    <cfRule type="expression" dxfId="38" priority="18">
      <formula>$E$3="対象外"</formula>
    </cfRule>
  </conditionalFormatting>
  <conditionalFormatting sqref="E8">
    <cfRule type="expression" dxfId="37" priority="17">
      <formula>$E$8="対象外"</formula>
    </cfRule>
  </conditionalFormatting>
  <conditionalFormatting sqref="E9 E13:E14">
    <cfRule type="expression" dxfId="36" priority="16">
      <formula>$E$8="非該当"</formula>
    </cfRule>
  </conditionalFormatting>
  <conditionalFormatting sqref="E15">
    <cfRule type="expression" dxfId="35" priority="15">
      <formula>$E$3="対象外"</formula>
    </cfRule>
  </conditionalFormatting>
  <conditionalFormatting sqref="E15">
    <cfRule type="expression" dxfId="34" priority="14">
      <formula>$E$8="対象外"</formula>
    </cfRule>
  </conditionalFormatting>
  <conditionalFormatting sqref="E10:E11">
    <cfRule type="expression" dxfId="33" priority="13">
      <formula>$E$3="対象外"</formula>
    </cfRule>
  </conditionalFormatting>
  <conditionalFormatting sqref="E10:E11">
    <cfRule type="expression" dxfId="32" priority="12">
      <formula>$E$8="非該当"</formula>
    </cfRule>
  </conditionalFormatting>
  <conditionalFormatting sqref="E12">
    <cfRule type="expression" dxfId="31" priority="2">
      <formula>$E$3="対象外"</formula>
    </cfRule>
  </conditionalFormatting>
  <conditionalFormatting sqref="E12">
    <cfRule type="expression" dxfId="30" priority="1">
      <formula>$E$8="対象外"</formula>
    </cfRule>
  </conditionalFormatting>
  <dataValidations count="11">
    <dataValidation type="list" allowBlank="1" showInputMessage="1" showErrorMessage="1" sqref="E5" xr:uid="{F8A2E663-80CA-4DC6-8E72-62EC716BC373}">
      <formula1>$G$3:$H$3</formula1>
    </dataValidation>
    <dataValidation type="list" allowBlank="1" showInputMessage="1" showErrorMessage="1" sqref="E3:E4" xr:uid="{F8BE823F-3B4D-440E-9161-9A98115FD82E}">
      <formula1>【ア】</formula1>
    </dataValidation>
    <dataValidation type="list" allowBlank="1" showInputMessage="1" showErrorMessage="1" sqref="E15" xr:uid="{33BADEE8-C934-478D-8B55-1FB897D6A1BB}">
      <formula1>$H$15:$I$15</formula1>
    </dataValidation>
    <dataValidation type="list" allowBlank="1" showInputMessage="1" showErrorMessage="1" sqref="E11" xr:uid="{1A833734-DDFA-4016-9348-D612742C1D55}">
      <formula1>$H$11:$J$11</formula1>
    </dataValidation>
    <dataValidation type="list" allowBlank="1" showInputMessage="1" showErrorMessage="1" sqref="E10" xr:uid="{30F6035A-D5CA-40BA-86A2-5CC7CC789560}">
      <formula1>$H$10:$I$10</formula1>
    </dataValidation>
    <dataValidation type="list" allowBlank="1" showInputMessage="1" showErrorMessage="1" sqref="E9" xr:uid="{DB30153A-F29A-4964-9CDE-D47CC0337F75}">
      <formula1>$H$9:$J$9</formula1>
    </dataValidation>
    <dataValidation type="list" allowBlank="1" showInputMessage="1" showErrorMessage="1" sqref="E8" xr:uid="{CDB3B77F-4A4A-4675-859F-9E34D14D49C7}">
      <formula1>$H$8:$J$8</formula1>
    </dataValidation>
    <dataValidation type="list" allowBlank="1" showInputMessage="1" showErrorMessage="1" sqref="E7" xr:uid="{4384669B-56FD-4C95-B38F-FA8E57C3519C}">
      <formula1>$H$7:$I$7</formula1>
    </dataValidation>
    <dataValidation type="list" allowBlank="1" showInputMessage="1" showErrorMessage="1" sqref="E12" xr:uid="{9F596459-49C9-4E5A-9D92-84ED5C57B27D}">
      <formula1>$H$12:$I$12</formula1>
    </dataValidation>
    <dataValidation type="list" allowBlank="1" showInputMessage="1" showErrorMessage="1" sqref="E13" xr:uid="{98695680-C21E-4111-AC70-6B16541F5844}">
      <formula1>$H$13:$I$13</formula1>
    </dataValidation>
    <dataValidation type="list" allowBlank="1" showInputMessage="1" showErrorMessage="1" sqref="E14" xr:uid="{16C428EE-0649-428E-943D-D30A216CA155}">
      <formula1>$H$14:$J$14</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281083D-CCD9-4B6F-B414-6C855C95DBDC}">
          <x14:formula1>
            <xm:f>選択肢!$A$2:$A$8</xm:f>
          </x14:formula1>
          <xm:sqref>G7:G15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6AAF-2D1B-41E4-A1EB-5A487DA97AAF}">
  <sheetPr>
    <tabColor theme="8"/>
  </sheetPr>
  <dimension ref="A1:N20"/>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3.75" style="3" customWidth="1"/>
    <col min="7" max="7" width="9.25" style="3" customWidth="1"/>
    <col min="8" max="11" width="9" style="3" customWidth="1"/>
    <col min="12" max="16384" width="9" style="3"/>
  </cols>
  <sheetData>
    <row r="1" spans="1:14" ht="29.25" customHeight="1" x14ac:dyDescent="0.15">
      <c r="A1" s="25" t="s">
        <v>198</v>
      </c>
      <c r="B1" s="26"/>
      <c r="C1" s="26"/>
      <c r="E1" s="113" t="str">
        <f>'1.出入口'!E1</f>
        <v>整備項目表（公園）</v>
      </c>
    </row>
    <row r="2" spans="1:14" ht="15" customHeight="1" thickBot="1" x14ac:dyDescent="0.2">
      <c r="D2" s="28"/>
      <c r="E2" s="28"/>
      <c r="N2" s="4"/>
    </row>
    <row r="3" spans="1:14" ht="42.75" customHeight="1" thickTop="1" thickBot="1" x14ac:dyDescent="0.2">
      <c r="A3" s="133" t="s">
        <v>0</v>
      </c>
      <c r="B3" s="133"/>
      <c r="C3" s="131" t="s">
        <v>199</v>
      </c>
      <c r="D3" s="132"/>
      <c r="E3" s="86" t="s">
        <v>10</v>
      </c>
    </row>
    <row r="4" spans="1:14" ht="8.25" customHeight="1" thickTop="1" x14ac:dyDescent="0.15">
      <c r="A4" s="59"/>
      <c r="B4" s="59"/>
      <c r="C4" s="60"/>
      <c r="D4" s="60"/>
      <c r="E4" s="81"/>
    </row>
    <row r="5" spans="1:14" ht="9" customHeight="1" x14ac:dyDescent="0.15">
      <c r="A5" s="19"/>
      <c r="B5" s="19"/>
      <c r="C5" s="19"/>
      <c r="D5" s="40"/>
      <c r="E5" s="30"/>
    </row>
    <row r="6" spans="1:14" ht="21" customHeight="1" thickBot="1" x14ac:dyDescent="0.2">
      <c r="A6" s="126" t="s">
        <v>1</v>
      </c>
      <c r="B6" s="126"/>
      <c r="C6" s="124" t="s">
        <v>28</v>
      </c>
      <c r="D6" s="125"/>
      <c r="E6" s="80" t="s">
        <v>2</v>
      </c>
      <c r="G6" s="64" t="s">
        <v>119</v>
      </c>
      <c r="H6" s="64">
        <v>2</v>
      </c>
      <c r="I6" s="64">
        <v>3</v>
      </c>
      <c r="J6" s="64">
        <v>4</v>
      </c>
      <c r="K6" s="64">
        <v>5</v>
      </c>
    </row>
    <row r="7" spans="1:14" ht="50.1" customHeight="1" thickTop="1" x14ac:dyDescent="0.15">
      <c r="A7" s="45" t="s">
        <v>46</v>
      </c>
      <c r="B7" s="44" t="s">
        <v>186</v>
      </c>
      <c r="C7" s="46" t="s">
        <v>39</v>
      </c>
      <c r="D7" s="78" t="s">
        <v>139</v>
      </c>
      <c r="E7" s="87"/>
      <c r="G7" s="64" t="s">
        <v>56</v>
      </c>
      <c r="H7" s="65" t="str">
        <f>IFERROR((VLOOKUP($G7,選択肢!$A$2:$E$8,H$6,FALSE)&amp;""),"")</f>
        <v>適</v>
      </c>
      <c r="I7" s="65" t="str">
        <f>IFERROR((VLOOKUP($G7,選択肢!$A$2:$E$8,I$6,FALSE)&amp;""),"")</f>
        <v>否</v>
      </c>
      <c r="J7" s="65" t="str">
        <f>IFERROR((VLOOKUP($G7,選択肢!$A$2:$E$8,J$6,FALSE)&amp;""),"")</f>
        <v/>
      </c>
      <c r="K7" s="65" t="str">
        <f>IFERROR((VLOOKUP($G7,選択肢!$A$2:$E$8,K$6,FALSE)&amp;""),"")</f>
        <v/>
      </c>
    </row>
    <row r="8" spans="1:14" ht="50.1" customHeight="1" x14ac:dyDescent="0.15">
      <c r="A8" s="91" t="s">
        <v>205</v>
      </c>
      <c r="B8" s="52" t="s">
        <v>188</v>
      </c>
      <c r="C8" s="46" t="s">
        <v>40</v>
      </c>
      <c r="D8" s="78" t="s">
        <v>206</v>
      </c>
      <c r="E8" s="101"/>
      <c r="G8" s="64" t="s">
        <v>56</v>
      </c>
      <c r="H8" s="65" t="str">
        <f>IFERROR((VLOOKUP($G8,選択肢!$A$2:$E$8,H$6,FALSE)&amp;""),"")</f>
        <v>適</v>
      </c>
      <c r="I8" s="65" t="str">
        <f>IFERROR((VLOOKUP($G8,選択肢!$A$2:$E$8,I$6,FALSE)&amp;""),"")</f>
        <v>否</v>
      </c>
      <c r="J8" s="65" t="str">
        <f>IFERROR((VLOOKUP($G8,選択肢!$A$2:$E$8,J$6,FALSE)&amp;""),"")</f>
        <v/>
      </c>
      <c r="K8" s="65" t="str">
        <f>IFERROR((VLOOKUP($G8,選択肢!$A$2:$E$8,K$6,FALSE)&amp;""),"")</f>
        <v/>
      </c>
    </row>
    <row r="9" spans="1:14" ht="50.1" customHeight="1" x14ac:dyDescent="0.15">
      <c r="A9" s="91" t="s">
        <v>140</v>
      </c>
      <c r="B9" s="52" t="s">
        <v>200</v>
      </c>
      <c r="C9" s="46" t="s">
        <v>41</v>
      </c>
      <c r="D9" s="78" t="s">
        <v>207</v>
      </c>
      <c r="E9" s="101"/>
      <c r="G9" s="64" t="s">
        <v>56</v>
      </c>
      <c r="H9" s="65" t="str">
        <f>IFERROR((VLOOKUP($G9,選択肢!$A$2:$E$8,H$6,FALSE)&amp;""),"")</f>
        <v>適</v>
      </c>
      <c r="I9" s="65" t="str">
        <f>IFERROR((VLOOKUP($G9,選択肢!$A$2:$E$8,I$6,FALSE)&amp;""),"")</f>
        <v>否</v>
      </c>
      <c r="J9" s="65" t="str">
        <f>IFERROR((VLOOKUP($G9,選択肢!$A$2:$E$8,J$6,FALSE)&amp;""),"")</f>
        <v/>
      </c>
      <c r="K9" s="65" t="str">
        <f>IFERROR((VLOOKUP($G9,選択肢!$A$2:$E$8,K$6,FALSE)&amp;""),"")</f>
        <v/>
      </c>
    </row>
    <row r="10" spans="1:14" ht="50.1" customHeight="1" x14ac:dyDescent="0.15">
      <c r="A10" s="91" t="s">
        <v>176</v>
      </c>
      <c r="B10" s="52" t="s">
        <v>201</v>
      </c>
      <c r="C10" s="46" t="s">
        <v>42</v>
      </c>
      <c r="D10" s="78" t="s">
        <v>208</v>
      </c>
      <c r="E10" s="101"/>
      <c r="G10" s="64" t="s">
        <v>56</v>
      </c>
      <c r="H10" s="65" t="str">
        <f>IFERROR((VLOOKUP($G10,選択肢!$A$2:$E$8,H$6,FALSE)&amp;""),"")</f>
        <v>適</v>
      </c>
      <c r="I10" s="65" t="str">
        <f>IFERROR((VLOOKUP($G10,選択肢!$A$2:$E$8,I$6,FALSE)&amp;""),"")</f>
        <v>否</v>
      </c>
      <c r="J10" s="65" t="str">
        <f>IFERROR((VLOOKUP($G10,選択肢!$A$2:$E$8,J$6,FALSE)&amp;""),"")</f>
        <v/>
      </c>
      <c r="K10" s="65" t="str">
        <f>IFERROR((VLOOKUP($G10,選択肢!$A$2:$E$8,K$6,FALSE)&amp;""),"")</f>
        <v/>
      </c>
    </row>
    <row r="11" spans="1:14" ht="50.1" customHeight="1" x14ac:dyDescent="0.15">
      <c r="A11" s="91" t="s">
        <v>147</v>
      </c>
      <c r="B11" s="52" t="s">
        <v>202</v>
      </c>
      <c r="C11" s="46" t="s">
        <v>43</v>
      </c>
      <c r="D11" s="78" t="s">
        <v>209</v>
      </c>
      <c r="E11" s="101"/>
      <c r="G11" s="64" t="s">
        <v>56</v>
      </c>
      <c r="H11" s="65" t="str">
        <f>IFERROR((VLOOKUP($G11,選択肢!$A$2:$E$8,H$6,FALSE)&amp;""),"")</f>
        <v>適</v>
      </c>
      <c r="I11" s="65" t="str">
        <f>IFERROR((VLOOKUP($G11,選択肢!$A$2:$E$8,I$6,FALSE)&amp;""),"")</f>
        <v>否</v>
      </c>
      <c r="J11" s="65" t="str">
        <f>IFERROR((VLOOKUP($G11,選択肢!$A$2:$E$8,J$6,FALSE)&amp;""),"")</f>
        <v/>
      </c>
      <c r="K11" s="65" t="str">
        <f>IFERROR((VLOOKUP($G11,選択肢!$A$2:$E$8,K$6,FALSE)&amp;""),"")</f>
        <v/>
      </c>
    </row>
    <row r="12" spans="1:14" ht="50.1" customHeight="1" x14ac:dyDescent="0.15">
      <c r="A12" s="47" t="s">
        <v>63</v>
      </c>
      <c r="B12" s="48" t="s">
        <v>6</v>
      </c>
      <c r="C12" s="46" t="s">
        <v>44</v>
      </c>
      <c r="D12" s="78" t="s">
        <v>210</v>
      </c>
      <c r="E12" s="88"/>
      <c r="G12" s="64" t="s">
        <v>56</v>
      </c>
      <c r="H12" s="65" t="str">
        <f>IFERROR((VLOOKUP($G12,選択肢!$A$2:$E$8,H$6,FALSE)&amp;""),"")</f>
        <v>適</v>
      </c>
      <c r="I12" s="65" t="str">
        <f>IFERROR((VLOOKUP($G12,選択肢!$A$2:$E$8,I$6,FALSE)&amp;""),"")</f>
        <v>否</v>
      </c>
      <c r="J12" s="65" t="str">
        <f>IFERROR((VLOOKUP($G12,選択肢!$A$2:$E$8,J$6,FALSE)&amp;""),"")</f>
        <v/>
      </c>
      <c r="K12" s="65" t="str">
        <f>IFERROR((VLOOKUP($G12,選択肢!$A$2:$E$8,K$6,FALSE)&amp;""),"")</f>
        <v/>
      </c>
    </row>
    <row r="13" spans="1:14" ht="50.1" customHeight="1" x14ac:dyDescent="0.15">
      <c r="A13" s="91" t="s">
        <v>177</v>
      </c>
      <c r="B13" s="90" t="s">
        <v>203</v>
      </c>
      <c r="C13" s="46" t="s">
        <v>174</v>
      </c>
      <c r="D13" s="78" t="s">
        <v>211</v>
      </c>
      <c r="E13" s="100"/>
      <c r="G13" s="64" t="s">
        <v>116</v>
      </c>
      <c r="H13" s="65" t="str">
        <f>IFERROR((VLOOKUP($G13,選択肢!$A$2:$E$8,H$6,FALSE)&amp;""),"")</f>
        <v>非該当</v>
      </c>
      <c r="I13" s="65" t="str">
        <f>IFERROR((VLOOKUP($G13,選択肢!$A$2:$E$8,I$6,FALSE)&amp;""),"")</f>
        <v>適</v>
      </c>
      <c r="J13" s="65" t="str">
        <f>IFERROR((VLOOKUP($G13,選択肢!$A$2:$E$8,J$6,FALSE)&amp;""),"")</f>
        <v>否</v>
      </c>
      <c r="K13" s="65" t="str">
        <f>IFERROR((VLOOKUP($G13,選択肢!$A$2:$E$8,K$6,FALSE)&amp;""),"")</f>
        <v/>
      </c>
    </row>
    <row r="14" spans="1:14" ht="50.1" customHeight="1" x14ac:dyDescent="0.15">
      <c r="A14" s="91" t="s">
        <v>192</v>
      </c>
      <c r="B14" s="90" t="s">
        <v>204</v>
      </c>
      <c r="C14" s="46" t="s">
        <v>175</v>
      </c>
      <c r="D14" s="78" t="s">
        <v>212</v>
      </c>
      <c r="E14" s="100"/>
      <c r="G14" s="64" t="s">
        <v>116</v>
      </c>
      <c r="H14" s="65" t="str">
        <f>IFERROR((VLOOKUP($G14,選択肢!$A$2:$E$8,H$6,FALSE)&amp;""),"")</f>
        <v>非該当</v>
      </c>
      <c r="I14" s="65" t="str">
        <f>IFERROR((VLOOKUP($G14,選択肢!$A$2:$E$8,I$6,FALSE)&amp;""),"")</f>
        <v>適</v>
      </c>
      <c r="J14" s="65" t="str">
        <f>IFERROR((VLOOKUP($G14,選択肢!$A$2:$E$8,J$6,FALSE)&amp;""),"")</f>
        <v>否</v>
      </c>
      <c r="K14" s="65" t="str">
        <f>IFERROR((VLOOKUP($G14,選択肢!$A$2:$E$8,K$6,FALSE)&amp;""),"")</f>
        <v/>
      </c>
    </row>
    <row r="15" spans="1:14" ht="50.1" customHeight="1" thickBot="1" x14ac:dyDescent="0.2">
      <c r="A15" s="45" t="s">
        <v>70</v>
      </c>
      <c r="B15" s="44" t="s">
        <v>65</v>
      </c>
      <c r="C15" s="46" t="s">
        <v>69</v>
      </c>
      <c r="D15" s="78" t="s">
        <v>68</v>
      </c>
      <c r="E15" s="89"/>
      <c r="G15" s="64" t="s">
        <v>116</v>
      </c>
      <c r="H15" s="65" t="str">
        <f>IFERROR((VLOOKUP($G15,選択肢!$A$2:$E$8,H$6,FALSE)&amp;""),"")</f>
        <v>非該当</v>
      </c>
      <c r="I15" s="65" t="str">
        <f>IFERROR((VLOOKUP($G15,選択肢!$A$2:$E$8,I$6,FALSE)&amp;""),"")</f>
        <v>適</v>
      </c>
      <c r="J15" s="65" t="str">
        <f>IFERROR((VLOOKUP($G15,選択肢!$A$2:$E$8,J$6,FALSE)&amp;""),"")</f>
        <v>否</v>
      </c>
      <c r="K15" s="65" t="str">
        <f>IFERROR((VLOOKUP($G15,選択肢!$A$2:$E$8,K$6,FALSE)&amp;""),"")</f>
        <v/>
      </c>
    </row>
    <row r="16" spans="1:14" ht="42.75" customHeight="1" thickTop="1" x14ac:dyDescent="0.15"/>
    <row r="17" ht="42.75" customHeight="1" x14ac:dyDescent="0.15"/>
    <row r="18" ht="42.75" customHeight="1" x14ac:dyDescent="0.15"/>
    <row r="19" ht="42.75" customHeight="1" x14ac:dyDescent="0.15"/>
    <row r="20" ht="42.75" customHeight="1" x14ac:dyDescent="0.15"/>
  </sheetData>
  <sheetProtection sheet="1" selectLockedCells="1"/>
  <mergeCells count="4">
    <mergeCell ref="A6:B6"/>
    <mergeCell ref="C6:D6"/>
    <mergeCell ref="A3:B3"/>
    <mergeCell ref="C3:D3"/>
  </mergeCells>
  <phoneticPr fontId="4"/>
  <conditionalFormatting sqref="E7:E15">
    <cfRule type="expression" dxfId="29" priority="1">
      <formula>$E$3="対象外"</formula>
    </cfRule>
  </conditionalFormatting>
  <dataValidations count="11">
    <dataValidation type="list" allowBlank="1" showInputMessage="1" showErrorMessage="1" sqref="E5" xr:uid="{18C5D9C2-10D5-4403-9A5C-88EF25F3154F}">
      <formula1>$G$3:$H$3</formula1>
    </dataValidation>
    <dataValidation type="list" allowBlank="1" showInputMessage="1" showErrorMessage="1" sqref="E3:E4" xr:uid="{527857CB-6D4B-4165-9F14-4B429DCE6C62}">
      <formula1>【ア】</formula1>
    </dataValidation>
    <dataValidation type="list" allowBlank="1" showInputMessage="1" showErrorMessage="1" sqref="E15" xr:uid="{E2440707-B57D-45B4-81D1-7A8F9D1CF55B}">
      <formula1>$H$15:$J$15</formula1>
    </dataValidation>
    <dataValidation type="list" allowBlank="1" showInputMessage="1" showErrorMessage="1" sqref="E12" xr:uid="{D9E7070C-DAF0-42BB-80F9-75AF1A514649}">
      <formula1>$H$12:$I$12</formula1>
    </dataValidation>
    <dataValidation type="list" allowBlank="1" showInputMessage="1" showErrorMessage="1" sqref="E7" xr:uid="{27870547-F65B-4DF6-BC9C-5DD635645FAC}">
      <formula1>$H$7:$I$7</formula1>
    </dataValidation>
    <dataValidation type="list" allowBlank="1" showInputMessage="1" showErrorMessage="1" sqref="E8" xr:uid="{EFAB5817-1B96-442B-934E-F0D48D0D4E4F}">
      <formula1>$H$8:$I$8</formula1>
    </dataValidation>
    <dataValidation type="list" allowBlank="1" showInputMessage="1" showErrorMessage="1" sqref="E9" xr:uid="{B754217A-53A8-4B0E-8775-5EA0C7316347}">
      <formula1>$H$9:$I$9</formula1>
    </dataValidation>
    <dataValidation type="list" allowBlank="1" showInputMessage="1" showErrorMessage="1" sqref="E10" xr:uid="{67A8E88E-C677-4C85-A073-6611A6832A3A}">
      <formula1>$H$10:$I$10</formula1>
    </dataValidation>
    <dataValidation type="list" allowBlank="1" showInputMessage="1" showErrorMessage="1" sqref="E11" xr:uid="{9C3E62AB-CA73-4BEF-8F03-D4E19CF0D940}">
      <formula1>$H$11:$I$11</formula1>
    </dataValidation>
    <dataValidation type="list" allowBlank="1" showInputMessage="1" showErrorMessage="1" sqref="E13" xr:uid="{98935DB1-0C4B-42AB-A443-1FC3D9DD2793}">
      <formula1>$H$13:$J$13</formula1>
    </dataValidation>
    <dataValidation type="list" allowBlank="1" showInputMessage="1" showErrorMessage="1" sqref="E14" xr:uid="{0178BEE0-2D4B-40FF-BAC2-8E7EA7821E69}">
      <formula1>$H$14:$J$14</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CCB739-AFB6-487E-AFB4-CC7D51B5B81F}">
          <x14:formula1>
            <xm:f>選択肢!$A$2:$A$8</xm:f>
          </x14:formula1>
          <xm:sqref>G7:G15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521B-6ECA-47DB-A6D6-872A98C3078D}">
  <sheetPr>
    <tabColor theme="8"/>
  </sheetPr>
  <dimension ref="A1:N24"/>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7" customWidth="1"/>
    <col min="6" max="6" width="4.5" style="3" customWidth="1"/>
    <col min="7" max="7" width="9" style="3" bestFit="1" customWidth="1"/>
    <col min="8" max="11" width="9" style="3" customWidth="1"/>
    <col min="12" max="16384" width="9" style="3"/>
  </cols>
  <sheetData>
    <row r="1" spans="1:14" ht="29.25" customHeight="1" x14ac:dyDescent="0.15">
      <c r="A1" s="25" t="s">
        <v>213</v>
      </c>
      <c r="B1" s="26"/>
      <c r="C1" s="26"/>
      <c r="E1" s="113" t="str">
        <f>'1.出入口'!E1</f>
        <v>整備項目表（公園）</v>
      </c>
    </row>
    <row r="2" spans="1:14" ht="15" customHeight="1" thickBot="1" x14ac:dyDescent="0.2">
      <c r="D2" s="28"/>
      <c r="E2" s="28"/>
      <c r="N2" s="4"/>
    </row>
    <row r="3" spans="1:14" ht="42.75" customHeight="1" thickTop="1" thickBot="1" x14ac:dyDescent="0.2">
      <c r="A3" s="133" t="s">
        <v>0</v>
      </c>
      <c r="B3" s="133"/>
      <c r="C3" s="131" t="s">
        <v>77</v>
      </c>
      <c r="D3" s="132"/>
      <c r="E3" s="86" t="s">
        <v>10</v>
      </c>
    </row>
    <row r="4" spans="1:14" ht="8.25" customHeight="1" thickTop="1" x14ac:dyDescent="0.15">
      <c r="A4" s="59"/>
      <c r="B4" s="59"/>
      <c r="C4" s="60"/>
      <c r="D4" s="60"/>
      <c r="E4" s="81"/>
    </row>
    <row r="5" spans="1:14" s="18" customFormat="1" ht="15" customHeight="1" x14ac:dyDescent="0.15">
      <c r="A5" s="29" t="s">
        <v>305</v>
      </c>
      <c r="B5" s="19"/>
      <c r="C5" s="19"/>
      <c r="D5" s="40"/>
      <c r="E5" s="30"/>
    </row>
    <row r="6" spans="1:14" ht="21" customHeight="1" thickBot="1" x14ac:dyDescent="0.2">
      <c r="A6" s="126" t="s">
        <v>1</v>
      </c>
      <c r="B6" s="126"/>
      <c r="C6" s="129" t="s">
        <v>28</v>
      </c>
      <c r="D6" s="130"/>
      <c r="E6" s="80" t="s">
        <v>2</v>
      </c>
      <c r="G6" s="64" t="s">
        <v>119</v>
      </c>
      <c r="H6" s="64">
        <v>2</v>
      </c>
      <c r="I6" s="64">
        <v>3</v>
      </c>
      <c r="J6" s="64">
        <v>4</v>
      </c>
      <c r="K6" s="64">
        <v>5</v>
      </c>
    </row>
    <row r="7" spans="1:14" ht="50.1" customHeight="1" thickTop="1" x14ac:dyDescent="0.15">
      <c r="A7" s="45" t="s">
        <v>46</v>
      </c>
      <c r="B7" s="44" t="s">
        <v>215</v>
      </c>
      <c r="C7" s="46" t="s">
        <v>60</v>
      </c>
      <c r="D7" s="78" t="s">
        <v>214</v>
      </c>
      <c r="E7" s="83"/>
      <c r="G7" s="64" t="s">
        <v>56</v>
      </c>
      <c r="H7" s="65" t="str">
        <f>IFERROR((VLOOKUP($G7,選択肢!$A$2:$E$8,H$6,FALSE)&amp;""),"")</f>
        <v>適</v>
      </c>
      <c r="I7" s="65" t="str">
        <f>IFERROR((VLOOKUP($G7,選択肢!$A$2:$E$8,I$6,FALSE)&amp;""),"")</f>
        <v>否</v>
      </c>
      <c r="J7" s="65" t="str">
        <f>IFERROR((VLOOKUP($G7,選択肢!$A$2:$E$8,J$6,FALSE)&amp;""),"")</f>
        <v/>
      </c>
      <c r="K7" s="65" t="str">
        <f>IFERROR((VLOOKUP($G7,選択肢!$A$2:$E$8,K$6,FALSE)&amp;""),"")</f>
        <v/>
      </c>
    </row>
    <row r="8" spans="1:14" ht="39.950000000000003" customHeight="1" x14ac:dyDescent="0.15">
      <c r="A8" s="45" t="s">
        <v>46</v>
      </c>
      <c r="B8" s="44" t="s">
        <v>90</v>
      </c>
      <c r="C8" s="46" t="s">
        <v>53</v>
      </c>
      <c r="D8" s="78" t="s">
        <v>216</v>
      </c>
      <c r="E8" s="84"/>
      <c r="G8" s="64" t="s">
        <v>56</v>
      </c>
      <c r="H8" s="65" t="str">
        <f>IFERROR((VLOOKUP($G8,選択肢!$A$2:$E$8,H$6,FALSE)&amp;""),"")</f>
        <v>適</v>
      </c>
      <c r="I8" s="65" t="str">
        <f>IFERROR((VLOOKUP($G8,選択肢!$A$2:$E$8,I$6,FALSE)&amp;""),"")</f>
        <v>否</v>
      </c>
      <c r="J8" s="65" t="str">
        <f>IFERROR((VLOOKUP($G8,選択肢!$A$2:$E$8,J$6,FALSE)&amp;""),"")</f>
        <v/>
      </c>
      <c r="K8" s="65" t="str">
        <f>IFERROR((VLOOKUP($G8,選択肢!$A$2:$E$8,K$6,FALSE)&amp;""),"")</f>
        <v/>
      </c>
    </row>
    <row r="9" spans="1:14" ht="50.1" customHeight="1" x14ac:dyDescent="0.15">
      <c r="A9" s="91" t="s">
        <v>59</v>
      </c>
      <c r="B9" s="52" t="s">
        <v>89</v>
      </c>
      <c r="C9" s="46" t="s">
        <v>55</v>
      </c>
      <c r="D9" s="78" t="s">
        <v>217</v>
      </c>
      <c r="E9" s="84"/>
      <c r="G9" s="64" t="s">
        <v>116</v>
      </c>
      <c r="H9" s="65" t="str">
        <f>IFERROR((VLOOKUP($G9,選択肢!$A$2:$E$8,H$6,FALSE)&amp;""),"")</f>
        <v>非該当</v>
      </c>
      <c r="I9" s="65" t="str">
        <f>IFERROR((VLOOKUP($G9,選択肢!$A$2:$E$8,I$6,FALSE)&amp;""),"")</f>
        <v>適</v>
      </c>
      <c r="J9" s="65" t="str">
        <f>IFERROR((VLOOKUP($G9,選択肢!$A$2:$E$8,J$6,FALSE)&amp;""),"")</f>
        <v>否</v>
      </c>
      <c r="K9" s="65" t="str">
        <f>IFERROR((VLOOKUP($G9,選択肢!$A$2:$E$8,K$6,FALSE)&amp;""),"")</f>
        <v/>
      </c>
    </row>
    <row r="10" spans="1:14" ht="50.1" customHeight="1" x14ac:dyDescent="0.15">
      <c r="A10" s="92"/>
      <c r="B10" s="54"/>
      <c r="C10" s="46" t="s">
        <v>57</v>
      </c>
      <c r="D10" s="78" t="s">
        <v>154</v>
      </c>
      <c r="E10" s="84"/>
      <c r="G10" s="64" t="s">
        <v>56</v>
      </c>
      <c r="H10" s="65" t="str">
        <f>IFERROR((VLOOKUP($G10,選択肢!$A$2:$E$8,H$6,FALSE)&amp;""),"")</f>
        <v>適</v>
      </c>
      <c r="I10" s="65" t="str">
        <f>IFERROR((VLOOKUP($G10,選択肢!$A$2:$E$8,I$6,FALSE)&amp;""),"")</f>
        <v>否</v>
      </c>
      <c r="J10" s="65" t="str">
        <f>IFERROR((VLOOKUP($G10,選択肢!$A$2:$E$8,J$6,FALSE)&amp;""),"")</f>
        <v/>
      </c>
      <c r="K10" s="65" t="str">
        <f>IFERROR((VLOOKUP($G10,選択肢!$A$2:$E$8,K$6,FALSE)&amp;""),"")</f>
        <v/>
      </c>
    </row>
    <row r="11" spans="1:14" ht="39.950000000000003" customHeight="1" x14ac:dyDescent="0.15">
      <c r="A11" s="92" t="s">
        <v>176</v>
      </c>
      <c r="B11" s="54" t="s">
        <v>145</v>
      </c>
      <c r="C11" s="46" t="s">
        <v>219</v>
      </c>
      <c r="D11" s="78" t="s">
        <v>218</v>
      </c>
      <c r="E11" s="102"/>
      <c r="G11" s="64" t="s">
        <v>56</v>
      </c>
      <c r="H11" s="65" t="str">
        <f>IFERROR((VLOOKUP($G11,選択肢!$A$2:$E$8,H$6,FALSE)&amp;""),"")</f>
        <v>適</v>
      </c>
      <c r="I11" s="65" t="str">
        <f>IFERROR((VLOOKUP($G11,選択肢!$A$2:$E$8,I$6,FALSE)&amp;""),"")</f>
        <v>否</v>
      </c>
      <c r="J11" s="65" t="str">
        <f>IFERROR((VLOOKUP($G11,選択肢!$A$2:$E$8,J$6,FALSE)&amp;""),"")</f>
        <v/>
      </c>
      <c r="K11" s="65"/>
    </row>
    <row r="12" spans="1:14" ht="50.1" customHeight="1" x14ac:dyDescent="0.15">
      <c r="A12" s="92" t="s">
        <v>147</v>
      </c>
      <c r="B12" s="54" t="s">
        <v>222</v>
      </c>
      <c r="C12" s="46" t="s">
        <v>221</v>
      </c>
      <c r="D12" s="78" t="s">
        <v>220</v>
      </c>
      <c r="E12" s="102"/>
      <c r="G12" s="64" t="s">
        <v>56</v>
      </c>
      <c r="H12" s="65" t="str">
        <f>IFERROR((VLOOKUP($G12,選択肢!$A$2:$E$8,H$6,FALSE)&amp;""),"")</f>
        <v>適</v>
      </c>
      <c r="I12" s="65" t="str">
        <f>IFERROR((VLOOKUP($G12,選択肢!$A$2:$E$8,I$6,FALSE)&amp;""),"")</f>
        <v>否</v>
      </c>
      <c r="J12" s="65" t="str">
        <f>IFERROR((VLOOKUP($G12,選択肢!$A$2:$E$8,J$6,FALSE)&amp;""),"")</f>
        <v/>
      </c>
      <c r="K12" s="65"/>
    </row>
    <row r="13" spans="1:14" ht="39.950000000000003" customHeight="1" thickBot="1" x14ac:dyDescent="0.2">
      <c r="A13" s="92" t="s">
        <v>156</v>
      </c>
      <c r="B13" s="54" t="s">
        <v>223</v>
      </c>
      <c r="C13" s="46" t="s">
        <v>224</v>
      </c>
      <c r="D13" s="78" t="s">
        <v>225</v>
      </c>
      <c r="E13" s="85"/>
      <c r="G13" s="64" t="s">
        <v>56</v>
      </c>
      <c r="H13" s="65" t="str">
        <f>IFERROR((VLOOKUP($G13,選択肢!$A$2:$E$8,H$6,FALSE)&amp;""),"")</f>
        <v>適</v>
      </c>
      <c r="I13" s="65" t="str">
        <f>IFERROR((VLOOKUP($G13,選択肢!$A$2:$E$8,I$6,FALSE)&amp;""),"")</f>
        <v>否</v>
      </c>
      <c r="J13" s="65" t="str">
        <f>IFERROR((VLOOKUP($G13,選択肢!$A$2:$E$8,J$6,FALSE)&amp;""),"")</f>
        <v/>
      </c>
      <c r="K13" s="65"/>
    </row>
    <row r="14" spans="1:14" ht="39.950000000000003" customHeight="1" thickTop="1" thickBot="1" x14ac:dyDescent="0.2">
      <c r="A14" s="93" t="s">
        <v>177</v>
      </c>
      <c r="B14" s="53" t="s">
        <v>226</v>
      </c>
      <c r="C14" s="46" t="s">
        <v>228</v>
      </c>
      <c r="D14" s="127" t="s">
        <v>227</v>
      </c>
      <c r="E14" s="128"/>
      <c r="G14" s="70"/>
      <c r="H14" s="71" t="str">
        <f>IFERROR((VLOOKUP($G14,選択肢!$A$2:$E$8,H$6,FALSE)&amp;""),"")</f>
        <v/>
      </c>
      <c r="I14" s="71" t="str">
        <f>IFERROR((VLOOKUP($G14,選択肢!$A$2:$E$8,I$6,FALSE)&amp;""),"")</f>
        <v/>
      </c>
      <c r="J14" s="71" t="str">
        <f>IFERROR((VLOOKUP($G14,選択肢!$A$2:$E$8,J$6,FALSE)&amp;""),"")</f>
        <v/>
      </c>
      <c r="K14" s="71"/>
    </row>
    <row r="15" spans="1:14" ht="50.1" customHeight="1" thickTop="1" x14ac:dyDescent="0.15">
      <c r="A15" s="93"/>
      <c r="B15" s="53"/>
      <c r="C15" s="112" t="s">
        <v>229</v>
      </c>
      <c r="D15" s="78" t="s">
        <v>232</v>
      </c>
      <c r="E15" s="83"/>
      <c r="G15" s="64" t="s">
        <v>56</v>
      </c>
      <c r="H15" s="65" t="str">
        <f>IFERROR((VLOOKUP($G15,選択肢!$A$2:$E$8,H$6,FALSE)&amp;""),"")</f>
        <v>適</v>
      </c>
      <c r="I15" s="65" t="str">
        <f>IFERROR((VLOOKUP($G15,選択肢!$A$2:$E$8,I$6,FALSE)&amp;""),"")</f>
        <v>否</v>
      </c>
      <c r="J15" s="65" t="str">
        <f>IFERROR((VLOOKUP($G15,選択肢!$A$2:$E$8,J$6,FALSE)&amp;""),"")</f>
        <v/>
      </c>
      <c r="K15" s="65"/>
    </row>
    <row r="16" spans="1:14" ht="39.950000000000003" customHeight="1" x14ac:dyDescent="0.15">
      <c r="A16" s="93"/>
      <c r="B16" s="53"/>
      <c r="C16" s="112" t="s">
        <v>230</v>
      </c>
      <c r="D16" s="78" t="s">
        <v>233</v>
      </c>
      <c r="E16" s="102"/>
      <c r="G16" s="64" t="s">
        <v>56</v>
      </c>
      <c r="H16" s="65" t="str">
        <f>IFERROR((VLOOKUP($G16,選択肢!$A$2:$E$8,H$6,FALSE)&amp;""),"")</f>
        <v>適</v>
      </c>
      <c r="I16" s="65" t="str">
        <f>IFERROR((VLOOKUP($G16,選択肢!$A$2:$E$8,I$6,FALSE)&amp;""),"")</f>
        <v>否</v>
      </c>
      <c r="J16" s="65" t="str">
        <f>IFERROR((VLOOKUP($G16,選択肢!$A$2:$E$8,J$6,FALSE)&amp;""),"")</f>
        <v/>
      </c>
      <c r="K16" s="65"/>
    </row>
    <row r="17" spans="1:11" ht="39.950000000000003" customHeight="1" x14ac:dyDescent="0.15">
      <c r="A17" s="93"/>
      <c r="B17" s="53"/>
      <c r="C17" s="112" t="s">
        <v>231</v>
      </c>
      <c r="D17" s="78" t="s">
        <v>234</v>
      </c>
      <c r="E17" s="84"/>
      <c r="G17" s="64" t="s">
        <v>56</v>
      </c>
      <c r="H17" s="65" t="str">
        <f>IFERROR((VLOOKUP($G17,選択肢!$A$2:$E$8,H$6,FALSE)&amp;""),"")</f>
        <v>適</v>
      </c>
      <c r="I17" s="65" t="str">
        <f>IFERROR((VLOOKUP($G17,選択肢!$A$2:$E$8,I$6,FALSE)&amp;""),"")</f>
        <v>否</v>
      </c>
      <c r="J17" s="65" t="str">
        <f>IFERROR((VLOOKUP($G17,選択肢!$A$2:$E$8,J$6,FALSE)&amp;""),"")</f>
        <v/>
      </c>
      <c r="K17" s="65" t="str">
        <f>IFERROR((VLOOKUP($G17,選択肢!$A$2:$E$8,K$6,FALSE)&amp;""),"")</f>
        <v/>
      </c>
    </row>
    <row r="18" spans="1:11" ht="39.950000000000003" customHeight="1" thickBot="1" x14ac:dyDescent="0.2">
      <c r="A18" s="45" t="s">
        <v>192</v>
      </c>
      <c r="B18" s="44" t="s">
        <v>235</v>
      </c>
      <c r="C18" s="46" t="s">
        <v>163</v>
      </c>
      <c r="D18" s="78" t="s">
        <v>236</v>
      </c>
      <c r="E18" s="103"/>
      <c r="G18" s="64" t="s">
        <v>56</v>
      </c>
      <c r="H18" s="65" t="str">
        <f>IFERROR((VLOOKUP($G18,選択肢!$A$2:$E$8,H$6,FALSE)&amp;""),"")</f>
        <v>適</v>
      </c>
      <c r="I18" s="65" t="str">
        <f>IFERROR((VLOOKUP($G18,選択肢!$A$2:$E$8,I$6,FALSE)&amp;""),"")</f>
        <v>否</v>
      </c>
      <c r="J18" s="65" t="str">
        <f>IFERROR((VLOOKUP($G18,選択肢!$A$2:$E$8,J$6,FALSE)&amp;""),"")</f>
        <v/>
      </c>
      <c r="K18" s="65" t="str">
        <f>IFERROR((VLOOKUP($G18,選択肢!$A$2:$E$8,K$6,FALSE)&amp;""),"")</f>
        <v/>
      </c>
    </row>
    <row r="19" spans="1:11" ht="14.25" customHeight="1" thickTop="1" x14ac:dyDescent="0.15"/>
    <row r="20" spans="1:11" ht="42.75" customHeight="1" x14ac:dyDescent="0.15"/>
    <row r="21" spans="1:11" ht="42.75" customHeight="1" x14ac:dyDescent="0.15"/>
    <row r="22" spans="1:11" ht="42.75" customHeight="1" x14ac:dyDescent="0.15"/>
    <row r="23" spans="1:11" ht="42.75" customHeight="1" x14ac:dyDescent="0.15"/>
    <row r="24" spans="1:11" ht="42.75" customHeight="1" x14ac:dyDescent="0.15"/>
  </sheetData>
  <sheetProtection sheet="1" selectLockedCells="1"/>
  <mergeCells count="5">
    <mergeCell ref="A3:B3"/>
    <mergeCell ref="C3:D3"/>
    <mergeCell ref="A6:B6"/>
    <mergeCell ref="C6:D6"/>
    <mergeCell ref="D14:E14"/>
  </mergeCells>
  <phoneticPr fontId="4"/>
  <conditionalFormatting sqref="E7:E13 E15:E16">
    <cfRule type="expression" dxfId="28" priority="8">
      <formula>$E$3="対象外"</formula>
    </cfRule>
  </conditionalFormatting>
  <conditionalFormatting sqref="E18">
    <cfRule type="expression" dxfId="27" priority="7">
      <formula>$E$3="対象外"</formula>
    </cfRule>
  </conditionalFormatting>
  <conditionalFormatting sqref="E17">
    <cfRule type="expression" dxfId="26" priority="1">
      <formula>$E$3="対象外"</formula>
    </cfRule>
  </conditionalFormatting>
  <dataValidations count="13">
    <dataValidation type="list" allowBlank="1" showInputMessage="1" showErrorMessage="1" sqref="E5" xr:uid="{C7BE21A6-BF35-4819-979C-E7FB9F82FD23}">
      <formula1>$G$3:$H$3</formula1>
    </dataValidation>
    <dataValidation type="list" allowBlank="1" showInputMessage="1" showErrorMessage="1" sqref="E3:E4" xr:uid="{30645BFC-886B-4C44-AD63-8B5C975E3D6A}">
      <formula1>【ア】</formula1>
    </dataValidation>
    <dataValidation type="list" allowBlank="1" showInputMessage="1" showErrorMessage="1" sqref="E18" xr:uid="{CF90E923-2E38-4267-BE39-7BD14271B4DF}">
      <formula1>$H$18:$I$18</formula1>
    </dataValidation>
    <dataValidation type="list" allowBlank="1" showInputMessage="1" showErrorMessage="1" sqref="E10" xr:uid="{3CCF9876-75DA-43C6-B118-5047D28C7CCE}">
      <formula1>$H$10:$I$10</formula1>
    </dataValidation>
    <dataValidation type="list" allowBlank="1" showInputMessage="1" showErrorMessage="1" sqref="E9" xr:uid="{7E379419-5512-4A30-A181-2BCA297F3E80}">
      <formula1>$H$9:$J$9</formula1>
    </dataValidation>
    <dataValidation type="list" allowBlank="1" showInputMessage="1" showErrorMessage="1" sqref="E8" xr:uid="{8C6A81DA-CF7D-4885-A038-D076BED13777}">
      <formula1>$H$8:$I$8</formula1>
    </dataValidation>
    <dataValidation type="list" allowBlank="1" showInputMessage="1" showErrorMessage="1" sqref="E7" xr:uid="{BAD55F01-C4FC-4014-9613-6164BBBFD7AF}">
      <formula1>$H$7:$I$7</formula1>
    </dataValidation>
    <dataValidation type="list" allowBlank="1" showInputMessage="1" showErrorMessage="1" sqref="E11" xr:uid="{26FFACEE-496F-4D8A-960D-B18179A929A7}">
      <formula1>$H$11:$I$11</formula1>
    </dataValidation>
    <dataValidation type="list" allowBlank="1" showInputMessage="1" showErrorMessage="1" sqref="E12" xr:uid="{38DE13CE-E2D1-42B7-93D4-96BA42C2FC24}">
      <formula1>$H$12:$I$12</formula1>
    </dataValidation>
    <dataValidation type="list" allowBlank="1" showInputMessage="1" showErrorMessage="1" sqref="E13" xr:uid="{D066A665-7CAA-4BAD-BF0E-DC2B2C098077}">
      <formula1>$H$13:$I$13</formula1>
    </dataValidation>
    <dataValidation type="list" allowBlank="1" showInputMessage="1" showErrorMessage="1" sqref="E15" xr:uid="{73C79365-36CD-4603-8370-B5761E6F0AA5}">
      <formula1>$H$15:$I$15</formula1>
    </dataValidation>
    <dataValidation type="list" allowBlank="1" showInputMessage="1" showErrorMessage="1" sqref="E16" xr:uid="{10C45511-15ED-47D1-B468-17E17AC76DE3}">
      <formula1>$H$16:$I$16</formula1>
    </dataValidation>
    <dataValidation type="list" allowBlank="1" showInputMessage="1" showErrorMessage="1" sqref="E17" xr:uid="{7183C134-7B94-41B0-B554-EB898B4CC61E}">
      <formula1>$H$17:$I$17</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3E83F55-1F23-4B84-B2C4-E7453B3B035B}">
          <x14:formula1>
            <xm:f>選択肢!$A$2:$A$8</xm:f>
          </x14:formula1>
          <xm:sqref>G7:G13 G15:G18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DC87-8AA1-4D32-BCD2-11EF80003E1A}">
  <sheetPr>
    <tabColor theme="8"/>
  </sheetPr>
  <dimension ref="A1:N33"/>
  <sheetViews>
    <sheetView view="pageBreakPreview" zoomScaleNormal="100" zoomScaleSheetLayoutView="100" workbookViewId="0">
      <selection activeCell="E7" sqref="E7"/>
    </sheetView>
  </sheetViews>
  <sheetFormatPr defaultRowHeight="13.5" x14ac:dyDescent="0.15"/>
  <cols>
    <col min="1" max="1" width="2.5" style="3" customWidth="1"/>
    <col min="2" max="2" width="12.625" style="3" customWidth="1"/>
    <col min="3" max="3" width="4.125" style="3" customWidth="1"/>
    <col min="4" max="4" width="65.625" style="3" customWidth="1"/>
    <col min="5" max="5" width="12.625" style="27" customWidth="1"/>
    <col min="6" max="6" width="5.375" style="3" customWidth="1"/>
    <col min="7" max="7" width="9" style="3" bestFit="1" customWidth="1"/>
    <col min="8" max="11" width="9" style="3" customWidth="1"/>
    <col min="12" max="16384" width="9" style="3"/>
  </cols>
  <sheetData>
    <row r="1" spans="1:14" ht="29.25" customHeight="1" x14ac:dyDescent="0.15">
      <c r="A1" s="25" t="s">
        <v>237</v>
      </c>
      <c r="B1" s="26"/>
      <c r="C1" s="26"/>
      <c r="E1" s="113" t="str">
        <f>'1.出入口'!E1</f>
        <v>整備項目表（公園）</v>
      </c>
    </row>
    <row r="2" spans="1:14" ht="15" customHeight="1" x14ac:dyDescent="0.15">
      <c r="D2" s="28"/>
      <c r="E2" s="28"/>
      <c r="N2" s="4"/>
    </row>
    <row r="3" spans="1:14" ht="42.75" hidden="1" customHeight="1" thickTop="1" thickBot="1" x14ac:dyDescent="0.2">
      <c r="A3" s="133" t="s">
        <v>0</v>
      </c>
      <c r="B3" s="133"/>
      <c r="C3" s="131" t="s">
        <v>238</v>
      </c>
      <c r="D3" s="132"/>
      <c r="E3" s="86" t="str">
        <f>'5-1.便所'!E3</f>
        <v>対象</v>
      </c>
    </row>
    <row r="4" spans="1:14" ht="8.25" hidden="1" customHeight="1" thickTop="1" x14ac:dyDescent="0.15">
      <c r="A4" s="59"/>
      <c r="B4" s="59"/>
      <c r="C4" s="60"/>
      <c r="D4" s="60"/>
      <c r="E4" s="81"/>
    </row>
    <row r="5" spans="1:14" s="18" customFormat="1" ht="15" customHeight="1" x14ac:dyDescent="0.15">
      <c r="A5" s="29" t="s">
        <v>270</v>
      </c>
      <c r="B5" s="19"/>
      <c r="C5" s="19"/>
      <c r="D5" s="40"/>
      <c r="E5" s="30"/>
    </row>
    <row r="6" spans="1:14" ht="21" customHeight="1" thickBot="1" x14ac:dyDescent="0.2">
      <c r="A6" s="126" t="s">
        <v>1</v>
      </c>
      <c r="B6" s="126"/>
      <c r="C6" s="129" t="s">
        <v>28</v>
      </c>
      <c r="D6" s="130"/>
      <c r="E6" s="80" t="s">
        <v>2</v>
      </c>
      <c r="G6" s="64" t="s">
        <v>119</v>
      </c>
      <c r="H6" s="64">
        <v>2</v>
      </c>
      <c r="I6" s="64">
        <v>3</v>
      </c>
      <c r="J6" s="64">
        <v>4</v>
      </c>
      <c r="K6" s="64">
        <v>5</v>
      </c>
    </row>
    <row r="7" spans="1:14" ht="54.95" customHeight="1" thickTop="1" x14ac:dyDescent="0.15">
      <c r="A7" s="43" t="s">
        <v>46</v>
      </c>
      <c r="B7" s="44" t="s">
        <v>307</v>
      </c>
      <c r="C7" s="46"/>
      <c r="D7" s="78" t="s">
        <v>306</v>
      </c>
      <c r="E7" s="87"/>
      <c r="G7" s="64" t="s">
        <v>122</v>
      </c>
      <c r="H7" s="65" t="str">
        <f>IFERROR((VLOOKUP($G7,選択肢!$A$2:$E$9,H$6,FALSE)&amp;""),"")</f>
        <v>非該当</v>
      </c>
      <c r="I7" s="65" t="str">
        <f>IFERROR((VLOOKUP($G7,選択肢!$A$2:$E$9,I$6,FALSE)&amp;""),"")</f>
        <v>適</v>
      </c>
      <c r="J7" s="65" t="str">
        <f>IFERROR((VLOOKUP($G7,選択肢!$A$2:$E$9,J$6,FALSE)&amp;""),"")</f>
        <v>否（努力）</v>
      </c>
      <c r="K7" s="65" t="str">
        <f>IFERROR((VLOOKUP($G7,選択肢!$A$2:$E$9,K$6,FALSE)&amp;""),"")</f>
        <v/>
      </c>
    </row>
    <row r="8" spans="1:14" ht="39.950000000000003" customHeight="1" x14ac:dyDescent="0.15">
      <c r="A8" s="43" t="s">
        <v>47</v>
      </c>
      <c r="B8" s="44" t="s">
        <v>91</v>
      </c>
      <c r="C8" s="82" t="s">
        <v>39</v>
      </c>
      <c r="D8" s="78" t="s">
        <v>92</v>
      </c>
      <c r="E8" s="88"/>
      <c r="G8" s="64" t="s">
        <v>56</v>
      </c>
      <c r="H8" s="65" t="str">
        <f>IFERROR((VLOOKUP($G8,選択肢!$A$2:$E$8,H$24,FALSE)&amp;""),"")</f>
        <v>適</v>
      </c>
      <c r="I8" s="65" t="str">
        <f>IFERROR((VLOOKUP($G8,選択肢!$A$2:$E$8,I$24,FALSE)&amp;""),"")</f>
        <v>否</v>
      </c>
      <c r="J8" s="65" t="str">
        <f>IFERROR((VLOOKUP($G8,選択肢!$A$2:$E$9,J$6,FALSE)&amp;""),"")</f>
        <v/>
      </c>
      <c r="K8" s="65" t="str">
        <f>IFERROR((VLOOKUP($G8,選択肢!$A$2:$E$9,K$6,FALSE)&amp;""),"")</f>
        <v/>
      </c>
    </row>
    <row r="9" spans="1:14" ht="30" customHeight="1" x14ac:dyDescent="0.15">
      <c r="A9" s="55" t="s">
        <v>49</v>
      </c>
      <c r="B9" s="52" t="s">
        <v>90</v>
      </c>
      <c r="C9" s="82" t="s">
        <v>40</v>
      </c>
      <c r="D9" s="78" t="s">
        <v>79</v>
      </c>
      <c r="E9" s="88"/>
      <c r="G9" s="64" t="s">
        <v>56</v>
      </c>
      <c r="H9" s="65" t="str">
        <f>IFERROR((VLOOKUP($G9,選択肢!$A$2:$E$8,H$24,FALSE)&amp;""),"")</f>
        <v>適</v>
      </c>
      <c r="I9" s="65" t="str">
        <f>IFERROR((VLOOKUP($G9,選択肢!$A$2:$E$8,I$24,FALSE)&amp;""),"")</f>
        <v>否</v>
      </c>
      <c r="J9" s="65" t="str">
        <f>IFERROR((VLOOKUP($G9,選択肢!$A$2:$E$9,J$6,FALSE)&amp;""),"")</f>
        <v/>
      </c>
      <c r="K9" s="65" t="str">
        <f>IFERROR((VLOOKUP($G9,選択肢!$A$2:$E$9,K$6,FALSE)&amp;""),"")</f>
        <v/>
      </c>
    </row>
    <row r="10" spans="1:14" ht="50.1" customHeight="1" x14ac:dyDescent="0.15">
      <c r="A10" s="43" t="s">
        <v>50</v>
      </c>
      <c r="B10" s="44" t="s">
        <v>89</v>
      </c>
      <c r="C10" s="82" t="s">
        <v>41</v>
      </c>
      <c r="D10" s="78" t="s">
        <v>80</v>
      </c>
      <c r="E10" s="88"/>
      <c r="G10" s="64" t="s">
        <v>116</v>
      </c>
      <c r="H10" s="65" t="str">
        <f>IFERROR((VLOOKUP($G10,選択肢!$A$2:$E$8,H$19,FALSE)&amp;""),"")</f>
        <v>非該当</v>
      </c>
      <c r="I10" s="65" t="str">
        <f>IFERROR((VLOOKUP($G10,選択肢!$A$2:$E$8,I$19,FALSE)&amp;""),"")</f>
        <v>適</v>
      </c>
      <c r="J10" s="65" t="str">
        <f>IFERROR((VLOOKUP($G10,選択肢!$A$2:$E$8,J$19,FALSE)&amp;""),"")</f>
        <v>否</v>
      </c>
      <c r="K10" s="65" t="str">
        <f>IFERROR((VLOOKUP($G10,選択肢!$A$2:$E$8,K$6,FALSE)&amp;""),"")</f>
        <v/>
      </c>
    </row>
    <row r="11" spans="1:14" ht="30" customHeight="1" thickBot="1" x14ac:dyDescent="0.2">
      <c r="A11" s="57" t="s">
        <v>50</v>
      </c>
      <c r="B11" s="54" t="s">
        <v>33</v>
      </c>
      <c r="C11" s="82" t="s">
        <v>42</v>
      </c>
      <c r="D11" s="78" t="s">
        <v>81</v>
      </c>
      <c r="E11" s="89"/>
      <c r="G11" s="64" t="s">
        <v>56</v>
      </c>
      <c r="H11" s="65" t="str">
        <f>IFERROR((VLOOKUP($G11,選択肢!$A$2:$E$8,H$24,FALSE)&amp;""),"")</f>
        <v>適</v>
      </c>
      <c r="I11" s="65" t="str">
        <f>IFERROR((VLOOKUP($G11,選択肢!$A$2:$E$8,I$24,FALSE)&amp;""),"")</f>
        <v>否</v>
      </c>
      <c r="J11" s="65" t="str">
        <f>IFERROR((VLOOKUP($G11,選択肢!$A$2:$E$9,J$6,FALSE)&amp;""),"")</f>
        <v/>
      </c>
      <c r="K11" s="65" t="str">
        <f>IFERROR((VLOOKUP($G11,選択肢!$A$2:$E$9,K$6,FALSE)&amp;""),"")</f>
        <v/>
      </c>
    </row>
    <row r="12" spans="1:14" ht="24.95" customHeight="1" thickTop="1" thickBot="1" x14ac:dyDescent="0.2">
      <c r="A12" s="134" t="s">
        <v>51</v>
      </c>
      <c r="B12" s="137" t="s">
        <v>88</v>
      </c>
      <c r="C12" s="82" t="s">
        <v>43</v>
      </c>
      <c r="D12" s="127" t="s">
        <v>83</v>
      </c>
      <c r="E12" s="140"/>
      <c r="G12" s="70"/>
      <c r="H12" s="71"/>
      <c r="I12" s="71"/>
      <c r="J12" s="71"/>
      <c r="K12" s="71"/>
    </row>
    <row r="13" spans="1:14" ht="39.950000000000003" customHeight="1" thickTop="1" x14ac:dyDescent="0.15">
      <c r="A13" s="135"/>
      <c r="B13" s="138"/>
      <c r="C13" s="82" t="s">
        <v>53</v>
      </c>
      <c r="D13" s="78" t="s">
        <v>84</v>
      </c>
      <c r="E13" s="87"/>
      <c r="G13" s="64" t="s">
        <v>56</v>
      </c>
      <c r="H13" s="65" t="str">
        <f>IFERROR((VLOOKUP($G13,選択肢!$A$2:$E$8,H$24,FALSE)&amp;""),"")</f>
        <v>適</v>
      </c>
      <c r="I13" s="65" t="str">
        <f>IFERROR((VLOOKUP($G13,選択肢!$A$2:$E$8,I$24,FALSE)&amp;""),"")</f>
        <v>否</v>
      </c>
      <c r="J13" s="65" t="str">
        <f>IFERROR((VLOOKUP($G13,選択肢!$A$2:$E$9,J$6,FALSE)&amp;""),"")</f>
        <v/>
      </c>
      <c r="K13" s="65" t="str">
        <f>IFERROR((VLOOKUP($G13,選択肢!$A$2:$E$9,K$6,FALSE)&amp;""),"")</f>
        <v/>
      </c>
    </row>
    <row r="14" spans="1:14" ht="30" customHeight="1" x14ac:dyDescent="0.15">
      <c r="A14" s="135"/>
      <c r="B14" s="138"/>
      <c r="C14" s="82" t="s">
        <v>55</v>
      </c>
      <c r="D14" s="78" t="s">
        <v>85</v>
      </c>
      <c r="E14" s="88"/>
      <c r="G14" s="64" t="s">
        <v>56</v>
      </c>
      <c r="H14" s="65" t="str">
        <f>IFERROR((VLOOKUP($G14,選択肢!$A$2:$E$8,H$24,FALSE)&amp;""),"")</f>
        <v>適</v>
      </c>
      <c r="I14" s="65" t="str">
        <f>IFERROR((VLOOKUP($G14,選択肢!$A$2:$E$8,I$24,FALSE)&amp;""),"")</f>
        <v>否</v>
      </c>
      <c r="J14" s="65" t="str">
        <f>IFERROR((VLOOKUP($G14,選択肢!$A$2:$E$9,J$6,FALSE)&amp;""),"")</f>
        <v/>
      </c>
      <c r="K14" s="65" t="str">
        <f>IFERROR((VLOOKUP($G14,選択肢!$A$2:$E$9,K$6,FALSE)&amp;""),"")</f>
        <v/>
      </c>
    </row>
    <row r="15" spans="1:14" ht="30" customHeight="1" x14ac:dyDescent="0.15">
      <c r="A15" s="136"/>
      <c r="B15" s="139"/>
      <c r="C15" s="82" t="s">
        <v>57</v>
      </c>
      <c r="D15" s="78" t="s">
        <v>86</v>
      </c>
      <c r="E15" s="88"/>
      <c r="G15" s="64" t="s">
        <v>56</v>
      </c>
      <c r="H15" s="65" t="str">
        <f>IFERROR((VLOOKUP($G15,選択肢!$A$2:$E$8,H$24,FALSE)&amp;""),"")</f>
        <v>適</v>
      </c>
      <c r="I15" s="65" t="str">
        <f>IFERROR((VLOOKUP($G15,選択肢!$A$2:$E$8,I$24,FALSE)&amp;""),"")</f>
        <v>否</v>
      </c>
      <c r="J15" s="65" t="str">
        <f>IFERROR((VLOOKUP($G15,選択肢!$A$2:$E$9,J$6,FALSE)&amp;""),"")</f>
        <v/>
      </c>
      <c r="K15" s="65" t="str">
        <f>IFERROR((VLOOKUP($G15,選択肢!$A$2:$E$9,K$6,FALSE)&amp;""),"")</f>
        <v/>
      </c>
    </row>
    <row r="16" spans="1:14" ht="39.950000000000003" customHeight="1" thickBot="1" x14ac:dyDescent="0.2">
      <c r="A16" s="57" t="s">
        <v>63</v>
      </c>
      <c r="B16" s="54" t="s">
        <v>87</v>
      </c>
      <c r="C16" s="82" t="s">
        <v>44</v>
      </c>
      <c r="D16" s="78" t="s">
        <v>93</v>
      </c>
      <c r="E16" s="89"/>
      <c r="G16" s="64" t="s">
        <v>56</v>
      </c>
      <c r="H16" s="65" t="str">
        <f>IFERROR((VLOOKUP($G16,選択肢!$A$2:$E$8,H$24,FALSE)&amp;""),"")</f>
        <v>適</v>
      </c>
      <c r="I16" s="65" t="str">
        <f>IFERROR((VLOOKUP($G16,選択肢!$A$2:$E$8,I$24,FALSE)&amp;""),"")</f>
        <v>否</v>
      </c>
      <c r="J16" s="65" t="str">
        <f>IFERROR((VLOOKUP($G16,選択肢!$A$2:$E$9,J$6,FALSE)&amp;""),"")</f>
        <v/>
      </c>
      <c r="K16" s="65" t="str">
        <f>IFERROR((VLOOKUP($G16,選択肢!$A$2:$E$9,K$6,FALSE)&amp;""),"")</f>
        <v/>
      </c>
    </row>
    <row r="17" spans="1:11" ht="8.25" customHeight="1" thickTop="1" x14ac:dyDescent="0.15">
      <c r="A17" s="59"/>
      <c r="B17" s="59"/>
      <c r="C17" s="60"/>
      <c r="D17" s="60"/>
      <c r="E17" s="81"/>
    </row>
    <row r="18" spans="1:11" s="18" customFormat="1" ht="15" customHeight="1" x14ac:dyDescent="0.15">
      <c r="A18" s="29" t="s">
        <v>239</v>
      </c>
      <c r="B18" s="19"/>
      <c r="C18" s="19"/>
      <c r="D18" s="40"/>
      <c r="E18" s="30"/>
    </row>
    <row r="19" spans="1:11" ht="21" customHeight="1" thickBot="1" x14ac:dyDescent="0.2">
      <c r="A19" s="126" t="s">
        <v>1</v>
      </c>
      <c r="B19" s="126"/>
      <c r="C19" s="129" t="s">
        <v>28</v>
      </c>
      <c r="D19" s="130"/>
      <c r="E19" s="80" t="s">
        <v>2</v>
      </c>
      <c r="G19" s="64" t="s">
        <v>119</v>
      </c>
      <c r="H19" s="64">
        <v>2</v>
      </c>
      <c r="I19" s="64">
        <v>3</v>
      </c>
      <c r="J19" s="64">
        <v>4</v>
      </c>
      <c r="K19" s="64">
        <v>5</v>
      </c>
    </row>
    <row r="20" spans="1:11" ht="50.1" customHeight="1" thickTop="1" x14ac:dyDescent="0.15">
      <c r="A20" s="61" t="s">
        <v>46</v>
      </c>
      <c r="B20" s="44" t="s">
        <v>96</v>
      </c>
      <c r="C20" s="82"/>
      <c r="D20" s="78" t="s">
        <v>94</v>
      </c>
      <c r="E20" s="87"/>
      <c r="G20" s="64" t="s">
        <v>116</v>
      </c>
      <c r="H20" s="65" t="str">
        <f>IFERROR((VLOOKUP($G20,選択肢!$A$2:$E$8,H$19,FALSE)&amp;""),"")</f>
        <v>非該当</v>
      </c>
      <c r="I20" s="65" t="str">
        <f>IFERROR((VLOOKUP($G20,選択肢!$A$2:$E$8,I$19,FALSE)&amp;""),"")</f>
        <v>適</v>
      </c>
      <c r="J20" s="65" t="str">
        <f>IFERROR((VLOOKUP($G20,選択肢!$A$2:$E$8,J$19,FALSE)&amp;""),"")</f>
        <v>否</v>
      </c>
      <c r="K20" s="65" t="str">
        <f>IFERROR((VLOOKUP($G20,選択肢!$A$2:$E$8,K$19,FALSE)&amp;""),"")</f>
        <v/>
      </c>
    </row>
    <row r="21" spans="1:11" ht="60" customHeight="1" thickBot="1" x14ac:dyDescent="0.2">
      <c r="A21" s="45" t="s">
        <v>47</v>
      </c>
      <c r="B21" s="44" t="s">
        <v>97</v>
      </c>
      <c r="C21" s="82" t="s">
        <v>39</v>
      </c>
      <c r="D21" s="78" t="s">
        <v>95</v>
      </c>
      <c r="E21" s="89"/>
      <c r="G21" s="64" t="s">
        <v>116</v>
      </c>
      <c r="H21" s="65" t="str">
        <f>IFERROR((VLOOKUP($G21,選択肢!$A$2:$E$8,H$19,FALSE)&amp;""),"")</f>
        <v>非該当</v>
      </c>
      <c r="I21" s="65" t="str">
        <f>IFERROR((VLOOKUP($G21,選択肢!$A$2:$E$8,I$19,FALSE)&amp;""),"")</f>
        <v>適</v>
      </c>
      <c r="J21" s="65" t="str">
        <f>IFERROR((VLOOKUP($G21,選択肢!$A$2:$E$8,J$19,FALSE)&amp;""),"")</f>
        <v>否</v>
      </c>
      <c r="K21" s="65" t="str">
        <f>IFERROR((VLOOKUP($G21,選択肢!$A$2:$E$8,K$19,FALSE)&amp;""),"")</f>
        <v/>
      </c>
    </row>
    <row r="22" spans="1:11" ht="8.25" customHeight="1" thickTop="1" x14ac:dyDescent="0.15">
      <c r="A22" s="59"/>
      <c r="B22" s="59"/>
      <c r="C22" s="60"/>
      <c r="D22" s="60"/>
      <c r="E22" s="81"/>
    </row>
    <row r="23" spans="1:11" s="18" customFormat="1" ht="15" customHeight="1" x14ac:dyDescent="0.15">
      <c r="A23" s="29" t="s">
        <v>298</v>
      </c>
      <c r="B23" s="19"/>
      <c r="C23" s="19"/>
      <c r="D23" s="40"/>
      <c r="E23" s="30"/>
    </row>
    <row r="24" spans="1:11" ht="21" customHeight="1" thickBot="1" x14ac:dyDescent="0.2">
      <c r="A24" s="126" t="s">
        <v>1</v>
      </c>
      <c r="B24" s="126"/>
      <c r="C24" s="129" t="s">
        <v>28</v>
      </c>
      <c r="D24" s="130"/>
      <c r="E24" s="80" t="s">
        <v>2</v>
      </c>
      <c r="G24" s="64" t="s">
        <v>119</v>
      </c>
      <c r="H24" s="64">
        <v>2</v>
      </c>
      <c r="I24" s="64">
        <v>3</v>
      </c>
      <c r="J24" s="64">
        <v>4</v>
      </c>
      <c r="K24" s="64">
        <v>5</v>
      </c>
    </row>
    <row r="25" spans="1:11" ht="50.1" customHeight="1" thickTop="1" x14ac:dyDescent="0.15">
      <c r="A25" s="61" t="s">
        <v>46</v>
      </c>
      <c r="B25" s="44" t="s">
        <v>7</v>
      </c>
      <c r="C25" s="82"/>
      <c r="D25" s="78" t="s">
        <v>299</v>
      </c>
      <c r="E25" s="87"/>
      <c r="G25" s="64" t="s">
        <v>116</v>
      </c>
      <c r="H25" s="65" t="str">
        <f>IFERROR((VLOOKUP($G25,選択肢!$A$2:$E$8,H$24,FALSE)&amp;""),"")</f>
        <v>非該当</v>
      </c>
      <c r="I25" s="65" t="str">
        <f>IFERROR((VLOOKUP($G25,選択肢!$A$2:$E$8,I$24,FALSE)&amp;""),"")</f>
        <v>適</v>
      </c>
      <c r="J25" s="65" t="str">
        <f>IFERROR((VLOOKUP($G25,選択肢!$A$2:$E$8,J$24,FALSE)&amp;""),"")</f>
        <v>否</v>
      </c>
      <c r="K25" s="65" t="str">
        <f>IFERROR((VLOOKUP($G25,選択肢!$A$2:$E$8,K$24,FALSE)&amp;""),"")</f>
        <v/>
      </c>
    </row>
    <row r="26" spans="1:11" ht="65.099999999999994" customHeight="1" x14ac:dyDescent="0.15">
      <c r="A26" s="45" t="s">
        <v>47</v>
      </c>
      <c r="B26" s="44" t="s">
        <v>98</v>
      </c>
      <c r="C26" s="82" t="s">
        <v>39</v>
      </c>
      <c r="D26" s="78" t="s">
        <v>100</v>
      </c>
      <c r="E26" s="88"/>
      <c r="G26" s="64" t="s">
        <v>56</v>
      </c>
      <c r="H26" s="65" t="str">
        <f>IFERROR((VLOOKUP($G26,選択肢!$A$2:$E$8,H$24,FALSE)&amp;""),"")</f>
        <v>適</v>
      </c>
      <c r="I26" s="65" t="str">
        <f>IFERROR((VLOOKUP($G26,選択肢!$A$2:$E$8,I$24,FALSE)&amp;""),"")</f>
        <v>否</v>
      </c>
      <c r="J26" s="65" t="str">
        <f>IFERROR((VLOOKUP($G26,選択肢!$A$2:$E$8,J$24,FALSE)&amp;""),"")</f>
        <v/>
      </c>
      <c r="K26" s="65" t="str">
        <f>IFERROR((VLOOKUP($G26,選択肢!$A$2:$E$8,K$24,FALSE)&amp;""),"")</f>
        <v/>
      </c>
    </row>
    <row r="27" spans="1:11" ht="39.950000000000003" customHeight="1" x14ac:dyDescent="0.15">
      <c r="A27" s="45" t="s">
        <v>49</v>
      </c>
      <c r="B27" s="44" t="s">
        <v>99</v>
      </c>
      <c r="C27" s="82" t="s">
        <v>40</v>
      </c>
      <c r="D27" s="78" t="s">
        <v>101</v>
      </c>
      <c r="E27" s="88"/>
      <c r="G27" s="64" t="s">
        <v>56</v>
      </c>
      <c r="H27" s="65" t="str">
        <f>IFERROR((VLOOKUP($G27,選択肢!$A$2:$E$8,H$24,FALSE)&amp;""),"")</f>
        <v>適</v>
      </c>
      <c r="I27" s="65" t="str">
        <f>IFERROR((VLOOKUP($G27,選択肢!$A$2:$E$8,I$24,FALSE)&amp;""),"")</f>
        <v>否</v>
      </c>
      <c r="J27" s="65" t="str">
        <f>IFERROR((VLOOKUP($G27,選択肢!$A$2:$E$8,J$24,FALSE)&amp;""),"")</f>
        <v/>
      </c>
      <c r="K27" s="65" t="str">
        <f>IFERROR((VLOOKUP($G27,選択肢!$A$2:$E$8,K$24,FALSE)&amp;""),"")</f>
        <v/>
      </c>
    </row>
    <row r="28" spans="1:11" ht="65.099999999999994" customHeight="1" thickBot="1" x14ac:dyDescent="0.2">
      <c r="A28" s="45" t="s">
        <v>50</v>
      </c>
      <c r="B28" s="44" t="s">
        <v>87</v>
      </c>
      <c r="C28" s="82" t="s">
        <v>41</v>
      </c>
      <c r="D28" s="78" t="s">
        <v>102</v>
      </c>
      <c r="E28" s="89"/>
      <c r="G28" s="64" t="s">
        <v>56</v>
      </c>
      <c r="H28" s="65" t="str">
        <f>IFERROR((VLOOKUP($G28,選択肢!$A$2:$E$8,H$24,FALSE)&amp;""),"")</f>
        <v>適</v>
      </c>
      <c r="I28" s="65" t="str">
        <f>IFERROR((VLOOKUP($G28,選択肢!$A$2:$E$8,I$24,FALSE)&amp;""),"")</f>
        <v>否</v>
      </c>
      <c r="J28" s="65" t="str">
        <f>IFERROR((VLOOKUP($G28,選択肢!$A$2:$E$8,J$24,FALSE)&amp;""),"")</f>
        <v/>
      </c>
      <c r="K28" s="65" t="str">
        <f>IFERROR((VLOOKUP($G28,選択肢!$A$2:$E$8,K$24,FALSE)&amp;""),"")</f>
        <v/>
      </c>
    </row>
    <row r="29" spans="1:11" ht="8.25" customHeight="1" thickTop="1" x14ac:dyDescent="0.15">
      <c r="A29" s="59"/>
      <c r="B29" s="59"/>
      <c r="C29" s="60"/>
      <c r="D29" s="60"/>
      <c r="E29" s="81"/>
    </row>
    <row r="30" spans="1:11" s="18" customFormat="1" ht="15" customHeight="1" x14ac:dyDescent="0.15">
      <c r="A30" s="29" t="s">
        <v>300</v>
      </c>
      <c r="B30" s="19"/>
      <c r="C30" s="19"/>
      <c r="D30" s="40"/>
      <c r="E30" s="30"/>
    </row>
    <row r="31" spans="1:11" ht="21" customHeight="1" thickBot="1" x14ac:dyDescent="0.2">
      <c r="A31" s="126" t="s">
        <v>1</v>
      </c>
      <c r="B31" s="126"/>
      <c r="C31" s="129" t="s">
        <v>28</v>
      </c>
      <c r="D31" s="130"/>
      <c r="E31" s="80" t="s">
        <v>2</v>
      </c>
      <c r="G31" s="64" t="s">
        <v>119</v>
      </c>
      <c r="H31" s="64">
        <v>2</v>
      </c>
      <c r="I31" s="64">
        <v>3</v>
      </c>
      <c r="J31" s="64">
        <v>4</v>
      </c>
      <c r="K31" s="64">
        <v>5</v>
      </c>
    </row>
    <row r="32" spans="1:11" ht="39.950000000000003" customHeight="1" thickTop="1" thickBot="1" x14ac:dyDescent="0.2">
      <c r="A32" s="61" t="s">
        <v>46</v>
      </c>
      <c r="B32" s="44" t="s">
        <v>78</v>
      </c>
      <c r="C32" s="46"/>
      <c r="D32" s="78" t="s">
        <v>103</v>
      </c>
      <c r="E32" s="95"/>
      <c r="G32" s="64" t="s">
        <v>120</v>
      </c>
      <c r="H32" s="65" t="str">
        <f>IFERROR((VLOOKUP($G32,選択肢!$A$2:$E$8,H$31,FALSE)&amp;""),"")</f>
        <v>適</v>
      </c>
      <c r="I32" s="65" t="str">
        <f>IFERROR((VLOOKUP($G32,選択肢!$A$2:$E$8,I$31,FALSE)&amp;""),"")</f>
        <v>否</v>
      </c>
      <c r="J32" s="65" t="str">
        <f>IFERROR((VLOOKUP($G32,選択肢!$A$2:$E$8,J$31,FALSE)&amp;""),"")</f>
        <v/>
      </c>
      <c r="K32" s="65" t="str">
        <f>IFERROR((VLOOKUP($G32,選択肢!$A$2:$E$8,K$31,FALSE)&amp;""),"")</f>
        <v/>
      </c>
    </row>
    <row r="33" ht="14.25" thickTop="1" x14ac:dyDescent="0.15"/>
  </sheetData>
  <sheetProtection sheet="1" selectLockedCells="1"/>
  <mergeCells count="13">
    <mergeCell ref="A31:B31"/>
    <mergeCell ref="C31:D31"/>
    <mergeCell ref="A12:A15"/>
    <mergeCell ref="B12:B15"/>
    <mergeCell ref="D12:E12"/>
    <mergeCell ref="A19:B19"/>
    <mergeCell ref="C19:D19"/>
    <mergeCell ref="A3:B3"/>
    <mergeCell ref="C3:D3"/>
    <mergeCell ref="A6:B6"/>
    <mergeCell ref="C6:D6"/>
    <mergeCell ref="A24:B24"/>
    <mergeCell ref="C24:D24"/>
  </mergeCells>
  <phoneticPr fontId="4"/>
  <conditionalFormatting sqref="E8:E11">
    <cfRule type="expression" dxfId="25" priority="6">
      <formula>$E$7="非該当"</formula>
    </cfRule>
  </conditionalFormatting>
  <conditionalFormatting sqref="E13:E16">
    <cfRule type="expression" dxfId="24" priority="5">
      <formula>$E$7="非該当"</formula>
    </cfRule>
  </conditionalFormatting>
  <conditionalFormatting sqref="E7:E11 E13:E16 E20:E21 E25:E28 E32">
    <cfRule type="expression" dxfId="23" priority="2">
      <formula>$E$3="対象外"</formula>
    </cfRule>
  </conditionalFormatting>
  <conditionalFormatting sqref="E26:E28">
    <cfRule type="expression" dxfId="22" priority="1">
      <formula>$E$25="非該当"</formula>
    </cfRule>
  </conditionalFormatting>
  <dataValidations count="19">
    <dataValidation type="list" allowBlank="1" showInputMessage="1" showErrorMessage="1" sqref="E29 E17 E22 E3:E4" xr:uid="{252EBE29-6D40-4C72-9937-767C18B98EE7}">
      <formula1>【ア】</formula1>
    </dataValidation>
    <dataValidation type="list" allowBlank="1" showInputMessage="1" showErrorMessage="1" sqref="E5" xr:uid="{1544CF28-33B1-4012-87CC-EC594382FEA7}">
      <formula1>【ウ】</formula1>
    </dataValidation>
    <dataValidation type="list" allowBlank="1" showInputMessage="1" showErrorMessage="1" sqref="E18 E23 E30" xr:uid="{DAFED2FD-5C49-486D-8228-53D7DE03A448}">
      <formula1>$G$3:$H$3</formula1>
    </dataValidation>
    <dataValidation type="list" allowBlank="1" showInputMessage="1" showErrorMessage="1" sqref="E11" xr:uid="{E685425C-74C7-4682-9790-234D287AAF38}">
      <formula1>$H$11:$I$11</formula1>
    </dataValidation>
    <dataValidation type="list" allowBlank="1" showInputMessage="1" showErrorMessage="1" sqref="E10" xr:uid="{4558E6AA-CD60-45F4-9A1A-7B7F3B466A33}">
      <formula1>$H$10:$J$10</formula1>
    </dataValidation>
    <dataValidation type="list" allowBlank="1" showInputMessage="1" showErrorMessage="1" sqref="E9" xr:uid="{CE534C80-1439-4691-BDBA-01774420AE06}">
      <formula1>$H$9:$I$9</formula1>
    </dataValidation>
    <dataValidation type="list" allowBlank="1" showInputMessage="1" showErrorMessage="1" sqref="E8" xr:uid="{FA45F6EB-559B-4929-8953-F21231750F4D}">
      <formula1>$H$8:$I$8</formula1>
    </dataValidation>
    <dataValidation type="list" allowBlank="1" showInputMessage="1" showErrorMessage="1" sqref="E7" xr:uid="{BBC24415-2FCE-4B1C-8169-E11DD5414426}">
      <formula1>$H$7:$J$7</formula1>
    </dataValidation>
    <dataValidation type="list" allowBlank="1" showInputMessage="1" showErrorMessage="1" sqref="E16" xr:uid="{4E2EF94B-48C5-4FB6-99C4-E866A4F1DA0F}">
      <formula1>$H$16:$I$16</formula1>
    </dataValidation>
    <dataValidation type="list" allowBlank="1" showInputMessage="1" showErrorMessage="1" sqref="E15" xr:uid="{F7C955DB-8218-4C3F-9052-4522BB9D12EA}">
      <formula1>$H$15:$I$15</formula1>
    </dataValidation>
    <dataValidation type="list" allowBlank="1" showInputMessage="1" showErrorMessage="1" sqref="E14" xr:uid="{6D851128-F788-430C-8C67-F70B8B43AE32}">
      <formula1>$H$14:$I$14</formula1>
    </dataValidation>
    <dataValidation type="list" allowBlank="1" showInputMessage="1" showErrorMessage="1" sqref="E13" xr:uid="{8089F58C-9098-425B-9AA7-E1FFF597B095}">
      <formula1>$H$13:$I$13</formula1>
    </dataValidation>
    <dataValidation type="list" allowBlank="1" showInputMessage="1" showErrorMessage="1" sqref="E21" xr:uid="{4A87258B-9DED-425A-8D93-E2C32A17EF38}">
      <formula1>$H$21:$J$21</formula1>
    </dataValidation>
    <dataValidation type="list" allowBlank="1" showInputMessage="1" showErrorMessage="1" sqref="E20" xr:uid="{CF9E2622-ECCF-469F-8A56-3D9458A5901F}">
      <formula1>$H$20:$J$20</formula1>
    </dataValidation>
    <dataValidation type="list" allowBlank="1" showInputMessage="1" showErrorMessage="1" sqref="E28" xr:uid="{02BA81BF-D895-47CF-AB51-690BE2FAFF10}">
      <formula1>$H$28:$I$28</formula1>
    </dataValidation>
    <dataValidation type="list" allowBlank="1" showInputMessage="1" showErrorMessage="1" sqref="E27" xr:uid="{F20803B3-002E-489A-A11C-40A706BE269A}">
      <formula1>$H$27:$I$27</formula1>
    </dataValidation>
    <dataValidation type="list" allowBlank="1" showInputMessage="1" showErrorMessage="1" sqref="E26" xr:uid="{652D1555-E53E-4C7F-99BA-D98942148E67}">
      <formula1>$H$26:$I$26</formula1>
    </dataValidation>
    <dataValidation type="list" allowBlank="1" showInputMessage="1" showErrorMessage="1" sqref="E25" xr:uid="{E1B70E1D-85D6-4CF7-9F66-0FE1CAC827B2}">
      <formula1>$H$25:$J$25</formula1>
    </dataValidation>
    <dataValidation type="list" allowBlank="1" showInputMessage="1" showErrorMessage="1" sqref="E32" xr:uid="{849BA94C-A21F-4634-9BB2-FDDF00535A6D}">
      <formula1>$H$32:$I$32</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467C023-57AB-4B61-86F8-699C237CDDED}">
          <x14:formula1>
            <xm:f>選択肢!$A$2:$A$8</xm:f>
          </x14:formula1>
          <xm:sqref>G32 G25:G28 G20:G21 G8:G11 G13:G16</xm:sqref>
        </x14:dataValidation>
        <x14:dataValidation type="list" allowBlank="1" showInputMessage="1" showErrorMessage="1" xr:uid="{EB252A7B-59AF-42D4-BBD6-11B98435B4A6}">
          <x14:formula1>
            <xm:f>選択肢!$A$2:$A$9</xm:f>
          </x14:formula1>
          <xm:sqref>G7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留意事項</vt:lpstr>
      <vt:lpstr>表紙（公園）</vt:lpstr>
      <vt:lpstr>選択肢</vt:lpstr>
      <vt:lpstr>1.出入口</vt:lpstr>
      <vt:lpstr>2.園路</vt:lpstr>
      <vt:lpstr>3.傾斜路</vt:lpstr>
      <vt:lpstr>4.階段</vt:lpstr>
      <vt:lpstr>5-1.便所</vt:lpstr>
      <vt:lpstr>5-2.便所</vt:lpstr>
      <vt:lpstr>6.案内板等</vt:lpstr>
      <vt:lpstr>7.駐車場等</vt:lpstr>
      <vt:lpstr>8.育児用施設</vt:lpstr>
      <vt:lpstr>9.休憩設備</vt:lpstr>
      <vt:lpstr>10.転落防止用設備</vt:lpstr>
      <vt:lpstr>【ア】</vt:lpstr>
      <vt:lpstr>【イ】</vt:lpstr>
      <vt:lpstr>【ウ】</vt:lpstr>
      <vt:lpstr>【エ】</vt:lpstr>
      <vt:lpstr>【オ】</vt:lpstr>
      <vt:lpstr>【カ】</vt:lpstr>
      <vt:lpstr>'1.出入口'!Print_Area</vt:lpstr>
      <vt:lpstr>'10.転落防止用設備'!Print_Area</vt:lpstr>
      <vt:lpstr>'2.園路'!Print_Area</vt:lpstr>
      <vt:lpstr>'3.傾斜路'!Print_Area</vt:lpstr>
      <vt:lpstr>'4.階段'!Print_Area</vt:lpstr>
      <vt:lpstr>'5-1.便所'!Print_Area</vt:lpstr>
      <vt:lpstr>'5-2.便所'!Print_Area</vt:lpstr>
      <vt:lpstr>'6.案内板等'!Print_Area</vt:lpstr>
      <vt:lpstr>'7.駐車場等'!Print_Area</vt:lpstr>
      <vt:lpstr>'8.育児用施設'!Print_Area</vt:lpstr>
      <vt:lpstr>'9.休憩設備'!Print_Area</vt:lpstr>
      <vt:lpstr>'表紙（公園）'!Print_Area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2021-06-03T06:51:44Z</cp:lastPrinted>
  <dcterms:created xsi:type="dcterms:W3CDTF">2020-12-15T06:29:27Z</dcterms:created>
  <dcterms:modified xsi:type="dcterms:W3CDTF">2021-10-04T12:48:56Z</dcterms:modified>
</cp:coreProperties>
</file>