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m3lhpMUBWTYRP2U+9/nDKZ06vAuQpejhVrmQGh6QvXSJyXKjOs5OcC4A8PLC4+TYy3Ib0rwUinbX/+uhxDr7Q==" workbookSaltValue="/6e3+YXGJu0dScdw9C/Heg==" workbookSpinCount="100000" lockStructure="1"/>
  <bookViews>
    <workbookView xWindow="-15" yWindow="4725" windowWidth="24030" windowHeight="478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IT76" i="4"/>
  <c r="CS51" i="4"/>
  <c r="HJ30" i="4"/>
  <c r="MA51" i="4"/>
  <c r="MA30" i="4"/>
  <c r="CS30" i="4"/>
  <c r="BZ76" i="4"/>
  <c r="HJ51" i="4"/>
  <c r="C11" i="5"/>
  <c r="D11" i="5"/>
  <c r="E11" i="5"/>
  <c r="B11" i="5"/>
  <c r="LH51" i="4" l="1"/>
  <c r="LT76" i="4"/>
  <c r="GQ51" i="4"/>
  <c r="LH30" i="4"/>
  <c r="IE76" i="4"/>
  <c r="GQ30" i="4"/>
  <c r="BZ51" i="4"/>
  <c r="BZ30" i="4"/>
  <c r="BK76" i="4"/>
  <c r="HP76" i="4"/>
  <c r="AV76" i="4"/>
  <c r="KO51" i="4"/>
  <c r="LE76" i="4"/>
  <c r="FX51" i="4"/>
  <c r="FX30" i="4"/>
  <c r="KO30" i="4"/>
  <c r="BG51" i="4"/>
  <c r="BG30" i="4"/>
  <c r="AN30" i="4"/>
  <c r="AG76" i="4"/>
  <c r="JV51" i="4"/>
  <c r="FE51" i="4"/>
  <c r="JV30" i="4"/>
  <c r="HA76" i="4"/>
  <c r="AN51" i="4"/>
  <c r="FE30" i="4"/>
  <c r="KP76" i="4"/>
  <c r="JC51" i="4"/>
  <c r="KA76" i="4"/>
  <c r="EL51" i="4"/>
  <c r="JC30" i="4"/>
  <c r="GL76" i="4"/>
  <c r="U51" i="4"/>
  <c r="EL30" i="4"/>
  <c r="U30" i="4"/>
  <c r="R76" i="4"/>
</calcChain>
</file>

<file path=xl/sharedStrings.xml><?xml version="1.0" encoding="utf-8"?>
<sst xmlns="http://schemas.openxmlformats.org/spreadsheetml/2006/main" count="287" uniqueCount="153">
  <si>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</si>
  <si>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</si>
  <si>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</si>
  <si>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</si>
  <si>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</si>
  <si>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</si>
  <si>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</si>
  <si>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</si>
  <si>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</si>
  <si>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</si>
  <si>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</si>
  <si>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</si>
  <si>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</si>
  <si>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</si>
  <si>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</si>
  <si>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</si>
  <si>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</si>
  <si>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</si>
  <si>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</si>
  <si>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</si>
  <si>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</si>
  <si>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</si>
  <si>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</si>
  <si>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</si>
  <si>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</si>
  <si>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</si>
  <si>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</si>
  <si>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</si>
  <si>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</si>
  <si>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</si>
  <si>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</si>
  <si>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</si>
  <si>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</si>
  <si>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</si>
  <si>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</si>
  <si>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</si>
  <si>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</si>
  <si>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</si>
  <si>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</si>
  <si>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</si>
  <si>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</si>
  <si>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</si>
  <si>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</si>
  <si>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</si>
  <si>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</si>
  <si>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</si>
  <si>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</si>
  <si>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</si>
  <si>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</si>
  <si>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</si>
  <si>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</si>
  <si>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</si>
  <si>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</si>
  <si>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</si>
  <si>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</si>
  <si>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</si>
  <si>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</si>
  <si>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</si>
  <si>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</si>
  <si>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</si>
  <si>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</si>
  <si>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</si>
  <si>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</si>
  <si>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</si>
  <si>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</si>
  <si>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</si>
  <si>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</si>
  <si>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</si>
  <si>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</si>
  <si>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</si>
  <si>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</si>
  <si>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</si>
  <si>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</si>
  <si>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</si>
  <si>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</si>
  <si>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</si>
  <si>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</si>
  <si>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</si>
  <si>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</si>
  <si>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</si>
  <si>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</si>
  <si>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</si>
  <si>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</si>
  <si>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</si>
  <si>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</si>
  <si>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</si>
  <si>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</si>
  <si>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</si>
  <si>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</si>
  <si>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</si>
  <si>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</si>
  <si>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</si>
  <si>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</si>
  <si>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</si>
  <si>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</si>
  <si>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</si>
  <si>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</si>
  <si>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</si>
  <si>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</si>
  <si>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</si>
  <si>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</si>
  <si>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</si>
  <si>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</si>
  <si>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</si>
  <si>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</si>
  <si>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</si>
  <si>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</si>
  <si>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</si>
  <si>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</si>
  <si>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</si>
  <si>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</si>
  <si>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</si>
  <si>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</si>
  <si>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</si>
  <si>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</si>
  <si>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</si>
  <si>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</si>
  <si>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</si>
  <si>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</si>
  <si>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</si>
  <si>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当該値(N-4)</t>
    <phoneticPr fontId="5"/>
  </si>
  <si>
    <t>当該値(N-2)</t>
    <phoneticPr fontId="5"/>
  </si>
  <si>
    <t>当該値(N)</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</si>
  <si>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</si>
  <si>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</si>
  <si>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</si>
  <si>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</si>
  <si>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</si>
  <si>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</si>
  <si>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</si>
  <si>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</si>
  <si>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埼玉県　熊谷市</t>
  </si>
  <si>
    <t>熊谷市営本町駐車場</t>
  </si>
  <si>
    <t>法非適用</t>
  </si>
  <si>
    <t>駐車場整備事業</t>
  </si>
  <si>
    <t>-</t>
  </si>
  <si>
    <t>Ａ１Ｂ１</t>
  </si>
  <si>
    <t>非設置</t>
  </si>
  <si>
    <t>該当数値なし</t>
  </si>
  <si>
    <t>都市計画駐車場</t>
  </si>
  <si>
    <t>立体式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</si>
  <si>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</si>
  <si>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</si>
  <si>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</si>
  <si>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</si>
  <si>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</si>
  <si>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</si>
  <si>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</si>
  <si>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</si>
  <si>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施設は、中心市街地における駐車場不足の解消や商店街への車による買い物客の利便性向上を主な目的とした路外駐車場であり、平成9年4月1日に都市計画施設として供用開始した。しかし、当施設を取り巻く環境の変化により、利用台数は当初の予想をはるかに下回り、収益性が低い状況が経年において続き、一般会計からの繰り入れによって経営が行われている。
　独立採算を確立させるためには、利用料収入増加を図り、収支を安定させる抜本的な経営改善を行う必要がある。
　平成30年度に市債の償還が終了するが、これまで設備投資を抑制してきており、事業継続にあたっては設備更新が必要となることから、必要な投資は継続しなければならない。周辺環境の変化や収益性の予測も勘案し、施設のあり方についても検討する必要がある。</t>
    <rPh sb="1" eb="2">
      <t>トウ</t>
    </rPh>
    <rPh sb="2" eb="4">
      <t>シセツ</t>
    </rPh>
    <rPh sb="6" eb="8">
      <t>チュウシン</t>
    </rPh>
    <rPh sb="8" eb="11">
      <t>シガイチ</t>
    </rPh>
    <rPh sb="15" eb="18">
      <t>チュウシャジョウ</t>
    </rPh>
    <rPh sb="18" eb="20">
      <t>フソク</t>
    </rPh>
    <rPh sb="21" eb="23">
      <t>カイショウ</t>
    </rPh>
    <rPh sb="24" eb="27">
      <t>ショウテンガイ</t>
    </rPh>
    <rPh sb="29" eb="30">
      <t>クルマ</t>
    </rPh>
    <rPh sb="33" eb="34">
      <t>カ</t>
    </rPh>
    <rPh sb="35" eb="37">
      <t>モノキャク</t>
    </rPh>
    <rPh sb="38" eb="41">
      <t>リベンセイ</t>
    </rPh>
    <rPh sb="41" eb="43">
      <t>コウジョウ</t>
    </rPh>
    <rPh sb="44" eb="45">
      <t>オモ</t>
    </rPh>
    <rPh sb="46" eb="48">
      <t>モクテキ</t>
    </rPh>
    <rPh sb="51" eb="52">
      <t>ロ</t>
    </rPh>
    <rPh sb="52" eb="53">
      <t>ガイ</t>
    </rPh>
    <rPh sb="53" eb="56">
      <t>チュウシャジョウ</t>
    </rPh>
    <rPh sb="60" eb="62">
      <t>ヘイセイ</t>
    </rPh>
    <rPh sb="63" eb="64">
      <t>ネン</t>
    </rPh>
    <rPh sb="65" eb="66">
      <t>ガツ</t>
    </rPh>
    <rPh sb="67" eb="68">
      <t>ニチ</t>
    </rPh>
    <rPh sb="69" eb="71">
      <t>トシ</t>
    </rPh>
    <rPh sb="71" eb="73">
      <t>ケイカク</t>
    </rPh>
    <rPh sb="73" eb="75">
      <t>シセツ</t>
    </rPh>
    <rPh sb="78" eb="80">
      <t>キョウヨウ</t>
    </rPh>
    <rPh sb="80" eb="82">
      <t>カイシ</t>
    </rPh>
    <rPh sb="89" eb="90">
      <t>トウ</t>
    </rPh>
    <rPh sb="90" eb="92">
      <t>シセツ</t>
    </rPh>
    <rPh sb="93" eb="94">
      <t>ト</t>
    </rPh>
    <rPh sb="95" eb="96">
      <t>マ</t>
    </rPh>
    <rPh sb="97" eb="99">
      <t>カンキョウ</t>
    </rPh>
    <rPh sb="100" eb="102">
      <t>ヘンカ</t>
    </rPh>
    <rPh sb="106" eb="108">
      <t>リヨウ</t>
    </rPh>
    <rPh sb="108" eb="110">
      <t>ダイスウ</t>
    </rPh>
    <rPh sb="111" eb="113">
      <t>トウショ</t>
    </rPh>
    <rPh sb="114" eb="116">
      <t>ヨソウ</t>
    </rPh>
    <rPh sb="121" eb="123">
      <t>シタマワ</t>
    </rPh>
    <rPh sb="125" eb="128">
      <t>シュウエキセイ</t>
    </rPh>
    <rPh sb="129" eb="130">
      <t>ヒク</t>
    </rPh>
    <rPh sb="131" eb="133">
      <t>ジョウキョウ</t>
    </rPh>
    <rPh sb="134" eb="136">
      <t>ケイネン</t>
    </rPh>
    <rPh sb="140" eb="141">
      <t>ツヅ</t>
    </rPh>
    <rPh sb="143" eb="145">
      <t>イッパン</t>
    </rPh>
    <rPh sb="145" eb="147">
      <t>カイケイ</t>
    </rPh>
    <rPh sb="150" eb="151">
      <t>ク</t>
    </rPh>
    <rPh sb="152" eb="153">
      <t>イ</t>
    </rPh>
    <rPh sb="158" eb="160">
      <t>ケイエイ</t>
    </rPh>
    <rPh sb="161" eb="162">
      <t>オコナ</t>
    </rPh>
    <rPh sb="193" eb="194">
      <t>ハカ</t>
    </rPh>
    <rPh sb="196" eb="198">
      <t>シュウシ</t>
    </rPh>
    <rPh sb="199" eb="201">
      <t>アンテイ</t>
    </rPh>
    <rPh sb="223" eb="225">
      <t>ヘイセイ</t>
    </rPh>
    <rPh sb="227" eb="229">
      <t>ネンド</t>
    </rPh>
    <rPh sb="230" eb="232">
      <t>シサイ</t>
    </rPh>
    <rPh sb="233" eb="235">
      <t>ショウカン</t>
    </rPh>
    <rPh sb="236" eb="238">
      <t>シュウリョウ</t>
    </rPh>
    <rPh sb="246" eb="248">
      <t>セツビ</t>
    </rPh>
    <rPh sb="248" eb="250">
      <t>トウシ</t>
    </rPh>
    <rPh sb="251" eb="253">
      <t>ヨクセイ</t>
    </rPh>
    <rPh sb="260" eb="262">
      <t>ジギョウ</t>
    </rPh>
    <rPh sb="262" eb="264">
      <t>ケイゾク</t>
    </rPh>
    <rPh sb="285" eb="287">
      <t>ヒツヨウ</t>
    </rPh>
    <rPh sb="288" eb="290">
      <t>トウシ</t>
    </rPh>
    <rPh sb="291" eb="293">
      <t>ケイゾク</t>
    </rPh>
    <rPh sb="303" eb="305">
      <t>シュウヘン</t>
    </rPh>
    <rPh sb="305" eb="307">
      <t>カンキョウ</t>
    </rPh>
    <rPh sb="308" eb="310">
      <t>ヘンカ</t>
    </rPh>
    <rPh sb="311" eb="314">
      <t>シュウエキセイ</t>
    </rPh>
    <rPh sb="315" eb="317">
      <t>ヨソク</t>
    </rPh>
    <rPh sb="318" eb="320">
      <t>カンアン</t>
    </rPh>
    <rPh sb="322" eb="324">
      <t>シセツ</t>
    </rPh>
    <rPh sb="327" eb="328">
      <t>カタ</t>
    </rPh>
    <rPh sb="333" eb="335">
      <t>ケントウ</t>
    </rPh>
    <rPh sb="337" eb="339">
      <t>ヒツヨウ</t>
    </rPh>
    <phoneticPr fontId="15"/>
  </si>
  <si>
    <t>⑪稼働率については、社会情勢や消費者行動の変化もあり、当該施設の周辺では、商店街の衰退や民間駐車場の増加などの影響、さらに利用料金が民間駐車場より高いことなどから、非常に低い状態が続いている。
　このことは、当該施設の収支にも大きな影響を及ぼしており、事業継続に当たっては稼働率の大幅な上昇が可能となる経営改善が必要である。</t>
    <rPh sb="1" eb="3">
      <t>カドウ</t>
    </rPh>
    <rPh sb="3" eb="4">
      <t>リツ</t>
    </rPh>
    <rPh sb="10" eb="12">
      <t>シャカイ</t>
    </rPh>
    <rPh sb="12" eb="14">
      <t>ジョウセイ</t>
    </rPh>
    <rPh sb="15" eb="18">
      <t>ショウヒシャ</t>
    </rPh>
    <rPh sb="18" eb="20">
      <t>コウドウ</t>
    </rPh>
    <rPh sb="21" eb="23">
      <t>ヘンカ</t>
    </rPh>
    <rPh sb="27" eb="29">
      <t>トウガイ</t>
    </rPh>
    <rPh sb="29" eb="31">
      <t>シセツ</t>
    </rPh>
    <rPh sb="32" eb="34">
      <t>シュウヘン</t>
    </rPh>
    <rPh sb="37" eb="40">
      <t>ショウテンガイ</t>
    </rPh>
    <rPh sb="41" eb="43">
      <t>スイタイ</t>
    </rPh>
    <rPh sb="44" eb="46">
      <t>ミンカン</t>
    </rPh>
    <rPh sb="46" eb="49">
      <t>チュウシャジョウ</t>
    </rPh>
    <rPh sb="50" eb="52">
      <t>ゾウカ</t>
    </rPh>
    <rPh sb="55" eb="57">
      <t>エイキョウ</t>
    </rPh>
    <rPh sb="82" eb="84">
      <t>ヒジョウ</t>
    </rPh>
    <rPh sb="85" eb="86">
      <t>ヒク</t>
    </rPh>
    <rPh sb="87" eb="89">
      <t>ジョウタイ</t>
    </rPh>
    <rPh sb="90" eb="91">
      <t>ツヅ</t>
    </rPh>
    <rPh sb="104" eb="106">
      <t>トウガイ</t>
    </rPh>
    <rPh sb="106" eb="108">
      <t>シセツ</t>
    </rPh>
    <rPh sb="109" eb="111">
      <t>シュウシ</t>
    </rPh>
    <rPh sb="113" eb="114">
      <t>オオ</t>
    </rPh>
    <rPh sb="116" eb="118">
      <t>エイキョウ</t>
    </rPh>
    <rPh sb="119" eb="120">
      <t>オヨ</t>
    </rPh>
    <rPh sb="126" eb="128">
      <t>ジギョウ</t>
    </rPh>
    <rPh sb="128" eb="130">
      <t>ケイゾク</t>
    </rPh>
    <rPh sb="131" eb="132">
      <t>ア</t>
    </rPh>
    <rPh sb="136" eb="138">
      <t>カドウ</t>
    </rPh>
    <rPh sb="138" eb="139">
      <t>リツ</t>
    </rPh>
    <rPh sb="140" eb="142">
      <t>オオハバ</t>
    </rPh>
    <rPh sb="143" eb="145">
      <t>ジョウショウ</t>
    </rPh>
    <rPh sb="146" eb="148">
      <t>カノウ</t>
    </rPh>
    <rPh sb="151" eb="153">
      <t>ケイエイ</t>
    </rPh>
    <rPh sb="153" eb="155">
      <t>カイゼン</t>
    </rPh>
    <rPh sb="156" eb="158">
      <t>ヒツヨウ</t>
    </rPh>
    <phoneticPr fontId="15"/>
  </si>
  <si>
    <t>⑥⑨については、当施設は地方公営企業法非適用事業であるため指標は算出されない。
⑦敷地の地価は、固定資産台帳等における地価であり、当施設周辺の地価と同額である。
⑧老朽化による設備更新が必要であるが、収支状況の改善を図った上で、投資の必要性を検討する。
⑩地方債償還金の残高減少により比率は下がっているが、これまで設備更新に関する投資は抑制していいる。</t>
    <rPh sb="8" eb="9">
      <t>トウ</t>
    </rPh>
    <rPh sb="9" eb="11">
      <t>シセツ</t>
    </rPh>
    <rPh sb="12" eb="14">
      <t>チホウ</t>
    </rPh>
    <rPh sb="14" eb="16">
      <t>コウエイ</t>
    </rPh>
    <rPh sb="16" eb="18">
      <t>キギョウ</t>
    </rPh>
    <rPh sb="18" eb="19">
      <t>ホウ</t>
    </rPh>
    <rPh sb="19" eb="20">
      <t>ヒ</t>
    </rPh>
    <rPh sb="20" eb="22">
      <t>テキヨウ</t>
    </rPh>
    <rPh sb="22" eb="24">
      <t>ジギョウ</t>
    </rPh>
    <rPh sb="29" eb="31">
      <t>シヒョウ</t>
    </rPh>
    <rPh sb="32" eb="34">
      <t>サンシュツ</t>
    </rPh>
    <rPh sb="41" eb="43">
      <t>シキチ</t>
    </rPh>
    <rPh sb="44" eb="46">
      <t>チカ</t>
    </rPh>
    <rPh sb="48" eb="50">
      <t>コテイ</t>
    </rPh>
    <rPh sb="50" eb="52">
      <t>シサン</t>
    </rPh>
    <rPh sb="52" eb="54">
      <t>ダイチョウ</t>
    </rPh>
    <rPh sb="54" eb="55">
      <t>ナド</t>
    </rPh>
    <rPh sb="59" eb="61">
      <t>チカ</t>
    </rPh>
    <rPh sb="65" eb="66">
      <t>トウ</t>
    </rPh>
    <rPh sb="66" eb="68">
      <t>シセツ</t>
    </rPh>
    <rPh sb="68" eb="70">
      <t>シュウヘン</t>
    </rPh>
    <rPh sb="71" eb="73">
      <t>チカ</t>
    </rPh>
    <rPh sb="74" eb="76">
      <t>ドウガク</t>
    </rPh>
    <rPh sb="82" eb="85">
      <t>ロウキュウカ</t>
    </rPh>
    <rPh sb="88" eb="90">
      <t>セツビ</t>
    </rPh>
    <rPh sb="90" eb="92">
      <t>コウシン</t>
    </rPh>
    <rPh sb="93" eb="95">
      <t>ヒツヨウ</t>
    </rPh>
    <rPh sb="100" eb="102">
      <t>シュウシ</t>
    </rPh>
    <rPh sb="102" eb="104">
      <t>ジョウキョウ</t>
    </rPh>
    <rPh sb="105" eb="107">
      <t>カイゼン</t>
    </rPh>
    <rPh sb="108" eb="109">
      <t>ハカ</t>
    </rPh>
    <rPh sb="111" eb="112">
      <t>ウエ</t>
    </rPh>
    <rPh sb="114" eb="116">
      <t>トウシ</t>
    </rPh>
    <rPh sb="117" eb="120">
      <t>ヒツヨウセイ</t>
    </rPh>
    <rPh sb="121" eb="123">
      <t>ケントウ</t>
    </rPh>
    <rPh sb="128" eb="131">
      <t>チホウサイ</t>
    </rPh>
    <rPh sb="131" eb="134">
      <t>ショウカンキン</t>
    </rPh>
    <rPh sb="135" eb="137">
      <t>ザンダカ</t>
    </rPh>
    <rPh sb="137" eb="139">
      <t>ゲンショウ</t>
    </rPh>
    <rPh sb="142" eb="144">
      <t>ヒリツ</t>
    </rPh>
    <rPh sb="145" eb="146">
      <t>サ</t>
    </rPh>
    <rPh sb="157" eb="159">
      <t>セツビ</t>
    </rPh>
    <rPh sb="159" eb="161">
      <t>コウシン</t>
    </rPh>
    <rPh sb="162" eb="163">
      <t>カン</t>
    </rPh>
    <rPh sb="165" eb="167">
      <t>トウシ</t>
    </rPh>
    <rPh sb="168" eb="170">
      <t>ヨクセイ</t>
    </rPh>
    <phoneticPr fontId="15"/>
  </si>
  <si>
    <t>①経常収支比率は、前年度と比較すると利用料金収入の増加及び維持管理経費の減少により数値は改善したものの、100％を大きく下回っており経営改善に向けた取組が必要である。
②他会計補助金比率、③駐車台数一台当たりの他会計補助金額は、そのほとんどが地方債償還金に充てられており、償還金の減少に伴い数値は改善しているものの一般会計からの繰入金への依存度が高い。
④売上高GOP比率、⑤EBITDAはいずれもマイナスであり、収益性が非常に悪く、施設が立地している中心市街地のあり方を議論する中で、経営改善に向けた取組が必要である。</t>
    <rPh sb="1" eb="3">
      <t>ケイジョウ</t>
    </rPh>
    <rPh sb="3" eb="5">
      <t>シュウシ</t>
    </rPh>
    <rPh sb="5" eb="7">
      <t>ヒリツ</t>
    </rPh>
    <rPh sb="9" eb="12">
      <t>ゼンネンド</t>
    </rPh>
    <rPh sb="13" eb="15">
      <t>ヒカク</t>
    </rPh>
    <rPh sb="18" eb="20">
      <t>リヨウ</t>
    </rPh>
    <rPh sb="20" eb="22">
      <t>リョウキン</t>
    </rPh>
    <rPh sb="22" eb="24">
      <t>シュウニュウ</t>
    </rPh>
    <rPh sb="25" eb="27">
      <t>ゾウカ</t>
    </rPh>
    <rPh sb="27" eb="28">
      <t>オヨ</t>
    </rPh>
    <rPh sb="29" eb="31">
      <t>イジ</t>
    </rPh>
    <rPh sb="31" eb="33">
      <t>カンリ</t>
    </rPh>
    <rPh sb="33" eb="35">
      <t>ケイヒ</t>
    </rPh>
    <rPh sb="36" eb="38">
      <t>ゲンショウ</t>
    </rPh>
    <rPh sb="41" eb="43">
      <t>スウチ</t>
    </rPh>
    <rPh sb="44" eb="46">
      <t>カイゼン</t>
    </rPh>
    <rPh sb="57" eb="58">
      <t>オオ</t>
    </rPh>
    <rPh sb="60" eb="62">
      <t>シタマワ</t>
    </rPh>
    <rPh sb="66" eb="68">
      <t>ケイエイ</t>
    </rPh>
    <rPh sb="68" eb="70">
      <t>カイゼン</t>
    </rPh>
    <rPh sb="71" eb="72">
      <t>ム</t>
    </rPh>
    <rPh sb="74" eb="76">
      <t>トリクミ</t>
    </rPh>
    <rPh sb="77" eb="79">
      <t>ヒツヨウ</t>
    </rPh>
    <rPh sb="85" eb="86">
      <t>タ</t>
    </rPh>
    <rPh sb="86" eb="91">
      <t>カイケイホジョキン</t>
    </rPh>
    <rPh sb="91" eb="93">
      <t>ヒリツ</t>
    </rPh>
    <rPh sb="95" eb="97">
      <t>チュウシャ</t>
    </rPh>
    <rPh sb="97" eb="99">
      <t>ダイスウ</t>
    </rPh>
    <rPh sb="99" eb="101">
      <t>１ダイ</t>
    </rPh>
    <rPh sb="101" eb="102">
      <t>ア</t>
    </rPh>
    <rPh sb="106" eb="108">
      <t>カイケイ</t>
    </rPh>
    <rPh sb="136" eb="139">
      <t>ショウカンキン</t>
    </rPh>
    <rPh sb="140" eb="142">
      <t>ゲンショウ</t>
    </rPh>
    <rPh sb="143" eb="144">
      <t>トモナ</t>
    </rPh>
    <rPh sb="145" eb="147">
      <t>スウチ</t>
    </rPh>
    <rPh sb="148" eb="150">
      <t>カイゼン</t>
    </rPh>
    <rPh sb="157" eb="159">
      <t>イッパン</t>
    </rPh>
    <rPh sb="159" eb="161">
      <t>カイケイ</t>
    </rPh>
    <rPh sb="164" eb="166">
      <t>クリイレ</t>
    </rPh>
    <rPh sb="166" eb="167">
      <t>キン</t>
    </rPh>
    <rPh sb="169" eb="172">
      <t>イゾンド</t>
    </rPh>
    <rPh sb="173" eb="174">
      <t>タカ</t>
    </rPh>
    <rPh sb="178" eb="180">
      <t>ウリアゲ</t>
    </rPh>
    <rPh sb="180" eb="181">
      <t>ダカ</t>
    </rPh>
    <rPh sb="184" eb="186">
      <t>ヒリツ</t>
    </rPh>
    <rPh sb="207" eb="209">
      <t>シュウエキ</t>
    </rPh>
    <rPh sb="209" eb="210">
      <t>セイ</t>
    </rPh>
    <rPh sb="211" eb="213">
      <t>ヒジョウ</t>
    </rPh>
    <rPh sb="214" eb="215">
      <t>ワル</t>
    </rPh>
    <rPh sb="217" eb="219">
      <t>シセツ</t>
    </rPh>
    <rPh sb="220" eb="222">
      <t>リッチ</t>
    </rPh>
    <rPh sb="226" eb="228">
      <t>チュウシン</t>
    </rPh>
    <rPh sb="228" eb="231">
      <t>シガイチ</t>
    </rPh>
    <rPh sb="234" eb="235">
      <t>カタ</t>
    </rPh>
    <rPh sb="236" eb="238">
      <t>ギロン</t>
    </rPh>
    <rPh sb="240" eb="241">
      <t>ナカ</t>
    </rPh>
    <rPh sb="243" eb="245">
      <t>ケイエイ</t>
    </rPh>
    <rPh sb="245" eb="247">
      <t>カイゼン</t>
    </rPh>
    <rPh sb="248" eb="249">
      <t>ム</t>
    </rPh>
    <rPh sb="251" eb="253">
      <t>トリクミ</t>
    </rPh>
    <rPh sb="254" eb="256">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</si>
</sst>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12.1</c:v>
                </c:pt>
                <c:pt idx="1">
                  <c:v>6</c:v>
                </c:pt>
                <c:pt idx="2">
                  <c:v>17.7</c:v>
                </c:pt>
                <c:pt idx="3">
                  <c:v>21</c:v>
                </c:pt>
                <c:pt idx="4">
                  <c:v>23.3</c:v>
                </c:pt>
              </c:numCache>
            </c:numRef>
          </c:val>
          <c:extLst xmlns:c16r2="http://schemas.microsoft.com/office/drawing/2015/06/chart">
            <c:ext xmlns:c16="http://schemas.microsoft.com/office/drawing/2014/chart" uri="{C3380CC4-5D6E-409C-BE32-E72D297353CC}">
              <c16:uniqueId val="{00000000-B1AA-4EFC-97E1-8CBA3ADED8E9}"/>
            </c:ext>
          </c:extLst>
        </c:ser>
        <c:dLbls>
          <c:showLegendKey val="0"/>
          <c:showVal val="0"/>
          <c:showCatName val="0"/>
          <c:showSerName val="0"/>
          <c:showPercent val="0"/>
          <c:showBubbleSize val="0"/>
        </c:dLbls>
        <c:gapWidth val="150"/>
        <c:axId val="56481280"/>
        <c:axId val="5648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B1AA-4EFC-97E1-8CBA3ADED8E9}"/>
            </c:ext>
          </c:extLst>
        </c:ser>
        <c:dLbls>
          <c:showLegendKey val="0"/>
          <c:showVal val="0"/>
          <c:showCatName val="0"/>
          <c:showSerName val="0"/>
          <c:showPercent val="0"/>
          <c:showBubbleSize val="0"/>
        </c:dLbls>
        <c:marker val="1"/>
        <c:smooth val="0"/>
        <c:axId val="56481280"/>
        <c:axId val="56483200"/>
      </c:lineChart>
      <c:dateAx>
        <c:axId val="56481280"/>
        <c:scaling>
          <c:orientation val="minMax"/>
        </c:scaling>
        <c:delete val="1"/>
        <c:axPos val="b"/>
        <c:numFmt formatCode="ge" sourceLinked="1"/>
        <c:majorTickMark val="none"/>
        <c:minorTickMark val="none"/>
        <c:tickLblPos val="none"/>
        <c:crossAx val="56483200"/>
        <c:crosses val="autoZero"/>
        <c:auto val="1"/>
        <c:lblOffset val="100"/>
        <c:baseTimeUnit val="years"/>
      </c:dateAx>
      <c:valAx>
        <c:axId val="5648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48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2560</c:v>
                </c:pt>
                <c:pt idx="1">
                  <c:v>1416.7</c:v>
                </c:pt>
                <c:pt idx="2">
                  <c:v>1116.8</c:v>
                </c:pt>
                <c:pt idx="3">
                  <c:v>876.8</c:v>
                </c:pt>
                <c:pt idx="4">
                  <c:v>389.3</c:v>
                </c:pt>
              </c:numCache>
            </c:numRef>
          </c:val>
          <c:extLst xmlns:c16r2="http://schemas.microsoft.com/office/drawing/2015/06/chart">
            <c:ext xmlns:c16="http://schemas.microsoft.com/office/drawing/2014/chart" uri="{C3380CC4-5D6E-409C-BE32-E72D297353CC}">
              <c16:uniqueId val="{00000000-8999-40A5-ADF0-976EB625FCC9}"/>
            </c:ext>
          </c:extLst>
        </c:ser>
        <c:dLbls>
          <c:showLegendKey val="0"/>
          <c:showVal val="0"/>
          <c:showCatName val="0"/>
          <c:showSerName val="0"/>
          <c:showPercent val="0"/>
          <c:showBubbleSize val="0"/>
        </c:dLbls>
        <c:gapWidth val="150"/>
        <c:axId val="74253824"/>
        <c:axId val="7425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8999-40A5-ADF0-976EB625FCC9}"/>
            </c:ext>
          </c:extLst>
        </c:ser>
        <c:dLbls>
          <c:showLegendKey val="0"/>
          <c:showVal val="0"/>
          <c:showCatName val="0"/>
          <c:showSerName val="0"/>
          <c:showPercent val="0"/>
          <c:showBubbleSize val="0"/>
        </c:dLbls>
        <c:marker val="1"/>
        <c:smooth val="0"/>
        <c:axId val="74253824"/>
        <c:axId val="74255744"/>
      </c:lineChart>
      <c:dateAx>
        <c:axId val="74253824"/>
        <c:scaling>
          <c:orientation val="minMax"/>
        </c:scaling>
        <c:delete val="1"/>
        <c:axPos val="b"/>
        <c:numFmt formatCode="ge" sourceLinked="1"/>
        <c:majorTickMark val="none"/>
        <c:minorTickMark val="none"/>
        <c:tickLblPos val="none"/>
        <c:crossAx val="74255744"/>
        <c:crosses val="autoZero"/>
        <c:auto val="1"/>
        <c:lblOffset val="100"/>
        <c:baseTimeUnit val="years"/>
      </c:dateAx>
      <c:valAx>
        <c:axId val="74255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25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DC1-48FE-BB5B-DD8D18A9C71E}"/>
            </c:ext>
          </c:extLst>
        </c:ser>
        <c:dLbls>
          <c:showLegendKey val="0"/>
          <c:showVal val="0"/>
          <c:showCatName val="0"/>
          <c:showSerName val="0"/>
          <c:showPercent val="0"/>
          <c:showBubbleSize val="0"/>
        </c:dLbls>
        <c:gapWidth val="150"/>
        <c:axId val="74306688"/>
        <c:axId val="743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DC1-48FE-BB5B-DD8D18A9C71E}"/>
            </c:ext>
          </c:extLst>
        </c:ser>
        <c:dLbls>
          <c:showLegendKey val="0"/>
          <c:showVal val="0"/>
          <c:showCatName val="0"/>
          <c:showSerName val="0"/>
          <c:showPercent val="0"/>
          <c:showBubbleSize val="0"/>
        </c:dLbls>
        <c:marker val="1"/>
        <c:smooth val="0"/>
        <c:axId val="74306688"/>
        <c:axId val="74308608"/>
      </c:lineChart>
      <c:dateAx>
        <c:axId val="74306688"/>
        <c:scaling>
          <c:orientation val="minMax"/>
        </c:scaling>
        <c:delete val="1"/>
        <c:axPos val="b"/>
        <c:numFmt formatCode="ge" sourceLinked="1"/>
        <c:majorTickMark val="none"/>
        <c:minorTickMark val="none"/>
        <c:tickLblPos val="none"/>
        <c:crossAx val="74308608"/>
        <c:crosses val="autoZero"/>
        <c:auto val="1"/>
        <c:lblOffset val="100"/>
        <c:baseTimeUnit val="years"/>
      </c:dateAx>
      <c:valAx>
        <c:axId val="7430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30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0BC1-4F0F-A04E-0DFB255FDBC7}"/>
            </c:ext>
          </c:extLst>
        </c:ser>
        <c:dLbls>
          <c:showLegendKey val="0"/>
          <c:showVal val="0"/>
          <c:showCatName val="0"/>
          <c:showSerName val="0"/>
          <c:showPercent val="0"/>
          <c:showBubbleSize val="0"/>
        </c:dLbls>
        <c:gapWidth val="150"/>
        <c:axId val="74347264"/>
        <c:axId val="7434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0BC1-4F0F-A04E-0DFB255FDBC7}"/>
            </c:ext>
          </c:extLst>
        </c:ser>
        <c:dLbls>
          <c:showLegendKey val="0"/>
          <c:showVal val="0"/>
          <c:showCatName val="0"/>
          <c:showSerName val="0"/>
          <c:showPercent val="0"/>
          <c:showBubbleSize val="0"/>
        </c:dLbls>
        <c:marker val="1"/>
        <c:smooth val="0"/>
        <c:axId val="74347264"/>
        <c:axId val="74349184"/>
      </c:lineChart>
      <c:dateAx>
        <c:axId val="74347264"/>
        <c:scaling>
          <c:orientation val="minMax"/>
        </c:scaling>
        <c:delete val="1"/>
        <c:axPos val="b"/>
        <c:numFmt formatCode="ge" sourceLinked="1"/>
        <c:majorTickMark val="none"/>
        <c:minorTickMark val="none"/>
        <c:tickLblPos val="none"/>
        <c:crossAx val="74349184"/>
        <c:crosses val="autoZero"/>
        <c:auto val="1"/>
        <c:lblOffset val="100"/>
        <c:baseTimeUnit val="years"/>
      </c:dateAx>
      <c:valAx>
        <c:axId val="74349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34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5.3</c:v>
                </c:pt>
                <c:pt idx="1">
                  <c:v>4.5</c:v>
                </c:pt>
                <c:pt idx="2">
                  <c:v>4.8</c:v>
                </c:pt>
                <c:pt idx="3">
                  <c:v>5.2</c:v>
                </c:pt>
                <c:pt idx="4">
                  <c:v>3.7</c:v>
                </c:pt>
              </c:numCache>
            </c:numRef>
          </c:val>
          <c:extLst xmlns:c16r2="http://schemas.microsoft.com/office/drawing/2015/06/chart">
            <c:ext xmlns:c16="http://schemas.microsoft.com/office/drawing/2014/chart" uri="{C3380CC4-5D6E-409C-BE32-E72D297353CC}">
              <c16:uniqueId val="{00000000-9E20-49B6-B3D1-12D6D5F6165A}"/>
            </c:ext>
          </c:extLst>
        </c:ser>
        <c:dLbls>
          <c:showLegendKey val="0"/>
          <c:showVal val="0"/>
          <c:showCatName val="0"/>
          <c:showSerName val="0"/>
          <c:showPercent val="0"/>
          <c:showBubbleSize val="0"/>
        </c:dLbls>
        <c:gapWidth val="150"/>
        <c:axId val="74518912"/>
        <c:axId val="7452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9E20-49B6-B3D1-12D6D5F6165A}"/>
            </c:ext>
          </c:extLst>
        </c:ser>
        <c:dLbls>
          <c:showLegendKey val="0"/>
          <c:showVal val="0"/>
          <c:showCatName val="0"/>
          <c:showSerName val="0"/>
          <c:showPercent val="0"/>
          <c:showBubbleSize val="0"/>
        </c:dLbls>
        <c:marker val="1"/>
        <c:smooth val="0"/>
        <c:axId val="74518912"/>
        <c:axId val="74520832"/>
      </c:lineChart>
      <c:dateAx>
        <c:axId val="74518912"/>
        <c:scaling>
          <c:orientation val="minMax"/>
        </c:scaling>
        <c:delete val="1"/>
        <c:axPos val="b"/>
        <c:numFmt formatCode="ge" sourceLinked="1"/>
        <c:majorTickMark val="none"/>
        <c:minorTickMark val="none"/>
        <c:tickLblPos val="none"/>
        <c:crossAx val="74520832"/>
        <c:crosses val="autoZero"/>
        <c:auto val="1"/>
        <c:lblOffset val="100"/>
        <c:baseTimeUnit val="years"/>
      </c:dateAx>
      <c:valAx>
        <c:axId val="74520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51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468</c:v>
                </c:pt>
                <c:pt idx="1">
                  <c:v>340</c:v>
                </c:pt>
                <c:pt idx="2">
                  <c:v>235</c:v>
                </c:pt>
                <c:pt idx="3">
                  <c:v>187</c:v>
                </c:pt>
                <c:pt idx="4">
                  <c:v>96</c:v>
                </c:pt>
              </c:numCache>
            </c:numRef>
          </c:val>
          <c:extLst xmlns:c16r2="http://schemas.microsoft.com/office/drawing/2015/06/chart">
            <c:ext xmlns:c16="http://schemas.microsoft.com/office/drawing/2014/chart" uri="{C3380CC4-5D6E-409C-BE32-E72D297353CC}">
              <c16:uniqueId val="{00000000-14DC-45CA-943E-27ADC2A8D0E9}"/>
            </c:ext>
          </c:extLst>
        </c:ser>
        <c:dLbls>
          <c:showLegendKey val="0"/>
          <c:showVal val="0"/>
          <c:showCatName val="0"/>
          <c:showSerName val="0"/>
          <c:showPercent val="0"/>
          <c:showBubbleSize val="0"/>
        </c:dLbls>
        <c:gapWidth val="150"/>
        <c:axId val="74581888"/>
        <c:axId val="7458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14DC-45CA-943E-27ADC2A8D0E9}"/>
            </c:ext>
          </c:extLst>
        </c:ser>
        <c:dLbls>
          <c:showLegendKey val="0"/>
          <c:showVal val="0"/>
          <c:showCatName val="0"/>
          <c:showSerName val="0"/>
          <c:showPercent val="0"/>
          <c:showBubbleSize val="0"/>
        </c:dLbls>
        <c:marker val="1"/>
        <c:smooth val="0"/>
        <c:axId val="74581888"/>
        <c:axId val="74584064"/>
      </c:lineChart>
      <c:dateAx>
        <c:axId val="74581888"/>
        <c:scaling>
          <c:orientation val="minMax"/>
        </c:scaling>
        <c:delete val="1"/>
        <c:axPos val="b"/>
        <c:numFmt formatCode="ge" sourceLinked="1"/>
        <c:majorTickMark val="none"/>
        <c:minorTickMark val="none"/>
        <c:tickLblPos val="none"/>
        <c:crossAx val="74584064"/>
        <c:crosses val="autoZero"/>
        <c:auto val="1"/>
        <c:lblOffset val="100"/>
        <c:baseTimeUnit val="years"/>
      </c:dateAx>
      <c:valAx>
        <c:axId val="74584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458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29.8</c:v>
                </c:pt>
                <c:pt idx="1">
                  <c:v>28.5</c:v>
                </c:pt>
                <c:pt idx="2">
                  <c:v>25.2</c:v>
                </c:pt>
                <c:pt idx="3">
                  <c:v>22</c:v>
                </c:pt>
                <c:pt idx="4">
                  <c:v>27.5</c:v>
                </c:pt>
              </c:numCache>
            </c:numRef>
          </c:val>
          <c:extLst xmlns:c16r2="http://schemas.microsoft.com/office/drawing/2015/06/chart">
            <c:ext xmlns:c16="http://schemas.microsoft.com/office/drawing/2014/chart" uri="{C3380CC4-5D6E-409C-BE32-E72D297353CC}">
              <c16:uniqueId val="{00000000-D890-4C7D-A821-381E5BCCAA64}"/>
            </c:ext>
          </c:extLst>
        </c:ser>
        <c:dLbls>
          <c:showLegendKey val="0"/>
          <c:showVal val="0"/>
          <c:showCatName val="0"/>
          <c:showSerName val="0"/>
          <c:showPercent val="0"/>
          <c:showBubbleSize val="0"/>
        </c:dLbls>
        <c:gapWidth val="150"/>
        <c:axId val="74630656"/>
        <c:axId val="7463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D890-4C7D-A821-381E5BCCAA64}"/>
            </c:ext>
          </c:extLst>
        </c:ser>
        <c:dLbls>
          <c:showLegendKey val="0"/>
          <c:showVal val="0"/>
          <c:showCatName val="0"/>
          <c:showSerName val="0"/>
          <c:showPercent val="0"/>
          <c:showBubbleSize val="0"/>
        </c:dLbls>
        <c:marker val="1"/>
        <c:smooth val="0"/>
        <c:axId val="74630656"/>
        <c:axId val="74632576"/>
      </c:lineChart>
      <c:dateAx>
        <c:axId val="74630656"/>
        <c:scaling>
          <c:orientation val="minMax"/>
        </c:scaling>
        <c:delete val="1"/>
        <c:axPos val="b"/>
        <c:numFmt formatCode="ge" sourceLinked="1"/>
        <c:majorTickMark val="none"/>
        <c:minorTickMark val="none"/>
        <c:tickLblPos val="none"/>
        <c:crossAx val="74632576"/>
        <c:crosses val="autoZero"/>
        <c:auto val="1"/>
        <c:lblOffset val="100"/>
        <c:baseTimeUnit val="years"/>
      </c:dateAx>
      <c:valAx>
        <c:axId val="7463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63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-17.7</c:v>
                </c:pt>
                <c:pt idx="1">
                  <c:v>-2.4</c:v>
                </c:pt>
                <c:pt idx="2">
                  <c:v>-20.8</c:v>
                </c:pt>
                <c:pt idx="3">
                  <c:v>-89.7</c:v>
                </c:pt>
                <c:pt idx="4">
                  <c:v>-18.3</c:v>
                </c:pt>
              </c:numCache>
            </c:numRef>
          </c:val>
          <c:extLst xmlns:c16r2="http://schemas.microsoft.com/office/drawing/2015/06/chart">
            <c:ext xmlns:c16="http://schemas.microsoft.com/office/drawing/2014/chart" uri="{C3380CC4-5D6E-409C-BE32-E72D297353CC}">
              <c16:uniqueId val="{00000000-001F-4571-A73B-51345D368DFF}"/>
            </c:ext>
          </c:extLst>
        </c:ser>
        <c:dLbls>
          <c:showLegendKey val="0"/>
          <c:showVal val="0"/>
          <c:showCatName val="0"/>
          <c:showSerName val="0"/>
          <c:showPercent val="0"/>
          <c:showBubbleSize val="0"/>
        </c:dLbls>
        <c:gapWidth val="150"/>
        <c:axId val="74671232"/>
        <c:axId val="7467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001F-4571-A73B-51345D368DFF}"/>
            </c:ext>
          </c:extLst>
        </c:ser>
        <c:dLbls>
          <c:showLegendKey val="0"/>
          <c:showVal val="0"/>
          <c:showCatName val="0"/>
          <c:showSerName val="0"/>
          <c:showPercent val="0"/>
          <c:showBubbleSize val="0"/>
        </c:dLbls>
        <c:marker val="1"/>
        <c:smooth val="0"/>
        <c:axId val="74671232"/>
        <c:axId val="74673152"/>
      </c:lineChart>
      <c:dateAx>
        <c:axId val="74671232"/>
        <c:scaling>
          <c:orientation val="minMax"/>
        </c:scaling>
        <c:delete val="1"/>
        <c:axPos val="b"/>
        <c:numFmt formatCode="ge" sourceLinked="1"/>
        <c:majorTickMark val="none"/>
        <c:minorTickMark val="none"/>
        <c:tickLblPos val="none"/>
        <c:crossAx val="74673152"/>
        <c:crosses val="autoZero"/>
        <c:auto val="1"/>
        <c:lblOffset val="100"/>
        <c:baseTimeUnit val="years"/>
      </c:dateAx>
      <c:valAx>
        <c:axId val="74673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67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-3170</c:v>
                </c:pt>
                <c:pt idx="1">
                  <c:v>-178</c:v>
                </c:pt>
                <c:pt idx="2">
                  <c:v>-2798</c:v>
                </c:pt>
                <c:pt idx="3">
                  <c:v>-11969</c:v>
                </c:pt>
                <c:pt idx="4">
                  <c:v>-2672</c:v>
                </c:pt>
              </c:numCache>
            </c:numRef>
          </c:val>
          <c:extLst xmlns:c16r2="http://schemas.microsoft.com/office/drawing/2015/06/chart">
            <c:ext xmlns:c16="http://schemas.microsoft.com/office/drawing/2014/chart" uri="{C3380CC4-5D6E-409C-BE32-E72D297353CC}">
              <c16:uniqueId val="{00000000-5C17-4463-B53F-39A3AFD9CDC8}"/>
            </c:ext>
          </c:extLst>
        </c:ser>
        <c:dLbls>
          <c:showLegendKey val="0"/>
          <c:showVal val="0"/>
          <c:showCatName val="0"/>
          <c:showSerName val="0"/>
          <c:showPercent val="0"/>
          <c:showBubbleSize val="0"/>
        </c:dLbls>
        <c:gapWidth val="150"/>
        <c:axId val="74785536"/>
        <c:axId val="7478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5C17-4463-B53F-39A3AFD9CDC8}"/>
            </c:ext>
          </c:extLst>
        </c:ser>
        <c:dLbls>
          <c:showLegendKey val="0"/>
          <c:showVal val="0"/>
          <c:showCatName val="0"/>
          <c:showSerName val="0"/>
          <c:showPercent val="0"/>
          <c:showBubbleSize val="0"/>
        </c:dLbls>
        <c:marker val="1"/>
        <c:smooth val="0"/>
        <c:axId val="74785536"/>
        <c:axId val="74787456"/>
      </c:lineChart>
      <c:dateAx>
        <c:axId val="74785536"/>
        <c:scaling>
          <c:orientation val="minMax"/>
        </c:scaling>
        <c:delete val="1"/>
        <c:axPos val="b"/>
        <c:numFmt formatCode="ge" sourceLinked="1"/>
        <c:majorTickMark val="none"/>
        <c:minorTickMark val="none"/>
        <c:tickLblPos val="none"/>
        <c:crossAx val="74787456"/>
        <c:crosses val="autoZero"/>
        <c:auto val="1"/>
        <c:lblOffset val="100"/>
        <c:baseTimeUnit val="years"/>
      </c:dateAx>
      <c:valAx>
        <c:axId val="74787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478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H1"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埼玉県熊谷市　熊谷市営本町駐車場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8283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305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152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12.1</v>
      </c>
      <c r="V31" s="118"/>
      <c r="W31" s="118"/>
      <c r="X31" s="118"/>
      <c r="Y31" s="118"/>
      <c r="Z31" s="118"/>
      <c r="AA31" s="118"/>
      <c r="AB31" s="118"/>
      <c r="AC31" s="118"/>
      <c r="AD31" s="118"/>
      <c r="AE31" s="118"/>
      <c r="AF31" s="118"/>
      <c r="AG31" s="118"/>
      <c r="AH31" s="118"/>
      <c r="AI31" s="118"/>
      <c r="AJ31" s="118"/>
      <c r="AK31" s="118"/>
      <c r="AL31" s="118"/>
      <c r="AM31" s="118"/>
      <c r="AN31" s="118">
        <f>データ!Z7</f>
        <v>6</v>
      </c>
      <c r="AO31" s="118"/>
      <c r="AP31" s="118"/>
      <c r="AQ31" s="118"/>
      <c r="AR31" s="118"/>
      <c r="AS31" s="118"/>
      <c r="AT31" s="118"/>
      <c r="AU31" s="118"/>
      <c r="AV31" s="118"/>
      <c r="AW31" s="118"/>
      <c r="AX31" s="118"/>
      <c r="AY31" s="118"/>
      <c r="AZ31" s="118"/>
      <c r="BA31" s="118"/>
      <c r="BB31" s="118"/>
      <c r="BC31" s="118"/>
      <c r="BD31" s="118"/>
      <c r="BE31" s="118"/>
      <c r="BF31" s="118"/>
      <c r="BG31" s="118">
        <f>データ!AA7</f>
        <v>17.7</v>
      </c>
      <c r="BH31" s="118"/>
      <c r="BI31" s="118"/>
      <c r="BJ31" s="118"/>
      <c r="BK31" s="118"/>
      <c r="BL31" s="118"/>
      <c r="BM31" s="118"/>
      <c r="BN31" s="118"/>
      <c r="BO31" s="118"/>
      <c r="BP31" s="118"/>
      <c r="BQ31" s="118"/>
      <c r="BR31" s="118"/>
      <c r="BS31" s="118"/>
      <c r="BT31" s="118"/>
      <c r="BU31" s="118"/>
      <c r="BV31" s="118"/>
      <c r="BW31" s="118"/>
      <c r="BX31" s="118"/>
      <c r="BY31" s="118"/>
      <c r="BZ31" s="118">
        <f>データ!AB7</f>
        <v>21</v>
      </c>
      <c r="CA31" s="118"/>
      <c r="CB31" s="118"/>
      <c r="CC31" s="118"/>
      <c r="CD31" s="118"/>
      <c r="CE31" s="118"/>
      <c r="CF31" s="118"/>
      <c r="CG31" s="118"/>
      <c r="CH31" s="118"/>
      <c r="CI31" s="118"/>
      <c r="CJ31" s="118"/>
      <c r="CK31" s="118"/>
      <c r="CL31" s="118"/>
      <c r="CM31" s="118"/>
      <c r="CN31" s="118"/>
      <c r="CO31" s="118"/>
      <c r="CP31" s="118"/>
      <c r="CQ31" s="118"/>
      <c r="CR31" s="118"/>
      <c r="CS31" s="118">
        <f>データ!AC7</f>
        <v>23.3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5.3</v>
      </c>
      <c r="EM31" s="118"/>
      <c r="EN31" s="118"/>
      <c r="EO31" s="118"/>
      <c r="EP31" s="118"/>
      <c r="EQ31" s="118"/>
      <c r="ER31" s="118"/>
      <c r="ES31" s="118"/>
      <c r="ET31" s="118"/>
      <c r="EU31" s="118"/>
      <c r="EV31" s="118"/>
      <c r="EW31" s="118"/>
      <c r="EX31" s="118"/>
      <c r="EY31" s="118"/>
      <c r="EZ31" s="118"/>
      <c r="FA31" s="118"/>
      <c r="FB31" s="118"/>
      <c r="FC31" s="118"/>
      <c r="FD31" s="118"/>
      <c r="FE31" s="118">
        <f>データ!AK7</f>
        <v>4.5</v>
      </c>
      <c r="FF31" s="118"/>
      <c r="FG31" s="118"/>
      <c r="FH31" s="118"/>
      <c r="FI31" s="118"/>
      <c r="FJ31" s="118"/>
      <c r="FK31" s="118"/>
      <c r="FL31" s="118"/>
      <c r="FM31" s="118"/>
      <c r="FN31" s="118"/>
      <c r="FO31" s="118"/>
      <c r="FP31" s="118"/>
      <c r="FQ31" s="118"/>
      <c r="FR31" s="118"/>
      <c r="FS31" s="118"/>
      <c r="FT31" s="118"/>
      <c r="FU31" s="118"/>
      <c r="FV31" s="118"/>
      <c r="FW31" s="118"/>
      <c r="FX31" s="118">
        <f>データ!AL7</f>
        <v>4.8</v>
      </c>
      <c r="FY31" s="118"/>
      <c r="FZ31" s="118"/>
      <c r="GA31" s="118"/>
      <c r="GB31" s="118"/>
      <c r="GC31" s="118"/>
      <c r="GD31" s="118"/>
      <c r="GE31" s="118"/>
      <c r="GF31" s="118"/>
      <c r="GG31" s="118"/>
      <c r="GH31" s="118"/>
      <c r="GI31" s="118"/>
      <c r="GJ31" s="118"/>
      <c r="GK31" s="118"/>
      <c r="GL31" s="118"/>
      <c r="GM31" s="118"/>
      <c r="GN31" s="118"/>
      <c r="GO31" s="118"/>
      <c r="GP31" s="118"/>
      <c r="GQ31" s="118">
        <f>データ!AM7</f>
        <v>5.2</v>
      </c>
      <c r="GR31" s="118"/>
      <c r="GS31" s="118"/>
      <c r="GT31" s="118"/>
      <c r="GU31" s="118"/>
      <c r="GV31" s="118"/>
      <c r="GW31" s="118"/>
      <c r="GX31" s="118"/>
      <c r="GY31" s="118"/>
      <c r="GZ31" s="118"/>
      <c r="HA31" s="118"/>
      <c r="HB31" s="118"/>
      <c r="HC31" s="118"/>
      <c r="HD31" s="118"/>
      <c r="HE31" s="118"/>
      <c r="HF31" s="118"/>
      <c r="HG31" s="118"/>
      <c r="HH31" s="118"/>
      <c r="HI31" s="118"/>
      <c r="HJ31" s="118">
        <f>データ!AN7</f>
        <v>3.7</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29.8</v>
      </c>
      <c r="JD31" s="120"/>
      <c r="JE31" s="120"/>
      <c r="JF31" s="120"/>
      <c r="JG31" s="120"/>
      <c r="JH31" s="120"/>
      <c r="JI31" s="120"/>
      <c r="JJ31" s="120"/>
      <c r="JK31" s="120"/>
      <c r="JL31" s="120"/>
      <c r="JM31" s="120"/>
      <c r="JN31" s="120"/>
      <c r="JO31" s="120"/>
      <c r="JP31" s="120"/>
      <c r="JQ31" s="120"/>
      <c r="JR31" s="120"/>
      <c r="JS31" s="120"/>
      <c r="JT31" s="120"/>
      <c r="JU31" s="121"/>
      <c r="JV31" s="119">
        <f>データ!DL7</f>
        <v>28.5</v>
      </c>
      <c r="JW31" s="120"/>
      <c r="JX31" s="120"/>
      <c r="JY31" s="120"/>
      <c r="JZ31" s="120"/>
      <c r="KA31" s="120"/>
      <c r="KB31" s="120"/>
      <c r="KC31" s="120"/>
      <c r="KD31" s="120"/>
      <c r="KE31" s="120"/>
      <c r="KF31" s="120"/>
      <c r="KG31" s="120"/>
      <c r="KH31" s="120"/>
      <c r="KI31" s="120"/>
      <c r="KJ31" s="120"/>
      <c r="KK31" s="120"/>
      <c r="KL31" s="120"/>
      <c r="KM31" s="120"/>
      <c r="KN31" s="121"/>
      <c r="KO31" s="119">
        <f>データ!DM7</f>
        <v>25.2</v>
      </c>
      <c r="KP31" s="120"/>
      <c r="KQ31" s="120"/>
      <c r="KR31" s="120"/>
      <c r="KS31" s="120"/>
      <c r="KT31" s="120"/>
      <c r="KU31" s="120"/>
      <c r="KV31" s="120"/>
      <c r="KW31" s="120"/>
      <c r="KX31" s="120"/>
      <c r="KY31" s="120"/>
      <c r="KZ31" s="120"/>
      <c r="LA31" s="120"/>
      <c r="LB31" s="120"/>
      <c r="LC31" s="120"/>
      <c r="LD31" s="120"/>
      <c r="LE31" s="120"/>
      <c r="LF31" s="120"/>
      <c r="LG31" s="121"/>
      <c r="LH31" s="119">
        <f>データ!DN7</f>
        <v>22</v>
      </c>
      <c r="LI31" s="120"/>
      <c r="LJ31" s="120"/>
      <c r="LK31" s="120"/>
      <c r="LL31" s="120"/>
      <c r="LM31" s="120"/>
      <c r="LN31" s="120"/>
      <c r="LO31" s="120"/>
      <c r="LP31" s="120"/>
      <c r="LQ31" s="120"/>
      <c r="LR31" s="120"/>
      <c r="LS31" s="120"/>
      <c r="LT31" s="120"/>
      <c r="LU31" s="120"/>
      <c r="LV31" s="120"/>
      <c r="LW31" s="120"/>
      <c r="LX31" s="120"/>
      <c r="LY31" s="120"/>
      <c r="LZ31" s="121"/>
      <c r="MA31" s="119">
        <f>データ!DO7</f>
        <v>27.5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135.1</v>
      </c>
      <c r="V32" s="118"/>
      <c r="W32" s="118"/>
      <c r="X32" s="118"/>
      <c r="Y32" s="118"/>
      <c r="Z32" s="118"/>
      <c r="AA32" s="118"/>
      <c r="AB32" s="118"/>
      <c r="AC32" s="118"/>
      <c r="AD32" s="118"/>
      <c r="AE32" s="118"/>
      <c r="AF32" s="118"/>
      <c r="AG32" s="118"/>
      <c r="AH32" s="118"/>
      <c r="AI32" s="118"/>
      <c r="AJ32" s="118"/>
      <c r="AK32" s="118"/>
      <c r="AL32" s="118"/>
      <c r="AM32" s="118"/>
      <c r="AN32" s="118">
        <f>データ!AE7</f>
        <v>172.3</v>
      </c>
      <c r="AO32" s="118"/>
      <c r="AP32" s="118"/>
      <c r="AQ32" s="118"/>
      <c r="AR32" s="118"/>
      <c r="AS32" s="118"/>
      <c r="AT32" s="118"/>
      <c r="AU32" s="118"/>
      <c r="AV32" s="118"/>
      <c r="AW32" s="118"/>
      <c r="AX32" s="118"/>
      <c r="AY32" s="118"/>
      <c r="AZ32" s="118"/>
      <c r="BA32" s="118"/>
      <c r="BB32" s="118"/>
      <c r="BC32" s="118"/>
      <c r="BD32" s="118"/>
      <c r="BE32" s="118"/>
      <c r="BF32" s="118"/>
      <c r="BG32" s="118">
        <f>データ!AF7</f>
        <v>218.5</v>
      </c>
      <c r="BH32" s="118"/>
      <c r="BI32" s="118"/>
      <c r="BJ32" s="118"/>
      <c r="BK32" s="118"/>
      <c r="BL32" s="118"/>
      <c r="BM32" s="118"/>
      <c r="BN32" s="118"/>
      <c r="BO32" s="118"/>
      <c r="BP32" s="118"/>
      <c r="BQ32" s="118"/>
      <c r="BR32" s="118"/>
      <c r="BS32" s="118"/>
      <c r="BT32" s="118"/>
      <c r="BU32" s="118"/>
      <c r="BV32" s="118"/>
      <c r="BW32" s="118"/>
      <c r="BX32" s="118"/>
      <c r="BY32" s="118"/>
      <c r="BZ32" s="118">
        <f>データ!AG7</f>
        <v>151.19999999999999</v>
      </c>
      <c r="CA32" s="118"/>
      <c r="CB32" s="118"/>
      <c r="CC32" s="118"/>
      <c r="CD32" s="118"/>
      <c r="CE32" s="118"/>
      <c r="CF32" s="118"/>
      <c r="CG32" s="118"/>
      <c r="CH32" s="118"/>
      <c r="CI32" s="118"/>
      <c r="CJ32" s="118"/>
      <c r="CK32" s="118"/>
      <c r="CL32" s="118"/>
      <c r="CM32" s="118"/>
      <c r="CN32" s="118"/>
      <c r="CO32" s="118"/>
      <c r="CP32" s="118"/>
      <c r="CQ32" s="118"/>
      <c r="CR32" s="118"/>
      <c r="CS32" s="118">
        <f>データ!AH7</f>
        <v>212.4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7.3</v>
      </c>
      <c r="EM32" s="118"/>
      <c r="EN32" s="118"/>
      <c r="EO32" s="118"/>
      <c r="EP32" s="118"/>
      <c r="EQ32" s="118"/>
      <c r="ER32" s="118"/>
      <c r="ES32" s="118"/>
      <c r="ET32" s="118"/>
      <c r="EU32" s="118"/>
      <c r="EV32" s="118"/>
      <c r="EW32" s="118"/>
      <c r="EX32" s="118"/>
      <c r="EY32" s="118"/>
      <c r="EZ32" s="118"/>
      <c r="FA32" s="118"/>
      <c r="FB32" s="118"/>
      <c r="FC32" s="118"/>
      <c r="FD32" s="118"/>
      <c r="FE32" s="118">
        <f>データ!AP7</f>
        <v>5.7</v>
      </c>
      <c r="FF32" s="118"/>
      <c r="FG32" s="118"/>
      <c r="FH32" s="118"/>
      <c r="FI32" s="118"/>
      <c r="FJ32" s="118"/>
      <c r="FK32" s="118"/>
      <c r="FL32" s="118"/>
      <c r="FM32" s="118"/>
      <c r="FN32" s="118"/>
      <c r="FO32" s="118"/>
      <c r="FP32" s="118"/>
      <c r="FQ32" s="118"/>
      <c r="FR32" s="118"/>
      <c r="FS32" s="118"/>
      <c r="FT32" s="118"/>
      <c r="FU32" s="118"/>
      <c r="FV32" s="118"/>
      <c r="FW32" s="118"/>
      <c r="FX32" s="118">
        <f>データ!AQ7</f>
        <v>4.7</v>
      </c>
      <c r="FY32" s="118"/>
      <c r="FZ32" s="118"/>
      <c r="GA32" s="118"/>
      <c r="GB32" s="118"/>
      <c r="GC32" s="118"/>
      <c r="GD32" s="118"/>
      <c r="GE32" s="118"/>
      <c r="GF32" s="118"/>
      <c r="GG32" s="118"/>
      <c r="GH32" s="118"/>
      <c r="GI32" s="118"/>
      <c r="GJ32" s="118"/>
      <c r="GK32" s="118"/>
      <c r="GL32" s="118"/>
      <c r="GM32" s="118"/>
      <c r="GN32" s="118"/>
      <c r="GO32" s="118"/>
      <c r="GP32" s="118"/>
      <c r="GQ32" s="118">
        <f>データ!AR7</f>
        <v>4</v>
      </c>
      <c r="GR32" s="118"/>
      <c r="GS32" s="118"/>
      <c r="GT32" s="118"/>
      <c r="GU32" s="118"/>
      <c r="GV32" s="118"/>
      <c r="GW32" s="118"/>
      <c r="GX32" s="118"/>
      <c r="GY32" s="118"/>
      <c r="GZ32" s="118"/>
      <c r="HA32" s="118"/>
      <c r="HB32" s="118"/>
      <c r="HC32" s="118"/>
      <c r="HD32" s="118"/>
      <c r="HE32" s="118"/>
      <c r="HF32" s="118"/>
      <c r="HG32" s="118"/>
      <c r="HH32" s="118"/>
      <c r="HI32" s="118"/>
      <c r="HJ32" s="118">
        <f>データ!AS7</f>
        <v>2.4</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134.19999999999999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136.69999999999999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138.9</v>
      </c>
      <c r="KP32" s="120"/>
      <c r="KQ32" s="120"/>
      <c r="KR32" s="120"/>
      <c r="KS32" s="120"/>
      <c r="KT32" s="120"/>
      <c r="KU32" s="120"/>
      <c r="KV32" s="120"/>
      <c r="KW32" s="120"/>
      <c r="KX32" s="120"/>
      <c r="KY32" s="120"/>
      <c r="KZ32" s="120"/>
      <c r="LA32" s="120"/>
      <c r="LB32" s="120"/>
      <c r="LC32" s="120"/>
      <c r="LD32" s="120"/>
      <c r="LE32" s="120"/>
      <c r="LF32" s="120"/>
      <c r="LG32" s="121"/>
      <c r="LH32" s="119">
        <f>データ!DS7</f>
        <v>139.69999999999999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139.30000000000001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151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150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468</v>
      </c>
      <c r="V52" s="126"/>
      <c r="W52" s="126"/>
      <c r="X52" s="126"/>
      <c r="Y52" s="126"/>
      <c r="Z52" s="126"/>
      <c r="AA52" s="126"/>
      <c r="AB52" s="126"/>
      <c r="AC52" s="126"/>
      <c r="AD52" s="126"/>
      <c r="AE52" s="126"/>
      <c r="AF52" s="126"/>
      <c r="AG52" s="126"/>
      <c r="AH52" s="126"/>
      <c r="AI52" s="126"/>
      <c r="AJ52" s="126"/>
      <c r="AK52" s="126"/>
      <c r="AL52" s="126"/>
      <c r="AM52" s="126"/>
      <c r="AN52" s="126">
        <f>データ!AV7</f>
        <v>340</v>
      </c>
      <c r="AO52" s="126"/>
      <c r="AP52" s="126"/>
      <c r="AQ52" s="126"/>
      <c r="AR52" s="126"/>
      <c r="AS52" s="126"/>
      <c r="AT52" s="126"/>
      <c r="AU52" s="126"/>
      <c r="AV52" s="126"/>
      <c r="AW52" s="126"/>
      <c r="AX52" s="126"/>
      <c r="AY52" s="126"/>
      <c r="AZ52" s="126"/>
      <c r="BA52" s="126"/>
      <c r="BB52" s="126"/>
      <c r="BC52" s="126"/>
      <c r="BD52" s="126"/>
      <c r="BE52" s="126"/>
      <c r="BF52" s="126"/>
      <c r="BG52" s="126">
        <f>データ!AW7</f>
        <v>235</v>
      </c>
      <c r="BH52" s="126"/>
      <c r="BI52" s="126"/>
      <c r="BJ52" s="126"/>
      <c r="BK52" s="126"/>
      <c r="BL52" s="126"/>
      <c r="BM52" s="126"/>
      <c r="BN52" s="126"/>
      <c r="BO52" s="126"/>
      <c r="BP52" s="126"/>
      <c r="BQ52" s="126"/>
      <c r="BR52" s="126"/>
      <c r="BS52" s="126"/>
      <c r="BT52" s="126"/>
      <c r="BU52" s="126"/>
      <c r="BV52" s="126"/>
      <c r="BW52" s="126"/>
      <c r="BX52" s="126"/>
      <c r="BY52" s="126"/>
      <c r="BZ52" s="126">
        <f>データ!AX7</f>
        <v>187</v>
      </c>
      <c r="CA52" s="126"/>
      <c r="CB52" s="126"/>
      <c r="CC52" s="126"/>
      <c r="CD52" s="126"/>
      <c r="CE52" s="126"/>
      <c r="CF52" s="126"/>
      <c r="CG52" s="126"/>
      <c r="CH52" s="126"/>
      <c r="CI52" s="126"/>
      <c r="CJ52" s="126"/>
      <c r="CK52" s="126"/>
      <c r="CL52" s="126"/>
      <c r="CM52" s="126"/>
      <c r="CN52" s="126"/>
      <c r="CO52" s="126"/>
      <c r="CP52" s="126"/>
      <c r="CQ52" s="126"/>
      <c r="CR52" s="126"/>
      <c r="CS52" s="126">
        <f>データ!AY7</f>
        <v>96</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-17.7</v>
      </c>
      <c r="EM52" s="118"/>
      <c r="EN52" s="118"/>
      <c r="EO52" s="118"/>
      <c r="EP52" s="118"/>
      <c r="EQ52" s="118"/>
      <c r="ER52" s="118"/>
      <c r="ES52" s="118"/>
      <c r="ET52" s="118"/>
      <c r="EU52" s="118"/>
      <c r="EV52" s="118"/>
      <c r="EW52" s="118"/>
      <c r="EX52" s="118"/>
      <c r="EY52" s="118"/>
      <c r="EZ52" s="118"/>
      <c r="FA52" s="118"/>
      <c r="FB52" s="118"/>
      <c r="FC52" s="118"/>
      <c r="FD52" s="118"/>
      <c r="FE52" s="118">
        <f>データ!BG7</f>
        <v>-2.4</v>
      </c>
      <c r="FF52" s="118"/>
      <c r="FG52" s="118"/>
      <c r="FH52" s="118"/>
      <c r="FI52" s="118"/>
      <c r="FJ52" s="118"/>
      <c r="FK52" s="118"/>
      <c r="FL52" s="118"/>
      <c r="FM52" s="118"/>
      <c r="FN52" s="118"/>
      <c r="FO52" s="118"/>
      <c r="FP52" s="118"/>
      <c r="FQ52" s="118"/>
      <c r="FR52" s="118"/>
      <c r="FS52" s="118"/>
      <c r="FT52" s="118"/>
      <c r="FU52" s="118"/>
      <c r="FV52" s="118"/>
      <c r="FW52" s="118"/>
      <c r="FX52" s="118">
        <f>データ!BH7</f>
        <v>-20.8</v>
      </c>
      <c r="FY52" s="118"/>
      <c r="FZ52" s="118"/>
      <c r="GA52" s="118"/>
      <c r="GB52" s="118"/>
      <c r="GC52" s="118"/>
      <c r="GD52" s="118"/>
      <c r="GE52" s="118"/>
      <c r="GF52" s="118"/>
      <c r="GG52" s="118"/>
      <c r="GH52" s="118"/>
      <c r="GI52" s="118"/>
      <c r="GJ52" s="118"/>
      <c r="GK52" s="118"/>
      <c r="GL52" s="118"/>
      <c r="GM52" s="118"/>
      <c r="GN52" s="118"/>
      <c r="GO52" s="118"/>
      <c r="GP52" s="118"/>
      <c r="GQ52" s="118">
        <f>データ!BI7</f>
        <v>-89.7</v>
      </c>
      <c r="GR52" s="118"/>
      <c r="GS52" s="118"/>
      <c r="GT52" s="118"/>
      <c r="GU52" s="118"/>
      <c r="GV52" s="118"/>
      <c r="GW52" s="118"/>
      <c r="GX52" s="118"/>
      <c r="GY52" s="118"/>
      <c r="GZ52" s="118"/>
      <c r="HA52" s="118"/>
      <c r="HB52" s="118"/>
      <c r="HC52" s="118"/>
      <c r="HD52" s="118"/>
      <c r="HE52" s="118"/>
      <c r="HF52" s="118"/>
      <c r="HG52" s="118"/>
      <c r="HH52" s="118"/>
      <c r="HI52" s="118"/>
      <c r="HJ52" s="118">
        <f>データ!BJ7</f>
        <v>-18.3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-3170</v>
      </c>
      <c r="JD52" s="126"/>
      <c r="JE52" s="126"/>
      <c r="JF52" s="126"/>
      <c r="JG52" s="126"/>
      <c r="JH52" s="126"/>
      <c r="JI52" s="126"/>
      <c r="JJ52" s="126"/>
      <c r="JK52" s="126"/>
      <c r="JL52" s="126"/>
      <c r="JM52" s="126"/>
      <c r="JN52" s="126"/>
      <c r="JO52" s="126"/>
      <c r="JP52" s="126"/>
      <c r="JQ52" s="126"/>
      <c r="JR52" s="126"/>
      <c r="JS52" s="126"/>
      <c r="JT52" s="126"/>
      <c r="JU52" s="126"/>
      <c r="JV52" s="126">
        <f>データ!BR7</f>
        <v>-178</v>
      </c>
      <c r="JW52" s="126"/>
      <c r="JX52" s="126"/>
      <c r="JY52" s="126"/>
      <c r="JZ52" s="126"/>
      <c r="KA52" s="126"/>
      <c r="KB52" s="126"/>
      <c r="KC52" s="126"/>
      <c r="KD52" s="126"/>
      <c r="KE52" s="126"/>
      <c r="KF52" s="126"/>
      <c r="KG52" s="126"/>
      <c r="KH52" s="126"/>
      <c r="KI52" s="126"/>
      <c r="KJ52" s="126"/>
      <c r="KK52" s="126"/>
      <c r="KL52" s="126"/>
      <c r="KM52" s="126"/>
      <c r="KN52" s="126"/>
      <c r="KO52" s="126">
        <f>データ!BS7</f>
        <v>-2798</v>
      </c>
      <c r="KP52" s="126"/>
      <c r="KQ52" s="126"/>
      <c r="KR52" s="126"/>
      <c r="KS52" s="126"/>
      <c r="KT52" s="126"/>
      <c r="KU52" s="126"/>
      <c r="KV52" s="126"/>
      <c r="KW52" s="126"/>
      <c r="KX52" s="126"/>
      <c r="KY52" s="126"/>
      <c r="KZ52" s="126"/>
      <c r="LA52" s="126"/>
      <c r="LB52" s="126"/>
      <c r="LC52" s="126"/>
      <c r="LD52" s="126"/>
      <c r="LE52" s="126"/>
      <c r="LF52" s="126"/>
      <c r="LG52" s="126"/>
      <c r="LH52" s="126">
        <f>データ!BT7</f>
        <v>-11969</v>
      </c>
      <c r="LI52" s="126"/>
      <c r="LJ52" s="126"/>
      <c r="LK52" s="126"/>
      <c r="LL52" s="126"/>
      <c r="LM52" s="126"/>
      <c r="LN52" s="126"/>
      <c r="LO52" s="126"/>
      <c r="LP52" s="126"/>
      <c r="LQ52" s="126"/>
      <c r="LR52" s="126"/>
      <c r="LS52" s="126"/>
      <c r="LT52" s="126"/>
      <c r="LU52" s="126"/>
      <c r="LV52" s="126"/>
      <c r="LW52" s="126"/>
      <c r="LX52" s="126"/>
      <c r="LY52" s="126"/>
      <c r="LZ52" s="126"/>
      <c r="MA52" s="126">
        <f>データ!BU7</f>
        <v>-2672</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91</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46</v>
      </c>
      <c r="BH53" s="126"/>
      <c r="BI53" s="126"/>
      <c r="BJ53" s="126"/>
      <c r="BK53" s="126"/>
      <c r="BL53" s="126"/>
      <c r="BM53" s="126"/>
      <c r="BN53" s="126"/>
      <c r="BO53" s="126"/>
      <c r="BP53" s="126"/>
      <c r="BQ53" s="126"/>
      <c r="BR53" s="126"/>
      <c r="BS53" s="126"/>
      <c r="BT53" s="126"/>
      <c r="BU53" s="126"/>
      <c r="BV53" s="126"/>
      <c r="BW53" s="126"/>
      <c r="BX53" s="126"/>
      <c r="BY53" s="126"/>
      <c r="BZ53" s="126">
        <f>データ!BC7</f>
        <v>39</v>
      </c>
      <c r="CA53" s="126"/>
      <c r="CB53" s="126"/>
      <c r="CC53" s="126"/>
      <c r="CD53" s="126"/>
      <c r="CE53" s="126"/>
      <c r="CF53" s="126"/>
      <c r="CG53" s="126"/>
      <c r="CH53" s="126"/>
      <c r="CI53" s="126"/>
      <c r="CJ53" s="126"/>
      <c r="CK53" s="126"/>
      <c r="CL53" s="126"/>
      <c r="CM53" s="126"/>
      <c r="CN53" s="126"/>
      <c r="CO53" s="126"/>
      <c r="CP53" s="126"/>
      <c r="CQ53" s="126"/>
      <c r="CR53" s="126"/>
      <c r="CS53" s="126">
        <f>データ!BD7</f>
        <v>25</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28.1</v>
      </c>
      <c r="EM53" s="118"/>
      <c r="EN53" s="118"/>
      <c r="EO53" s="118"/>
      <c r="EP53" s="118"/>
      <c r="EQ53" s="118"/>
      <c r="ER53" s="118"/>
      <c r="ES53" s="118"/>
      <c r="ET53" s="118"/>
      <c r="EU53" s="118"/>
      <c r="EV53" s="118"/>
      <c r="EW53" s="118"/>
      <c r="EX53" s="118"/>
      <c r="EY53" s="118"/>
      <c r="EZ53" s="118"/>
      <c r="FA53" s="118"/>
      <c r="FB53" s="118"/>
      <c r="FC53" s="118"/>
      <c r="FD53" s="118"/>
      <c r="FE53" s="118">
        <f>データ!BL7</f>
        <v>33.6</v>
      </c>
      <c r="FF53" s="118"/>
      <c r="FG53" s="118"/>
      <c r="FH53" s="118"/>
      <c r="FI53" s="118"/>
      <c r="FJ53" s="118"/>
      <c r="FK53" s="118"/>
      <c r="FL53" s="118"/>
      <c r="FM53" s="118"/>
      <c r="FN53" s="118"/>
      <c r="FO53" s="118"/>
      <c r="FP53" s="118"/>
      <c r="FQ53" s="118"/>
      <c r="FR53" s="118"/>
      <c r="FS53" s="118"/>
      <c r="FT53" s="118"/>
      <c r="FU53" s="118"/>
      <c r="FV53" s="118"/>
      <c r="FW53" s="118"/>
      <c r="FX53" s="118">
        <f>データ!BM7</f>
        <v>33.200000000000003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29.6</v>
      </c>
      <c r="GR53" s="118"/>
      <c r="GS53" s="118"/>
      <c r="GT53" s="118"/>
      <c r="GU53" s="118"/>
      <c r="GV53" s="118"/>
      <c r="GW53" s="118"/>
      <c r="GX53" s="118"/>
      <c r="GY53" s="118"/>
      <c r="GZ53" s="118"/>
      <c r="HA53" s="118"/>
      <c r="HB53" s="118"/>
      <c r="HC53" s="118"/>
      <c r="HD53" s="118"/>
      <c r="HE53" s="118"/>
      <c r="HF53" s="118"/>
      <c r="HG53" s="118"/>
      <c r="HH53" s="118"/>
      <c r="HI53" s="118"/>
      <c r="HJ53" s="118">
        <f>データ!BO7</f>
        <v>29.2</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39173</v>
      </c>
      <c r="JD53" s="126"/>
      <c r="JE53" s="126"/>
      <c r="JF53" s="126"/>
      <c r="JG53" s="126"/>
      <c r="JH53" s="126"/>
      <c r="JI53" s="126"/>
      <c r="JJ53" s="126"/>
      <c r="JK53" s="126"/>
      <c r="JL53" s="126"/>
      <c r="JM53" s="126"/>
      <c r="JN53" s="126"/>
      <c r="JO53" s="126"/>
      <c r="JP53" s="126"/>
      <c r="JQ53" s="126"/>
      <c r="JR53" s="126"/>
      <c r="JS53" s="126"/>
      <c r="JT53" s="126"/>
      <c r="JU53" s="126"/>
      <c r="JV53" s="126">
        <f>データ!BW7</f>
        <v>44860</v>
      </c>
      <c r="JW53" s="126"/>
      <c r="JX53" s="126"/>
      <c r="JY53" s="126"/>
      <c r="JZ53" s="126"/>
      <c r="KA53" s="126"/>
      <c r="KB53" s="126"/>
      <c r="KC53" s="126"/>
      <c r="KD53" s="126"/>
      <c r="KE53" s="126"/>
      <c r="KF53" s="126"/>
      <c r="KG53" s="126"/>
      <c r="KH53" s="126"/>
      <c r="KI53" s="126"/>
      <c r="KJ53" s="126"/>
      <c r="KK53" s="126"/>
      <c r="KL53" s="126"/>
      <c r="KM53" s="126"/>
      <c r="KN53" s="126"/>
      <c r="KO53" s="126">
        <f>データ!BX7</f>
        <v>37496</v>
      </c>
      <c r="KP53" s="126"/>
      <c r="KQ53" s="126"/>
      <c r="KR53" s="126"/>
      <c r="KS53" s="126"/>
      <c r="KT53" s="126"/>
      <c r="KU53" s="126"/>
      <c r="KV53" s="126"/>
      <c r="KW53" s="126"/>
      <c r="KX53" s="126"/>
      <c r="KY53" s="126"/>
      <c r="KZ53" s="126"/>
      <c r="LA53" s="126"/>
      <c r="LB53" s="126"/>
      <c r="LC53" s="126"/>
      <c r="LD53" s="126"/>
      <c r="LE53" s="126"/>
      <c r="LF53" s="126"/>
      <c r="LG53" s="126"/>
      <c r="LH53" s="126">
        <f>データ!BY7</f>
        <v>31888</v>
      </c>
      <c r="LI53" s="126"/>
      <c r="LJ53" s="126"/>
      <c r="LK53" s="126"/>
      <c r="LL53" s="126"/>
      <c r="LM53" s="126"/>
      <c r="LN53" s="126"/>
      <c r="LO53" s="126"/>
      <c r="LP53" s="126"/>
      <c r="LQ53" s="126"/>
      <c r="LR53" s="126"/>
      <c r="LS53" s="126"/>
      <c r="LT53" s="126"/>
      <c r="LU53" s="126"/>
      <c r="LV53" s="126"/>
      <c r="LW53" s="126"/>
      <c r="LX53" s="126"/>
      <c r="LY53" s="126"/>
      <c r="LZ53" s="126"/>
      <c r="MA53" s="126">
        <f>データ!BZ7</f>
        <v>13314</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79</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200000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2560</v>
      </c>
      <c r="KB77" s="120"/>
      <c r="KC77" s="120"/>
      <c r="KD77" s="120"/>
      <c r="KE77" s="120"/>
      <c r="KF77" s="120"/>
      <c r="KG77" s="120"/>
      <c r="KH77" s="120"/>
      <c r="KI77" s="120"/>
      <c r="KJ77" s="120"/>
      <c r="KK77" s="120"/>
      <c r="KL77" s="120"/>
      <c r="KM77" s="120"/>
      <c r="KN77" s="120"/>
      <c r="KO77" s="121"/>
      <c r="KP77" s="119">
        <f>データ!DA7</f>
        <v>1416.7</v>
      </c>
      <c r="KQ77" s="120"/>
      <c r="KR77" s="120"/>
      <c r="KS77" s="120"/>
      <c r="KT77" s="120"/>
      <c r="KU77" s="120"/>
      <c r="KV77" s="120"/>
      <c r="KW77" s="120"/>
      <c r="KX77" s="120"/>
      <c r="KY77" s="120"/>
      <c r="KZ77" s="120"/>
      <c r="LA77" s="120"/>
      <c r="LB77" s="120"/>
      <c r="LC77" s="120"/>
      <c r="LD77" s="121"/>
      <c r="LE77" s="119">
        <f>データ!DB7</f>
        <v>1116.8</v>
      </c>
      <c r="LF77" s="120"/>
      <c r="LG77" s="120"/>
      <c r="LH77" s="120"/>
      <c r="LI77" s="120"/>
      <c r="LJ77" s="120"/>
      <c r="LK77" s="120"/>
      <c r="LL77" s="120"/>
      <c r="LM77" s="120"/>
      <c r="LN77" s="120"/>
      <c r="LO77" s="120"/>
      <c r="LP77" s="120"/>
      <c r="LQ77" s="120"/>
      <c r="LR77" s="120"/>
      <c r="LS77" s="121"/>
      <c r="LT77" s="119">
        <f>データ!DC7</f>
        <v>876.8</v>
      </c>
      <c r="LU77" s="120"/>
      <c r="LV77" s="120"/>
      <c r="LW77" s="120"/>
      <c r="LX77" s="120"/>
      <c r="LY77" s="120"/>
      <c r="LZ77" s="120"/>
      <c r="MA77" s="120"/>
      <c r="MB77" s="120"/>
      <c r="MC77" s="120"/>
      <c r="MD77" s="120"/>
      <c r="ME77" s="120"/>
      <c r="MF77" s="120"/>
      <c r="MG77" s="120"/>
      <c r="MH77" s="121"/>
      <c r="MI77" s="119">
        <f>データ!DD7</f>
        <v>389.3</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328.3</v>
      </c>
      <c r="KB78" s="120"/>
      <c r="KC78" s="120"/>
      <c r="KD78" s="120"/>
      <c r="KE78" s="120"/>
      <c r="KF78" s="120"/>
      <c r="KG78" s="120"/>
      <c r="KH78" s="120"/>
      <c r="KI78" s="120"/>
      <c r="KJ78" s="120"/>
      <c r="KK78" s="120"/>
      <c r="KL78" s="120"/>
      <c r="KM78" s="120"/>
      <c r="KN78" s="120"/>
      <c r="KO78" s="121"/>
      <c r="KP78" s="119">
        <f>データ!DF7</f>
        <v>254</v>
      </c>
      <c r="KQ78" s="120"/>
      <c r="KR78" s="120"/>
      <c r="KS78" s="120"/>
      <c r="KT78" s="120"/>
      <c r="KU78" s="120"/>
      <c r="KV78" s="120"/>
      <c r="KW78" s="120"/>
      <c r="KX78" s="120"/>
      <c r="KY78" s="120"/>
      <c r="KZ78" s="120"/>
      <c r="LA78" s="120"/>
      <c r="LB78" s="120"/>
      <c r="LC78" s="120"/>
      <c r="LD78" s="121"/>
      <c r="LE78" s="119">
        <f>データ!DG7</f>
        <v>280</v>
      </c>
      <c r="LF78" s="120"/>
      <c r="LG78" s="120"/>
      <c r="LH78" s="120"/>
      <c r="LI78" s="120"/>
      <c r="LJ78" s="120"/>
      <c r="LK78" s="120"/>
      <c r="LL78" s="120"/>
      <c r="LM78" s="120"/>
      <c r="LN78" s="120"/>
      <c r="LO78" s="120"/>
      <c r="LP78" s="120"/>
      <c r="LQ78" s="120"/>
      <c r="LR78" s="120"/>
      <c r="LS78" s="121"/>
      <c r="LT78" s="119">
        <f>データ!DH7</f>
        <v>239.6</v>
      </c>
      <c r="LU78" s="120"/>
      <c r="LV78" s="120"/>
      <c r="LW78" s="120"/>
      <c r="LX78" s="120"/>
      <c r="LY78" s="120"/>
      <c r="LZ78" s="120"/>
      <c r="MA78" s="120"/>
      <c r="MB78" s="120"/>
      <c r="MC78" s="120"/>
      <c r="MD78" s="120"/>
      <c r="ME78" s="120"/>
      <c r="MF78" s="120"/>
      <c r="MG78" s="120"/>
      <c r="MH78" s="121"/>
      <c r="MI78" s="119">
        <f>データ!DI7</f>
        <v>224.1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aRqiesmNQ9EMN54EN87q8xzksEt8hXPCmsFfwVugoxrRoNA34O4qk5GuXYuBQrDmA4sr1kBHtZ8Tq7mSCRDVjA==" saltValue="4Uma7zRW+tT0qQRPXf/h4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111</v>
      </c>
      <c r="AM5" s="59" t="s">
        <v>112</v>
      </c>
      <c r="AN5" s="59" t="s">
        <v>113</v>
      </c>
      <c r="AO5" s="59" t="s">
        <v>103</v>
      </c>
      <c r="AP5" s="59" t="s">
        <v>104</v>
      </c>
      <c r="AQ5" s="59" t="s">
        <v>105</v>
      </c>
      <c r="AR5" s="59" t="s">
        <v>106</v>
      </c>
      <c r="AS5" s="59" t="s">
        <v>107</v>
      </c>
      <c r="AT5" s="59" t="s">
        <v>108</v>
      </c>
      <c r="AU5" s="59" t="s">
        <v>114</v>
      </c>
      <c r="AV5" s="59" t="s">
        <v>99</v>
      </c>
      <c r="AW5" s="59" t="s">
        <v>115</v>
      </c>
      <c r="AX5" s="59" t="s">
        <v>116</v>
      </c>
      <c r="AY5" s="59" t="s">
        <v>117</v>
      </c>
      <c r="AZ5" s="59" t="s">
        <v>103</v>
      </c>
      <c r="BA5" s="59" t="s">
        <v>104</v>
      </c>
      <c r="BB5" s="59" t="s">
        <v>105</v>
      </c>
      <c r="BC5" s="59" t="s">
        <v>106</v>
      </c>
      <c r="BD5" s="59" t="s">
        <v>107</v>
      </c>
      <c r="BE5" s="59" t="s">
        <v>108</v>
      </c>
      <c r="BF5" s="59" t="s">
        <v>118</v>
      </c>
      <c r="BG5" s="59" t="s">
        <v>119</v>
      </c>
      <c r="BH5" s="59" t="s">
        <v>100</v>
      </c>
      <c r="BI5" s="59" t="s">
        <v>101</v>
      </c>
      <c r="BJ5" s="59" t="s">
        <v>102</v>
      </c>
      <c r="BK5" s="59" t="s">
        <v>103</v>
      </c>
      <c r="BL5" s="59" t="s">
        <v>104</v>
      </c>
      <c r="BM5" s="59" t="s">
        <v>105</v>
      </c>
      <c r="BN5" s="59" t="s">
        <v>106</v>
      </c>
      <c r="BO5" s="59" t="s">
        <v>107</v>
      </c>
      <c r="BP5" s="59" t="s">
        <v>108</v>
      </c>
      <c r="BQ5" s="59" t="s">
        <v>118</v>
      </c>
      <c r="BR5" s="59" t="s">
        <v>119</v>
      </c>
      <c r="BS5" s="59" t="s">
        <v>100</v>
      </c>
      <c r="BT5" s="59" t="s">
        <v>116</v>
      </c>
      <c r="BU5" s="59" t="s">
        <v>113</v>
      </c>
      <c r="BV5" s="59" t="s">
        <v>103</v>
      </c>
      <c r="BW5" s="59" t="s">
        <v>104</v>
      </c>
      <c r="BX5" s="59" t="s">
        <v>105</v>
      </c>
      <c r="BY5" s="59" t="s">
        <v>106</v>
      </c>
      <c r="BZ5" s="59" t="s">
        <v>107</v>
      </c>
      <c r="CA5" s="59" t="s">
        <v>108</v>
      </c>
      <c r="CB5" s="59" t="s">
        <v>120</v>
      </c>
      <c r="CC5" s="59" t="s">
        <v>110</v>
      </c>
      <c r="CD5" s="59" t="s">
        <v>121</v>
      </c>
      <c r="CE5" s="59" t="s">
        <v>112</v>
      </c>
      <c r="CF5" s="59" t="s">
        <v>122</v>
      </c>
      <c r="CG5" s="59" t="s">
        <v>103</v>
      </c>
      <c r="CH5" s="59" t="s">
        <v>104</v>
      </c>
      <c r="CI5" s="59" t="s">
        <v>105</v>
      </c>
      <c r="CJ5" s="59" t="s">
        <v>106</v>
      </c>
      <c r="CK5" s="59" t="s">
        <v>107</v>
      </c>
      <c r="CL5" s="59" t="s">
        <v>108</v>
      </c>
      <c r="CM5" s="151"/>
      <c r="CN5" s="151"/>
      <c r="CO5" s="59" t="s">
        <v>118</v>
      </c>
      <c r="CP5" s="59" t="s">
        <v>110</v>
      </c>
      <c r="CQ5" s="59" t="s">
        <v>111</v>
      </c>
      <c r="CR5" s="59" t="s">
        <v>123</v>
      </c>
      <c r="CS5" s="59" t="s">
        <v>113</v>
      </c>
      <c r="CT5" s="59" t="s">
        <v>103</v>
      </c>
      <c r="CU5" s="59" t="s">
        <v>104</v>
      </c>
      <c r="CV5" s="59" t="s">
        <v>105</v>
      </c>
      <c r="CW5" s="59" t="s">
        <v>106</v>
      </c>
      <c r="CX5" s="59" t="s">
        <v>107</v>
      </c>
      <c r="CY5" s="59" t="s">
        <v>108</v>
      </c>
      <c r="CZ5" s="59" t="s">
        <v>109</v>
      </c>
      <c r="DA5" s="59" t="s">
        <v>110</v>
      </c>
      <c r="DB5" s="59" t="s">
        <v>100</v>
      </c>
      <c r="DC5" s="59" t="s">
        <v>112</v>
      </c>
      <c r="DD5" s="59" t="s">
        <v>113</v>
      </c>
      <c r="DE5" s="59" t="s">
        <v>103</v>
      </c>
      <c r="DF5" s="59" t="s">
        <v>104</v>
      </c>
      <c r="DG5" s="59" t="s">
        <v>105</v>
      </c>
      <c r="DH5" s="59" t="s">
        <v>106</v>
      </c>
      <c r="DI5" s="59" t="s">
        <v>107</v>
      </c>
      <c r="DJ5" s="59" t="s">
        <v>44</v>
      </c>
      <c r="DK5" s="59" t="s">
        <v>114</v>
      </c>
      <c r="DL5" s="59" t="s">
        <v>119</v>
      </c>
      <c r="DM5" s="59" t="s">
        <v>100</v>
      </c>
      <c r="DN5" s="59" t="s">
        <v>101</v>
      </c>
      <c r="DO5" s="59" t="s">
        <v>124</v>
      </c>
      <c r="DP5" s="59" t="s">
        <v>103</v>
      </c>
      <c r="DQ5" s="59" t="s">
        <v>104</v>
      </c>
      <c r="DR5" s="59" t="s">
        <v>105</v>
      </c>
      <c r="DS5" s="59" t="s">
        <v>106</v>
      </c>
      <c r="DT5" s="59" t="s">
        <v>107</v>
      </c>
      <c r="DU5" s="59" t="s">
        <v>108</v>
      </c>
    </row>
    <row r="6" spans="1:125" s="66" customFormat="1" x14ac:dyDescent="0.15">
      <c r="A6" s="49" t="s">
        <v>125</v>
      </c>
      <c r="B6" s="60">
        <f>B8</f>
        <v>2017</v>
      </c>
      <c r="C6" s="60">
        <f t="shared" ref="C6:X6" si="1">C8</f>
        <v>112020</v>
      </c>
      <c r="D6" s="60">
        <f t="shared" si="1"/>
        <v>47</v>
      </c>
      <c r="E6" s="60">
        <f t="shared" si="1"/>
        <v>14</v>
      </c>
      <c r="F6" s="60">
        <f t="shared" si="1"/>
        <v>0</v>
      </c>
      <c r="G6" s="60">
        <f t="shared" si="1"/>
        <v>1</v>
      </c>
      <c r="H6" s="60" t="str">
        <f>SUBSTITUTE(H8,"　","")</f>
        <v>埼玉県熊谷市</v>
      </c>
      <c r="I6" s="60" t="str">
        <f t="shared" si="1"/>
        <v>熊谷市営本町駐車場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21</v>
      </c>
      <c r="S6" s="62" t="str">
        <f t="shared" si="1"/>
        <v>商業施設</v>
      </c>
      <c r="T6" s="62" t="str">
        <f t="shared" si="1"/>
        <v>無</v>
      </c>
      <c r="U6" s="63">
        <f t="shared" si="1"/>
        <v>8283</v>
      </c>
      <c r="V6" s="63">
        <f t="shared" si="1"/>
        <v>305</v>
      </c>
      <c r="W6" s="63">
        <f t="shared" si="1"/>
        <v>300</v>
      </c>
      <c r="X6" s="62" t="str">
        <f t="shared" si="1"/>
        <v>導入なし</v>
      </c>
      <c r="Y6" s="64">
        <f>IF(Y8="-",NA(),Y8)</f>
        <v>12.1</v>
      </c>
      <c r="Z6" s="64">
        <f t="shared" ref="Z6:AH6" si="2">IF(Z8="-",NA(),Z8)</f>
        <v>6</v>
      </c>
      <c r="AA6" s="64">
        <f t="shared" si="2"/>
        <v>17.7</v>
      </c>
      <c r="AB6" s="64">
        <f t="shared" si="2"/>
        <v>21</v>
      </c>
      <c r="AC6" s="64">
        <f t="shared" si="2"/>
        <v>23.3</v>
      </c>
      <c r="AD6" s="64">
        <f t="shared" si="2"/>
        <v>135.1</v>
      </c>
      <c r="AE6" s="64">
        <f t="shared" si="2"/>
        <v>172.3</v>
      </c>
      <c r="AF6" s="64">
        <f t="shared" si="2"/>
        <v>218.5</v>
      </c>
      <c r="AG6" s="64">
        <f t="shared" si="2"/>
        <v>151.19999999999999</v>
      </c>
      <c r="AH6" s="64">
        <f t="shared" si="2"/>
        <v>212.4</v>
      </c>
      <c r="AI6" s="61" t="str">
        <f>IF(AI8="-","",IF(AI8="-","【-】","【"&amp;SUBSTITUTE(TEXT(AI8,"#,##0.0"),"-","△")&amp;"】"))</f>
        <v>【319.1】</v>
      </c>
      <c r="AJ6" s="64">
        <f>IF(AJ8="-",NA(),AJ8)</f>
        <v>5.3</v>
      </c>
      <c r="AK6" s="64">
        <f t="shared" ref="AK6:AS6" si="3">IF(AK8="-",NA(),AK8)</f>
        <v>4.5</v>
      </c>
      <c r="AL6" s="64">
        <f t="shared" si="3"/>
        <v>4.8</v>
      </c>
      <c r="AM6" s="64">
        <f t="shared" si="3"/>
        <v>5.2</v>
      </c>
      <c r="AN6" s="64">
        <f t="shared" si="3"/>
        <v>3.7</v>
      </c>
      <c r="AO6" s="64">
        <f t="shared" si="3"/>
        <v>7.3</v>
      </c>
      <c r="AP6" s="64">
        <f t="shared" si="3"/>
        <v>5.7</v>
      </c>
      <c r="AQ6" s="64">
        <f t="shared" si="3"/>
        <v>4.7</v>
      </c>
      <c r="AR6" s="64">
        <f t="shared" si="3"/>
        <v>4</v>
      </c>
      <c r="AS6" s="64">
        <f t="shared" si="3"/>
        <v>2.4</v>
      </c>
      <c r="AT6" s="61" t="str">
        <f>IF(AT8="-","",IF(AT8="-","【-】","【"&amp;SUBSTITUTE(TEXT(AT8,"#,##0.0"),"-","△")&amp;"】"))</f>
        <v>【5.6】</v>
      </c>
      <c r="AU6" s="65">
        <f>IF(AU8="-",NA(),AU8)</f>
        <v>468</v>
      </c>
      <c r="AV6" s="65">
        <f t="shared" ref="AV6:BD6" si="4">IF(AV8="-",NA(),AV8)</f>
        <v>340</v>
      </c>
      <c r="AW6" s="65">
        <f t="shared" si="4"/>
        <v>235</v>
      </c>
      <c r="AX6" s="65">
        <f t="shared" si="4"/>
        <v>187</v>
      </c>
      <c r="AY6" s="65">
        <f t="shared" si="4"/>
        <v>96</v>
      </c>
      <c r="AZ6" s="65">
        <f t="shared" si="4"/>
        <v>91</v>
      </c>
      <c r="BA6" s="65">
        <f t="shared" si="4"/>
        <v>48</v>
      </c>
      <c r="BB6" s="65">
        <f t="shared" si="4"/>
        <v>46</v>
      </c>
      <c r="BC6" s="65">
        <f t="shared" si="4"/>
        <v>39</v>
      </c>
      <c r="BD6" s="65">
        <f t="shared" si="4"/>
        <v>25</v>
      </c>
      <c r="BE6" s="63" t="str">
        <f>IF(BE8="-","",IF(BE8="-","【-】","【"&amp;SUBSTITUTE(TEXT(BE8,"#,##0"),"-","△")&amp;"】"))</f>
        <v>【37】</v>
      </c>
      <c r="BF6" s="64">
        <f>IF(BF8="-",NA(),BF8)</f>
        <v>-17.7</v>
      </c>
      <c r="BG6" s="64">
        <f t="shared" ref="BG6:BO6" si="5">IF(BG8="-",NA(),BG8)</f>
        <v>-2.4</v>
      </c>
      <c r="BH6" s="64">
        <f t="shared" si="5"/>
        <v>-20.8</v>
      </c>
      <c r="BI6" s="64">
        <f t="shared" si="5"/>
        <v>-89.7</v>
      </c>
      <c r="BJ6" s="64">
        <f t="shared" si="5"/>
        <v>-18.3</v>
      </c>
      <c r="BK6" s="64">
        <f t="shared" si="5"/>
        <v>28.1</v>
      </c>
      <c r="BL6" s="64">
        <f t="shared" si="5"/>
        <v>33.6</v>
      </c>
      <c r="BM6" s="64">
        <f t="shared" si="5"/>
        <v>33.200000000000003</v>
      </c>
      <c r="BN6" s="64">
        <f t="shared" si="5"/>
        <v>29.6</v>
      </c>
      <c r="BO6" s="64">
        <f t="shared" si="5"/>
        <v>29.2</v>
      </c>
      <c r="BP6" s="61" t="str">
        <f>IF(BP8="-","",IF(BP8="-","【-】","【"&amp;SUBSTITUTE(TEXT(BP8,"#,##0.0"),"-","△")&amp;"】"))</f>
        <v>【26.4】</v>
      </c>
      <c r="BQ6" s="65">
        <f>IF(BQ8="-",NA(),BQ8)</f>
        <v>-3170</v>
      </c>
      <c r="BR6" s="65">
        <f t="shared" ref="BR6:BZ6" si="6">IF(BR8="-",NA(),BR8)</f>
        <v>-178</v>
      </c>
      <c r="BS6" s="65">
        <f t="shared" si="6"/>
        <v>-2798</v>
      </c>
      <c r="BT6" s="65">
        <f t="shared" si="6"/>
        <v>-11969</v>
      </c>
      <c r="BU6" s="65">
        <f t="shared" si="6"/>
        <v>-2672</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126</v>
      </c>
      <c r="CM6" s="63">
        <f t="shared" ref="CM6:CN6" si="7">CM8</f>
        <v>79</v>
      </c>
      <c r="CN6" s="63">
        <f t="shared" si="7"/>
        <v>200000</v>
      </c>
      <c r="CO6" s="64"/>
      <c r="CP6" s="64"/>
      <c r="CQ6" s="64"/>
      <c r="CR6" s="64"/>
      <c r="CS6" s="64"/>
      <c r="CT6" s="64"/>
      <c r="CU6" s="64"/>
      <c r="CV6" s="64"/>
      <c r="CW6" s="64"/>
      <c r="CX6" s="64"/>
      <c r="CY6" s="61" t="s">
        <v>126</v>
      </c>
      <c r="CZ6" s="64">
        <f>IF(CZ8="-",NA(),CZ8)</f>
        <v>2560</v>
      </c>
      <c r="DA6" s="64">
        <f t="shared" ref="DA6:DI6" si="8">IF(DA8="-",NA(),DA8)</f>
        <v>1416.7</v>
      </c>
      <c r="DB6" s="64">
        <f t="shared" si="8"/>
        <v>1116.8</v>
      </c>
      <c r="DC6" s="64">
        <f t="shared" si="8"/>
        <v>876.8</v>
      </c>
      <c r="DD6" s="64">
        <f t="shared" si="8"/>
        <v>389.3</v>
      </c>
      <c r="DE6" s="64">
        <f t="shared" si="8"/>
        <v>328.3</v>
      </c>
      <c r="DF6" s="64">
        <f t="shared" si="8"/>
        <v>254</v>
      </c>
      <c r="DG6" s="64">
        <f t="shared" si="8"/>
        <v>280</v>
      </c>
      <c r="DH6" s="64">
        <f t="shared" si="8"/>
        <v>239.6</v>
      </c>
      <c r="DI6" s="64">
        <f t="shared" si="8"/>
        <v>224.1</v>
      </c>
      <c r="DJ6" s="61" t="str">
        <f>IF(DJ8="-","",IF(DJ8="-","【-】","【"&amp;SUBSTITUTE(TEXT(DJ8,"#,##0.0"),"-","△")&amp;"】"))</f>
        <v>【120.3】</v>
      </c>
      <c r="DK6" s="64">
        <f>IF(DK8="-",NA(),DK8)</f>
        <v>29.8</v>
      </c>
      <c r="DL6" s="64">
        <f t="shared" ref="DL6:DT6" si="9">IF(DL8="-",NA(),DL8)</f>
        <v>28.5</v>
      </c>
      <c r="DM6" s="64">
        <f t="shared" si="9"/>
        <v>25.2</v>
      </c>
      <c r="DN6" s="64">
        <f t="shared" si="9"/>
        <v>22</v>
      </c>
      <c r="DO6" s="64">
        <f t="shared" si="9"/>
        <v>27.5</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127</v>
      </c>
      <c r="B7" s="60">
        <f t="shared" ref="B7:X7" si="10">B8</f>
        <v>2017</v>
      </c>
      <c r="C7" s="60">
        <f t="shared" si="10"/>
        <v>112020</v>
      </c>
      <c r="D7" s="60">
        <f t="shared" si="10"/>
        <v>47</v>
      </c>
      <c r="E7" s="60">
        <f t="shared" si="10"/>
        <v>14</v>
      </c>
      <c r="F7" s="60">
        <f t="shared" si="10"/>
        <v>0</v>
      </c>
      <c r="G7" s="60">
        <f t="shared" si="10"/>
        <v>1</v>
      </c>
      <c r="H7" s="60" t="str">
        <f t="shared" si="10"/>
        <v>埼玉県　熊谷市</v>
      </c>
      <c r="I7" s="60" t="str">
        <f t="shared" si="10"/>
        <v>熊谷市営本町駐車場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21</v>
      </c>
      <c r="S7" s="62" t="str">
        <f t="shared" si="10"/>
        <v>商業施設</v>
      </c>
      <c r="T7" s="62" t="str">
        <f t="shared" si="10"/>
        <v>無</v>
      </c>
      <c r="U7" s="63">
        <f t="shared" si="10"/>
        <v>8283</v>
      </c>
      <c r="V7" s="63">
        <f t="shared" si="10"/>
        <v>305</v>
      </c>
      <c r="W7" s="63">
        <f t="shared" si="10"/>
        <v>300</v>
      </c>
      <c r="X7" s="62" t="str">
        <f t="shared" si="10"/>
        <v>導入なし</v>
      </c>
      <c r="Y7" s="64">
        <f>Y8</f>
        <v>12.1</v>
      </c>
      <c r="Z7" s="64">
        <f t="shared" ref="Z7:AH7" si="11">Z8</f>
        <v>6</v>
      </c>
      <c r="AA7" s="64">
        <f t="shared" si="11"/>
        <v>17.7</v>
      </c>
      <c r="AB7" s="64">
        <f t="shared" si="11"/>
        <v>21</v>
      </c>
      <c r="AC7" s="64">
        <f t="shared" si="11"/>
        <v>23.3</v>
      </c>
      <c r="AD7" s="64">
        <f t="shared" si="11"/>
        <v>135.1</v>
      </c>
      <c r="AE7" s="64">
        <f t="shared" si="11"/>
        <v>172.3</v>
      </c>
      <c r="AF7" s="64">
        <f t="shared" si="11"/>
        <v>218.5</v>
      </c>
      <c r="AG7" s="64">
        <f t="shared" si="11"/>
        <v>151.19999999999999</v>
      </c>
      <c r="AH7" s="64">
        <f t="shared" si="11"/>
        <v>212.4</v>
      </c>
      <c r="AI7" s="61"/>
      <c r="AJ7" s="64">
        <f>AJ8</f>
        <v>5.3</v>
      </c>
      <c r="AK7" s="64">
        <f t="shared" ref="AK7:AS7" si="12">AK8</f>
        <v>4.5</v>
      </c>
      <c r="AL7" s="64">
        <f t="shared" si="12"/>
        <v>4.8</v>
      </c>
      <c r="AM7" s="64">
        <f t="shared" si="12"/>
        <v>5.2</v>
      </c>
      <c r="AN7" s="64">
        <f t="shared" si="12"/>
        <v>3.7</v>
      </c>
      <c r="AO7" s="64">
        <f t="shared" si="12"/>
        <v>7.3</v>
      </c>
      <c r="AP7" s="64">
        <f t="shared" si="12"/>
        <v>5.7</v>
      </c>
      <c r="AQ7" s="64">
        <f t="shared" si="12"/>
        <v>4.7</v>
      </c>
      <c r="AR7" s="64">
        <f t="shared" si="12"/>
        <v>4</v>
      </c>
      <c r="AS7" s="64">
        <f t="shared" si="12"/>
        <v>2.4</v>
      </c>
      <c r="AT7" s="61"/>
      <c r="AU7" s="65">
        <f>AU8</f>
        <v>468</v>
      </c>
      <c r="AV7" s="65">
        <f t="shared" ref="AV7:BD7" si="13">AV8</f>
        <v>340</v>
      </c>
      <c r="AW7" s="65">
        <f t="shared" si="13"/>
        <v>235</v>
      </c>
      <c r="AX7" s="65">
        <f t="shared" si="13"/>
        <v>187</v>
      </c>
      <c r="AY7" s="65">
        <f t="shared" si="13"/>
        <v>96</v>
      </c>
      <c r="AZ7" s="65">
        <f t="shared" si="13"/>
        <v>91</v>
      </c>
      <c r="BA7" s="65">
        <f t="shared" si="13"/>
        <v>48</v>
      </c>
      <c r="BB7" s="65">
        <f t="shared" si="13"/>
        <v>46</v>
      </c>
      <c r="BC7" s="65">
        <f t="shared" si="13"/>
        <v>39</v>
      </c>
      <c r="BD7" s="65">
        <f t="shared" si="13"/>
        <v>25</v>
      </c>
      <c r="BE7" s="63"/>
      <c r="BF7" s="64">
        <f>BF8</f>
        <v>-17.7</v>
      </c>
      <c r="BG7" s="64">
        <f t="shared" ref="BG7:BO7" si="14">BG8</f>
        <v>-2.4</v>
      </c>
      <c r="BH7" s="64">
        <f t="shared" si="14"/>
        <v>-20.8</v>
      </c>
      <c r="BI7" s="64">
        <f t="shared" si="14"/>
        <v>-89.7</v>
      </c>
      <c r="BJ7" s="64">
        <f t="shared" si="14"/>
        <v>-18.3</v>
      </c>
      <c r="BK7" s="64">
        <f t="shared" si="14"/>
        <v>28.1</v>
      </c>
      <c r="BL7" s="64">
        <f t="shared" si="14"/>
        <v>33.6</v>
      </c>
      <c r="BM7" s="64">
        <f t="shared" si="14"/>
        <v>33.200000000000003</v>
      </c>
      <c r="BN7" s="64">
        <f t="shared" si="14"/>
        <v>29.6</v>
      </c>
      <c r="BO7" s="64">
        <f t="shared" si="14"/>
        <v>29.2</v>
      </c>
      <c r="BP7" s="61"/>
      <c r="BQ7" s="65">
        <f>BQ8</f>
        <v>-3170</v>
      </c>
      <c r="BR7" s="65">
        <f t="shared" ref="BR7:BZ7" si="15">BR8</f>
        <v>-178</v>
      </c>
      <c r="BS7" s="65">
        <f t="shared" si="15"/>
        <v>-2798</v>
      </c>
      <c r="BT7" s="65">
        <f t="shared" si="15"/>
        <v>-11969</v>
      </c>
      <c r="BU7" s="65">
        <f t="shared" si="15"/>
        <v>-2672</v>
      </c>
      <c r="BV7" s="65">
        <f t="shared" si="15"/>
        <v>39173</v>
      </c>
      <c r="BW7" s="65">
        <f t="shared" si="15"/>
        <v>44860</v>
      </c>
      <c r="BX7" s="65">
        <f t="shared" si="15"/>
        <v>37496</v>
      </c>
      <c r="BY7" s="65">
        <f t="shared" si="15"/>
        <v>31888</v>
      </c>
      <c r="BZ7" s="65">
        <f t="shared" si="15"/>
        <v>13314</v>
      </c>
      <c r="CA7" s="63"/>
      <c r="CB7" s="64" t="s">
        <v>128</v>
      </c>
      <c r="CC7" s="64" t="s">
        <v>128</v>
      </c>
      <c r="CD7" s="64" t="s">
        <v>128</v>
      </c>
      <c r="CE7" s="64" t="s">
        <v>128</v>
      </c>
      <c r="CF7" s="64" t="s">
        <v>128</v>
      </c>
      <c r="CG7" s="64" t="s">
        <v>128</v>
      </c>
      <c r="CH7" s="64" t="s">
        <v>128</v>
      </c>
      <c r="CI7" s="64" t="s">
        <v>128</v>
      </c>
      <c r="CJ7" s="64" t="s">
        <v>128</v>
      </c>
      <c r="CK7" s="64" t="s">
        <v>129</v>
      </c>
      <c r="CL7" s="61"/>
      <c r="CM7" s="63">
        <f>CM8</f>
        <v>79</v>
      </c>
      <c r="CN7" s="63">
        <f>CN8</f>
        <v>200000</v>
      </c>
      <c r="CO7" s="64" t="s">
        <v>128</v>
      </c>
      <c r="CP7" s="64" t="s">
        <v>128</v>
      </c>
      <c r="CQ7" s="64" t="s">
        <v>128</v>
      </c>
      <c r="CR7" s="64" t="s">
        <v>128</v>
      </c>
      <c r="CS7" s="64" t="s">
        <v>128</v>
      </c>
      <c r="CT7" s="64" t="s">
        <v>128</v>
      </c>
      <c r="CU7" s="64" t="s">
        <v>128</v>
      </c>
      <c r="CV7" s="64" t="s">
        <v>128</v>
      </c>
      <c r="CW7" s="64" t="s">
        <v>128</v>
      </c>
      <c r="CX7" s="64" t="s">
        <v>130</v>
      </c>
      <c r="CY7" s="61"/>
      <c r="CZ7" s="64">
        <f>CZ8</f>
        <v>2560</v>
      </c>
      <c r="DA7" s="64">
        <f t="shared" ref="DA7:DI7" si="16">DA8</f>
        <v>1416.7</v>
      </c>
      <c r="DB7" s="64">
        <f t="shared" si="16"/>
        <v>1116.8</v>
      </c>
      <c r="DC7" s="64">
        <f t="shared" si="16"/>
        <v>876.8</v>
      </c>
      <c r="DD7" s="64">
        <f t="shared" si="16"/>
        <v>389.3</v>
      </c>
      <c r="DE7" s="64">
        <f t="shared" si="16"/>
        <v>328.3</v>
      </c>
      <c r="DF7" s="64">
        <f t="shared" si="16"/>
        <v>254</v>
      </c>
      <c r="DG7" s="64">
        <f t="shared" si="16"/>
        <v>280</v>
      </c>
      <c r="DH7" s="64">
        <f t="shared" si="16"/>
        <v>239.6</v>
      </c>
      <c r="DI7" s="64">
        <f t="shared" si="16"/>
        <v>224.1</v>
      </c>
      <c r="DJ7" s="61"/>
      <c r="DK7" s="64">
        <f>DK8</f>
        <v>29.8</v>
      </c>
      <c r="DL7" s="64">
        <f t="shared" ref="DL7:DT7" si="17">DL8</f>
        <v>28.5</v>
      </c>
      <c r="DM7" s="64">
        <f t="shared" si="17"/>
        <v>25.2</v>
      </c>
      <c r="DN7" s="64">
        <f t="shared" si="17"/>
        <v>22</v>
      </c>
      <c r="DO7" s="64">
        <f t="shared" si="17"/>
        <v>27.5</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112020</v>
      </c>
      <c r="D8" s="67">
        <v>47</v>
      </c>
      <c r="E8" s="67">
        <v>14</v>
      </c>
      <c r="F8" s="67">
        <v>0</v>
      </c>
      <c r="G8" s="67">
        <v>1</v>
      </c>
      <c r="H8" s="67" t="s">
        <v>131</v>
      </c>
      <c r="I8" s="67" t="s">
        <v>132</v>
      </c>
      <c r="J8" s="67" t="s">
        <v>133</v>
      </c>
      <c r="K8" s="67" t="s">
        <v>134</v>
      </c>
      <c r="L8" s="67" t="s">
        <v>135</v>
      </c>
      <c r="M8" s="67" t="s">
        <v>136</v>
      </c>
      <c r="N8" s="67" t="s">
        <v>137</v>
      </c>
      <c r="O8" s="68" t="s">
        <v>138</v>
      </c>
      <c r="P8" s="69" t="s">
        <v>139</v>
      </c>
      <c r="Q8" s="69" t="s">
        <v>140</v>
      </c>
      <c r="R8" s="70">
        <v>21</v>
      </c>
      <c r="S8" s="69" t="s">
        <v>141</v>
      </c>
      <c r="T8" s="69" t="s">
        <v>142</v>
      </c>
      <c r="U8" s="70">
        <v>8283</v>
      </c>
      <c r="V8" s="70">
        <v>305</v>
      </c>
      <c r="W8" s="70">
        <v>300</v>
      </c>
      <c r="X8" s="69" t="s">
        <v>143</v>
      </c>
      <c r="Y8" s="71">
        <v>12.1</v>
      </c>
      <c r="Z8" s="71">
        <v>6</v>
      </c>
      <c r="AA8" s="71">
        <v>17.7</v>
      </c>
      <c r="AB8" s="71">
        <v>21</v>
      </c>
      <c r="AC8" s="71">
        <v>23.3</v>
      </c>
      <c r="AD8" s="71">
        <v>135.1</v>
      </c>
      <c r="AE8" s="71">
        <v>172.3</v>
      </c>
      <c r="AF8" s="71">
        <v>218.5</v>
      </c>
      <c r="AG8" s="71">
        <v>151.19999999999999</v>
      </c>
      <c r="AH8" s="71">
        <v>212.4</v>
      </c>
      <c r="AI8" s="68">
        <v>319.10000000000002</v>
      </c>
      <c r="AJ8" s="71">
        <v>5.3</v>
      </c>
      <c r="AK8" s="71">
        <v>4.5</v>
      </c>
      <c r="AL8" s="71">
        <v>4.8</v>
      </c>
      <c r="AM8" s="71">
        <v>5.2</v>
      </c>
      <c r="AN8" s="71">
        <v>3.7</v>
      </c>
      <c r="AO8" s="71">
        <v>7.3</v>
      </c>
      <c r="AP8" s="71">
        <v>5.7</v>
      </c>
      <c r="AQ8" s="71">
        <v>4.7</v>
      </c>
      <c r="AR8" s="71">
        <v>4</v>
      </c>
      <c r="AS8" s="71">
        <v>2.4</v>
      </c>
      <c r="AT8" s="68">
        <v>5.6</v>
      </c>
      <c r="AU8" s="72">
        <v>468</v>
      </c>
      <c r="AV8" s="72">
        <v>340</v>
      </c>
      <c r="AW8" s="72">
        <v>235</v>
      </c>
      <c r="AX8" s="72">
        <v>187</v>
      </c>
      <c r="AY8" s="72">
        <v>96</v>
      </c>
      <c r="AZ8" s="72">
        <v>91</v>
      </c>
      <c r="BA8" s="72">
        <v>48</v>
      </c>
      <c r="BB8" s="72">
        <v>46</v>
      </c>
      <c r="BC8" s="72">
        <v>39</v>
      </c>
      <c r="BD8" s="72">
        <v>25</v>
      </c>
      <c r="BE8" s="72">
        <v>37</v>
      </c>
      <c r="BF8" s="71">
        <v>-17.7</v>
      </c>
      <c r="BG8" s="71">
        <v>-2.4</v>
      </c>
      <c r="BH8" s="71">
        <v>-20.8</v>
      </c>
      <c r="BI8" s="71">
        <v>-89.7</v>
      </c>
      <c r="BJ8" s="71">
        <v>-18.3</v>
      </c>
      <c r="BK8" s="71">
        <v>28.1</v>
      </c>
      <c r="BL8" s="71">
        <v>33.6</v>
      </c>
      <c r="BM8" s="71">
        <v>33.200000000000003</v>
      </c>
      <c r="BN8" s="71">
        <v>29.6</v>
      </c>
      <c r="BO8" s="71">
        <v>29.2</v>
      </c>
      <c r="BP8" s="68">
        <v>26.4</v>
      </c>
      <c r="BQ8" s="72">
        <v>-3170</v>
      </c>
      <c r="BR8" s="72">
        <v>-178</v>
      </c>
      <c r="BS8" s="72">
        <v>-2798</v>
      </c>
      <c r="BT8" s="73">
        <v>-11969</v>
      </c>
      <c r="BU8" s="73">
        <v>-2672</v>
      </c>
      <c r="BV8" s="72">
        <v>39173</v>
      </c>
      <c r="BW8" s="72">
        <v>44860</v>
      </c>
      <c r="BX8" s="72">
        <v>37496</v>
      </c>
      <c r="BY8" s="72">
        <v>31888</v>
      </c>
      <c r="BZ8" s="72">
        <v>13314</v>
      </c>
      <c r="CA8" s="70">
        <v>15069</v>
      </c>
      <c r="CB8" s="71" t="s">
        <v>135</v>
      </c>
      <c r="CC8" s="71" t="s">
        <v>135</v>
      </c>
      <c r="CD8" s="71" t="s">
        <v>135</v>
      </c>
      <c r="CE8" s="71" t="s">
        <v>135</v>
      </c>
      <c r="CF8" s="71" t="s">
        <v>135</v>
      </c>
      <c r="CG8" s="71" t="s">
        <v>135</v>
      </c>
      <c r="CH8" s="71" t="s">
        <v>135</v>
      </c>
      <c r="CI8" s="71" t="s">
        <v>135</v>
      </c>
      <c r="CJ8" s="71" t="s">
        <v>135</v>
      </c>
      <c r="CK8" s="71" t="s">
        <v>135</v>
      </c>
      <c r="CL8" s="68" t="s">
        <v>135</v>
      </c>
      <c r="CM8" s="70">
        <v>79</v>
      </c>
      <c r="CN8" s="70">
        <v>200000</v>
      </c>
      <c r="CO8" s="71" t="s">
        <v>135</v>
      </c>
      <c r="CP8" s="71" t="s">
        <v>135</v>
      </c>
      <c r="CQ8" s="71" t="s">
        <v>135</v>
      </c>
      <c r="CR8" s="71" t="s">
        <v>135</v>
      </c>
      <c r="CS8" s="71" t="s">
        <v>135</v>
      </c>
      <c r="CT8" s="71" t="s">
        <v>135</v>
      </c>
      <c r="CU8" s="71" t="s">
        <v>135</v>
      </c>
      <c r="CV8" s="71" t="s">
        <v>135</v>
      </c>
      <c r="CW8" s="71" t="s">
        <v>135</v>
      </c>
      <c r="CX8" s="71" t="s">
        <v>135</v>
      </c>
      <c r="CY8" s="68" t="s">
        <v>135</v>
      </c>
      <c r="CZ8" s="71">
        <v>2560</v>
      </c>
      <c r="DA8" s="71">
        <v>1416.7</v>
      </c>
      <c r="DB8" s="71">
        <v>1116.8</v>
      </c>
      <c r="DC8" s="71">
        <v>876.8</v>
      </c>
      <c r="DD8" s="71">
        <v>389.3</v>
      </c>
      <c r="DE8" s="71">
        <v>328.3</v>
      </c>
      <c r="DF8" s="71">
        <v>254</v>
      </c>
      <c r="DG8" s="71">
        <v>280</v>
      </c>
      <c r="DH8" s="71">
        <v>239.6</v>
      </c>
      <c r="DI8" s="71">
        <v>224.1</v>
      </c>
      <c r="DJ8" s="68">
        <v>120.3</v>
      </c>
      <c r="DK8" s="71">
        <v>29.8</v>
      </c>
      <c r="DL8" s="71">
        <v>28.5</v>
      </c>
      <c r="DM8" s="71">
        <v>25.2</v>
      </c>
      <c r="DN8" s="71">
        <v>22</v>
      </c>
      <c r="DO8" s="71">
        <v>27.5</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144</v>
      </c>
      <c r="C10" s="78" t="s">
        <v>145</v>
      </c>
      <c r="D10" s="78" t="s">
        <v>146</v>
      </c>
      <c r="E10" s="78" t="s">
        <v>147</v>
      </c>
      <c r="F10" s="78" t="s">
        <v>148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高荷　博</cp:lastModifiedBy>
  <cp:lastPrinted>2019-01-22T08:02:48Z</cp:lastPrinted>
  <dcterms:created xsi:type="dcterms:W3CDTF">2018-12-07T10:27:59Z</dcterms:created>
  <dcterms:modified xsi:type="dcterms:W3CDTF">2019-01-22T08:04:07Z</dcterms:modified>
  <cp:category/>
</cp:coreProperties>
</file>