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6OZqmr1taT+4LMy8RG1RpexcgG467t1TIIsUslV+xKm4bwY4Kgc2qzW3KBTHu+YVp0pjRO/c9BO9nqCKNzdNRA==" workbookSaltValue="zjum6gPJvb20fs9P51HjW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FX30" i="4"/>
  <c r="LJ10" i="4"/>
  <c r="HX10" i="4"/>
  <c r="DU10" i="4"/>
  <c r="CF10" i="4"/>
  <c r="B10" i="4"/>
  <c r="LJ8" i="4"/>
  <c r="JQ8" i="4"/>
  <c r="FJ8" i="4"/>
  <c r="DU8" i="4"/>
  <c r="CF8" i="4"/>
  <c r="B8" i="4"/>
  <c r="HJ30" i="4" l="1"/>
  <c r="MI76" i="4"/>
  <c r="HJ51" i="4"/>
  <c r="MA30" i="4"/>
  <c r="CS30" i="4"/>
  <c r="BZ76" i="4"/>
  <c r="MA51" i="4"/>
  <c r="IT76" i="4"/>
  <c r="CS51" i="4"/>
  <c r="KO30" i="4"/>
  <c r="FX51" i="4"/>
  <c r="LE76" i="4"/>
  <c r="C11" i="5"/>
  <c r="E11" i="5"/>
  <c r="B11" i="5"/>
  <c r="R76" i="4" l="1"/>
  <c r="GL76" i="4"/>
  <c r="U51" i="4"/>
  <c r="KA76" i="4"/>
  <c r="EL51" i="4"/>
  <c r="JC30" i="4"/>
  <c r="U30" i="4"/>
  <c r="JC51" i="4"/>
  <c r="EL30" i="4"/>
  <c r="LT76" i="4"/>
  <c r="GQ51" i="4"/>
  <c r="BK76" i="4"/>
  <c r="LH51" i="4"/>
  <c r="LH30" i="4"/>
  <c r="IE76" i="4"/>
  <c r="BZ51" i="4"/>
  <c r="GQ30" i="4"/>
  <c r="BZ30" i="4"/>
  <c r="JV30" i="4"/>
  <c r="AN30" i="4"/>
  <c r="HA76" i="4"/>
  <c r="AN51" i="4"/>
  <c r="FE30" i="4"/>
  <c r="AG76" i="4"/>
  <c r="JV51" i="4"/>
  <c r="KP76" i="4"/>
  <c r="FE51" i="4"/>
</calcChain>
</file>

<file path=xl/sharedStrings.xml><?xml version="1.0" encoding="utf-8"?>
<sst xmlns="http://schemas.openxmlformats.org/spreadsheetml/2006/main" count="287" uniqueCount="149">
  <si>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</si>
  <si>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</si>
  <si>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</si>
  <si>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</si>
  <si>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</si>
  <si>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</si>
  <si>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</si>
  <si>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</si>
  <si>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</si>
  <si>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</si>
  <si>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</si>
  <si>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</si>
  <si>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</si>
  <si>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</si>
  <si>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</si>
  <si>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</si>
  <si>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</si>
  <si>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</si>
  <si>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</si>
  <si>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</si>
  <si>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</si>
  <si>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</si>
  <si>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</si>
  <si>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</si>
  <si>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</si>
  <si>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</si>
  <si>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</si>
  <si>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</si>
  <si>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</si>
  <si>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</si>
  <si>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</si>
  <si>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</si>
  <si>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</si>
  <si>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</si>
  <si>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</si>
  <si>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</si>
  <si>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</si>
  <si>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</si>
  <si>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</si>
  <si>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</si>
  <si>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</si>
  <si>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</si>
  <si>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</si>
  <si>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</si>
  <si>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</si>
  <si>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</si>
  <si>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</si>
  <si>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</si>
  <si>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</si>
  <si>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</si>
  <si>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</si>
  <si>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</si>
  <si>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</si>
  <si>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</si>
  <si>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</si>
  <si>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</si>
  <si>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</si>
  <si>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</si>
  <si>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</si>
  <si>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</si>
  <si>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</si>
  <si>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</si>
  <si>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</si>
  <si>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</si>
  <si>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</si>
  <si>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</si>
  <si>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</si>
  <si>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</si>
  <si>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</si>
  <si>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</si>
  <si>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</si>
  <si>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</si>
  <si>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</si>
  <si>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</si>
  <si>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</si>
  <si>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</si>
  <si>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</si>
  <si>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</si>
  <si>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</si>
  <si>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</si>
  <si>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</si>
  <si>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</si>
  <si>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</si>
  <si>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</si>
  <si>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</si>
  <si>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</si>
  <si>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</si>
  <si>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</si>
  <si>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</si>
  <si>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</si>
  <si>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</si>
  <si>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</si>
  <si>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</si>
  <si>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</si>
  <si>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</si>
  <si>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</si>
  <si>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</si>
  <si>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</si>
  <si>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</si>
  <si>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</si>
  <si>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</si>
  <si>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</si>
  <si>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</si>
  <si>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</si>
  <si>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</si>
  <si>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</si>
  <si>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</si>
  <si>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</si>
  <si>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</si>
  <si>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</si>
  <si>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</si>
  <si>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</si>
  <si>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</si>
  <si>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</si>
  <si>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</si>
  <si>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</si>
  <si>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</si>
  <si>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当該値(N-2)</t>
    <phoneticPr fontId="5"/>
  </si>
  <si>
    <t>当該値(N-3)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</si>
  <si>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</si>
  <si>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</si>
  <si>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</si>
  <si>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</si>
  <si>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</si>
  <si>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</si>
  <si>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</si>
  <si>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</si>
  <si>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埼玉県　川口市</t>
  </si>
  <si>
    <t>川口駅南地下公共駐車場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</si>
  <si>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</si>
  <si>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</si>
  <si>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</si>
  <si>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</si>
  <si>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</si>
  <si>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</si>
  <si>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</si>
  <si>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</si>
  <si>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</si>
  <si>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</si>
  <si>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</si>
  <si>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</si>
  <si>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</si>
  <si>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</si>
  <si>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</si>
  <si>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</si>
  <si>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⑥有形固定資産減価償却率について、当施設は地方公営企業法非適用事業であるため、指標は算出されません。
⑦敷地の地価については、当施設は再開発事業で整備された複合施設の地下にあり、保留床を取得して設置したものであるため、当施設単体の地価は算出されません。
⑧設備投資見込額については、現在調査を行っており、算出できておりません。
⑨累積欠損金比率について、当施設は地方公営企業法非適用事業であるため、指標は算出されません。
⑩企業債残高対料金収入比率について、全国平均及び類似施設平均を大きく上回っておりますが、経年比較では減少傾向にあり、平成３７年度に償還が完了する見込みです。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7" eb="18">
      <t>トウ</t>
    </rPh>
    <rPh sb="18" eb="20">
      <t>シセツ</t>
    </rPh>
    <rPh sb="21" eb="23">
      <t>チホウ</t>
    </rPh>
    <rPh sb="23" eb="25">
      <t>コウエイ</t>
    </rPh>
    <rPh sb="25" eb="27">
      <t>キギョウ</t>
    </rPh>
    <rPh sb="27" eb="28">
      <t>ホウ</t>
    </rPh>
    <rPh sb="28" eb="29">
      <t>ヒ</t>
    </rPh>
    <rPh sb="29" eb="31">
      <t>テキヨウ</t>
    </rPh>
    <rPh sb="31" eb="33">
      <t>ジギョウ</t>
    </rPh>
    <rPh sb="39" eb="41">
      <t>シヒョウ</t>
    </rPh>
    <rPh sb="42" eb="44">
      <t>サンシュツ</t>
    </rPh>
    <rPh sb="52" eb="54">
      <t>シキチ</t>
    </rPh>
    <rPh sb="55" eb="57">
      <t>チカ</t>
    </rPh>
    <rPh sb="63" eb="64">
      <t>トウ</t>
    </rPh>
    <rPh sb="64" eb="66">
      <t>シセツ</t>
    </rPh>
    <rPh sb="67" eb="70">
      <t>サイカイハツ</t>
    </rPh>
    <rPh sb="70" eb="72">
      <t>ジギョウ</t>
    </rPh>
    <rPh sb="73" eb="75">
      <t>セイビ</t>
    </rPh>
    <rPh sb="78" eb="80">
      <t>フクゴウ</t>
    </rPh>
    <rPh sb="80" eb="82">
      <t>シセツ</t>
    </rPh>
    <rPh sb="83" eb="85">
      <t>チカ</t>
    </rPh>
    <rPh sb="89" eb="91">
      <t>ホリュウ</t>
    </rPh>
    <rPh sb="91" eb="92">
      <t>ユカ</t>
    </rPh>
    <rPh sb="93" eb="95">
      <t>シュトク</t>
    </rPh>
    <rPh sb="97" eb="99">
      <t>セッチ</t>
    </rPh>
    <rPh sb="109" eb="110">
      <t>トウ</t>
    </rPh>
    <rPh sb="110" eb="112">
      <t>シセツ</t>
    </rPh>
    <rPh sb="112" eb="114">
      <t>タンタイ</t>
    </rPh>
    <rPh sb="115" eb="117">
      <t>チカ</t>
    </rPh>
    <rPh sb="118" eb="120">
      <t>サンシュツ</t>
    </rPh>
    <rPh sb="128" eb="130">
      <t>セツビ</t>
    </rPh>
    <rPh sb="130" eb="132">
      <t>トウシ</t>
    </rPh>
    <rPh sb="132" eb="134">
      <t>ミコ</t>
    </rPh>
    <rPh sb="134" eb="135">
      <t>ガク</t>
    </rPh>
    <rPh sb="141" eb="143">
      <t>ゲンザイ</t>
    </rPh>
    <rPh sb="143" eb="145">
      <t>チョウサ</t>
    </rPh>
    <rPh sb="146" eb="147">
      <t>オコナ</t>
    </rPh>
    <rPh sb="152" eb="154">
      <t>サンシュツ</t>
    </rPh>
    <rPh sb="165" eb="167">
      <t>ルイセキ</t>
    </rPh>
    <rPh sb="167" eb="170">
      <t>ケッソンキン</t>
    </rPh>
    <rPh sb="170" eb="172">
      <t>ヒリツ</t>
    </rPh>
    <rPh sb="212" eb="214">
      <t>キギョウ</t>
    </rPh>
    <rPh sb="229" eb="231">
      <t>ゼンコク</t>
    </rPh>
    <rPh sb="231" eb="233">
      <t>ヘイキン</t>
    </rPh>
    <rPh sb="233" eb="234">
      <t>オヨ</t>
    </rPh>
    <rPh sb="235" eb="237">
      <t>ルイジ</t>
    </rPh>
    <rPh sb="237" eb="239">
      <t>シセツ</t>
    </rPh>
    <rPh sb="239" eb="241">
      <t>ヘイキン</t>
    </rPh>
    <rPh sb="245" eb="247">
      <t>ウワマワ</t>
    </rPh>
    <rPh sb="255" eb="257">
      <t>ケイネン</t>
    </rPh>
    <rPh sb="257" eb="259">
      <t>ヒカク</t>
    </rPh>
    <rPh sb="261" eb="263">
      <t>ゲンショウ</t>
    </rPh>
    <rPh sb="263" eb="265">
      <t>ケイコウ</t>
    </rPh>
    <rPh sb="269" eb="271">
      <t>ヘイセイ</t>
    </rPh>
    <rPh sb="273" eb="275">
      <t>ネンド</t>
    </rPh>
    <rPh sb="276" eb="278">
      <t>ショウカン</t>
    </rPh>
    <rPh sb="279" eb="281">
      <t>カンリョウ</t>
    </rPh>
    <rPh sb="283" eb="285">
      <t>ミコ</t>
    </rPh>
    <phoneticPr fontId="15"/>
  </si>
  <si>
    <t>⑪稼働率について、当施設については全国平均及び類似施設平均を上回っており、駐車場施設としての需要は大きいと判断されます。</t>
    <rPh sb="1" eb="3">
      <t>カドウ</t>
    </rPh>
    <rPh sb="3" eb="4">
      <t>リツ</t>
    </rPh>
    <rPh sb="9" eb="10">
      <t>トウ</t>
    </rPh>
    <rPh sb="10" eb="12">
      <t>シセツ</t>
    </rPh>
    <rPh sb="17" eb="19">
      <t>ゼンコク</t>
    </rPh>
    <rPh sb="19" eb="21">
      <t>ヘイキン</t>
    </rPh>
    <rPh sb="21" eb="22">
      <t>オヨ</t>
    </rPh>
    <rPh sb="23" eb="25">
      <t>ルイジ</t>
    </rPh>
    <rPh sb="25" eb="27">
      <t>シセツ</t>
    </rPh>
    <rPh sb="27" eb="29">
      <t>ヘイキン</t>
    </rPh>
    <rPh sb="37" eb="40">
      <t>チュウシャジョウ</t>
    </rPh>
    <rPh sb="40" eb="42">
      <t>シセツ</t>
    </rPh>
    <rPh sb="46" eb="48">
      <t>ジュヨウ</t>
    </rPh>
    <rPh sb="49" eb="50">
      <t>オオ</t>
    </rPh>
    <rPh sb="53" eb="55">
      <t>ハンダン</t>
    </rPh>
    <phoneticPr fontId="15"/>
  </si>
  <si>
    <t>①収益的収支比率が100％を大きく下回っておりますが、地方債の償還が完了する平成37年度以降は大幅に改善する見込みです。
②他会計補助金比率、③駐車台数一台あたりの他会計補助金額については、全国平均及び類似施設平均を下回っており、他会計への依存度は低いと判断されます。
④売上高GOP比率については、全国平均及び類似施設平均を大きく上回っており、施設の営業に関する収益性は高いと判断できます。
⑤EBITDAについては、経年比較において減少傾向にありますが、地方債の償還が完了する平成37年度以降は大幅に改善する見込みです。</t>
    <rPh sb="1" eb="4">
      <t>シュウエキテキ</t>
    </rPh>
    <rPh sb="4" eb="6">
      <t>シュウシ</t>
    </rPh>
    <rPh sb="6" eb="8">
      <t>ヒリツ</t>
    </rPh>
    <rPh sb="14" eb="15">
      <t>オオ</t>
    </rPh>
    <rPh sb="17" eb="18">
      <t>シタ</t>
    </rPh>
    <rPh sb="18" eb="19">
      <t>マワ</t>
    </rPh>
    <rPh sb="27" eb="30">
      <t>チホウサイ</t>
    </rPh>
    <rPh sb="31" eb="33">
      <t>ショウカン</t>
    </rPh>
    <rPh sb="34" eb="36">
      <t>カンリョウ</t>
    </rPh>
    <rPh sb="38" eb="40">
      <t>ヘイセイ</t>
    </rPh>
    <rPh sb="42" eb="44">
      <t>ネンド</t>
    </rPh>
    <rPh sb="44" eb="46">
      <t>イコウ</t>
    </rPh>
    <rPh sb="47" eb="49">
      <t>オオハバ</t>
    </rPh>
    <rPh sb="50" eb="52">
      <t>カイゼン</t>
    </rPh>
    <rPh sb="54" eb="56">
      <t>ミコ</t>
    </rPh>
    <rPh sb="124" eb="125">
      <t>ヒク</t>
    </rPh>
    <rPh sb="127" eb="129">
      <t>ハンダン</t>
    </rPh>
    <rPh sb="150" eb="152">
      <t>ゼンコク</t>
    </rPh>
    <rPh sb="152" eb="154">
      <t>ヘイキン</t>
    </rPh>
    <rPh sb="154" eb="155">
      <t>オヨ</t>
    </rPh>
    <rPh sb="210" eb="212">
      <t>ケイネン</t>
    </rPh>
    <rPh sb="212" eb="214">
      <t>ヒカク</t>
    </rPh>
    <rPh sb="218" eb="220">
      <t>ゲンショウ</t>
    </rPh>
    <rPh sb="220" eb="222">
      <t>ケイコウ</t>
    </rPh>
    <rPh sb="229" eb="232">
      <t>チホウサイ</t>
    </rPh>
    <rPh sb="233" eb="235">
      <t>ショウカン</t>
    </rPh>
    <rPh sb="236" eb="238">
      <t>カンリョウ</t>
    </rPh>
    <rPh sb="240" eb="242">
      <t>ヘイセイ</t>
    </rPh>
    <rPh sb="244" eb="246">
      <t>ネンド</t>
    </rPh>
    <rPh sb="246" eb="248">
      <t>イコウ</t>
    </rPh>
    <rPh sb="249" eb="251">
      <t>オオハバ</t>
    </rPh>
    <rPh sb="252" eb="254">
      <t>カイゼン</t>
    </rPh>
    <rPh sb="256" eb="258">
      <t>ミコ</t>
    </rPh>
    <phoneticPr fontId="15"/>
  </si>
  <si>
    <t>当施設については、川口駅周辺の駐車場不足に起因する道路機能の低下を解消し、交通の円滑化と健全な都市機能の更新を目的として、平成１８年度に設置されたものであります。
収益等の状況については、料金収入に対して地方債の償還金が非常に大きく、収益的収支比率においては赤字の状態が続いております。
しかしながら、稼働率は高い水準であり、駐車場施設としての需要は大きいと判断できます。
計画どおり償還が進んでおり、平成３７年度には償還が完了する予定であるため、それ以降は収益等の状況は改善し、健全な経営状態となることが見込まれます。</t>
    <rPh sb="0" eb="1">
      <t>トウ</t>
    </rPh>
    <rPh sb="1" eb="3">
      <t>シセツ</t>
    </rPh>
    <rPh sb="9" eb="12">
      <t>カワグチエキ</t>
    </rPh>
    <rPh sb="12" eb="14">
      <t>シュウヘン</t>
    </rPh>
    <rPh sb="15" eb="18">
      <t>チュウシャジョウ</t>
    </rPh>
    <rPh sb="18" eb="20">
      <t>ブソク</t>
    </rPh>
    <rPh sb="21" eb="23">
      <t>キイン</t>
    </rPh>
    <rPh sb="25" eb="27">
      <t>ドウロ</t>
    </rPh>
    <rPh sb="27" eb="29">
      <t>キノウ</t>
    </rPh>
    <rPh sb="30" eb="32">
      <t>テイカ</t>
    </rPh>
    <rPh sb="33" eb="35">
      <t>カイショウ</t>
    </rPh>
    <rPh sb="37" eb="39">
      <t>コウツウ</t>
    </rPh>
    <rPh sb="40" eb="43">
      <t>エンカツカ</t>
    </rPh>
    <rPh sb="44" eb="46">
      <t>ケンゼン</t>
    </rPh>
    <rPh sb="47" eb="49">
      <t>トシ</t>
    </rPh>
    <rPh sb="49" eb="51">
      <t>キノウ</t>
    </rPh>
    <rPh sb="52" eb="54">
      <t>コウシン</t>
    </rPh>
    <rPh sb="55" eb="57">
      <t>モクテキ</t>
    </rPh>
    <rPh sb="61" eb="63">
      <t>ヘイセイ</t>
    </rPh>
    <rPh sb="65" eb="67">
      <t>ネンド</t>
    </rPh>
    <rPh sb="68" eb="70">
      <t>セッチ</t>
    </rPh>
    <rPh sb="82" eb="85">
      <t>シュウエキトウ</t>
    </rPh>
    <rPh sb="86" eb="88">
      <t>ジョウキョウ</t>
    </rPh>
    <rPh sb="94" eb="96">
      <t>リョウキン</t>
    </rPh>
    <rPh sb="96" eb="98">
      <t>シュウニュウ</t>
    </rPh>
    <rPh sb="99" eb="100">
      <t>タイ</t>
    </rPh>
    <rPh sb="102" eb="105">
      <t>チホウサイ</t>
    </rPh>
    <rPh sb="106" eb="108">
      <t>ショウカン</t>
    </rPh>
    <rPh sb="108" eb="109">
      <t>キン</t>
    </rPh>
    <rPh sb="110" eb="112">
      <t>ヒジョウ</t>
    </rPh>
    <rPh sb="113" eb="114">
      <t>オオ</t>
    </rPh>
    <rPh sb="117" eb="120">
      <t>シュウエキテキ</t>
    </rPh>
    <rPh sb="120" eb="122">
      <t>シュウシ</t>
    </rPh>
    <rPh sb="122" eb="124">
      <t>ヒリツ</t>
    </rPh>
    <rPh sb="129" eb="131">
      <t>アカジ</t>
    </rPh>
    <rPh sb="132" eb="134">
      <t>ジョウタイ</t>
    </rPh>
    <rPh sb="135" eb="136">
      <t>ツヅ</t>
    </rPh>
    <rPh sb="151" eb="153">
      <t>カドウ</t>
    </rPh>
    <rPh sb="153" eb="154">
      <t>リツ</t>
    </rPh>
    <rPh sb="155" eb="156">
      <t>タカ</t>
    </rPh>
    <rPh sb="157" eb="159">
      <t>スイジュン</t>
    </rPh>
    <rPh sb="163" eb="166">
      <t>チュウシャジョウ</t>
    </rPh>
    <rPh sb="166" eb="168">
      <t>シセツ</t>
    </rPh>
    <rPh sb="172" eb="174">
      <t>ジュヨウ</t>
    </rPh>
    <rPh sb="175" eb="176">
      <t>オオ</t>
    </rPh>
    <rPh sb="179" eb="181">
      <t>ハンダン</t>
    </rPh>
    <rPh sb="187" eb="189">
      <t>ケイカク</t>
    </rPh>
    <rPh sb="192" eb="194">
      <t>ショウカン</t>
    </rPh>
    <rPh sb="195" eb="196">
      <t>スス</t>
    </rPh>
    <rPh sb="201" eb="203">
      <t>ヘイセイ</t>
    </rPh>
    <rPh sb="205" eb="207">
      <t>ネンド</t>
    </rPh>
    <rPh sb="209" eb="211">
      <t>ショウカン</t>
    </rPh>
    <rPh sb="212" eb="214">
      <t>カンリョウ</t>
    </rPh>
    <rPh sb="216" eb="218">
      <t>ヨテイ</t>
    </rPh>
    <rPh sb="226" eb="228">
      <t>イコウ</t>
    </rPh>
    <rPh sb="229" eb="231">
      <t>シュウエキ</t>
    </rPh>
    <rPh sb="231" eb="232">
      <t>トウ</t>
    </rPh>
    <rPh sb="233" eb="235">
      <t>ジョウキョウ</t>
    </rPh>
    <rPh sb="236" eb="238">
      <t>カイゼン</t>
    </rPh>
    <rPh sb="240" eb="242">
      <t>ケンゼン</t>
    </rPh>
    <rPh sb="243" eb="245">
      <t>ケイエイ</t>
    </rPh>
    <rPh sb="245" eb="247">
      <t>ジョウタイ</t>
    </rPh>
    <rPh sb="253" eb="255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</si>
</sst>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57.2</c:v>
                </c:pt>
                <c:pt idx="1">
                  <c:v>56.9</c:v>
                </c:pt>
                <c:pt idx="2">
                  <c:v>55.7</c:v>
                </c:pt>
                <c:pt idx="3">
                  <c:v>55.7</c:v>
                </c:pt>
                <c:pt idx="4">
                  <c:v>56.9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B5-43BF-9C51-D8F96AD5E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72"/>
        <c:axId val="949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5-43BF-9C51-D8F96AD5E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872"/>
        <c:axId val="94982144"/>
      </c:lineChart>
      <c:dateAx>
        <c:axId val="9497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82144"/>
        <c:crosses val="autoZero"/>
        <c:auto val="1"/>
        <c:lblOffset val="100"/>
        <c:baseTimeUnit val="years"/>
      </c:dateAx>
      <c:valAx>
        <c:axId val="949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7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1010.6</c:v>
                </c:pt>
                <c:pt idx="1">
                  <c:v>932.2</c:v>
                </c:pt>
                <c:pt idx="2">
                  <c:v>828.9</c:v>
                </c:pt>
                <c:pt idx="3">
                  <c:v>780.7</c:v>
                </c:pt>
                <c:pt idx="4">
                  <c:v>648.20000000000005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31-4D02-A3E5-3F1E5E911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15680"/>
        <c:axId val="970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31-4D02-A3E5-3F1E5E911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5680"/>
        <c:axId val="97021952"/>
      </c:lineChart>
      <c:dateAx>
        <c:axId val="9701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21952"/>
        <c:crosses val="autoZero"/>
        <c:auto val="1"/>
        <c:lblOffset val="100"/>
        <c:baseTimeUnit val="years"/>
      </c:dateAx>
      <c:valAx>
        <c:axId val="970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01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7-4A10-8EDC-E77993DD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3024"/>
        <c:axId val="9811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87-4A10-8EDC-E77993DD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3024"/>
        <c:axId val="98114944"/>
      </c:lineChart>
      <c:dateAx>
        <c:axId val="981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14944"/>
        <c:crosses val="autoZero"/>
        <c:auto val="1"/>
        <c:lblOffset val="100"/>
        <c:baseTimeUnit val="years"/>
      </c:dateAx>
      <c:valAx>
        <c:axId val="9811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113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2A-4D6F-A999-548A49B39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2560"/>
        <c:axId val="9816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2A-4D6F-A999-548A49B39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2560"/>
        <c:axId val="98164736"/>
      </c:lineChart>
      <c:dateAx>
        <c:axId val="9816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64736"/>
        <c:crosses val="autoZero"/>
        <c:auto val="1"/>
        <c:lblOffset val="100"/>
        <c:baseTimeUnit val="years"/>
      </c:dateAx>
      <c:valAx>
        <c:axId val="9816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162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2.4</c:v>
                </c:pt>
                <c:pt idx="1">
                  <c:v>2.6</c:v>
                </c:pt>
                <c:pt idx="2">
                  <c:v>2.6</c:v>
                </c:pt>
                <c:pt idx="3">
                  <c:v>2.9</c:v>
                </c:pt>
                <c:pt idx="4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BE-4E77-AB6B-F90AA82E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98272"/>
        <c:axId val="9820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BE-4E77-AB6B-F90AA82E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98272"/>
        <c:axId val="98200192"/>
      </c:lineChart>
      <c:dateAx>
        <c:axId val="9819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00192"/>
        <c:crosses val="autoZero"/>
        <c:auto val="1"/>
        <c:lblOffset val="100"/>
        <c:baseTimeUnit val="years"/>
      </c:dateAx>
      <c:valAx>
        <c:axId val="9820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198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24</c:v>
                </c:pt>
                <c:pt idx="1">
                  <c:v>27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9-49B5-97C2-64BD98165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99712"/>
        <c:axId val="9930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9-49B5-97C2-64BD98165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99712"/>
        <c:axId val="99301632"/>
      </c:lineChart>
      <c:dateAx>
        <c:axId val="9929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01632"/>
        <c:crosses val="autoZero"/>
        <c:auto val="1"/>
        <c:lblOffset val="100"/>
        <c:baseTimeUnit val="years"/>
      </c:dateAx>
      <c:valAx>
        <c:axId val="9930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29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244</c:v>
                </c:pt>
                <c:pt idx="1">
                  <c:v>239.9</c:v>
                </c:pt>
                <c:pt idx="2">
                  <c:v>239.1</c:v>
                </c:pt>
                <c:pt idx="3">
                  <c:v>239.1</c:v>
                </c:pt>
                <c:pt idx="4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FC-4431-BCC5-9E4EB3213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8480"/>
        <c:axId val="9935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FC-4431-BCC5-9E4EB3213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48480"/>
        <c:axId val="99350400"/>
      </c:lineChart>
      <c:dateAx>
        <c:axId val="9934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50400"/>
        <c:crosses val="autoZero"/>
        <c:auto val="1"/>
        <c:lblOffset val="100"/>
        <c:baseTimeUnit val="years"/>
      </c:dateAx>
      <c:valAx>
        <c:axId val="9935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348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67.3</c:v>
                </c:pt>
                <c:pt idx="2">
                  <c:v>69.2</c:v>
                </c:pt>
                <c:pt idx="3">
                  <c:v>68.5</c:v>
                </c:pt>
                <c:pt idx="4">
                  <c:v>69.599999999999994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3-4F40-A73F-B975A3A0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74304"/>
        <c:axId val="9468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D3-4F40-A73F-B975A3A0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4304"/>
        <c:axId val="94680576"/>
      </c:lineChart>
      <c:dateAx>
        <c:axId val="9467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80576"/>
        <c:crosses val="autoZero"/>
        <c:auto val="1"/>
        <c:lblOffset val="100"/>
        <c:baseTimeUnit val="years"/>
      </c:dateAx>
      <c:valAx>
        <c:axId val="9468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674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18569</c:v>
                </c:pt>
                <c:pt idx="1">
                  <c:v>16256</c:v>
                </c:pt>
                <c:pt idx="2">
                  <c:v>14387</c:v>
                </c:pt>
                <c:pt idx="3">
                  <c:v>12059</c:v>
                </c:pt>
                <c:pt idx="4">
                  <c:v>10205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A2-4BAE-BA1E-7F4328416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9840"/>
        <c:axId val="9938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A2-4BAE-BA1E-7F4328416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9840"/>
        <c:axId val="99386112"/>
      </c:lineChart>
      <c:dateAx>
        <c:axId val="9937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86112"/>
        <c:crosses val="autoZero"/>
        <c:auto val="1"/>
        <c:lblOffset val="100"/>
        <c:baseTimeUnit val="years"/>
      </c:dateAx>
      <c:valAx>
        <c:axId val="9938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37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B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3" t="str">
        <f>データ!H6&amp;"　"&amp;データ!I6</f>
        <v>埼玉県川口市　川口駅南地下公共駐車場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  <c r="AQ7" s="126" t="s">
        <v>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/>
      <c r="CF7" s="126" t="s">
        <v>3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8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9" t="s">
        <v>5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29" t="s">
        <v>6</v>
      </c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 t="s">
        <v>7</v>
      </c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 t="s">
        <v>8</v>
      </c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16" t="str">
        <f>データ!J7</f>
        <v>法非適用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16" t="str">
        <f>データ!K7</f>
        <v>駐車場整備事業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8"/>
      <c r="CF8" s="116" t="str">
        <f>データ!L7</f>
        <v>-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8"/>
      <c r="DU8" s="120" t="str">
        <f>データ!M7</f>
        <v>Ａ２Ｂ２</v>
      </c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 t="str">
        <f>データ!N7</f>
        <v>非設置</v>
      </c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0" t="str">
        <f>データ!S7</f>
        <v>公共施設</v>
      </c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 t="str">
        <f>データ!T7</f>
        <v>有</v>
      </c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19">
        <f>データ!U7</f>
        <v>9174</v>
      </c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3"/>
      <c r="ND8" s="124" t="s">
        <v>10</v>
      </c>
      <c r="NE8" s="125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126" t="s">
        <v>13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8"/>
      <c r="CF9" s="126" t="s">
        <v>14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8"/>
      <c r="DU9" s="129" t="s">
        <v>15</v>
      </c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29" t="s">
        <v>16</v>
      </c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 t="s">
        <v>17</v>
      </c>
      <c r="JR9" s="129"/>
      <c r="JS9" s="129"/>
      <c r="JT9" s="129"/>
      <c r="JU9" s="129"/>
      <c r="JV9" s="129"/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 t="s">
        <v>18</v>
      </c>
      <c r="LK9" s="129"/>
      <c r="LL9" s="129"/>
      <c r="LM9" s="129"/>
      <c r="LN9" s="129"/>
      <c r="LO9" s="129"/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3"/>
      <c r="ND9" s="130" t="s">
        <v>19</v>
      </c>
      <c r="NE9" s="131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3" t="s">
        <v>135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 t="str">
        <f>データ!Q7</f>
        <v>地下式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12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19">
        <f>データ!V7</f>
        <v>248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>
        <f>データ!W7</f>
        <v>400</v>
      </c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20" t="str">
        <f>データ!X7</f>
        <v>導入なし</v>
      </c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2"/>
      <c r="ND10" s="121" t="s">
        <v>21</v>
      </c>
      <c r="NE10" s="10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2" t="s">
        <v>23</v>
      </c>
      <c r="NE11" s="122"/>
      <c r="NF11" s="122"/>
      <c r="NG11" s="122"/>
      <c r="NH11" s="122"/>
      <c r="NI11" s="122"/>
      <c r="NJ11" s="122"/>
      <c r="NK11" s="122"/>
      <c r="NL11" s="122"/>
      <c r="NM11" s="122"/>
      <c r="NN11" s="122"/>
      <c r="NO11" s="122"/>
      <c r="NP11" s="122"/>
      <c r="NQ11" s="122"/>
      <c r="NR11" s="122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2"/>
      <c r="NE12" s="122"/>
      <c r="NF12" s="122"/>
      <c r="NG12" s="122"/>
      <c r="NH12" s="122"/>
      <c r="NI12" s="122"/>
      <c r="NJ12" s="122"/>
      <c r="NK12" s="122"/>
      <c r="NL12" s="122"/>
      <c r="NM12" s="122"/>
      <c r="NN12" s="122"/>
      <c r="NO12" s="122"/>
      <c r="NP12" s="122"/>
      <c r="NQ12" s="122"/>
      <c r="NR12" s="122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3"/>
      <c r="NE13" s="123"/>
      <c r="NF13" s="123"/>
      <c r="NG13" s="123"/>
      <c r="NH13" s="123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46" t="s">
        <v>147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08">
        <f>データ!$B$11</f>
        <v>41275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>
        <f>データ!$C$11</f>
        <v>41640</v>
      </c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>
        <f>データ!$D$11</f>
        <v>42005</v>
      </c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>
        <f>データ!$E$11</f>
        <v>42370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>
        <f>データ!$F$11</f>
        <v>42736</v>
      </c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08">
        <f>データ!$B$11</f>
        <v>41275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>
        <f>データ!$C$11</f>
        <v>41640</v>
      </c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>
        <f>データ!$D$11</f>
        <v>42005</v>
      </c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>
        <f>データ!$E$11</f>
        <v>42370</v>
      </c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>
        <f>データ!$F$11</f>
        <v>42736</v>
      </c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08">
        <f>データ!$B$11</f>
        <v>41275</v>
      </c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>
        <f>データ!$C$11</f>
        <v>41640</v>
      </c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>
        <f>データ!$D$11</f>
        <v>42005</v>
      </c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>
        <f>データ!$E$11</f>
        <v>42370</v>
      </c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>
        <f>データ!$F$11</f>
        <v>42736</v>
      </c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5" t="s">
        <v>27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4">
        <f>データ!Y7</f>
        <v>57.2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>
        <f>データ!Z7</f>
        <v>56.9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>
        <f>データ!AA7</f>
        <v>55.7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>
        <f>データ!AB7</f>
        <v>55.7</v>
      </c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>
        <f>データ!AC7</f>
        <v>56.9</v>
      </c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5" t="s">
        <v>27</v>
      </c>
      <c r="EB31" s="106"/>
      <c r="EC31" s="106"/>
      <c r="ED31" s="106"/>
      <c r="EE31" s="106"/>
      <c r="EF31" s="106"/>
      <c r="EG31" s="106"/>
      <c r="EH31" s="106"/>
      <c r="EI31" s="106"/>
      <c r="EJ31" s="106"/>
      <c r="EK31" s="107"/>
      <c r="EL31" s="104">
        <f>データ!AJ7</f>
        <v>2.4</v>
      </c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>
        <f>データ!AK7</f>
        <v>2.6</v>
      </c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>
        <f>データ!AL7</f>
        <v>2.6</v>
      </c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>
        <f>データ!AM7</f>
        <v>2.9</v>
      </c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>
        <f>データ!AN7</f>
        <v>2.8</v>
      </c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5" t="s">
        <v>27</v>
      </c>
      <c r="IS31" s="106"/>
      <c r="IT31" s="106"/>
      <c r="IU31" s="106"/>
      <c r="IV31" s="106"/>
      <c r="IW31" s="106"/>
      <c r="IX31" s="106"/>
      <c r="IY31" s="106"/>
      <c r="IZ31" s="106"/>
      <c r="JA31" s="106"/>
      <c r="JB31" s="107"/>
      <c r="JC31" s="80">
        <f>データ!DK7</f>
        <v>244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239.9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239.1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239.1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244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5" t="s">
        <v>29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104">
        <f>データ!AD7</f>
        <v>120.7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>
        <f>データ!AE7</f>
        <v>135.30000000000001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>
        <f>データ!AF7</f>
        <v>133.5</v>
      </c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>
        <f>データ!AG7</f>
        <v>136.30000000000001</v>
      </c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>
        <f>データ!AH7</f>
        <v>130.9</v>
      </c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5" t="s">
        <v>29</v>
      </c>
      <c r="EB32" s="106"/>
      <c r="EC32" s="106"/>
      <c r="ED32" s="106"/>
      <c r="EE32" s="106"/>
      <c r="EF32" s="106"/>
      <c r="EG32" s="106"/>
      <c r="EH32" s="106"/>
      <c r="EI32" s="106"/>
      <c r="EJ32" s="106"/>
      <c r="EK32" s="107"/>
      <c r="EL32" s="104">
        <f>データ!AO7</f>
        <v>10.4</v>
      </c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>
        <f>データ!AP7</f>
        <v>7.6</v>
      </c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>
        <f>データ!AQ7</f>
        <v>7.1</v>
      </c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>
        <f>データ!AR7</f>
        <v>5.5</v>
      </c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>
        <f>データ!AS7</f>
        <v>5.2</v>
      </c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5" t="s">
        <v>29</v>
      </c>
      <c r="IS32" s="106"/>
      <c r="IT32" s="106"/>
      <c r="IU32" s="106"/>
      <c r="IV32" s="106"/>
      <c r="IW32" s="106"/>
      <c r="IX32" s="106"/>
      <c r="IY32" s="106"/>
      <c r="IZ32" s="106"/>
      <c r="JA32" s="106"/>
      <c r="JB32" s="107"/>
      <c r="JC32" s="80">
        <f>データ!DP7</f>
        <v>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6" t="s">
        <v>145</v>
      </c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8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6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8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46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8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6"/>
      <c r="MX35" s="16"/>
      <c r="MY35" s="16"/>
      <c r="MZ35" s="16"/>
      <c r="NA35" s="16"/>
      <c r="NB35" s="17"/>
      <c r="NC35" s="2"/>
      <c r="ND35" s="146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8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6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8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6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8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6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8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6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8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6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8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6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8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6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8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6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8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6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8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6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8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6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8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6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8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6" t="s">
        <v>146</v>
      </c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8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6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8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08">
        <f>データ!$B$11</f>
        <v>41275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>
        <f>データ!$C$11</f>
        <v>41640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>
        <f>データ!$D$11</f>
        <v>42005</v>
      </c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>
        <f>データ!$E$11</f>
        <v>42370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>
        <f>データ!$F$11</f>
        <v>42736</v>
      </c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08">
        <f>データ!$B$11</f>
        <v>41275</v>
      </c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>
        <f>データ!$C$11</f>
        <v>41640</v>
      </c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>
        <f>データ!$D$11</f>
        <v>42005</v>
      </c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>
        <f>データ!$E$11</f>
        <v>42370</v>
      </c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>
        <f>データ!$F$11</f>
        <v>42736</v>
      </c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08">
        <f>データ!$B$11</f>
        <v>41275</v>
      </c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>
        <f>データ!$C$11</f>
        <v>41640</v>
      </c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>
        <f>データ!$D$11</f>
        <v>42005</v>
      </c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>
        <f>データ!$E$11</f>
        <v>42370</v>
      </c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>
        <f>データ!$F$11</f>
        <v>42736</v>
      </c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6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8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5" t="s">
        <v>27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7"/>
      <c r="U52" s="103">
        <f>データ!AU7</f>
        <v>24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>
        <f>データ!AV7</f>
        <v>27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>
        <f>データ!AW7</f>
        <v>27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>
        <f>データ!AX7</f>
        <v>30</v>
      </c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>
        <f>データ!AY7</f>
        <v>29</v>
      </c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5" t="s">
        <v>27</v>
      </c>
      <c r="EB52" s="106"/>
      <c r="EC52" s="106"/>
      <c r="ED52" s="106"/>
      <c r="EE52" s="106"/>
      <c r="EF52" s="106"/>
      <c r="EG52" s="106"/>
      <c r="EH52" s="106"/>
      <c r="EI52" s="106"/>
      <c r="EJ52" s="106"/>
      <c r="EK52" s="107"/>
      <c r="EL52" s="104">
        <f>データ!BF7</f>
        <v>69.8</v>
      </c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>
        <f>データ!BG7</f>
        <v>67.3</v>
      </c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>
        <f>データ!BH7</f>
        <v>69.2</v>
      </c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>
        <f>データ!BI7</f>
        <v>68.5</v>
      </c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>
        <f>データ!BJ7</f>
        <v>69.599999999999994</v>
      </c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5" t="s">
        <v>27</v>
      </c>
      <c r="IS52" s="106"/>
      <c r="IT52" s="106"/>
      <c r="IU52" s="106"/>
      <c r="IV52" s="106"/>
      <c r="IW52" s="106"/>
      <c r="IX52" s="106"/>
      <c r="IY52" s="106"/>
      <c r="IZ52" s="106"/>
      <c r="JA52" s="106"/>
      <c r="JB52" s="107"/>
      <c r="JC52" s="103">
        <f>データ!BQ7</f>
        <v>18569</v>
      </c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>
        <f>データ!BR7</f>
        <v>16256</v>
      </c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>
        <f>データ!BS7</f>
        <v>14387</v>
      </c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>
        <f>データ!BT7</f>
        <v>12059</v>
      </c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>
        <f>データ!BU7</f>
        <v>10205</v>
      </c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6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8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5" t="s">
        <v>29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7"/>
      <c r="U53" s="103">
        <f>データ!AZ7</f>
        <v>143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f>データ!BA7</f>
        <v>79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>
        <f>データ!BB7</f>
        <v>56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>
        <f>データ!BC7</f>
        <v>42</v>
      </c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>
        <f>データ!BD7</f>
        <v>44</v>
      </c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5" t="s">
        <v>29</v>
      </c>
      <c r="EB53" s="106"/>
      <c r="EC53" s="106"/>
      <c r="ED53" s="106"/>
      <c r="EE53" s="106"/>
      <c r="EF53" s="106"/>
      <c r="EG53" s="106"/>
      <c r="EH53" s="106"/>
      <c r="EI53" s="106"/>
      <c r="EJ53" s="106"/>
      <c r="EK53" s="107"/>
      <c r="EL53" s="104">
        <f>データ!BK7</f>
        <v>15.3</v>
      </c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>
        <f>データ!BL7</f>
        <v>11.2</v>
      </c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>
        <f>データ!BM7</f>
        <v>8</v>
      </c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>
        <f>データ!BN7</f>
        <v>13.7</v>
      </c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>
        <f>データ!BO7</f>
        <v>7.5</v>
      </c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5" t="s">
        <v>29</v>
      </c>
      <c r="IS53" s="106"/>
      <c r="IT53" s="106"/>
      <c r="IU53" s="106"/>
      <c r="IV53" s="106"/>
      <c r="IW53" s="106"/>
      <c r="IX53" s="106"/>
      <c r="IY53" s="106"/>
      <c r="IZ53" s="106"/>
      <c r="JA53" s="106"/>
      <c r="JB53" s="107"/>
      <c r="JC53" s="103">
        <f>データ!BV7</f>
        <v>19003</v>
      </c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>
        <f>データ!BW7</f>
        <v>19615</v>
      </c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>
        <f>データ!BX7</f>
        <v>21116</v>
      </c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>
        <f>データ!BY7</f>
        <v>20714</v>
      </c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>
        <f>データ!BZ7</f>
        <v>16622</v>
      </c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6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8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6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8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46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8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46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8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6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8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6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8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6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8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146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8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146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8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6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8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6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8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9"/>
      <c r="NE64" s="150"/>
      <c r="NF64" s="150"/>
      <c r="NG64" s="150"/>
      <c r="NH64" s="150"/>
      <c r="NI64" s="150"/>
      <c r="NJ64" s="150"/>
      <c r="NK64" s="150"/>
      <c r="NL64" s="150"/>
      <c r="NM64" s="150"/>
      <c r="NN64" s="150"/>
      <c r="NO64" s="150"/>
      <c r="NP64" s="150"/>
      <c r="NQ64" s="150"/>
      <c r="NR64" s="151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6" t="s">
        <v>148</v>
      </c>
      <c r="NE66" s="147"/>
      <c r="NF66" s="147"/>
      <c r="NG66" s="147"/>
      <c r="NH66" s="147"/>
      <c r="NI66" s="147"/>
      <c r="NJ66" s="147"/>
      <c r="NK66" s="147"/>
      <c r="NL66" s="147"/>
      <c r="NM66" s="147"/>
      <c r="NN66" s="147"/>
      <c r="NO66" s="147"/>
      <c r="NP66" s="147"/>
      <c r="NQ66" s="147"/>
      <c r="NR66" s="148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1">
        <f>データ!CM7</f>
        <v>0</v>
      </c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6"/>
      <c r="NE67" s="147"/>
      <c r="NF67" s="147"/>
      <c r="NG67" s="147"/>
      <c r="NH67" s="147"/>
      <c r="NI67" s="147"/>
      <c r="NJ67" s="147"/>
      <c r="NK67" s="147"/>
      <c r="NL67" s="147"/>
      <c r="NM67" s="147"/>
      <c r="NN67" s="147"/>
      <c r="NO67" s="147"/>
      <c r="NP67" s="147"/>
      <c r="NQ67" s="147"/>
      <c r="NR67" s="148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4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6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8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4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6"/>
      <c r="NE69" s="147"/>
      <c r="NF69" s="147"/>
      <c r="NG69" s="147"/>
      <c r="NH69" s="147"/>
      <c r="NI69" s="147"/>
      <c r="NJ69" s="147"/>
      <c r="NK69" s="147"/>
      <c r="NL69" s="147"/>
      <c r="NM69" s="147"/>
      <c r="NN69" s="147"/>
      <c r="NO69" s="147"/>
      <c r="NP69" s="147"/>
      <c r="NQ69" s="147"/>
      <c r="NR69" s="148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7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6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8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6"/>
      <c r="NE71" s="147"/>
      <c r="NF71" s="147"/>
      <c r="NG71" s="147"/>
      <c r="NH71" s="147"/>
      <c r="NI71" s="147"/>
      <c r="NJ71" s="147"/>
      <c r="NK71" s="147"/>
      <c r="NL71" s="147"/>
      <c r="NM71" s="147"/>
      <c r="NN71" s="147"/>
      <c r="NO71" s="147"/>
      <c r="NP71" s="147"/>
      <c r="NQ71" s="147"/>
      <c r="NR71" s="148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6"/>
      <c r="NE72" s="147"/>
      <c r="NF72" s="147"/>
      <c r="NG72" s="147"/>
      <c r="NH72" s="147"/>
      <c r="NI72" s="147"/>
      <c r="NJ72" s="147"/>
      <c r="NK72" s="147"/>
      <c r="NL72" s="147"/>
      <c r="NM72" s="147"/>
      <c r="NN72" s="147"/>
      <c r="NO72" s="147"/>
      <c r="NP72" s="147"/>
      <c r="NQ72" s="147"/>
      <c r="NR72" s="148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6"/>
      <c r="NE73" s="147"/>
      <c r="NF73" s="147"/>
      <c r="NG73" s="147"/>
      <c r="NH73" s="147"/>
      <c r="NI73" s="147"/>
      <c r="NJ73" s="147"/>
      <c r="NK73" s="147"/>
      <c r="NL73" s="147"/>
      <c r="NM73" s="147"/>
      <c r="NN73" s="147"/>
      <c r="NO73" s="147"/>
      <c r="NP73" s="147"/>
      <c r="NQ73" s="147"/>
      <c r="NR73" s="148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6"/>
      <c r="NE74" s="147"/>
      <c r="NF74" s="147"/>
      <c r="NG74" s="147"/>
      <c r="NH74" s="147"/>
      <c r="NI74" s="147"/>
      <c r="NJ74" s="147"/>
      <c r="NK74" s="147"/>
      <c r="NL74" s="147"/>
      <c r="NM74" s="147"/>
      <c r="NN74" s="147"/>
      <c r="NO74" s="147"/>
      <c r="NP74" s="147"/>
      <c r="NQ74" s="147"/>
      <c r="NR74" s="148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6"/>
      <c r="NE75" s="147"/>
      <c r="NF75" s="147"/>
      <c r="NG75" s="147"/>
      <c r="NH75" s="147"/>
      <c r="NI75" s="147"/>
      <c r="NJ75" s="147"/>
      <c r="NK75" s="147"/>
      <c r="NL75" s="147"/>
      <c r="NM75" s="147"/>
      <c r="NN75" s="147"/>
      <c r="NO75" s="147"/>
      <c r="NP75" s="147"/>
      <c r="NQ75" s="147"/>
      <c r="NR75" s="148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0">
        <f>データ!$B$11</f>
        <v>41275</v>
      </c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2"/>
      <c r="AG76" s="100">
        <f>データ!$C$11</f>
        <v>41640</v>
      </c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2"/>
      <c r="AV76" s="100">
        <f>データ!$D$11</f>
        <v>42005</v>
      </c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2"/>
      <c r="BK76" s="100">
        <f>データ!$E$11</f>
        <v>42370</v>
      </c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>
        <f>データ!$F$11</f>
        <v>42736</v>
      </c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2"/>
      <c r="CO76" s="4"/>
      <c r="CP76" s="4"/>
      <c r="CQ76" s="4"/>
      <c r="CR76" s="4"/>
      <c r="CS76" s="4"/>
      <c r="CT76" s="4"/>
      <c r="CU76" s="4"/>
      <c r="CV76" s="91">
        <f>データ!CN7</f>
        <v>0</v>
      </c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0">
        <f>データ!$B$11</f>
        <v>41275</v>
      </c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2"/>
      <c r="HA76" s="100">
        <f>データ!$C$11</f>
        <v>41640</v>
      </c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2"/>
      <c r="HP76" s="100">
        <f>データ!$D$11</f>
        <v>42005</v>
      </c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2"/>
      <c r="IE76" s="100">
        <f>データ!$E$11</f>
        <v>42370</v>
      </c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2"/>
      <c r="IT76" s="100">
        <f>データ!$F$11</f>
        <v>42736</v>
      </c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0">
        <f>データ!$B$11</f>
        <v>41275</v>
      </c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2"/>
      <c r="KP76" s="100">
        <f>データ!$C$11</f>
        <v>41640</v>
      </c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2"/>
      <c r="LE76" s="100">
        <f>データ!$D$11</f>
        <v>42005</v>
      </c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1"/>
      <c r="LR76" s="101"/>
      <c r="LS76" s="102"/>
      <c r="LT76" s="100">
        <f>データ!$E$11</f>
        <v>42370</v>
      </c>
      <c r="LU76" s="101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2"/>
      <c r="MI76" s="100">
        <f>データ!$F$11</f>
        <v>42736</v>
      </c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2"/>
      <c r="MX76" s="4"/>
      <c r="MY76" s="4"/>
      <c r="MZ76" s="4"/>
      <c r="NA76" s="4"/>
      <c r="NB76" s="4"/>
      <c r="NC76" s="44"/>
      <c r="ND76" s="146"/>
      <c r="NE76" s="147"/>
      <c r="NF76" s="147"/>
      <c r="NG76" s="147"/>
      <c r="NH76" s="147"/>
      <c r="NI76" s="147"/>
      <c r="NJ76" s="147"/>
      <c r="NK76" s="147"/>
      <c r="NL76" s="147"/>
      <c r="NM76" s="147"/>
      <c r="NN76" s="147"/>
      <c r="NO76" s="147"/>
      <c r="NP76" s="147"/>
      <c r="NQ76" s="147"/>
      <c r="NR76" s="148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4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6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1010.6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932.2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828.9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780.7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648.20000000000005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46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8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4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6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46"/>
      <c r="NE78" s="147"/>
      <c r="NF78" s="147"/>
      <c r="NG78" s="147"/>
      <c r="NH78" s="147"/>
      <c r="NI78" s="147"/>
      <c r="NJ78" s="147"/>
      <c r="NK78" s="147"/>
      <c r="NL78" s="147"/>
      <c r="NM78" s="147"/>
      <c r="NN78" s="147"/>
      <c r="NO78" s="147"/>
      <c r="NP78" s="147"/>
      <c r="NQ78" s="147"/>
      <c r="NR78" s="148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7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6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8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46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8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46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8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9"/>
      <c r="NE82" s="150"/>
      <c r="NF82" s="150"/>
      <c r="NG82" s="150"/>
      <c r="NH82" s="150"/>
      <c r="NI82" s="150"/>
      <c r="NJ82" s="150"/>
      <c r="NK82" s="150"/>
      <c r="NL82" s="150"/>
      <c r="NM82" s="150"/>
      <c r="NN82" s="150"/>
      <c r="NO82" s="150"/>
      <c r="NP82" s="150"/>
      <c r="NQ82" s="150"/>
      <c r="NR82" s="15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SOh7a7jqmrL9Fw3IPFZDFAhBvinHtABrIGY5aL4y4R4fTZeKLijjHLMn21M7u0sYGppDyWw7nGqnu3EwfTiDw==" saltValue="vfQNnialHcEjPcKD8ZgYE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38" t="s">
        <v>67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71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72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73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74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75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76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77</v>
      </c>
      <c r="CN4" s="144" t="s">
        <v>78</v>
      </c>
      <c r="CO4" s="135" t="s">
        <v>79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80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81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109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112</v>
      </c>
      <c r="AV5" s="59" t="s">
        <v>98</v>
      </c>
      <c r="AW5" s="59" t="s">
        <v>109</v>
      </c>
      <c r="AX5" s="59" t="s">
        <v>113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98</v>
      </c>
      <c r="BH5" s="59" t="s">
        <v>99</v>
      </c>
      <c r="BI5" s="59" t="s">
        <v>113</v>
      </c>
      <c r="BJ5" s="59" t="s">
        <v>114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115</v>
      </c>
      <c r="BT5" s="59" t="s">
        <v>113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113</v>
      </c>
      <c r="CF5" s="59" t="s">
        <v>111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45"/>
      <c r="CN5" s="145"/>
      <c r="CO5" s="59" t="s">
        <v>97</v>
      </c>
      <c r="CP5" s="59" t="s">
        <v>116</v>
      </c>
      <c r="CQ5" s="59" t="s">
        <v>117</v>
      </c>
      <c r="CR5" s="59" t="s">
        <v>113</v>
      </c>
      <c r="CS5" s="59" t="s">
        <v>114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118</v>
      </c>
      <c r="DB5" s="59" t="s">
        <v>99</v>
      </c>
      <c r="DC5" s="59" t="s">
        <v>100</v>
      </c>
      <c r="DD5" s="59" t="s">
        <v>114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119</v>
      </c>
      <c r="DL5" s="59" t="s">
        <v>108</v>
      </c>
      <c r="DM5" s="59" t="s">
        <v>99</v>
      </c>
      <c r="DN5" s="59" t="s">
        <v>110</v>
      </c>
      <c r="DO5" s="59" t="s">
        <v>120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121</v>
      </c>
      <c r="B6" s="60">
        <f>B8</f>
        <v>2017</v>
      </c>
      <c r="C6" s="60">
        <f t="shared" ref="C6:X6" si="1">C8</f>
        <v>112038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埼玉県川口市</v>
      </c>
      <c r="I6" s="60" t="str">
        <f t="shared" si="1"/>
        <v>川口駅南地下公共駐車場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12</v>
      </c>
      <c r="S6" s="62" t="str">
        <f t="shared" si="1"/>
        <v>公共施設</v>
      </c>
      <c r="T6" s="62" t="str">
        <f t="shared" si="1"/>
        <v>有</v>
      </c>
      <c r="U6" s="63">
        <f t="shared" si="1"/>
        <v>9174</v>
      </c>
      <c r="V6" s="63">
        <f t="shared" si="1"/>
        <v>248</v>
      </c>
      <c r="W6" s="63">
        <f t="shared" si="1"/>
        <v>400</v>
      </c>
      <c r="X6" s="62" t="str">
        <f t="shared" si="1"/>
        <v>導入なし</v>
      </c>
      <c r="Y6" s="64">
        <f>IF(Y8="-",NA(),Y8)</f>
        <v>57.2</v>
      </c>
      <c r="Z6" s="64">
        <f t="shared" ref="Z6:AH6" si="2">IF(Z8="-",NA(),Z8)</f>
        <v>56.9</v>
      </c>
      <c r="AA6" s="64">
        <f t="shared" si="2"/>
        <v>55.7</v>
      </c>
      <c r="AB6" s="64">
        <f t="shared" si="2"/>
        <v>55.7</v>
      </c>
      <c r="AC6" s="64">
        <f t="shared" si="2"/>
        <v>56.9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2.4</v>
      </c>
      <c r="AK6" s="64">
        <f t="shared" ref="AK6:AS6" si="3">IF(AK8="-",NA(),AK8)</f>
        <v>2.6</v>
      </c>
      <c r="AL6" s="64">
        <f t="shared" si="3"/>
        <v>2.6</v>
      </c>
      <c r="AM6" s="64">
        <f t="shared" si="3"/>
        <v>2.9</v>
      </c>
      <c r="AN6" s="64">
        <f t="shared" si="3"/>
        <v>2.8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24</v>
      </c>
      <c r="AV6" s="65">
        <f t="shared" ref="AV6:BD6" si="4">IF(AV8="-",NA(),AV8)</f>
        <v>27</v>
      </c>
      <c r="AW6" s="65">
        <f t="shared" si="4"/>
        <v>27</v>
      </c>
      <c r="AX6" s="65">
        <f t="shared" si="4"/>
        <v>30</v>
      </c>
      <c r="AY6" s="65">
        <f t="shared" si="4"/>
        <v>29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69.8</v>
      </c>
      <c r="BG6" s="64">
        <f t="shared" ref="BG6:BO6" si="5">IF(BG8="-",NA(),BG8)</f>
        <v>67.3</v>
      </c>
      <c r="BH6" s="64">
        <f t="shared" si="5"/>
        <v>69.2</v>
      </c>
      <c r="BI6" s="64">
        <f t="shared" si="5"/>
        <v>68.5</v>
      </c>
      <c r="BJ6" s="64">
        <f t="shared" si="5"/>
        <v>69.599999999999994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18569</v>
      </c>
      <c r="BR6" s="65">
        <f t="shared" ref="BR6:BZ6" si="6">IF(BR8="-",NA(),BR8)</f>
        <v>16256</v>
      </c>
      <c r="BS6" s="65">
        <f t="shared" si="6"/>
        <v>14387</v>
      </c>
      <c r="BT6" s="65">
        <f t="shared" si="6"/>
        <v>12059</v>
      </c>
      <c r="BU6" s="65">
        <f t="shared" si="6"/>
        <v>10205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122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123</v>
      </c>
      <c r="CZ6" s="64">
        <f>IF(CZ8="-",NA(),CZ8)</f>
        <v>1010.6</v>
      </c>
      <c r="DA6" s="64">
        <f t="shared" ref="DA6:DI6" si="8">IF(DA8="-",NA(),DA8)</f>
        <v>932.2</v>
      </c>
      <c r="DB6" s="64">
        <f t="shared" si="8"/>
        <v>828.9</v>
      </c>
      <c r="DC6" s="64">
        <f t="shared" si="8"/>
        <v>780.7</v>
      </c>
      <c r="DD6" s="64">
        <f t="shared" si="8"/>
        <v>648.20000000000005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244</v>
      </c>
      <c r="DL6" s="64">
        <f t="shared" ref="DL6:DT6" si="9">IF(DL8="-",NA(),DL8)</f>
        <v>239.9</v>
      </c>
      <c r="DM6" s="64">
        <f t="shared" si="9"/>
        <v>239.1</v>
      </c>
      <c r="DN6" s="64">
        <f t="shared" si="9"/>
        <v>239.1</v>
      </c>
      <c r="DO6" s="64">
        <f t="shared" si="9"/>
        <v>244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124</v>
      </c>
      <c r="B7" s="60">
        <f t="shared" ref="B7:X7" si="10">B8</f>
        <v>2017</v>
      </c>
      <c r="C7" s="60">
        <f t="shared" si="10"/>
        <v>112038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埼玉県　川口市</v>
      </c>
      <c r="I7" s="60" t="str">
        <f t="shared" si="10"/>
        <v>川口駅南地下公共駐車場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12</v>
      </c>
      <c r="S7" s="62" t="str">
        <f t="shared" si="10"/>
        <v>公共施設</v>
      </c>
      <c r="T7" s="62" t="str">
        <f t="shared" si="10"/>
        <v>有</v>
      </c>
      <c r="U7" s="63">
        <f t="shared" si="10"/>
        <v>9174</v>
      </c>
      <c r="V7" s="63">
        <f t="shared" si="10"/>
        <v>248</v>
      </c>
      <c r="W7" s="63">
        <f t="shared" si="10"/>
        <v>400</v>
      </c>
      <c r="X7" s="62" t="str">
        <f t="shared" si="10"/>
        <v>導入なし</v>
      </c>
      <c r="Y7" s="64">
        <f>Y8</f>
        <v>57.2</v>
      </c>
      <c r="Z7" s="64">
        <f t="shared" ref="Z7:AH7" si="11">Z8</f>
        <v>56.9</v>
      </c>
      <c r="AA7" s="64">
        <f t="shared" si="11"/>
        <v>55.7</v>
      </c>
      <c r="AB7" s="64">
        <f t="shared" si="11"/>
        <v>55.7</v>
      </c>
      <c r="AC7" s="64">
        <f t="shared" si="11"/>
        <v>56.9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2.4</v>
      </c>
      <c r="AK7" s="64">
        <f t="shared" ref="AK7:AS7" si="12">AK8</f>
        <v>2.6</v>
      </c>
      <c r="AL7" s="64">
        <f t="shared" si="12"/>
        <v>2.6</v>
      </c>
      <c r="AM7" s="64">
        <f t="shared" si="12"/>
        <v>2.9</v>
      </c>
      <c r="AN7" s="64">
        <f t="shared" si="12"/>
        <v>2.8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24</v>
      </c>
      <c r="AV7" s="65">
        <f t="shared" ref="AV7:BD7" si="13">AV8</f>
        <v>27</v>
      </c>
      <c r="AW7" s="65">
        <f t="shared" si="13"/>
        <v>27</v>
      </c>
      <c r="AX7" s="65">
        <f t="shared" si="13"/>
        <v>30</v>
      </c>
      <c r="AY7" s="65">
        <f t="shared" si="13"/>
        <v>29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69.8</v>
      </c>
      <c r="BG7" s="64">
        <f t="shared" ref="BG7:BO7" si="14">BG8</f>
        <v>67.3</v>
      </c>
      <c r="BH7" s="64">
        <f t="shared" si="14"/>
        <v>69.2</v>
      </c>
      <c r="BI7" s="64">
        <f t="shared" si="14"/>
        <v>68.5</v>
      </c>
      <c r="BJ7" s="64">
        <f t="shared" si="14"/>
        <v>69.599999999999994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18569</v>
      </c>
      <c r="BR7" s="65">
        <f t="shared" ref="BR7:BZ7" si="15">BR8</f>
        <v>16256</v>
      </c>
      <c r="BS7" s="65">
        <f t="shared" si="15"/>
        <v>14387</v>
      </c>
      <c r="BT7" s="65">
        <f t="shared" si="15"/>
        <v>12059</v>
      </c>
      <c r="BU7" s="65">
        <f t="shared" si="15"/>
        <v>10205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125</v>
      </c>
      <c r="CC7" s="64" t="s">
        <v>125</v>
      </c>
      <c r="CD7" s="64" t="s">
        <v>125</v>
      </c>
      <c r="CE7" s="64" t="s">
        <v>125</v>
      </c>
      <c r="CF7" s="64" t="s">
        <v>125</v>
      </c>
      <c r="CG7" s="64" t="s">
        <v>125</v>
      </c>
      <c r="CH7" s="64" t="s">
        <v>125</v>
      </c>
      <c r="CI7" s="64" t="s">
        <v>125</v>
      </c>
      <c r="CJ7" s="64" t="s">
        <v>125</v>
      </c>
      <c r="CK7" s="64" t="s">
        <v>122</v>
      </c>
      <c r="CL7" s="61"/>
      <c r="CM7" s="63">
        <f>CM8</f>
        <v>0</v>
      </c>
      <c r="CN7" s="63">
        <f>CN8</f>
        <v>0</v>
      </c>
      <c r="CO7" s="64" t="s">
        <v>125</v>
      </c>
      <c r="CP7" s="64" t="s">
        <v>125</v>
      </c>
      <c r="CQ7" s="64" t="s">
        <v>125</v>
      </c>
      <c r="CR7" s="64" t="s">
        <v>125</v>
      </c>
      <c r="CS7" s="64" t="s">
        <v>125</v>
      </c>
      <c r="CT7" s="64" t="s">
        <v>125</v>
      </c>
      <c r="CU7" s="64" t="s">
        <v>125</v>
      </c>
      <c r="CV7" s="64" t="s">
        <v>125</v>
      </c>
      <c r="CW7" s="64" t="s">
        <v>125</v>
      </c>
      <c r="CX7" s="64" t="s">
        <v>126</v>
      </c>
      <c r="CY7" s="61"/>
      <c r="CZ7" s="64">
        <f>CZ8</f>
        <v>1010.6</v>
      </c>
      <c r="DA7" s="64">
        <f t="shared" ref="DA7:DI7" si="16">DA8</f>
        <v>932.2</v>
      </c>
      <c r="DB7" s="64">
        <f t="shared" si="16"/>
        <v>828.9</v>
      </c>
      <c r="DC7" s="64">
        <f t="shared" si="16"/>
        <v>780.7</v>
      </c>
      <c r="DD7" s="64">
        <f t="shared" si="16"/>
        <v>648.20000000000005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244</v>
      </c>
      <c r="DL7" s="64">
        <f t="shared" ref="DL7:DT7" si="17">DL8</f>
        <v>239.9</v>
      </c>
      <c r="DM7" s="64">
        <f t="shared" si="17"/>
        <v>239.1</v>
      </c>
      <c r="DN7" s="64">
        <f t="shared" si="17"/>
        <v>239.1</v>
      </c>
      <c r="DO7" s="64">
        <f t="shared" si="17"/>
        <v>244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15">
      <c r="A8" s="49"/>
      <c r="B8" s="67">
        <v>2017</v>
      </c>
      <c r="C8" s="67">
        <v>112038</v>
      </c>
      <c r="D8" s="67">
        <v>47</v>
      </c>
      <c r="E8" s="67">
        <v>14</v>
      </c>
      <c r="F8" s="67">
        <v>0</v>
      </c>
      <c r="G8" s="67">
        <v>3</v>
      </c>
      <c r="H8" s="67" t="s">
        <v>127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8" t="s">
        <v>134</v>
      </c>
      <c r="P8" s="69" t="s">
        <v>135</v>
      </c>
      <c r="Q8" s="69" t="s">
        <v>136</v>
      </c>
      <c r="R8" s="70">
        <v>12</v>
      </c>
      <c r="S8" s="69" t="s">
        <v>137</v>
      </c>
      <c r="T8" s="69" t="s">
        <v>138</v>
      </c>
      <c r="U8" s="70">
        <v>9174</v>
      </c>
      <c r="V8" s="70">
        <v>248</v>
      </c>
      <c r="W8" s="70">
        <v>400</v>
      </c>
      <c r="X8" s="69" t="s">
        <v>139</v>
      </c>
      <c r="Y8" s="71">
        <v>57.2</v>
      </c>
      <c r="Z8" s="71">
        <v>56.9</v>
      </c>
      <c r="AA8" s="71">
        <v>55.7</v>
      </c>
      <c r="AB8" s="71">
        <v>55.7</v>
      </c>
      <c r="AC8" s="71">
        <v>56.9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2.4</v>
      </c>
      <c r="AK8" s="71">
        <v>2.6</v>
      </c>
      <c r="AL8" s="71">
        <v>2.6</v>
      </c>
      <c r="AM8" s="71">
        <v>2.9</v>
      </c>
      <c r="AN8" s="71">
        <v>2.8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24</v>
      </c>
      <c r="AV8" s="72">
        <v>27</v>
      </c>
      <c r="AW8" s="72">
        <v>27</v>
      </c>
      <c r="AX8" s="72">
        <v>30</v>
      </c>
      <c r="AY8" s="72">
        <v>29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69.8</v>
      </c>
      <c r="BG8" s="71">
        <v>67.3</v>
      </c>
      <c r="BH8" s="71">
        <v>69.2</v>
      </c>
      <c r="BI8" s="71">
        <v>68.5</v>
      </c>
      <c r="BJ8" s="71">
        <v>69.599999999999994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18569</v>
      </c>
      <c r="BR8" s="72">
        <v>16256</v>
      </c>
      <c r="BS8" s="72">
        <v>14387</v>
      </c>
      <c r="BT8" s="73">
        <v>12059</v>
      </c>
      <c r="BU8" s="73">
        <v>10205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131</v>
      </c>
      <c r="CC8" s="71" t="s">
        <v>131</v>
      </c>
      <c r="CD8" s="71" t="s">
        <v>131</v>
      </c>
      <c r="CE8" s="71" t="s">
        <v>131</v>
      </c>
      <c r="CF8" s="71" t="s">
        <v>131</v>
      </c>
      <c r="CG8" s="71" t="s">
        <v>131</v>
      </c>
      <c r="CH8" s="71" t="s">
        <v>131</v>
      </c>
      <c r="CI8" s="71" t="s">
        <v>131</v>
      </c>
      <c r="CJ8" s="71" t="s">
        <v>131</v>
      </c>
      <c r="CK8" s="71" t="s">
        <v>131</v>
      </c>
      <c r="CL8" s="68" t="s">
        <v>131</v>
      </c>
      <c r="CM8" s="70">
        <v>0</v>
      </c>
      <c r="CN8" s="70">
        <v>0</v>
      </c>
      <c r="CO8" s="71" t="s">
        <v>131</v>
      </c>
      <c r="CP8" s="71" t="s">
        <v>131</v>
      </c>
      <c r="CQ8" s="71" t="s">
        <v>131</v>
      </c>
      <c r="CR8" s="71" t="s">
        <v>131</v>
      </c>
      <c r="CS8" s="71" t="s">
        <v>131</v>
      </c>
      <c r="CT8" s="71" t="s">
        <v>131</v>
      </c>
      <c r="CU8" s="71" t="s">
        <v>131</v>
      </c>
      <c r="CV8" s="71" t="s">
        <v>131</v>
      </c>
      <c r="CW8" s="71" t="s">
        <v>131</v>
      </c>
      <c r="CX8" s="71" t="s">
        <v>131</v>
      </c>
      <c r="CY8" s="68" t="s">
        <v>131</v>
      </c>
      <c r="CZ8" s="71">
        <v>1010.6</v>
      </c>
      <c r="DA8" s="71">
        <v>932.2</v>
      </c>
      <c r="DB8" s="71">
        <v>828.9</v>
      </c>
      <c r="DC8" s="71">
        <v>780.7</v>
      </c>
      <c r="DD8" s="71">
        <v>648.20000000000005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244</v>
      </c>
      <c r="DL8" s="71">
        <v>239.9</v>
      </c>
      <c r="DM8" s="71">
        <v>239.1</v>
      </c>
      <c r="DN8" s="71">
        <v>239.1</v>
      </c>
      <c r="DO8" s="71">
        <v>244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140</v>
      </c>
      <c r="C10" s="78" t="s">
        <v>141</v>
      </c>
      <c r="D10" s="78" t="s">
        <v>142</v>
      </c>
      <c r="E10" s="78" t="s">
        <v>143</v>
      </c>
      <c r="F10" s="78" t="s">
        <v>144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kwg</cp:lastModifiedBy>
  <dcterms:created xsi:type="dcterms:W3CDTF">2018-12-07T10:28:01Z</dcterms:created>
  <dcterms:modified xsi:type="dcterms:W3CDTF">2019-01-22T02:21:32Z</dcterms:modified>
  <cp:category/>
</cp:coreProperties>
</file>