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jrHgVf5OaJPZKGbEg19IHK2OXfZwHrgkmavCL/MlDanguJTO7ghgUo2M2iOXKRlb1E9LCfuA3MZzyFjpBwRg==" workbookSaltValue="+qSN0Ga+RO11g75ctN15J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<sst xmlns="http://schemas.openxmlformats.org/spreadsheetml/2006/main" count="245" uniqueCount="125">
  <si>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</si>
  <si>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</si>
  <si>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</si>
  <si>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</si>
  <si>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</si>
  <si>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</si>
  <si>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</si>
  <si>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</si>
  <si>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</si>
  <si>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</si>
  <si>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</si>
  <si>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</si>
  <si>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</si>
  <si>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</si>
  <si>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</si>
  <si>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</si>
  <si>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</si>
  <si>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</si>
  <si>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</si>
  <si>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</si>
  <si>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</si>
  <si>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</si>
  <si>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</si>
  <si>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</si>
  <si>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</si>
  <si>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</si>
  <si>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</si>
  <si>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</si>
  <si>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</si>
  <si>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</si>
  <si>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</si>
  <si>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</si>
  <si>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</si>
  <si>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</si>
  <si>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</si>
  <si>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</si>
  <si>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</si>
  <si>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</si>
  <si>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</si>
  <si>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</si>
  <si>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</si>
  <si>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</si>
  <si>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</si>
  <si>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</si>
  <si>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</si>
  <si>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</si>
  <si>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</si>
  <si>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</si>
  <si>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</si>
  <si>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</si>
  <si>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</si>
  <si>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</si>
  <si>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</si>
  <si>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</si>
  <si>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</si>
  <si>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</si>
  <si>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</si>
  <si>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</si>
  <si>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</si>
  <si>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</si>
  <si>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</si>
  <si>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</si>
  <si>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</si>
  <si>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</si>
  <si>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</si>
  <si>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</si>
  <si>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</si>
  <si>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</si>
  <si>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</si>
  <si>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</si>
  <si>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</si>
  <si>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</si>
  <si>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</si>
  <si>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</si>
  <si>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</si>
  <si>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</si>
  <si>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</si>
  <si>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</si>
  <si>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</si>
  <si>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</si>
  <si>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</si>
  <si>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</si>
  <si>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</si>
  <si>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</si>
  <si>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</si>
  <si>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</si>
  <si>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</si>
  <si>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</si>
  <si>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</si>
  <si>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</si>
  <si>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</si>
  <si>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</si>
  <si>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</si>
  <si>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</si>
  <si>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</si>
  <si>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</si>
  <si>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</si>
  <si>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</si>
  <si>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</si>
  <si>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</si>
  <si>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</si>
  <si>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</si>
  <si>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</si>
  <si>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</si>
  <si>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</si>
  <si>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</si>
  <si>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</si>
  <si>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</si>
  <si>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</si>
  <si>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宮代町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</si>
  <si>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</si>
  <si>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</si>
  <si>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</si>
  <si>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</si>
  <si>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</si>
  <si>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</si>
  <si>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</si>
  <si>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</si>
  <si>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</si>
  <si>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</si>
  <si>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</si>
  <si>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</si>
  <si>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施設は古いもので施工後から概ね３０年経過しています。下水道施設の耐用年数は、一般的に下水道管きょ等で５０年ですが、ポンプ場等の施設は一部の機器について１５年から２０年となっています。
　当町は中継ポンプ場を２箇所有しており、平成２８年度から平成３２年度にかけて長寿命化計画を策定し、計画的な施設更新を行っているところです。
　今後は管きょ等を含めた下水道施設も耐用年数を迎えることから、計画的な更新をしていきます。</t>
    <rPh sb="1" eb="3">
      <t>トウチョウ</t>
    </rPh>
    <rPh sb="4" eb="6">
      <t>ゲスイ</t>
    </rPh>
    <rPh sb="6" eb="7">
      <t>ドウ</t>
    </rPh>
    <rPh sb="7" eb="9">
      <t>シセツ</t>
    </rPh>
    <rPh sb="10" eb="11">
      <t>フル</t>
    </rPh>
    <rPh sb="15" eb="17">
      <t>セコウ</t>
    </rPh>
    <rPh sb="17" eb="18">
      <t>ゴ</t>
    </rPh>
    <rPh sb="20" eb="21">
      <t>オオム</t>
    </rPh>
    <rPh sb="24" eb="25">
      <t>ネン</t>
    </rPh>
    <rPh sb="25" eb="27">
      <t>ケイカ</t>
    </rPh>
    <rPh sb="33" eb="35">
      <t>ゲスイ</t>
    </rPh>
    <rPh sb="35" eb="36">
      <t>ドウ</t>
    </rPh>
    <rPh sb="36" eb="38">
      <t>シセツ</t>
    </rPh>
    <rPh sb="39" eb="41">
      <t>タイヨウ</t>
    </rPh>
    <rPh sb="41" eb="43">
      <t>ネンスウ</t>
    </rPh>
    <rPh sb="45" eb="48">
      <t>イッパンテキ</t>
    </rPh>
    <rPh sb="49" eb="51">
      <t>ゲスイ</t>
    </rPh>
    <rPh sb="51" eb="52">
      <t>ドウ</t>
    </rPh>
    <rPh sb="52" eb="53">
      <t>カン</t>
    </rPh>
    <rPh sb="55" eb="56">
      <t>トウ</t>
    </rPh>
    <rPh sb="59" eb="60">
      <t>ネン</t>
    </rPh>
    <rPh sb="67" eb="68">
      <t>ジョウ</t>
    </rPh>
    <rPh sb="68" eb="69">
      <t>トウ</t>
    </rPh>
    <rPh sb="70" eb="72">
      <t>シセツ</t>
    </rPh>
    <rPh sb="73" eb="75">
      <t>イチブ</t>
    </rPh>
    <rPh sb="76" eb="78">
      <t>キキ</t>
    </rPh>
    <rPh sb="84" eb="85">
      <t>ネン</t>
    </rPh>
    <rPh sb="89" eb="90">
      <t>ネン</t>
    </rPh>
    <rPh sb="100" eb="102">
      <t>トウチョウ</t>
    </rPh>
    <rPh sb="103" eb="105">
      <t>チュウケイ</t>
    </rPh>
    <rPh sb="108" eb="109">
      <t>ジョウ</t>
    </rPh>
    <rPh sb="111" eb="113">
      <t>カショ</t>
    </rPh>
    <rPh sb="113" eb="114">
      <t>ユウ</t>
    </rPh>
    <rPh sb="119" eb="121">
      <t>ヘイセイ</t>
    </rPh>
    <rPh sb="123" eb="125">
      <t>ネンド</t>
    </rPh>
    <rPh sb="127" eb="129">
      <t>ヘイセイ</t>
    </rPh>
    <rPh sb="131" eb="133">
      <t>ネンド</t>
    </rPh>
    <rPh sb="137" eb="138">
      <t>チョウ</t>
    </rPh>
    <rPh sb="138" eb="141">
      <t>ジュミョウカ</t>
    </rPh>
    <rPh sb="141" eb="143">
      <t>ケイカク</t>
    </rPh>
    <rPh sb="144" eb="146">
      <t>サクテイ</t>
    </rPh>
    <rPh sb="148" eb="150">
      <t>ケイカク</t>
    </rPh>
    <rPh sb="150" eb="151">
      <t>テキ</t>
    </rPh>
    <rPh sb="152" eb="154">
      <t>シセツ</t>
    </rPh>
    <rPh sb="154" eb="156">
      <t>コウシン</t>
    </rPh>
    <rPh sb="157" eb="158">
      <t>オコナ</t>
    </rPh>
    <rPh sb="170" eb="172">
      <t>コンゴ</t>
    </rPh>
    <rPh sb="173" eb="174">
      <t>カン</t>
    </rPh>
    <rPh sb="176" eb="177">
      <t>トウ</t>
    </rPh>
    <rPh sb="178" eb="179">
      <t>フク</t>
    </rPh>
    <rPh sb="181" eb="183">
      <t>ゲスイ</t>
    </rPh>
    <rPh sb="183" eb="184">
      <t>ドウ</t>
    </rPh>
    <rPh sb="184" eb="186">
      <t>シセツ</t>
    </rPh>
    <rPh sb="187" eb="189">
      <t>タイヨウ</t>
    </rPh>
    <rPh sb="189" eb="191">
      <t>ネンスウ</t>
    </rPh>
    <rPh sb="192" eb="193">
      <t>ムカ</t>
    </rPh>
    <rPh sb="200" eb="203">
      <t>ケイカクテキ</t>
    </rPh>
    <rPh sb="204" eb="206">
      <t>コウシン</t>
    </rPh>
    <phoneticPr fontId="4"/>
  </si>
  <si>
    <t>　当町の下水道事業は下水道施設の老朽化への対応が直近の課題となっています。それだけではなく、防災、減災対策等の安心、安全への取り組みも求められます。
　これらの実現には、余裕をもった経営が求められます。そのために、平成３２年度から公営企業会計の適用に向け、準備を進めているところです。これにより、経営状況が細部まで把握できるようになり、更なる経営改善に寄与することとなります。
　また、計画的な事業の運営のために、ストックマネジメント計画の策定や、経営戦略の策定にも力を注いでいきます。</t>
    <rPh sb="1" eb="3">
      <t>トウチョウ</t>
    </rPh>
    <rPh sb="4" eb="6">
      <t>ゲスイ</t>
    </rPh>
    <rPh sb="6" eb="7">
      <t>ドウ</t>
    </rPh>
    <rPh sb="7" eb="9">
      <t>ジギョウ</t>
    </rPh>
    <rPh sb="10" eb="12">
      <t>ゲスイ</t>
    </rPh>
    <rPh sb="12" eb="13">
      <t>ドウ</t>
    </rPh>
    <rPh sb="13" eb="15">
      <t>シセツ</t>
    </rPh>
    <rPh sb="16" eb="19">
      <t>ロウキュウカ</t>
    </rPh>
    <rPh sb="21" eb="23">
      <t>タイオウ</t>
    </rPh>
    <rPh sb="24" eb="26">
      <t>チョッキン</t>
    </rPh>
    <rPh sb="27" eb="29">
      <t>カダイ</t>
    </rPh>
    <rPh sb="46" eb="48">
      <t>ボウサイ</t>
    </rPh>
    <rPh sb="49" eb="50">
      <t>ゲン</t>
    </rPh>
    <rPh sb="50" eb="51">
      <t>サイ</t>
    </rPh>
    <rPh sb="51" eb="53">
      <t>タイサク</t>
    </rPh>
    <rPh sb="53" eb="54">
      <t>トウ</t>
    </rPh>
    <rPh sb="55" eb="57">
      <t>アンシン</t>
    </rPh>
    <rPh sb="58" eb="60">
      <t>アンゼン</t>
    </rPh>
    <rPh sb="62" eb="63">
      <t>ト</t>
    </rPh>
    <rPh sb="64" eb="65">
      <t>ク</t>
    </rPh>
    <rPh sb="67" eb="68">
      <t>モト</t>
    </rPh>
    <rPh sb="80" eb="82">
      <t>ジツゲン</t>
    </rPh>
    <rPh sb="85" eb="87">
      <t>ヨユウ</t>
    </rPh>
    <rPh sb="91" eb="93">
      <t>ケイエイ</t>
    </rPh>
    <rPh sb="94" eb="95">
      <t>モト</t>
    </rPh>
    <rPh sb="107" eb="109">
      <t>ヘイセイ</t>
    </rPh>
    <rPh sb="111" eb="113">
      <t>ネンド</t>
    </rPh>
    <rPh sb="115" eb="117">
      <t>コウエイ</t>
    </rPh>
    <rPh sb="117" eb="119">
      <t>キギョウ</t>
    </rPh>
    <rPh sb="119" eb="121">
      <t>カイケイ</t>
    </rPh>
    <rPh sb="122" eb="124">
      <t>テキヨウ</t>
    </rPh>
    <rPh sb="125" eb="126">
      <t>ム</t>
    </rPh>
    <rPh sb="128" eb="130">
      <t>ジュンビ</t>
    </rPh>
    <rPh sb="131" eb="132">
      <t>スス</t>
    </rPh>
    <rPh sb="148" eb="150">
      <t>ケイエイ</t>
    </rPh>
    <rPh sb="150" eb="152">
      <t>ジョウキョウ</t>
    </rPh>
    <rPh sb="153" eb="155">
      <t>サイブ</t>
    </rPh>
    <rPh sb="157" eb="159">
      <t>ハアク</t>
    </rPh>
    <rPh sb="168" eb="169">
      <t>サラ</t>
    </rPh>
    <rPh sb="171" eb="173">
      <t>ケイエイ</t>
    </rPh>
    <rPh sb="173" eb="175">
      <t>カイゼン</t>
    </rPh>
    <rPh sb="176" eb="178">
      <t>キヨ</t>
    </rPh>
    <rPh sb="193" eb="196">
      <t>ケイカクテキ</t>
    </rPh>
    <rPh sb="197" eb="199">
      <t>ジギョウ</t>
    </rPh>
    <rPh sb="200" eb="202">
      <t>ウンエイ</t>
    </rPh>
    <rPh sb="217" eb="219">
      <t>ケイカク</t>
    </rPh>
    <rPh sb="220" eb="222">
      <t>サクテイ</t>
    </rPh>
    <rPh sb="224" eb="226">
      <t>ケイエイ</t>
    </rPh>
    <rPh sb="226" eb="228">
      <t>センリャク</t>
    </rPh>
    <rPh sb="229" eb="231">
      <t>サクテイ</t>
    </rPh>
    <rPh sb="233" eb="234">
      <t>チカラ</t>
    </rPh>
    <rPh sb="235" eb="236">
      <t>ソソ</t>
    </rPh>
    <phoneticPr fontId="4"/>
  </si>
  <si>
    <t>①収益的収支比率
　中継ポンプ場更新工事に伴い、償還金額が増加したことにより前年度と比べ数値が減少しました。
　今後も施設の更新等で地方債を財源とすることが予想されますが、ストックマネジメント計画を策定し、引き続きより効率的な修繕に努めます。
④企業債残高対事業規模比率
　中継ポンプ場更新工事に伴い起債額が増加したことにより数値が増加しました。
　前述のとおり更新にあたっては効率的なメソッドを選択することに努め数値の改善を図ります。
⑤経費回収率
　経費回収率は前年度と比較し、同程度の数値を維持していますが、類似団体と比較し、大きく差が開いています。数値から使用料収入の不足分を一般会計からの繰入金に依存していることが窺えます。
　今後は料金改定も視野に入れながらさらなる経営改善に努めます。
⑥汚水処理原価
　分流式下水道等に要する経費として一般会計から繰入をしているため横ばいになってます。
⑧水洗化率
　当町の認可区域における下水道整備率は１００％のため、類似団体と比較し、高い水準を維持しています。
　今後も水洗化率１００％を目指していきます。</t>
    <rPh sb="1" eb="3">
      <t>シュウエキ</t>
    </rPh>
    <rPh sb="3" eb="4">
      <t>テキ</t>
    </rPh>
    <rPh sb="4" eb="6">
      <t>シュウシ</t>
    </rPh>
    <rPh sb="6" eb="8">
      <t>ヒリツ</t>
    </rPh>
    <rPh sb="10" eb="12">
      <t>チュウケイ</t>
    </rPh>
    <rPh sb="15" eb="16">
      <t>ジョウ</t>
    </rPh>
    <rPh sb="16" eb="18">
      <t>コウシン</t>
    </rPh>
    <rPh sb="18" eb="20">
      <t>コウジ</t>
    </rPh>
    <rPh sb="21" eb="22">
      <t>トモナ</t>
    </rPh>
    <rPh sb="24" eb="26">
      <t>ショウカン</t>
    </rPh>
    <rPh sb="26" eb="27">
      <t>キン</t>
    </rPh>
    <rPh sb="27" eb="28">
      <t>ガク</t>
    </rPh>
    <rPh sb="29" eb="31">
      <t>ゾウカ</t>
    </rPh>
    <rPh sb="38" eb="41">
      <t>ゼンネンド</t>
    </rPh>
    <rPh sb="42" eb="43">
      <t>クラ</t>
    </rPh>
    <rPh sb="44" eb="46">
      <t>スウチ</t>
    </rPh>
    <rPh sb="47" eb="49">
      <t>ゲンショウ</t>
    </rPh>
    <rPh sb="56" eb="58">
      <t>コンゴ</t>
    </rPh>
    <rPh sb="59" eb="61">
      <t>シセツ</t>
    </rPh>
    <rPh sb="62" eb="64">
      <t>コウシン</t>
    </rPh>
    <rPh sb="64" eb="65">
      <t>トウ</t>
    </rPh>
    <rPh sb="66" eb="69">
      <t>チホウサイ</t>
    </rPh>
    <rPh sb="70" eb="72">
      <t>ザイゲン</t>
    </rPh>
    <rPh sb="78" eb="80">
      <t>ヨソウ</t>
    </rPh>
    <rPh sb="123" eb="125">
      <t>キギョウ</t>
    </rPh>
    <rPh sb="125" eb="126">
      <t>サイ</t>
    </rPh>
    <rPh sb="126" eb="128">
      <t>ザンダカ</t>
    </rPh>
    <rPh sb="128" eb="129">
      <t>タイ</t>
    </rPh>
    <rPh sb="129" eb="131">
      <t>ジギョウ</t>
    </rPh>
    <rPh sb="131" eb="133">
      <t>キボ</t>
    </rPh>
    <rPh sb="133" eb="135">
      <t>ヒリツ</t>
    </rPh>
    <rPh sb="137" eb="139">
      <t>チュウケイ</t>
    </rPh>
    <rPh sb="142" eb="143">
      <t>ジョウ</t>
    </rPh>
    <rPh sb="143" eb="145">
      <t>コウシン</t>
    </rPh>
    <rPh sb="145" eb="147">
      <t>コウジ</t>
    </rPh>
    <rPh sb="148" eb="149">
      <t>トモナ</t>
    </rPh>
    <rPh sb="150" eb="152">
      <t>キサイ</t>
    </rPh>
    <rPh sb="152" eb="153">
      <t>ガク</t>
    </rPh>
    <rPh sb="154" eb="156">
      <t>ゾウカ</t>
    </rPh>
    <rPh sb="163" eb="165">
      <t>スウチ</t>
    </rPh>
    <rPh sb="166" eb="168">
      <t>ゾウカ</t>
    </rPh>
    <rPh sb="175" eb="177">
      <t>ゼンジュツ</t>
    </rPh>
    <rPh sb="181" eb="183">
      <t>コウシン</t>
    </rPh>
    <rPh sb="189" eb="192">
      <t>コウリツテキ</t>
    </rPh>
    <rPh sb="198" eb="200">
      <t>センタク</t>
    </rPh>
    <rPh sb="205" eb="206">
      <t>ツト</t>
    </rPh>
    <rPh sb="207" eb="209">
      <t>スウチ</t>
    </rPh>
    <rPh sb="210" eb="212">
      <t>カイゼン</t>
    </rPh>
    <rPh sb="213" eb="214">
      <t>ハカ</t>
    </rPh>
    <rPh sb="220" eb="222">
      <t>ケイヒ</t>
    </rPh>
    <rPh sb="222" eb="224">
      <t>カイシュウ</t>
    </rPh>
    <rPh sb="224" eb="225">
      <t>リツ</t>
    </rPh>
    <rPh sb="227" eb="229">
      <t>ケイヒ</t>
    </rPh>
    <rPh sb="229" eb="231">
      <t>カイシュウ</t>
    </rPh>
    <rPh sb="231" eb="232">
      <t>リツ</t>
    </rPh>
    <rPh sb="233" eb="235">
      <t>ゼンネン</t>
    </rPh>
    <rPh sb="235" eb="236">
      <t>ド</t>
    </rPh>
    <rPh sb="237" eb="239">
      <t>ヒカク</t>
    </rPh>
    <rPh sb="241" eb="244">
      <t>ドウテイド</t>
    </rPh>
    <rPh sb="245" eb="247">
      <t>スウチ</t>
    </rPh>
    <rPh sb="248" eb="250">
      <t>イジ</t>
    </rPh>
    <rPh sb="257" eb="259">
      <t>ルイジ</t>
    </rPh>
    <rPh sb="259" eb="261">
      <t>ダンタイ</t>
    </rPh>
    <rPh sb="262" eb="264">
      <t>ヒカク</t>
    </rPh>
    <rPh sb="266" eb="267">
      <t>オオ</t>
    </rPh>
    <rPh sb="269" eb="270">
      <t>サ</t>
    </rPh>
    <rPh sb="271" eb="272">
      <t>ヒラ</t>
    </rPh>
    <rPh sb="278" eb="280">
      <t>スウチ</t>
    </rPh>
    <rPh sb="282" eb="284">
      <t>シヨウ</t>
    </rPh>
    <rPh sb="284" eb="285">
      <t>リョウ</t>
    </rPh>
    <rPh sb="285" eb="287">
      <t>シュウニュウ</t>
    </rPh>
    <rPh sb="288" eb="291">
      <t>フソクブン</t>
    </rPh>
    <rPh sb="292" eb="294">
      <t>イッパン</t>
    </rPh>
    <rPh sb="294" eb="296">
      <t>カイケイ</t>
    </rPh>
    <rPh sb="299" eb="301">
      <t>クリイレ</t>
    </rPh>
    <rPh sb="301" eb="302">
      <t>キン</t>
    </rPh>
    <rPh sb="303" eb="305">
      <t>イゾン</t>
    </rPh>
    <rPh sb="312" eb="313">
      <t>ウカガ</t>
    </rPh>
    <rPh sb="319" eb="321">
      <t>コンゴ</t>
    </rPh>
    <rPh sb="322" eb="324">
      <t>リョウキン</t>
    </rPh>
    <rPh sb="324" eb="326">
      <t>カイテイ</t>
    </rPh>
    <rPh sb="327" eb="329">
      <t>シヤ</t>
    </rPh>
    <rPh sb="330" eb="331">
      <t>イ</t>
    </rPh>
    <rPh sb="339" eb="341">
      <t>ケイエイ</t>
    </rPh>
    <rPh sb="341" eb="343">
      <t>カイゼン</t>
    </rPh>
    <rPh sb="344" eb="345">
      <t>ツト</t>
    </rPh>
    <rPh sb="351" eb="353">
      <t>オスイ</t>
    </rPh>
    <rPh sb="353" eb="355">
      <t>ショリ</t>
    </rPh>
    <rPh sb="355" eb="357">
      <t>ゲンカ</t>
    </rPh>
    <rPh sb="359" eb="361">
      <t>ブンリュウ</t>
    </rPh>
    <rPh sb="361" eb="362">
      <t>シキ</t>
    </rPh>
    <rPh sb="362" eb="364">
      <t>ゲスイ</t>
    </rPh>
    <rPh sb="364" eb="365">
      <t>ドウ</t>
    </rPh>
    <rPh sb="365" eb="366">
      <t>トウ</t>
    </rPh>
    <rPh sb="367" eb="368">
      <t>ヨウ</t>
    </rPh>
    <rPh sb="370" eb="372">
      <t>ケイヒ</t>
    </rPh>
    <rPh sb="375" eb="377">
      <t>イッパン</t>
    </rPh>
    <rPh sb="377" eb="379">
      <t>カイケイ</t>
    </rPh>
    <rPh sb="381" eb="383">
      <t>クリイレ</t>
    </rPh>
    <rPh sb="390" eb="391">
      <t>ヨコ</t>
    </rPh>
    <rPh sb="402" eb="405">
      <t>スイセンカ</t>
    </rPh>
    <rPh sb="405" eb="406">
      <t>リツ</t>
    </rPh>
    <rPh sb="408" eb="410">
      <t>トウチョウ</t>
    </rPh>
    <rPh sb="411" eb="413">
      <t>ニンカ</t>
    </rPh>
    <rPh sb="413" eb="415">
      <t>クイキ</t>
    </rPh>
    <rPh sb="419" eb="421">
      <t>ゲスイ</t>
    </rPh>
    <rPh sb="421" eb="422">
      <t>ドウ</t>
    </rPh>
    <rPh sb="422" eb="424">
      <t>セイビ</t>
    </rPh>
    <rPh sb="424" eb="425">
      <t>リツ</t>
    </rPh>
    <rPh sb="434" eb="436">
      <t>ルイジ</t>
    </rPh>
    <rPh sb="436" eb="438">
      <t>ダンタイ</t>
    </rPh>
    <rPh sb="439" eb="441">
      <t>ヒカク</t>
    </rPh>
    <rPh sb="443" eb="444">
      <t>タカ</t>
    </rPh>
    <rPh sb="445" eb="447">
      <t>スイジュン</t>
    </rPh>
    <rPh sb="448" eb="450">
      <t>イジ</t>
    </rPh>
    <rPh sb="458" eb="460">
      <t>コンゴ</t>
    </rPh>
    <rPh sb="461" eb="464">
      <t>スイセンカ</t>
    </rPh>
    <rPh sb="464" eb="465">
      <t>リツ</t>
    </rPh>
    <rPh sb="470" eb="47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</si>
</sst>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4F-4809-A5CE-6A2677EB3AA4}"/>
            </c:ext>
          </c:extLst>
        </c:ser>
        <c:dLbls>
          <c:showLegendKey val="0"/>
          <c:showVal val="0"/>
          <c:showCatName val="0"/>
          <c:showSerName val="0"/>
          <c:showPercent val="0"/>
          <c:showBubbleSize val="0"/>
        </c:dLbls>
        <c:gapWidth val="150"/>
        <c:axId val="98470144"/>
        <c:axId val="984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B94F-4809-A5CE-6A2677EB3AA4}"/>
            </c:ext>
          </c:extLst>
        </c:ser>
        <c:dLbls>
          <c:showLegendKey val="0"/>
          <c:showVal val="0"/>
          <c:showCatName val="0"/>
          <c:showSerName val="0"/>
          <c:showPercent val="0"/>
          <c:showBubbleSize val="0"/>
        </c:dLbls>
        <c:marker val="1"/>
        <c:smooth val="0"/>
        <c:axId val="98470144"/>
        <c:axId val="98480512"/>
      </c:lineChart>
      <c:dateAx>
        <c:axId val="98470144"/>
        <c:scaling>
          <c:orientation val="minMax"/>
        </c:scaling>
        <c:delete val="1"/>
        <c:axPos val="b"/>
        <c:numFmt formatCode="ge" sourceLinked="1"/>
        <c:majorTickMark val="none"/>
        <c:minorTickMark val="none"/>
        <c:tickLblPos val="none"/>
        <c:crossAx val="98480512"/>
        <c:crosses val="autoZero"/>
        <c:auto val="1"/>
        <c:lblOffset val="100"/>
        <c:baseTimeUnit val="years"/>
      </c:dateAx>
      <c:valAx>
        <c:axId val="984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17-4C9A-910D-E7D614034462}"/>
            </c:ext>
          </c:extLst>
        </c:ser>
        <c:dLbls>
          <c:showLegendKey val="0"/>
          <c:showVal val="0"/>
          <c:showCatName val="0"/>
          <c:showSerName val="0"/>
          <c:showPercent val="0"/>
          <c:showBubbleSize val="0"/>
        </c:dLbls>
        <c:gapWidth val="150"/>
        <c:axId val="105646336"/>
        <c:axId val="1056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5417-4C9A-910D-E7D614034462}"/>
            </c:ext>
          </c:extLst>
        </c:ser>
        <c:dLbls>
          <c:showLegendKey val="0"/>
          <c:showVal val="0"/>
          <c:showCatName val="0"/>
          <c:showSerName val="0"/>
          <c:showPercent val="0"/>
          <c:showBubbleSize val="0"/>
        </c:dLbls>
        <c:marker val="1"/>
        <c:smooth val="0"/>
        <c:axId val="105646336"/>
        <c:axId val="105656704"/>
      </c:lineChart>
      <c:dateAx>
        <c:axId val="105646336"/>
        <c:scaling>
          <c:orientation val="minMax"/>
        </c:scaling>
        <c:delete val="1"/>
        <c:axPos val="b"/>
        <c:numFmt formatCode="ge" sourceLinked="1"/>
        <c:majorTickMark val="none"/>
        <c:minorTickMark val="none"/>
        <c:tickLblPos val="none"/>
        <c:crossAx val="105656704"/>
        <c:crosses val="autoZero"/>
        <c:auto val="1"/>
        <c:lblOffset val="100"/>
        <c:baseTimeUnit val="years"/>
      </c:dateAx>
      <c:valAx>
        <c:axId val="10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96.6</c:v>
                </c:pt>
                <c:pt idx="1">
                  <c:v>95.12</c:v>
                </c:pt>
                <c:pt idx="2">
                  <c:v>95.03</c:v>
                </c:pt>
                <c:pt idx="3">
                  <c:v>96.8</c:v>
                </c:pt>
                <c:pt idx="4">
                  <c:v>95.22</c:v>
                </c:pt>
              </c:numCache>
            </c:numRef>
          </c:val>
          <c:extLst xmlns:c16r2="http://schemas.microsoft.com/office/drawing/2015/06/chart">
            <c:ext xmlns:c16="http://schemas.microsoft.com/office/drawing/2014/chart" uri="{C3380CC4-5D6E-409C-BE32-E72D297353CC}">
              <c16:uniqueId val="{00000000-1C2E-4D59-91C2-782C6D969ABB}"/>
            </c:ext>
          </c:extLst>
        </c:ser>
        <c:dLbls>
          <c:showLegendKey val="0"/>
          <c:showVal val="0"/>
          <c:showCatName val="0"/>
          <c:showSerName val="0"/>
          <c:showPercent val="0"/>
          <c:showBubbleSize val="0"/>
        </c:dLbls>
        <c:gapWidth val="150"/>
        <c:axId val="105699968"/>
        <c:axId val="1057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1C2E-4D59-91C2-782C6D969ABB}"/>
            </c:ext>
          </c:extLst>
        </c:ser>
        <c:dLbls>
          <c:showLegendKey val="0"/>
          <c:showVal val="0"/>
          <c:showCatName val="0"/>
          <c:showSerName val="0"/>
          <c:showPercent val="0"/>
          <c:showBubbleSize val="0"/>
        </c:dLbls>
        <c:marker val="1"/>
        <c:smooth val="0"/>
        <c:axId val="105699968"/>
        <c:axId val="105702144"/>
      </c:lineChart>
      <c:dateAx>
        <c:axId val="105699968"/>
        <c:scaling>
          <c:orientation val="minMax"/>
        </c:scaling>
        <c:delete val="1"/>
        <c:axPos val="b"/>
        <c:numFmt formatCode="ge" sourceLinked="1"/>
        <c:majorTickMark val="none"/>
        <c:minorTickMark val="none"/>
        <c:tickLblPos val="none"/>
        <c:crossAx val="105702144"/>
        <c:crosses val="autoZero"/>
        <c:auto val="1"/>
        <c:lblOffset val="100"/>
        <c:baseTimeUnit val="years"/>
      </c:dateAx>
      <c:valAx>
        <c:axId val="1057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75.86</c:v>
                </c:pt>
                <c:pt idx="1">
                  <c:v>75.28</c:v>
                </c:pt>
                <c:pt idx="2">
                  <c:v>75.89</c:v>
                </c:pt>
                <c:pt idx="3">
                  <c:v>75.77</c:v>
                </c:pt>
                <c:pt idx="4">
                  <c:v>74.28</c:v>
                </c:pt>
              </c:numCache>
            </c:numRef>
          </c:val>
          <c:extLst xmlns:c16r2="http://schemas.microsoft.com/office/drawing/2015/06/chart">
            <c:ext xmlns:c16="http://schemas.microsoft.com/office/drawing/2014/chart" uri="{C3380CC4-5D6E-409C-BE32-E72D297353CC}">
              <c16:uniqueId val="{00000000-7E0E-4E6E-BEC3-F9F1A817147B}"/>
            </c:ext>
          </c:extLst>
        </c:ser>
        <c:dLbls>
          <c:showLegendKey val="0"/>
          <c:showVal val="0"/>
          <c:showCatName val="0"/>
          <c:showSerName val="0"/>
          <c:showPercent val="0"/>
          <c:showBubbleSize val="0"/>
        </c:dLbls>
        <c:gapWidth val="150"/>
        <c:axId val="104012416"/>
        <c:axId val="10402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0E-4E6E-BEC3-F9F1A817147B}"/>
            </c:ext>
          </c:extLst>
        </c:ser>
        <c:dLbls>
          <c:showLegendKey val="0"/>
          <c:showVal val="0"/>
          <c:showCatName val="0"/>
          <c:showSerName val="0"/>
          <c:showPercent val="0"/>
          <c:showBubbleSize val="0"/>
        </c:dLbls>
        <c:marker val="1"/>
        <c:smooth val="0"/>
        <c:axId val="104012416"/>
        <c:axId val="104022784"/>
      </c:lineChart>
      <c:dateAx>
        <c:axId val="104012416"/>
        <c:scaling>
          <c:orientation val="minMax"/>
        </c:scaling>
        <c:delete val="1"/>
        <c:axPos val="b"/>
        <c:numFmt formatCode="ge" sourceLinked="1"/>
        <c:majorTickMark val="none"/>
        <c:minorTickMark val="none"/>
        <c:tickLblPos val="none"/>
        <c:crossAx val="104022784"/>
        <c:crosses val="autoZero"/>
        <c:auto val="1"/>
        <c:lblOffset val="100"/>
        <c:baseTimeUnit val="years"/>
      </c:dateAx>
      <c:valAx>
        <c:axId val="1040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AD-45E6-8C7F-060E8E4BBCAD}"/>
            </c:ext>
          </c:extLst>
        </c:ser>
        <c:dLbls>
          <c:showLegendKey val="0"/>
          <c:showVal val="0"/>
          <c:showCatName val="0"/>
          <c:showSerName val="0"/>
          <c:showPercent val="0"/>
          <c:showBubbleSize val="0"/>
        </c:dLbls>
        <c:gapWidth val="150"/>
        <c:axId val="104041472"/>
        <c:axId val="1044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AD-45E6-8C7F-060E8E4BBCAD}"/>
            </c:ext>
          </c:extLst>
        </c:ser>
        <c:dLbls>
          <c:showLegendKey val="0"/>
          <c:showVal val="0"/>
          <c:showCatName val="0"/>
          <c:showSerName val="0"/>
          <c:showPercent val="0"/>
          <c:showBubbleSize val="0"/>
        </c:dLbls>
        <c:marker val="1"/>
        <c:smooth val="0"/>
        <c:axId val="104041472"/>
        <c:axId val="104465536"/>
      </c:lineChart>
      <c:dateAx>
        <c:axId val="104041472"/>
        <c:scaling>
          <c:orientation val="minMax"/>
        </c:scaling>
        <c:delete val="1"/>
        <c:axPos val="b"/>
        <c:numFmt formatCode="ge" sourceLinked="1"/>
        <c:majorTickMark val="none"/>
        <c:minorTickMark val="none"/>
        <c:tickLblPos val="none"/>
        <c:crossAx val="104465536"/>
        <c:crosses val="autoZero"/>
        <c:auto val="1"/>
        <c:lblOffset val="100"/>
        <c:baseTimeUnit val="years"/>
      </c:dateAx>
      <c:valAx>
        <c:axId val="1044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55-4E7D-978D-06EABAD2F11B}"/>
            </c:ext>
          </c:extLst>
        </c:ser>
        <c:dLbls>
          <c:showLegendKey val="0"/>
          <c:showVal val="0"/>
          <c:showCatName val="0"/>
          <c:showSerName val="0"/>
          <c:showPercent val="0"/>
          <c:showBubbleSize val="0"/>
        </c:dLbls>
        <c:gapWidth val="150"/>
        <c:axId val="104488320"/>
        <c:axId val="1045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55-4E7D-978D-06EABAD2F11B}"/>
            </c:ext>
          </c:extLst>
        </c:ser>
        <c:dLbls>
          <c:showLegendKey val="0"/>
          <c:showVal val="0"/>
          <c:showCatName val="0"/>
          <c:showSerName val="0"/>
          <c:showPercent val="0"/>
          <c:showBubbleSize val="0"/>
        </c:dLbls>
        <c:marker val="1"/>
        <c:smooth val="0"/>
        <c:axId val="104488320"/>
        <c:axId val="104502784"/>
      </c:lineChart>
      <c:dateAx>
        <c:axId val="104488320"/>
        <c:scaling>
          <c:orientation val="minMax"/>
        </c:scaling>
        <c:delete val="1"/>
        <c:axPos val="b"/>
        <c:numFmt formatCode="ge" sourceLinked="1"/>
        <c:majorTickMark val="none"/>
        <c:minorTickMark val="none"/>
        <c:tickLblPos val="none"/>
        <c:crossAx val="104502784"/>
        <c:crosses val="autoZero"/>
        <c:auto val="1"/>
        <c:lblOffset val="100"/>
        <c:baseTimeUnit val="years"/>
      </c:dateAx>
      <c:valAx>
        <c:axId val="1045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89-4BC2-86DA-E8F4E53DD367}"/>
            </c:ext>
          </c:extLst>
        </c:ser>
        <c:dLbls>
          <c:showLegendKey val="0"/>
          <c:showVal val="0"/>
          <c:showCatName val="0"/>
          <c:showSerName val="0"/>
          <c:showPercent val="0"/>
          <c:showBubbleSize val="0"/>
        </c:dLbls>
        <c:gapWidth val="150"/>
        <c:axId val="104616320"/>
        <c:axId val="1046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89-4BC2-86DA-E8F4E53DD367}"/>
            </c:ext>
          </c:extLst>
        </c:ser>
        <c:dLbls>
          <c:showLegendKey val="0"/>
          <c:showVal val="0"/>
          <c:showCatName val="0"/>
          <c:showSerName val="0"/>
          <c:showPercent val="0"/>
          <c:showBubbleSize val="0"/>
        </c:dLbls>
        <c:marker val="1"/>
        <c:smooth val="0"/>
        <c:axId val="104616320"/>
        <c:axId val="104618240"/>
      </c:lineChart>
      <c:dateAx>
        <c:axId val="104616320"/>
        <c:scaling>
          <c:orientation val="minMax"/>
        </c:scaling>
        <c:delete val="1"/>
        <c:axPos val="b"/>
        <c:numFmt formatCode="ge" sourceLinked="1"/>
        <c:majorTickMark val="none"/>
        <c:minorTickMark val="none"/>
        <c:tickLblPos val="none"/>
        <c:crossAx val="104618240"/>
        <c:crosses val="autoZero"/>
        <c:auto val="1"/>
        <c:lblOffset val="100"/>
        <c:baseTimeUnit val="years"/>
      </c:dateAx>
      <c:valAx>
        <c:axId val="1046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D7-47FB-9BB5-E0784D9EB2D3}"/>
            </c:ext>
          </c:extLst>
        </c:ser>
        <c:dLbls>
          <c:showLegendKey val="0"/>
          <c:showVal val="0"/>
          <c:showCatName val="0"/>
          <c:showSerName val="0"/>
          <c:showPercent val="0"/>
          <c:showBubbleSize val="0"/>
        </c:dLbls>
        <c:gapWidth val="150"/>
        <c:axId val="104653568"/>
        <c:axId val="1046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D7-47FB-9BB5-E0784D9EB2D3}"/>
            </c:ext>
          </c:extLst>
        </c:ser>
        <c:dLbls>
          <c:showLegendKey val="0"/>
          <c:showVal val="0"/>
          <c:showCatName val="0"/>
          <c:showSerName val="0"/>
          <c:showPercent val="0"/>
          <c:showBubbleSize val="0"/>
        </c:dLbls>
        <c:marker val="1"/>
        <c:smooth val="0"/>
        <c:axId val="104653568"/>
        <c:axId val="104655488"/>
      </c:lineChart>
      <c:dateAx>
        <c:axId val="104653568"/>
        <c:scaling>
          <c:orientation val="minMax"/>
        </c:scaling>
        <c:delete val="1"/>
        <c:axPos val="b"/>
        <c:numFmt formatCode="ge" sourceLinked="1"/>
        <c:majorTickMark val="none"/>
        <c:minorTickMark val="none"/>
        <c:tickLblPos val="none"/>
        <c:crossAx val="104655488"/>
        <c:crosses val="autoZero"/>
        <c:auto val="1"/>
        <c:lblOffset val="100"/>
        <c:baseTimeUnit val="years"/>
      </c:dateAx>
      <c:valAx>
        <c:axId val="1046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1060.3599999999999</c:v>
                </c:pt>
                <c:pt idx="1">
                  <c:v>1014.49</c:v>
                </c:pt>
                <c:pt idx="2">
                  <c:v>752.01</c:v>
                </c:pt>
                <c:pt idx="3">
                  <c:v>719.18</c:v>
                </c:pt>
                <c:pt idx="4">
                  <c:v>2007.34</c:v>
                </c:pt>
              </c:numCache>
            </c:numRef>
          </c:val>
          <c:extLst xmlns:c16r2="http://schemas.microsoft.com/office/drawing/2015/06/chart">
            <c:ext xmlns:c16="http://schemas.microsoft.com/office/drawing/2014/chart" uri="{C3380CC4-5D6E-409C-BE32-E72D297353CC}">
              <c16:uniqueId val="{00000000-D81B-4ADD-86F6-60D39BCD44FB}"/>
            </c:ext>
          </c:extLst>
        </c:ser>
        <c:dLbls>
          <c:showLegendKey val="0"/>
          <c:showVal val="0"/>
          <c:showCatName val="0"/>
          <c:showSerName val="0"/>
          <c:showPercent val="0"/>
          <c:showBubbleSize val="0"/>
        </c:dLbls>
        <c:gapWidth val="150"/>
        <c:axId val="104699008"/>
        <c:axId val="1047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D81B-4ADD-86F6-60D39BCD44FB}"/>
            </c:ext>
          </c:extLst>
        </c:ser>
        <c:dLbls>
          <c:showLegendKey val="0"/>
          <c:showVal val="0"/>
          <c:showCatName val="0"/>
          <c:showSerName val="0"/>
          <c:showPercent val="0"/>
          <c:showBubbleSize val="0"/>
        </c:dLbls>
        <c:marker val="1"/>
        <c:smooth val="0"/>
        <c:axId val="104699008"/>
        <c:axId val="104700928"/>
      </c:lineChart>
      <c:dateAx>
        <c:axId val="104699008"/>
        <c:scaling>
          <c:orientation val="minMax"/>
        </c:scaling>
        <c:delete val="1"/>
        <c:axPos val="b"/>
        <c:numFmt formatCode="ge" sourceLinked="1"/>
        <c:majorTickMark val="none"/>
        <c:minorTickMark val="none"/>
        <c:tickLblPos val="none"/>
        <c:crossAx val="104700928"/>
        <c:crosses val="autoZero"/>
        <c:auto val="1"/>
        <c:lblOffset val="100"/>
        <c:baseTimeUnit val="years"/>
      </c:dateAx>
      <c:valAx>
        <c:axId val="1047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69.69</c:v>
                </c:pt>
                <c:pt idx="1">
                  <c:v>70.239999999999995</c:v>
                </c:pt>
                <c:pt idx="2">
                  <c:v>71.22</c:v>
                </c:pt>
                <c:pt idx="3">
                  <c:v>70.64</c:v>
                </c:pt>
                <c:pt idx="4">
                  <c:v>70.48</c:v>
                </c:pt>
              </c:numCache>
            </c:numRef>
          </c:val>
          <c:extLst xmlns:c16r2="http://schemas.microsoft.com/office/drawing/2015/06/chart">
            <c:ext xmlns:c16="http://schemas.microsoft.com/office/drawing/2014/chart" uri="{C3380CC4-5D6E-409C-BE32-E72D297353CC}">
              <c16:uniqueId val="{00000000-4BDE-45FE-9FC4-F5C8C88AC8CE}"/>
            </c:ext>
          </c:extLst>
        </c:ser>
        <c:dLbls>
          <c:showLegendKey val="0"/>
          <c:showVal val="0"/>
          <c:showCatName val="0"/>
          <c:showSerName val="0"/>
          <c:showPercent val="0"/>
          <c:showBubbleSize val="0"/>
        </c:dLbls>
        <c:gapWidth val="150"/>
        <c:axId val="104736256"/>
        <c:axId val="1047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4BDE-45FE-9FC4-F5C8C88AC8CE}"/>
            </c:ext>
          </c:extLst>
        </c:ser>
        <c:dLbls>
          <c:showLegendKey val="0"/>
          <c:showVal val="0"/>
          <c:showCatName val="0"/>
          <c:showSerName val="0"/>
          <c:showPercent val="0"/>
          <c:showBubbleSize val="0"/>
        </c:dLbls>
        <c:marker val="1"/>
        <c:smooth val="0"/>
        <c:axId val="104736256"/>
        <c:axId val="104738176"/>
      </c:lineChart>
      <c:dateAx>
        <c:axId val="104736256"/>
        <c:scaling>
          <c:orientation val="minMax"/>
        </c:scaling>
        <c:delete val="1"/>
        <c:axPos val="b"/>
        <c:numFmt formatCode="ge" sourceLinked="1"/>
        <c:majorTickMark val="none"/>
        <c:minorTickMark val="none"/>
        <c:tickLblPos val="none"/>
        <c:crossAx val="104738176"/>
        <c:crosses val="autoZero"/>
        <c:auto val="1"/>
        <c:lblOffset val="100"/>
        <c:baseTimeUnit val="years"/>
      </c:dateAx>
      <c:valAx>
        <c:axId val="104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147.27000000000001</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685A-4A98-A190-229B523CCA96}"/>
            </c:ext>
          </c:extLst>
        </c:ser>
        <c:dLbls>
          <c:showLegendKey val="0"/>
          <c:showVal val="0"/>
          <c:showCatName val="0"/>
          <c:showSerName val="0"/>
          <c:showPercent val="0"/>
          <c:showBubbleSize val="0"/>
        </c:dLbls>
        <c:gapWidth val="150"/>
        <c:axId val="104769408"/>
        <c:axId val="1047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685A-4A98-A190-229B523CCA96}"/>
            </c:ext>
          </c:extLst>
        </c:ser>
        <c:dLbls>
          <c:showLegendKey val="0"/>
          <c:showVal val="0"/>
          <c:showCatName val="0"/>
          <c:showSerName val="0"/>
          <c:showPercent val="0"/>
          <c:showBubbleSize val="0"/>
        </c:dLbls>
        <c:marker val="1"/>
        <c:smooth val="0"/>
        <c:axId val="104769408"/>
        <c:axId val="104775680"/>
      </c:lineChart>
      <c:dateAx>
        <c:axId val="104769408"/>
        <c:scaling>
          <c:orientation val="minMax"/>
        </c:scaling>
        <c:delete val="1"/>
        <c:axPos val="b"/>
        <c:numFmt formatCode="ge" sourceLinked="1"/>
        <c:majorTickMark val="none"/>
        <c:minorTickMark val="none"/>
        <c:tickLblPos val="none"/>
        <c:crossAx val="104775680"/>
        <c:crosses val="autoZero"/>
        <c:auto val="1"/>
        <c:lblOffset val="100"/>
        <c:baseTimeUnit val="years"/>
      </c:dateAx>
      <c:valAx>
        <c:axId val="1047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6" zoomScale="90" zoomScaleNormal="90" workbookViewId="0">
      <selection activeCell="CD33" sqref="CD3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宮代町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34022</v>
      </c>
      <c r="AM8" s="66"/>
      <c r="AN8" s="66"/>
      <c r="AO8" s="66"/>
      <c r="AP8" s="66"/>
      <c r="AQ8" s="66"/>
      <c r="AR8" s="66"/>
      <c r="AS8" s="66"/>
      <c r="AT8" s="65">
        <f>データ!T6</f>
        <v>15.95</v>
      </c>
      <c r="AU8" s="65"/>
      <c r="AV8" s="65"/>
      <c r="AW8" s="65"/>
      <c r="AX8" s="65"/>
      <c r="AY8" s="65"/>
      <c r="AZ8" s="65"/>
      <c r="BA8" s="65"/>
      <c r="BB8" s="65">
        <f>データ!U6</f>
        <v>2133.04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73.040000000000006</v>
      </c>
      <c r="Q10" s="65"/>
      <c r="R10" s="65"/>
      <c r="S10" s="65"/>
      <c r="T10" s="65"/>
      <c r="U10" s="65"/>
      <c r="V10" s="65"/>
      <c r="W10" s="65">
        <f>データ!Q6</f>
        <v>80.819999999999993</v>
      </c>
      <c r="X10" s="65"/>
      <c r="Y10" s="65"/>
      <c r="Z10" s="65"/>
      <c r="AA10" s="65"/>
      <c r="AB10" s="65"/>
      <c r="AC10" s="65"/>
      <c r="AD10" s="66">
        <f>データ!R6</f>
        <v>1849</v>
      </c>
      <c r="AE10" s="66"/>
      <c r="AF10" s="66"/>
      <c r="AG10" s="66"/>
      <c r="AH10" s="66"/>
      <c r="AI10" s="66"/>
      <c r="AJ10" s="66"/>
      <c r="AK10" s="2"/>
      <c r="AL10" s="66">
        <f>データ!V6</f>
        <v>24828</v>
      </c>
      <c r="AM10" s="66"/>
      <c r="AN10" s="66"/>
      <c r="AO10" s="66"/>
      <c r="AP10" s="66"/>
      <c r="AQ10" s="66"/>
      <c r="AR10" s="66"/>
      <c r="AS10" s="66"/>
      <c r="AT10" s="65">
        <f>データ!W6</f>
        <v>3.53</v>
      </c>
      <c r="AU10" s="65"/>
      <c r="AV10" s="65"/>
      <c r="AW10" s="65"/>
      <c r="AX10" s="65"/>
      <c r="AY10" s="65"/>
      <c r="AZ10" s="65"/>
      <c r="BA10" s="65"/>
      <c r="BB10" s="65">
        <f>データ!X6</f>
        <v>7033.43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2.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4OprLRiVtaWvN0oynx4lDPwl5IaCEiXvrv2DmwcZtkk91aE3CYDrRSJP3AFAlBYo27utk3mpufhz2pDIzyYMHg==" saltValue="jiJpDeB3xgliBByyD53+2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114421</v>
      </c>
      <c r="D6" s="32">
        <f t="shared" si="3"/>
        <v>47</v>
      </c>
      <c r="E6" s="32">
        <f t="shared" si="3"/>
        <v>17</v>
      </c>
      <c r="F6" s="32">
        <f t="shared" si="3"/>
        <v>1</v>
      </c>
      <c r="G6" s="32">
        <f t="shared" si="3"/>
        <v>0</v>
      </c>
      <c r="H6" s="32" t="str">
        <f t="shared" si="3"/>
        <v>埼玉県　宮代町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73.040000000000006</v>
      </c>
      <c r="Q6" s="33">
        <f t="shared" si="3"/>
        <v>80.819999999999993</v>
      </c>
      <c r="R6" s="33">
        <f t="shared" si="3"/>
        <v>1849</v>
      </c>
      <c r="S6" s="33">
        <f t="shared" si="3"/>
        <v>34022</v>
      </c>
      <c r="T6" s="33">
        <f t="shared" si="3"/>
        <v>15.95</v>
      </c>
      <c r="U6" s="33">
        <f t="shared" si="3"/>
        <v>2133.04</v>
      </c>
      <c r="V6" s="33">
        <f t="shared" si="3"/>
        <v>24828</v>
      </c>
      <c r="W6" s="33">
        <f t="shared" si="3"/>
        <v>3.53</v>
      </c>
      <c r="X6" s="33">
        <f t="shared" si="3"/>
        <v>7033.43</v>
      </c>
      <c r="Y6" s="34">
        <f>IF(Y7="",NA(),Y7)</f>
        <v>75.86</v>
      </c>
      <c r="Z6" s="34">
        <f t="shared" ref="Z6:AH6" si="4">IF(Z7="",NA(),Z7)</f>
        <v>75.28</v>
      </c>
      <c r="AA6" s="34">
        <f t="shared" si="4"/>
        <v>75.89</v>
      </c>
      <c r="AB6" s="34">
        <f t="shared" si="4"/>
        <v>75.77</v>
      </c>
      <c r="AC6" s="34">
        <f t="shared" si="4"/>
        <v>74.28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1060.3599999999999</v>
      </c>
      <c r="BG6" s="34">
        <f t="shared" ref="BG6:BO6" si="7">IF(BG7="",NA(),BG7)</f>
        <v>1014.49</v>
      </c>
      <c r="BH6" s="34">
        <f t="shared" si="7"/>
        <v>752.01</v>
      </c>
      <c r="BI6" s="34">
        <f t="shared" si="7"/>
        <v>719.18</v>
      </c>
      <c r="BJ6" s="34">
        <f t="shared" si="7"/>
        <v>2007.34</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69.69</v>
      </c>
      <c r="BR6" s="34">
        <f t="shared" ref="BR6:BZ6" si="8">IF(BR7="",NA(),BR7)</f>
        <v>70.239999999999995</v>
      </c>
      <c r="BS6" s="34">
        <f t="shared" si="8"/>
        <v>71.22</v>
      </c>
      <c r="BT6" s="34">
        <f t="shared" si="8"/>
        <v>70.64</v>
      </c>
      <c r="BU6" s="34">
        <f t="shared" si="8"/>
        <v>70.48</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147.27000000000001</v>
      </c>
      <c r="CC6" s="34">
        <f t="shared" ref="CC6:CK6" si="9">IF(CC7="",NA(),CC7)</f>
        <v>150</v>
      </c>
      <c r="CD6" s="34">
        <f t="shared" si="9"/>
        <v>150</v>
      </c>
      <c r="CE6" s="34">
        <f t="shared" si="9"/>
        <v>150</v>
      </c>
      <c r="CF6" s="34">
        <f t="shared" si="9"/>
        <v>150</v>
      </c>
      <c r="CG6" s="34">
        <f t="shared" si="9"/>
        <v>182.55</v>
      </c>
      <c r="CH6" s="34">
        <f t="shared" si="9"/>
        <v>184.87</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50.27</v>
      </c>
      <c r="CS6" s="34">
        <f t="shared" si="10"/>
        <v>51.08</v>
      </c>
      <c r="CT6" s="34">
        <f t="shared" si="10"/>
        <v>49.75</v>
      </c>
      <c r="CU6" s="34">
        <f t="shared" si="10"/>
        <v>51.05</v>
      </c>
      <c r="CV6" s="34">
        <f t="shared" si="10"/>
        <v>50.12</v>
      </c>
      <c r="CW6" s="33" t="str">
        <f>IF(CW7="","",IF(CW7="-","【-】","【"&amp;SUBSTITUTE(TEXT(CW7,"#,##0.00"),"-","△")&amp;"】"))</f>
        <v>【60.13】</v>
      </c>
      <c r="CX6" s="34">
        <f>IF(CX7="",NA(),CX7)</f>
        <v>96.6</v>
      </c>
      <c r="CY6" s="34">
        <f t="shared" ref="CY6:DG6" si="11">IF(CY7="",NA(),CY7)</f>
        <v>95.12</v>
      </c>
      <c r="CZ6" s="34">
        <f t="shared" si="11"/>
        <v>95.03</v>
      </c>
      <c r="DA6" s="34">
        <f t="shared" si="11"/>
        <v>96.8</v>
      </c>
      <c r="DB6" s="34">
        <f t="shared" si="11"/>
        <v>95.22</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114421</v>
      </c>
      <c r="D7" s="36">
        <v>47</v>
      </c>
      <c r="E7" s="36">
        <v>17</v>
      </c>
      <c r="F7" s="36">
        <v>1</v>
      </c>
      <c r="G7" s="36">
        <v>0</v>
      </c>
      <c r="H7" s="36" t="s">
        <v>109</v>
      </c>
      <c r="I7" s="36" t="s">
        <v>110</v>
      </c>
      <c r="J7" s="36" t="s">
        <v>111</v>
      </c>
      <c r="K7" s="36" t="s">
        <v>112</v>
      </c>
      <c r="L7" s="36" t="s">
        <v>113</v>
      </c>
      <c r="M7" s="36" t="s">
        <v>114</v>
      </c>
      <c r="N7" s="37" t="s">
        <v>115</v>
      </c>
      <c r="O7" s="37" t="s">
        <v>116</v>
      </c>
      <c r="P7" s="37">
        <v>73.040000000000006</v>
      </c>
      <c r="Q7" s="37">
        <v>80.819999999999993</v>
      </c>
      <c r="R7" s="37">
        <v>1849</v>
      </c>
      <c r="S7" s="37">
        <v>34022</v>
      </c>
      <c r="T7" s="37">
        <v>15.95</v>
      </c>
      <c r="U7" s="37">
        <v>2133.04</v>
      </c>
      <c r="V7" s="37">
        <v>24828</v>
      </c>
      <c r="W7" s="37">
        <v>3.53</v>
      </c>
      <c r="X7" s="37">
        <v>7033.43</v>
      </c>
      <c r="Y7" s="37">
        <v>75.86</v>
      </c>
      <c r="Z7" s="37">
        <v>75.28</v>
      </c>
      <c r="AA7" s="37">
        <v>75.89</v>
      </c>
      <c r="AB7" s="37">
        <v>75.77</v>
      </c>
      <c r="AC7" s="37">
        <v>74.28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1060.3599999999999</v>
      </c>
      <c r="BG7" s="37">
        <v>1014.49</v>
      </c>
      <c r="BH7" s="37">
        <v>752.01</v>
      </c>
      <c r="BI7" s="37">
        <v>719.18</v>
      </c>
      <c r="BJ7" s="37">
        <v>2007.34</v>
      </c>
      <c r="BK7" s="37">
        <v>1119.4100000000001</v>
      </c>
      <c r="BL7" s="37">
        <v>1067.74</v>
      </c>
      <c r="BM7" s="37">
        <v>1018.27</v>
      </c>
      <c r="BN7" s="37">
        <v>1120.55</v>
      </c>
      <c r="BO7" s="37">
        <v>855.79</v>
      </c>
      <c r="BP7" s="37">
        <v>707.33</v>
      </c>
      <c r="BQ7" s="37">
        <v>69.69</v>
      </c>
      <c r="BR7" s="37">
        <v>70.239999999999995</v>
      </c>
      <c r="BS7" s="37">
        <v>71.22</v>
      </c>
      <c r="BT7" s="37">
        <v>70.64</v>
      </c>
      <c r="BU7" s="37">
        <v>70.48</v>
      </c>
      <c r="BV7" s="37">
        <v>71.349999999999994</v>
      </c>
      <c r="BW7" s="37">
        <v>73.569999999999993</v>
      </c>
      <c r="BX7" s="37">
        <v>71.569999999999993</v>
      </c>
      <c r="BY7" s="37">
        <v>73.28</v>
      </c>
      <c r="BZ7" s="37">
        <v>82.82</v>
      </c>
      <c r="CA7" s="37">
        <v>101.26</v>
      </c>
      <c r="CB7" s="37">
        <v>147.27000000000001</v>
      </c>
      <c r="CC7" s="37">
        <v>150</v>
      </c>
      <c r="CD7" s="37">
        <v>150</v>
      </c>
      <c r="CE7" s="37">
        <v>150</v>
      </c>
      <c r="CF7" s="37">
        <v>150</v>
      </c>
      <c r="CG7" s="37">
        <v>182.55</v>
      </c>
      <c r="CH7" s="37">
        <v>184.87</v>
      </c>
      <c r="CI7" s="37">
        <v>195.88</v>
      </c>
      <c r="CJ7" s="37">
        <v>193.1</v>
      </c>
      <c r="CK7" s="37">
        <v>165.76</v>
      </c>
      <c r="CL7" s="37">
        <v>136.38999999999999</v>
      </c>
      <c r="CM7" s="37" t="s">
        <v>115</v>
      </c>
      <c r="CN7" s="37" t="s">
        <v>115</v>
      </c>
      <c r="CO7" s="37" t="s">
        <v>115</v>
      </c>
      <c r="CP7" s="37" t="s">
        <v>115</v>
      </c>
      <c r="CQ7" s="37" t="s">
        <v>115</v>
      </c>
      <c r="CR7" s="37">
        <v>50.27</v>
      </c>
      <c r="CS7" s="37">
        <v>51.08</v>
      </c>
      <c r="CT7" s="37">
        <v>49.75</v>
      </c>
      <c r="CU7" s="37">
        <v>51.05</v>
      </c>
      <c r="CV7" s="37">
        <v>50.12</v>
      </c>
      <c r="CW7" s="37">
        <v>60.13</v>
      </c>
      <c r="CX7" s="37">
        <v>96.6</v>
      </c>
      <c r="CY7" s="37">
        <v>95.12</v>
      </c>
      <c r="CZ7" s="37">
        <v>95.03</v>
      </c>
      <c r="DA7" s="37">
        <v>96.8</v>
      </c>
      <c r="DB7" s="37">
        <v>95.22</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2018-12-03T09:01:57Z</dcterms:created>
  <dcterms:modified xsi:type="dcterms:W3CDTF">2019-02-12T04:05:42Z</dcterms:modified>
</cp:coreProperties>
</file>