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460" tabRatio="931" activeTab="0"/>
  </bookViews>
  <sheets>
    <sheet name="歳入総括" sheetId="1" r:id="rId1"/>
    <sheet name="目的別総括" sheetId="2" r:id="rId2"/>
    <sheet name="性質別総括" sheetId="3" r:id="rId3"/>
    <sheet name="市町村税・繰入金内訳" sheetId="4" r:id="rId4"/>
    <sheet name="地方債内訳" sheetId="5" r:id="rId5"/>
    <sheet name="普建積立内訳" sheetId="6" r:id="rId6"/>
    <sheet name="予算総額" sheetId="7" r:id="rId7"/>
  </sheets>
  <definedNames>
    <definedName name="_xlnm.Print_Area" localSheetId="0">'歳入総括'!$A$1:$L$33</definedName>
    <definedName name="_xlnm.Print_Area" localSheetId="3">'市町村税・繰入金内訳'!$A$1:$L$29</definedName>
    <definedName name="_xlnm.Print_Area" localSheetId="2">'性質別総括'!$A$1:$M$24</definedName>
    <definedName name="_xlnm.Print_Area" localSheetId="4">'地方債内訳'!$A$1:$K$14</definedName>
    <definedName name="_xlnm.Print_Area" localSheetId="5">'普建積立内訳'!$A$1:$K$19</definedName>
    <definedName name="_xlnm.Print_Area" localSheetId="1">'目的別総括'!$A$1:$L$18</definedName>
    <definedName name="_xlnm.Print_Area" localSheetId="6">'予算総額'!$A$1:$G$74</definedName>
    <definedName name="その他の時間" localSheetId="3">#REF!</definedName>
    <definedName name="その他の時間">#REF!</definedName>
    <definedName name="その他の理由" localSheetId="3">#REF!</definedName>
    <definedName name="その他の理由">#REF!</definedName>
    <definedName name="リスト" localSheetId="3">#REF!</definedName>
    <definedName name="リスト">#REF!</definedName>
    <definedName name="勤務地" localSheetId="3">#REF!</definedName>
    <definedName name="勤務地">#REF!</definedName>
    <definedName name="事務室内" localSheetId="3">#REF!</definedName>
    <definedName name="事務室内">#REF!</definedName>
    <definedName name="事務室内の時間" localSheetId="3">#REF!</definedName>
    <definedName name="事務室内の時間">#REF!</definedName>
    <definedName name="職位" localSheetId="3">#REF!</definedName>
    <definedName name="職位">#REF!</definedName>
    <definedName name="前年度数値等" localSheetId="3">#REF!</definedName>
    <definedName name="前年度数値等" localSheetId="6">#REF!</definedName>
    <definedName name="前年度数値等">#REF!</definedName>
    <definedName name="庁舎外" localSheetId="3">#REF!</definedName>
    <definedName name="庁舎外">#REF!</definedName>
    <definedName name="庁舎外の時間" localSheetId="3">#REF!</definedName>
    <definedName name="庁舎外の時間">#REF!</definedName>
    <definedName name="庁舎内" localSheetId="3">#REF!</definedName>
    <definedName name="庁舎内">#REF!</definedName>
    <definedName name="庁舎内の時間" localSheetId="3">#REF!</definedName>
    <definedName name="庁舎内の時間">#REF!</definedName>
    <definedName name="年齢" localSheetId="3">#REF!</definedName>
    <definedName name="年齢">#REF!</definedName>
  </definedNames>
  <calcPr fullCalcOnLoad="1"/>
</workbook>
</file>

<file path=xl/comments6.xml><?xml version="1.0" encoding="utf-8"?>
<comments xmlns="http://schemas.openxmlformats.org/spreadsheetml/2006/main">
  <authors>
    <author>作成者</author>
  </authors>
  <commentList>
    <comment ref="H19" authorId="0">
      <text>
        <r>
          <rPr>
            <b/>
            <sz val="9"/>
            <rFont val="ＭＳ Ｐゴシック"/>
            <family val="3"/>
          </rPr>
          <t>前年度　8,418,296　⇒差176
狭山市　繰出金に計上すべき土地開発基金
　　　　　積立金175を積立金に誤計上
川口市　繰出金に計上すべき土地開発基金
　　　　　積立金1を積立金に誤計上</t>
        </r>
      </text>
    </comment>
  </commentList>
</comments>
</file>

<file path=xl/sharedStrings.xml><?xml version="1.0" encoding="utf-8"?>
<sst xmlns="http://schemas.openxmlformats.org/spreadsheetml/2006/main" count="276" uniqueCount="199">
  <si>
    <t>総務債</t>
  </si>
  <si>
    <t>民生債</t>
  </si>
  <si>
    <t>衛生債</t>
  </si>
  <si>
    <t>土木債</t>
  </si>
  <si>
    <t>教育債</t>
  </si>
  <si>
    <t>その他</t>
  </si>
  <si>
    <t>臨時財政対策債</t>
  </si>
  <si>
    <t>財政調整基金積立金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</si>
  <si>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</si>
  <si>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</si>
  <si>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</si>
  <si>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</si>
  <si>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</si>
  <si>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</si>
  <si>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</si>
  <si>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</si>
  <si>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</si>
  <si>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</si>
  <si>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</si>
  <si>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</si>
  <si>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</si>
  <si>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</si>
  <si>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</si>
  <si>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</si>
  <si>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</si>
  <si>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</si>
  <si>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</si>
  <si>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</si>
  <si>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</si>
  <si>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</si>
  <si>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</si>
  <si>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</si>
  <si>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</si>
  <si>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</si>
  <si>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</si>
  <si>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</si>
  <si>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</si>
  <si>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</si>
  <si>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</si>
  <si>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</si>
  <si>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</si>
  <si>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</si>
  <si>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</si>
  <si>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</si>
  <si>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</si>
  <si>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</si>
  <si>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</si>
  <si>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</si>
  <si>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</si>
  <si>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</si>
  <si>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</si>
  <si>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</si>
  <si>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</si>
  <si>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</si>
  <si>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</si>
  <si>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</si>
  <si>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</si>
  <si>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</si>
  <si>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</si>
  <si>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</si>
  <si>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</si>
  <si>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</si>
  <si>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</si>
  <si>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</si>
  <si>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</si>
  <si>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</si>
  <si>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</si>
  <si>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</si>
  <si>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</si>
  <si>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</si>
  <si>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番号</t>
  </si>
  <si>
    <t>団体名</t>
  </si>
  <si>
    <t>増減率</t>
  </si>
  <si>
    <t>白岡市</t>
  </si>
  <si>
    <t>市　　　　　　計</t>
  </si>
  <si>
    <t>町　　村　　計</t>
  </si>
  <si>
    <t>県　　　　　　計</t>
  </si>
  <si>
    <t>県民税所得割臨時交付金</t>
  </si>
  <si>
    <t>分離課税所得割交付金</t>
  </si>
  <si>
    <t>(Ｄ)</t>
  </si>
  <si>
    <t>　　　(Ｃ)</t>
  </si>
  <si>
    <t>　　　　(Ｂ)</t>
  </si>
  <si>
    <t>(Ａ)</t>
  </si>
  <si>
    <t>備考</t>
  </si>
  <si>
    <t>(Ｃ)/(B)</t>
  </si>
  <si>
    <t>(A)-(B)</t>
  </si>
  <si>
    <t>普通会計当初予算額</t>
  </si>
  <si>
    <t>増減額</t>
  </si>
  <si>
    <t>(単位：千円)</t>
  </si>
  <si>
    <r>
      <t>（９）　予算総額</t>
    </r>
    <r>
      <rPr>
        <b/>
        <sz val="18"/>
        <rFont val="ＭＳ Ｐゴシック"/>
        <family val="3"/>
      </rPr>
      <t>の市町村別明細</t>
    </r>
  </si>
  <si>
    <t>合　　　　　計</t>
  </si>
  <si>
    <t>県支出金</t>
  </si>
  <si>
    <t>国庫支出金</t>
  </si>
  <si>
    <t>交通安全対策特別交付金</t>
  </si>
  <si>
    <t>地方交付税</t>
  </si>
  <si>
    <t>地方特例交付金</t>
  </si>
  <si>
    <t>国有提供施設等所在
市町村助成交付金</t>
  </si>
  <si>
    <t>軽油引取税交付金</t>
  </si>
  <si>
    <t>自動車取得税交付金</t>
  </si>
  <si>
    <t>-</t>
  </si>
  <si>
    <t>ゴルフ場利用税交付金</t>
  </si>
  <si>
    <t>地方消費税交付金</t>
  </si>
  <si>
    <t>株式等譲渡所得割交付金</t>
  </si>
  <si>
    <t>配当割交付金</t>
  </si>
  <si>
    <t>利子割交付金</t>
  </si>
  <si>
    <t>地方譲与税</t>
  </si>
  <si>
    <t>諸収入</t>
  </si>
  <si>
    <t>繰越金</t>
  </si>
  <si>
    <t>繰入金</t>
  </si>
  <si>
    <t>寄附金</t>
  </si>
  <si>
    <t>財産収入</t>
  </si>
  <si>
    <t>使用料及び手数料</t>
  </si>
  <si>
    <t>分担金及び負担金</t>
  </si>
  <si>
    <t>市町村税</t>
  </si>
  <si>
    <t>金額A-B</t>
  </si>
  <si>
    <t>構成比</t>
  </si>
  <si>
    <t>金額(B)</t>
  </si>
  <si>
    <t>金額(A)</t>
  </si>
  <si>
    <t>増　　　　　　　　　　　　減</t>
  </si>
  <si>
    <t>平成３０年度当初予算額</t>
  </si>
  <si>
    <t>（単位：千円）</t>
  </si>
  <si>
    <t>（１）　歳入</t>
  </si>
  <si>
    <t>３　全市町村のデータ</t>
  </si>
  <si>
    <t>その他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</si>
  <si>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</si>
  <si>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</si>
  <si>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</si>
  <si>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</si>
  <si>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</si>
  <si>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</si>
  <si>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</si>
  <si>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</si>
  <si>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</si>
  <si>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</si>
  <si>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</si>
  <si>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</si>
  <si>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区　　　　　　　　分</t>
  </si>
  <si>
    <t>（２）　歳出（目的別）</t>
  </si>
  <si>
    <t>合　　　　　　　　　計</t>
  </si>
  <si>
    <t>計</t>
  </si>
  <si>
    <t>予備費</t>
  </si>
  <si>
    <t>繰出金</t>
  </si>
  <si>
    <t>貸付金</t>
  </si>
  <si>
    <t>投資及び出資金</t>
  </si>
  <si>
    <t>積立金</t>
  </si>
  <si>
    <t>補助費等</t>
  </si>
  <si>
    <t>維持補修費</t>
  </si>
  <si>
    <t>物件費</t>
  </si>
  <si>
    <t>その他の経費</t>
  </si>
  <si>
    <t>-</t>
  </si>
  <si>
    <t>失業対策事業費</t>
  </si>
  <si>
    <t>災害復旧事業費</t>
  </si>
  <si>
    <t>普通建設事業費</t>
  </si>
  <si>
    <t>投資的経費</t>
  </si>
  <si>
    <t>公債費</t>
  </si>
  <si>
    <t>扶助費</t>
  </si>
  <si>
    <t xml:space="preserve">    うち退職手当</t>
  </si>
  <si>
    <t xml:space="preserve">  うち職員給</t>
  </si>
  <si>
    <t>人件費</t>
  </si>
  <si>
    <t>義務的経費</t>
  </si>
  <si>
    <t>（３）　歳出（性質別）</t>
  </si>
  <si>
    <t>他会計繰入金</t>
  </si>
  <si>
    <t>その他特定目的基金繰入金</t>
  </si>
  <si>
    <t>減債基金繰入金</t>
  </si>
  <si>
    <t>財政調整基金繰入金</t>
  </si>
  <si>
    <t>内訳</t>
  </si>
  <si>
    <t>（５）　繰入金の内訳</t>
  </si>
  <si>
    <t>都市計画税</t>
  </si>
  <si>
    <t>たばこ税</t>
  </si>
  <si>
    <t>軽自動車税</t>
  </si>
  <si>
    <t>固定資産税</t>
  </si>
  <si>
    <t>法人税割</t>
  </si>
  <si>
    <t>法人均等割</t>
  </si>
  <si>
    <t>法人住民税</t>
  </si>
  <si>
    <t>所得割</t>
  </si>
  <si>
    <t>個人均等割</t>
  </si>
  <si>
    <t>個人住民税</t>
  </si>
  <si>
    <t>市町村民税</t>
  </si>
  <si>
    <t>（４）　市町村税の内訳</t>
  </si>
  <si>
    <t>合計</t>
  </si>
  <si>
    <t>小計（1～6）</t>
  </si>
  <si>
    <t>その他特定目的基金積立金</t>
  </si>
  <si>
    <t>減債基金積立金</t>
  </si>
  <si>
    <t>（８）　積立金の内訳</t>
  </si>
  <si>
    <t>単独事業費</t>
  </si>
  <si>
    <t>国直轄事業負担金</t>
  </si>
  <si>
    <t>国庫補助事業費</t>
  </si>
  <si>
    <t>（７）　普通建設事業費の内訳</t>
  </si>
  <si>
    <t>地方債</t>
  </si>
  <si>
    <t>（６）　地方債の内訳</t>
  </si>
  <si>
    <t>平成３０年度当初予算額</t>
  </si>
  <si>
    <t>令和元年度当初予算額</t>
  </si>
  <si>
    <t>環境性能割交付金</t>
  </si>
  <si>
    <t>平成３０年度当初予算額</t>
  </si>
  <si>
    <t>平成３０年度当初予算額</t>
  </si>
  <si>
    <t>平成３０年度</t>
  </si>
  <si>
    <t>令和元年度</t>
  </si>
  <si>
    <t>皆減</t>
  </si>
  <si>
    <t>皆増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</si>
</sst>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#,##0.0%;&quot;▲ &quot;#,##0.0%"/>
    <numFmt numFmtId="180" formatCode="0.0%"/>
    <numFmt numFmtId="181" formatCode="&quot;平&quot;&quot;成&quot;0&quot;年&quot;&quot;度&quot;"/>
    <numFmt numFmtId="182" formatCode="0.0;&quot;▲ &quot;0.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28"/>
      <name val="ＭＳ 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26"/>
      <name val="ＭＳ Ｐゴシック"/>
      <family val="3"/>
    </font>
    <font>
      <sz val="14"/>
      <color indexed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hair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>
        <color indexed="63"/>
      </bottom>
    </border>
    <border>
      <left style="thin"/>
      <right/>
      <top style="dotted"/>
      <bottom/>
    </border>
    <border>
      <left style="thin"/>
      <right/>
      <top/>
      <bottom style="dotted"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>
        <color indexed="63"/>
      </right>
      <top/>
      <bottom style="dotted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/>
      <right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1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15" fillId="37" borderId="0" applyNumberFormat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29" borderId="0" applyNumberFormat="0" applyBorder="0" applyAlignment="0" applyProtection="0"/>
    <xf numFmtId="0" fontId="35" fillId="41" borderId="0" applyNumberFormat="0" applyBorder="0" applyAlignment="0" applyProtection="0"/>
    <xf numFmtId="0" fontId="15" fillId="3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44" borderId="1" applyNumberFormat="0" applyAlignment="0" applyProtection="0"/>
    <xf numFmtId="0" fontId="18" fillId="45" borderId="2" applyNumberFormat="0" applyAlignment="0" applyProtection="0"/>
    <xf numFmtId="0" fontId="38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" fillId="49" borderId="4" applyNumberFormat="0" applyFont="0" applyAlignment="0" applyProtection="0"/>
    <xf numFmtId="0" fontId="40" fillId="0" borderId="5" applyNumberFormat="0" applyFill="0" applyAlignment="0" applyProtection="0"/>
    <xf numFmtId="0" fontId="20" fillId="0" borderId="6" applyNumberFormat="0" applyFill="0" applyAlignment="0" applyProtection="0"/>
    <xf numFmtId="0" fontId="41" fillId="50" borderId="0" applyNumberFormat="0" applyBorder="0" applyAlignment="0" applyProtection="0"/>
    <xf numFmtId="0" fontId="21" fillId="5" borderId="0" applyNumberFormat="0" applyBorder="0" applyAlignment="0" applyProtection="0"/>
    <xf numFmtId="0" fontId="42" fillId="51" borderId="7" applyNumberFormat="0" applyAlignment="0" applyProtection="0"/>
    <xf numFmtId="0" fontId="22" fillId="52" borderId="8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3" fillId="0" borderId="10" applyNumberFormat="0" applyFill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8" fillId="51" borderId="17" applyNumberFormat="0" applyAlignment="0" applyProtection="0"/>
    <xf numFmtId="0" fontId="27" fillId="52" borderId="18" applyNumberFormat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7" applyNumberFormat="0" applyAlignment="0" applyProtection="0"/>
    <xf numFmtId="0" fontId="29" fillId="13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0" fillId="7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4" fillId="0" borderId="0" xfId="117" applyFont="1" applyFill="1">
      <alignment vertical="center"/>
      <protection/>
    </xf>
    <xf numFmtId="0" fontId="5" fillId="0" borderId="0" xfId="117" applyFont="1" applyFill="1">
      <alignment vertical="center"/>
      <protection/>
    </xf>
    <xf numFmtId="176" fontId="4" fillId="0" borderId="0" xfId="117" applyNumberFormat="1" applyFont="1" applyFill="1" applyAlignment="1">
      <alignment/>
      <protection/>
    </xf>
    <xf numFmtId="176" fontId="4" fillId="0" borderId="0" xfId="117" applyNumberFormat="1" applyFont="1" applyFill="1">
      <alignment vertical="center"/>
      <protection/>
    </xf>
    <xf numFmtId="0" fontId="6" fillId="0" borderId="0" xfId="117" applyFont="1" applyFill="1">
      <alignment vertical="center"/>
      <protection/>
    </xf>
    <xf numFmtId="0" fontId="4" fillId="0" borderId="0" xfId="117" applyFont="1" applyFill="1" applyAlignment="1">
      <alignment/>
      <protection/>
    </xf>
    <xf numFmtId="0" fontId="4" fillId="0" borderId="0" xfId="117" applyFont="1" applyFill="1" applyAlignment="1">
      <alignment horizontal="right"/>
      <protection/>
    </xf>
    <xf numFmtId="0" fontId="7" fillId="0" borderId="0" xfId="117" applyFont="1" applyFill="1">
      <alignment vertical="center"/>
      <protection/>
    </xf>
    <xf numFmtId="0" fontId="4" fillId="0" borderId="19" xfId="117" applyFont="1" applyFill="1" applyBorder="1" applyAlignment="1">
      <alignment horizontal="center" vertical="center"/>
      <protection/>
    </xf>
    <xf numFmtId="176" fontId="4" fillId="0" borderId="19" xfId="117" applyNumberFormat="1" applyFont="1" applyFill="1" applyBorder="1" applyAlignment="1">
      <alignment horizontal="distributed" vertical="center"/>
      <protection/>
    </xf>
    <xf numFmtId="0" fontId="4" fillId="0" borderId="20" xfId="117" applyFont="1" applyFill="1" applyBorder="1" applyAlignment="1">
      <alignment horizontal="center" vertical="center"/>
      <protection/>
    </xf>
    <xf numFmtId="0" fontId="4" fillId="0" borderId="21" xfId="117" applyFont="1" applyFill="1" applyBorder="1" applyAlignment="1">
      <alignment horizontal="center" vertical="center"/>
      <protection/>
    </xf>
    <xf numFmtId="0" fontId="4" fillId="0" borderId="22" xfId="117" applyFont="1" applyFill="1" applyBorder="1" applyAlignment="1">
      <alignment horizontal="center" vertical="center"/>
      <protection/>
    </xf>
    <xf numFmtId="0" fontId="4" fillId="0" borderId="23" xfId="117" applyFont="1" applyFill="1" applyBorder="1">
      <alignment vertical="center"/>
      <protection/>
    </xf>
    <xf numFmtId="0" fontId="4" fillId="0" borderId="24" xfId="117" applyFont="1" applyFill="1" applyBorder="1" applyAlignment="1">
      <alignment horizontal="distributed" vertical="center"/>
      <protection/>
    </xf>
    <xf numFmtId="0" fontId="4" fillId="0" borderId="25" xfId="117" applyFont="1" applyFill="1" applyBorder="1">
      <alignment vertical="center"/>
      <protection/>
    </xf>
    <xf numFmtId="177" fontId="4" fillId="0" borderId="24" xfId="117" applyNumberFormat="1" applyFont="1" applyFill="1" applyBorder="1">
      <alignment vertical="center"/>
      <protection/>
    </xf>
    <xf numFmtId="177" fontId="4" fillId="0" borderId="26" xfId="117" applyNumberFormat="1" applyFont="1" applyFill="1" applyBorder="1">
      <alignment vertical="center"/>
      <protection/>
    </xf>
    <xf numFmtId="177" fontId="4" fillId="0" borderId="27" xfId="117" applyNumberFormat="1" applyFont="1" applyFill="1" applyBorder="1">
      <alignment vertical="center"/>
      <protection/>
    </xf>
    <xf numFmtId="179" fontId="4" fillId="0" borderId="27" xfId="117" applyNumberFormat="1" applyFont="1" applyFill="1" applyBorder="1">
      <alignment vertical="center"/>
      <protection/>
    </xf>
    <xf numFmtId="177" fontId="4" fillId="0" borderId="27" xfId="86" applyNumberFormat="1" applyFont="1" applyFill="1" applyBorder="1" applyAlignment="1">
      <alignment vertical="center"/>
    </xf>
    <xf numFmtId="179" fontId="4" fillId="0" borderId="25" xfId="117" applyNumberFormat="1" applyFont="1" applyFill="1" applyBorder="1" applyAlignment="1">
      <alignment horizontal="right" vertical="center"/>
      <protection/>
    </xf>
    <xf numFmtId="0" fontId="4" fillId="0" borderId="28" xfId="117" applyFont="1" applyFill="1" applyBorder="1">
      <alignment vertical="center"/>
      <protection/>
    </xf>
    <xf numFmtId="0" fontId="4" fillId="0" borderId="29" xfId="117" applyFont="1" applyFill="1" applyBorder="1" applyAlignment="1">
      <alignment horizontal="distributed" vertical="center"/>
      <protection/>
    </xf>
    <xf numFmtId="0" fontId="4" fillId="0" borderId="30" xfId="117" applyFont="1" applyFill="1" applyBorder="1">
      <alignment vertical="center"/>
      <protection/>
    </xf>
    <xf numFmtId="177" fontId="4" fillId="0" borderId="29" xfId="117" applyNumberFormat="1" applyFont="1" applyFill="1" applyBorder="1">
      <alignment vertical="center"/>
      <protection/>
    </xf>
    <xf numFmtId="177" fontId="4" fillId="0" borderId="31" xfId="117" applyNumberFormat="1" applyFont="1" applyFill="1" applyBorder="1">
      <alignment vertical="center"/>
      <protection/>
    </xf>
    <xf numFmtId="0" fontId="4" fillId="0" borderId="29" xfId="117" applyFont="1" applyFill="1" applyBorder="1" applyAlignment="1">
      <alignment horizontal="distributed" vertical="center" wrapText="1"/>
      <protection/>
    </xf>
    <xf numFmtId="0" fontId="4" fillId="0" borderId="29" xfId="117" applyFont="1" applyFill="1" applyBorder="1" applyAlignment="1">
      <alignment horizontal="distributed" vertical="center" wrapText="1" shrinkToFit="1"/>
      <protection/>
    </xf>
    <xf numFmtId="0" fontId="4" fillId="0" borderId="32" xfId="117" applyFont="1" applyFill="1" applyBorder="1">
      <alignment vertical="center"/>
      <protection/>
    </xf>
    <xf numFmtId="0" fontId="4" fillId="0" borderId="33" xfId="117" applyFont="1" applyFill="1" applyBorder="1" applyAlignment="1">
      <alignment horizontal="distributed" vertical="center"/>
      <protection/>
    </xf>
    <xf numFmtId="0" fontId="4" fillId="0" borderId="34" xfId="117" applyFont="1" applyFill="1" applyBorder="1">
      <alignment vertical="center"/>
      <protection/>
    </xf>
    <xf numFmtId="177" fontId="4" fillId="0" borderId="33" xfId="117" applyNumberFormat="1" applyFont="1" applyFill="1" applyBorder="1">
      <alignment vertical="center"/>
      <protection/>
    </xf>
    <xf numFmtId="0" fontId="4" fillId="0" borderId="35" xfId="117" applyFont="1" applyFill="1" applyBorder="1">
      <alignment vertical="center"/>
      <protection/>
    </xf>
    <xf numFmtId="0" fontId="4" fillId="0" borderId="36" xfId="117" applyFont="1" applyFill="1" applyBorder="1" applyAlignment="1">
      <alignment horizontal="center" vertical="center"/>
      <protection/>
    </xf>
    <xf numFmtId="0" fontId="4" fillId="0" borderId="37" xfId="117" applyFont="1" applyFill="1" applyBorder="1">
      <alignment vertical="center"/>
      <protection/>
    </xf>
    <xf numFmtId="177" fontId="4" fillId="0" borderId="36" xfId="117" applyNumberFormat="1" applyFont="1" applyFill="1" applyBorder="1">
      <alignment vertical="center"/>
      <protection/>
    </xf>
    <xf numFmtId="177" fontId="4" fillId="0" borderId="38" xfId="117" applyNumberFormat="1" applyFont="1" applyFill="1" applyBorder="1">
      <alignment vertical="center"/>
      <protection/>
    </xf>
    <xf numFmtId="179" fontId="4" fillId="0" borderId="38" xfId="117" applyNumberFormat="1" applyFont="1" applyFill="1" applyBorder="1">
      <alignment vertical="center"/>
      <protection/>
    </xf>
    <xf numFmtId="177" fontId="4" fillId="0" borderId="39" xfId="117" applyNumberFormat="1" applyFont="1" applyFill="1" applyBorder="1">
      <alignment vertical="center"/>
      <protection/>
    </xf>
    <xf numFmtId="179" fontId="4" fillId="0" borderId="37" xfId="117" applyNumberFormat="1" applyFont="1" applyFill="1" applyBorder="1" applyAlignment="1">
      <alignment horizontal="right" vertical="center"/>
      <protection/>
    </xf>
    <xf numFmtId="0" fontId="4" fillId="0" borderId="0" xfId="110" applyFont="1" applyFill="1" applyAlignment="1">
      <alignment horizontal="right"/>
      <protection/>
    </xf>
    <xf numFmtId="0" fontId="4" fillId="0" borderId="0" xfId="110" applyFont="1" applyFill="1">
      <alignment/>
      <protection/>
    </xf>
    <xf numFmtId="0" fontId="9" fillId="0" borderId="0" xfId="117" applyFont="1" applyFill="1">
      <alignment vertical="center"/>
      <protection/>
    </xf>
    <xf numFmtId="0" fontId="4" fillId="0" borderId="23" xfId="117" applyFont="1" applyFill="1" applyBorder="1" applyAlignment="1">
      <alignment horizontal="center" vertical="center"/>
      <protection/>
    </xf>
    <xf numFmtId="0" fontId="4" fillId="0" borderId="24" xfId="117" applyFont="1" applyFill="1" applyBorder="1">
      <alignment vertical="center"/>
      <protection/>
    </xf>
    <xf numFmtId="179" fontId="4" fillId="0" borderId="40" xfId="117" applyNumberFormat="1" applyFont="1" applyFill="1" applyBorder="1">
      <alignment vertical="center"/>
      <protection/>
    </xf>
    <xf numFmtId="0" fontId="4" fillId="0" borderId="26" xfId="117" applyFont="1" applyFill="1" applyBorder="1">
      <alignment vertical="center"/>
      <protection/>
    </xf>
    <xf numFmtId="0" fontId="4" fillId="0" borderId="28" xfId="117" applyFont="1" applyFill="1" applyBorder="1" applyAlignment="1">
      <alignment horizontal="center" vertical="center"/>
      <protection/>
    </xf>
    <xf numFmtId="0" fontId="4" fillId="0" borderId="29" xfId="117" applyFont="1" applyFill="1" applyBorder="1">
      <alignment vertical="center"/>
      <protection/>
    </xf>
    <xf numFmtId="0" fontId="4" fillId="0" borderId="31" xfId="117" applyFont="1" applyFill="1" applyBorder="1">
      <alignment vertical="center"/>
      <protection/>
    </xf>
    <xf numFmtId="0" fontId="4" fillId="0" borderId="41" xfId="117" applyFont="1" applyFill="1" applyBorder="1" applyAlignment="1">
      <alignment horizontal="distributed" vertical="center"/>
      <protection/>
    </xf>
    <xf numFmtId="0" fontId="4" fillId="0" borderId="42" xfId="117" applyFont="1" applyFill="1" applyBorder="1">
      <alignment vertical="center"/>
      <protection/>
    </xf>
    <xf numFmtId="0" fontId="4" fillId="0" borderId="41" xfId="117" applyFont="1" applyFill="1" applyBorder="1">
      <alignment vertical="center"/>
      <protection/>
    </xf>
    <xf numFmtId="0" fontId="4" fillId="0" borderId="43" xfId="117" applyFont="1" applyFill="1" applyBorder="1">
      <alignment vertical="center"/>
      <protection/>
    </xf>
    <xf numFmtId="0" fontId="10" fillId="0" borderId="0" xfId="117" applyFont="1" applyFill="1">
      <alignment vertical="center"/>
      <protection/>
    </xf>
    <xf numFmtId="0" fontId="4" fillId="0" borderId="36" xfId="117" applyFont="1" applyFill="1" applyBorder="1">
      <alignment vertical="center"/>
      <protection/>
    </xf>
    <xf numFmtId="177" fontId="4" fillId="0" borderId="38" xfId="86" applyNumberFormat="1" applyFont="1" applyFill="1" applyBorder="1" applyAlignment="1">
      <alignment vertical="center"/>
    </xf>
    <xf numFmtId="0" fontId="4" fillId="0" borderId="0" xfId="117" applyFont="1" applyFill="1" applyBorder="1">
      <alignment vertical="center"/>
      <protection/>
    </xf>
    <xf numFmtId="0" fontId="4" fillId="0" borderId="0" xfId="117" applyFont="1" applyFill="1" applyAlignment="1">
      <alignment horizontal="right" vertical="center"/>
      <protection/>
    </xf>
    <xf numFmtId="0" fontId="4" fillId="0" borderId="44" xfId="117" applyFont="1" applyFill="1" applyBorder="1">
      <alignment vertical="center"/>
      <protection/>
    </xf>
    <xf numFmtId="0" fontId="4" fillId="0" borderId="45" xfId="117" applyFont="1" applyFill="1" applyBorder="1" applyAlignment="1">
      <alignment horizontal="distributed" vertical="center"/>
      <protection/>
    </xf>
    <xf numFmtId="0" fontId="4" fillId="0" borderId="46" xfId="117" applyFont="1" applyFill="1" applyBorder="1">
      <alignment vertical="center"/>
      <protection/>
    </xf>
    <xf numFmtId="0" fontId="4" fillId="0" borderId="45" xfId="117" applyFont="1" applyFill="1" applyBorder="1">
      <alignment vertical="center"/>
      <protection/>
    </xf>
    <xf numFmtId="177" fontId="4" fillId="0" borderId="47" xfId="117" applyNumberFormat="1" applyFont="1" applyFill="1" applyBorder="1">
      <alignment vertical="center"/>
      <protection/>
    </xf>
    <xf numFmtId="179" fontId="4" fillId="0" borderId="47" xfId="117" applyNumberFormat="1" applyFont="1" applyFill="1" applyBorder="1">
      <alignment vertical="center"/>
      <protection/>
    </xf>
    <xf numFmtId="179" fontId="4" fillId="0" borderId="46" xfId="117" applyNumberFormat="1" applyFont="1" applyFill="1" applyBorder="1" applyAlignment="1">
      <alignment horizontal="right" vertical="center"/>
      <protection/>
    </xf>
    <xf numFmtId="0" fontId="4" fillId="0" borderId="48" xfId="117" applyFont="1" applyFill="1" applyBorder="1">
      <alignment vertical="center"/>
      <protection/>
    </xf>
    <xf numFmtId="0" fontId="4" fillId="0" borderId="49" xfId="117" applyFont="1" applyFill="1" applyBorder="1" applyAlignment="1">
      <alignment horizontal="distributed" vertical="center"/>
      <protection/>
    </xf>
    <xf numFmtId="0" fontId="4" fillId="0" borderId="50" xfId="117" applyFont="1" applyFill="1" applyBorder="1">
      <alignment vertical="center"/>
      <protection/>
    </xf>
    <xf numFmtId="0" fontId="4" fillId="0" borderId="51" xfId="117" applyFont="1" applyFill="1" applyBorder="1">
      <alignment vertical="center"/>
      <protection/>
    </xf>
    <xf numFmtId="0" fontId="4" fillId="0" borderId="52" xfId="117" applyFont="1" applyFill="1" applyBorder="1" applyAlignment="1">
      <alignment horizontal="distributed" vertical="center"/>
      <protection/>
    </xf>
    <xf numFmtId="0" fontId="4" fillId="0" borderId="53" xfId="117" applyFont="1" applyFill="1" applyBorder="1">
      <alignment vertical="center"/>
      <protection/>
    </xf>
    <xf numFmtId="0" fontId="4" fillId="0" borderId="54" xfId="117" applyFont="1" applyFill="1" applyBorder="1" applyAlignment="1">
      <alignment horizontal="center" vertical="center"/>
      <protection/>
    </xf>
    <xf numFmtId="178" fontId="4" fillId="0" borderId="27" xfId="117" applyNumberFormat="1" applyFont="1" applyFill="1" applyBorder="1">
      <alignment vertical="center"/>
      <protection/>
    </xf>
    <xf numFmtId="176" fontId="4" fillId="0" borderId="26" xfId="117" applyNumberFormat="1" applyFont="1" applyFill="1" applyBorder="1">
      <alignment vertical="center"/>
      <protection/>
    </xf>
    <xf numFmtId="0" fontId="4" fillId="0" borderId="55" xfId="117" applyFont="1" applyFill="1" applyBorder="1">
      <alignment vertical="center"/>
      <protection/>
    </xf>
    <xf numFmtId="0" fontId="4" fillId="0" borderId="56" xfId="117" applyFont="1" applyFill="1" applyBorder="1">
      <alignment vertical="center"/>
      <protection/>
    </xf>
    <xf numFmtId="0" fontId="4" fillId="0" borderId="57" xfId="117" applyFont="1" applyFill="1" applyBorder="1">
      <alignment vertical="center"/>
      <protection/>
    </xf>
    <xf numFmtId="0" fontId="4" fillId="0" borderId="58" xfId="117" applyFont="1" applyFill="1" applyBorder="1">
      <alignment vertical="center"/>
      <protection/>
    </xf>
    <xf numFmtId="0" fontId="10" fillId="0" borderId="59" xfId="110" applyFont="1" applyFill="1" applyBorder="1">
      <alignment/>
      <protection/>
    </xf>
    <xf numFmtId="178" fontId="4" fillId="0" borderId="38" xfId="117" applyNumberFormat="1" applyFont="1" applyFill="1" applyBorder="1">
      <alignment vertical="center"/>
      <protection/>
    </xf>
    <xf numFmtId="176" fontId="4" fillId="0" borderId="39" xfId="117" applyNumberFormat="1" applyFont="1" applyFill="1" applyBorder="1">
      <alignment vertical="center"/>
      <protection/>
    </xf>
    <xf numFmtId="176" fontId="7" fillId="0" borderId="0" xfId="117" applyNumberFormat="1" applyFont="1" applyFill="1">
      <alignment vertical="center"/>
      <protection/>
    </xf>
    <xf numFmtId="0" fontId="10" fillId="0" borderId="0" xfId="110" applyFont="1" applyFill="1">
      <alignment/>
      <protection/>
    </xf>
    <xf numFmtId="0" fontId="4" fillId="0" borderId="60" xfId="117" applyFont="1" applyFill="1" applyBorder="1">
      <alignment vertical="center"/>
      <protection/>
    </xf>
    <xf numFmtId="0" fontId="4" fillId="0" borderId="61" xfId="117" applyFont="1" applyFill="1" applyBorder="1">
      <alignment vertical="center"/>
      <protection/>
    </xf>
    <xf numFmtId="0" fontId="4" fillId="0" borderId="62" xfId="117" applyFont="1" applyFill="1" applyBorder="1">
      <alignment vertical="center"/>
      <protection/>
    </xf>
    <xf numFmtId="178" fontId="4" fillId="0" borderId="63" xfId="117" applyNumberFormat="1" applyFont="1" applyFill="1" applyBorder="1">
      <alignment vertical="center"/>
      <protection/>
    </xf>
    <xf numFmtId="176" fontId="4" fillId="0" borderId="64" xfId="117" applyNumberFormat="1" applyFont="1" applyFill="1" applyBorder="1">
      <alignment vertical="center"/>
      <protection/>
    </xf>
    <xf numFmtId="177" fontId="4" fillId="0" borderId="63" xfId="117" applyNumberFormat="1" applyFont="1" applyFill="1" applyBorder="1">
      <alignment vertical="center"/>
      <protection/>
    </xf>
    <xf numFmtId="179" fontId="4" fillId="0" borderId="61" xfId="117" applyNumberFormat="1" applyFont="1" applyFill="1" applyBorder="1" applyAlignment="1">
      <alignment horizontal="right" vertical="center"/>
      <protection/>
    </xf>
    <xf numFmtId="0" fontId="4" fillId="0" borderId="0" xfId="117" applyFont="1" applyFill="1" applyBorder="1" applyAlignment="1">
      <alignment horizontal="center" vertical="center"/>
      <protection/>
    </xf>
    <xf numFmtId="0" fontId="4" fillId="0" borderId="0" xfId="117" applyFont="1" applyFill="1" applyBorder="1" applyAlignment="1">
      <alignment horizontal="distributed" vertical="center"/>
      <protection/>
    </xf>
    <xf numFmtId="176" fontId="4" fillId="0" borderId="0" xfId="117" applyNumberFormat="1" applyFont="1" applyFill="1" applyBorder="1">
      <alignment vertical="center"/>
      <protection/>
    </xf>
    <xf numFmtId="180" fontId="4" fillId="0" borderId="0" xfId="117" applyNumberFormat="1" applyFont="1" applyFill="1" applyBorder="1">
      <alignment vertical="center"/>
      <protection/>
    </xf>
    <xf numFmtId="0" fontId="7" fillId="0" borderId="0" xfId="117" applyFont="1" applyFill="1" applyBorder="1">
      <alignment vertical="center"/>
      <protection/>
    </xf>
    <xf numFmtId="0" fontId="4" fillId="0" borderId="65" xfId="117" applyFont="1" applyFill="1" applyBorder="1" applyAlignment="1">
      <alignment horizontal="center" vertical="center"/>
      <protection/>
    </xf>
    <xf numFmtId="178" fontId="4" fillId="0" borderId="66" xfId="117" applyNumberFormat="1" applyFont="1" applyFill="1" applyBorder="1">
      <alignment vertical="center"/>
      <protection/>
    </xf>
    <xf numFmtId="0" fontId="4" fillId="0" borderId="67" xfId="117" applyFont="1" applyFill="1" applyBorder="1" applyAlignment="1">
      <alignment horizontal="center" vertical="center"/>
      <protection/>
    </xf>
    <xf numFmtId="0" fontId="4" fillId="0" borderId="67" xfId="117" applyFont="1" applyFill="1" applyBorder="1">
      <alignment vertical="center"/>
      <protection/>
    </xf>
    <xf numFmtId="178" fontId="4" fillId="0" borderId="47" xfId="117" applyNumberFormat="1" applyFont="1" applyFill="1" applyBorder="1">
      <alignment vertical="center"/>
      <protection/>
    </xf>
    <xf numFmtId="176" fontId="4" fillId="0" borderId="44" xfId="117" applyNumberFormat="1" applyFont="1" applyFill="1" applyBorder="1">
      <alignment vertical="center"/>
      <protection/>
    </xf>
    <xf numFmtId="0" fontId="4" fillId="0" borderId="35" xfId="117" applyFont="1" applyFill="1" applyBorder="1" applyAlignment="1">
      <alignment horizontal="center" vertical="center"/>
      <protection/>
    </xf>
    <xf numFmtId="0" fontId="4" fillId="0" borderId="36" xfId="117" applyFont="1" applyFill="1" applyBorder="1" applyAlignment="1">
      <alignment horizontal="distributed" vertical="center"/>
      <protection/>
    </xf>
    <xf numFmtId="0" fontId="4" fillId="0" borderId="62" xfId="117" applyFont="1" applyFill="1" applyBorder="1" applyAlignment="1">
      <alignment horizontal="distributed" vertical="center"/>
      <protection/>
    </xf>
    <xf numFmtId="0" fontId="11" fillId="0" borderId="0" xfId="117" applyFont="1" applyFill="1">
      <alignment vertical="center"/>
      <protection/>
    </xf>
    <xf numFmtId="0" fontId="12" fillId="0" borderId="0" xfId="117" applyFont="1" applyFill="1">
      <alignment vertical="center"/>
      <protection/>
    </xf>
    <xf numFmtId="0" fontId="12" fillId="0" borderId="0" xfId="117" applyFont="1" applyFill="1" applyBorder="1">
      <alignment vertical="center"/>
      <protection/>
    </xf>
    <xf numFmtId="0" fontId="12" fillId="0" borderId="0" xfId="117" applyFont="1" applyFill="1" applyAlignment="1">
      <alignment horizontal="right"/>
      <protection/>
    </xf>
    <xf numFmtId="0" fontId="13" fillId="0" borderId="68" xfId="117" applyFont="1" applyFill="1" applyBorder="1">
      <alignment vertical="center"/>
      <protection/>
    </xf>
    <xf numFmtId="0" fontId="12" fillId="0" borderId="69" xfId="117" applyFont="1" applyFill="1" applyBorder="1">
      <alignment vertical="center"/>
      <protection/>
    </xf>
    <xf numFmtId="0" fontId="12" fillId="0" borderId="69" xfId="117" applyNumberFormat="1" applyFont="1" applyFill="1" applyBorder="1" applyAlignment="1">
      <alignment horizontal="center" vertical="center"/>
      <protection/>
    </xf>
    <xf numFmtId="0" fontId="12" fillId="0" borderId="69" xfId="117" applyFont="1" applyFill="1" applyBorder="1" applyAlignment="1">
      <alignment horizontal="center" vertical="center"/>
      <protection/>
    </xf>
    <xf numFmtId="0" fontId="12" fillId="0" borderId="70" xfId="117" applyFont="1" applyFill="1" applyBorder="1">
      <alignment vertical="center"/>
      <protection/>
    </xf>
    <xf numFmtId="0" fontId="12" fillId="0" borderId="71" xfId="117" applyFont="1" applyFill="1" applyBorder="1" applyAlignment="1">
      <alignment horizontal="center" vertical="center"/>
      <protection/>
    </xf>
    <xf numFmtId="0" fontId="12" fillId="0" borderId="72" xfId="117" applyFont="1" applyFill="1" applyBorder="1" applyAlignment="1">
      <alignment horizontal="center" vertical="center"/>
      <protection/>
    </xf>
    <xf numFmtId="0" fontId="12" fillId="0" borderId="72" xfId="117" applyFont="1" applyFill="1" applyBorder="1" applyAlignment="1" applyProtection="1">
      <alignment horizontal="center"/>
      <protection/>
    </xf>
    <xf numFmtId="0" fontId="12" fillId="0" borderId="73" xfId="117" applyFont="1" applyFill="1" applyBorder="1" applyAlignment="1">
      <alignment horizontal="center" vertical="center"/>
      <protection/>
    </xf>
    <xf numFmtId="0" fontId="12" fillId="0" borderId="74" xfId="117" applyFont="1" applyFill="1" applyBorder="1">
      <alignment vertical="center"/>
      <protection/>
    </xf>
    <xf numFmtId="0" fontId="12" fillId="0" borderId="75" xfId="117" applyFont="1" applyFill="1" applyBorder="1" applyAlignment="1">
      <alignment vertical="center" shrinkToFit="1"/>
      <protection/>
    </xf>
    <xf numFmtId="0" fontId="12" fillId="0" borderId="75" xfId="117" applyFont="1" applyFill="1" applyBorder="1" applyAlignment="1" applyProtection="1">
      <alignment horizontal="right"/>
      <protection/>
    </xf>
    <xf numFmtId="0" fontId="12" fillId="0" borderId="76" xfId="117" applyFont="1" applyFill="1" applyBorder="1">
      <alignment vertical="center"/>
      <protection/>
    </xf>
    <xf numFmtId="178" fontId="12" fillId="0" borderId="71" xfId="117" applyNumberFormat="1" applyFont="1" applyFill="1" applyBorder="1">
      <alignment vertical="center"/>
      <protection/>
    </xf>
    <xf numFmtId="178" fontId="12" fillId="0" borderId="72" xfId="117" applyNumberFormat="1" applyFont="1" applyFill="1" applyBorder="1">
      <alignment vertical="center"/>
      <protection/>
    </xf>
    <xf numFmtId="177" fontId="12" fillId="0" borderId="72" xfId="117" applyNumberFormat="1" applyFont="1" applyFill="1" applyBorder="1">
      <alignment vertical="center"/>
      <protection/>
    </xf>
    <xf numFmtId="179" fontId="12" fillId="0" borderId="72" xfId="117" applyNumberFormat="1" applyFont="1" applyFill="1" applyBorder="1" applyAlignment="1">
      <alignment horizontal="right" vertical="center"/>
      <protection/>
    </xf>
    <xf numFmtId="0" fontId="12" fillId="0" borderId="73" xfId="117" applyFont="1" applyFill="1" applyBorder="1">
      <alignment vertical="center"/>
      <protection/>
    </xf>
    <xf numFmtId="178" fontId="12" fillId="0" borderId="77" xfId="117" applyNumberFormat="1" applyFont="1" applyFill="1" applyBorder="1">
      <alignment vertical="center"/>
      <protection/>
    </xf>
    <xf numFmtId="178" fontId="12" fillId="0" borderId="78" xfId="117" applyNumberFormat="1" applyFont="1" applyFill="1" applyBorder="1">
      <alignment vertical="center"/>
      <protection/>
    </xf>
    <xf numFmtId="177" fontId="12" fillId="0" borderId="78" xfId="117" applyNumberFormat="1" applyFont="1" applyFill="1" applyBorder="1">
      <alignment vertical="center"/>
      <protection/>
    </xf>
    <xf numFmtId="179" fontId="12" fillId="0" borderId="78" xfId="117" applyNumberFormat="1" applyFont="1" applyFill="1" applyBorder="1" applyAlignment="1">
      <alignment horizontal="right" vertical="center"/>
      <protection/>
    </xf>
    <xf numFmtId="0" fontId="12" fillId="0" borderId="79" xfId="117" applyFont="1" applyFill="1" applyBorder="1">
      <alignment vertical="center"/>
      <protection/>
    </xf>
    <xf numFmtId="178" fontId="12" fillId="0" borderId="72" xfId="117" applyNumberFormat="1" applyFont="1" applyFill="1" applyBorder="1" applyAlignment="1">
      <alignment vertical="center" shrinkToFit="1"/>
      <protection/>
    </xf>
    <xf numFmtId="178" fontId="12" fillId="0" borderId="80" xfId="117" applyNumberFormat="1" applyFont="1" applyFill="1" applyBorder="1">
      <alignment vertical="center"/>
      <protection/>
    </xf>
    <xf numFmtId="178" fontId="12" fillId="0" borderId="81" xfId="117" applyNumberFormat="1" applyFont="1" applyFill="1" applyBorder="1">
      <alignment vertical="center"/>
      <protection/>
    </xf>
    <xf numFmtId="177" fontId="12" fillId="0" borderId="81" xfId="117" applyNumberFormat="1" applyFont="1" applyFill="1" applyBorder="1">
      <alignment vertical="center"/>
      <protection/>
    </xf>
    <xf numFmtId="179" fontId="12" fillId="0" borderId="81" xfId="117" applyNumberFormat="1" applyFont="1" applyFill="1" applyBorder="1" applyAlignment="1">
      <alignment horizontal="right" vertical="center"/>
      <protection/>
    </xf>
    <xf numFmtId="0" fontId="12" fillId="0" borderId="82" xfId="117" applyFont="1" applyFill="1" applyBorder="1">
      <alignment vertical="center"/>
      <protection/>
    </xf>
    <xf numFmtId="178" fontId="12" fillId="0" borderId="83" xfId="117" applyNumberFormat="1" applyFont="1" applyFill="1" applyBorder="1">
      <alignment vertical="center"/>
      <protection/>
    </xf>
    <xf numFmtId="0" fontId="12" fillId="0" borderId="84" xfId="117" applyFont="1" applyFill="1" applyBorder="1">
      <alignment vertical="center"/>
      <protection/>
    </xf>
    <xf numFmtId="0" fontId="12" fillId="0" borderId="0" xfId="117" applyFont="1" applyFill="1" applyAlignment="1">
      <alignment vertical="center"/>
      <protection/>
    </xf>
    <xf numFmtId="180" fontId="4" fillId="0" borderId="27" xfId="117" applyNumberFormat="1" applyFont="1" applyFill="1" applyBorder="1">
      <alignment vertical="center"/>
      <protection/>
    </xf>
    <xf numFmtId="180" fontId="4" fillId="0" borderId="38" xfId="117" applyNumberFormat="1" applyFont="1" applyFill="1" applyBorder="1">
      <alignment vertical="center"/>
      <protection/>
    </xf>
    <xf numFmtId="177" fontId="4" fillId="0" borderId="66" xfId="117" applyNumberFormat="1" applyFont="1" applyFill="1" applyBorder="1">
      <alignment vertical="center"/>
      <protection/>
    </xf>
    <xf numFmtId="179" fontId="4" fillId="0" borderId="66" xfId="117" applyNumberFormat="1" applyFont="1" applyFill="1" applyBorder="1">
      <alignment vertical="center"/>
      <protection/>
    </xf>
    <xf numFmtId="177" fontId="4" fillId="0" borderId="59" xfId="117" applyNumberFormat="1" applyFont="1" applyFill="1" applyBorder="1">
      <alignment vertical="center"/>
      <protection/>
    </xf>
    <xf numFmtId="180" fontId="4" fillId="0" borderId="66" xfId="117" applyNumberFormat="1" applyFont="1" applyFill="1" applyBorder="1">
      <alignment vertical="center"/>
      <protection/>
    </xf>
    <xf numFmtId="177" fontId="4" fillId="0" borderId="43" xfId="117" applyNumberFormat="1" applyFont="1" applyFill="1" applyBorder="1">
      <alignment vertical="center"/>
      <protection/>
    </xf>
    <xf numFmtId="177" fontId="4" fillId="0" borderId="66" xfId="86" applyNumberFormat="1" applyFont="1" applyFill="1" applyBorder="1" applyAlignment="1">
      <alignment vertical="center"/>
    </xf>
    <xf numFmtId="179" fontId="4" fillId="0" borderId="85" xfId="117" applyNumberFormat="1" applyFont="1" applyFill="1" applyBorder="1" applyAlignment="1">
      <alignment horizontal="right" vertical="center"/>
      <protection/>
    </xf>
    <xf numFmtId="179" fontId="4" fillId="0" borderId="72" xfId="117" applyNumberFormat="1" applyFont="1" applyFill="1" applyBorder="1">
      <alignment vertical="center"/>
      <protection/>
    </xf>
    <xf numFmtId="0" fontId="4" fillId="0" borderId="59" xfId="117" applyFont="1" applyFill="1" applyBorder="1">
      <alignment vertical="center"/>
      <protection/>
    </xf>
    <xf numFmtId="176" fontId="4" fillId="0" borderId="59" xfId="117" applyNumberFormat="1" applyFont="1" applyFill="1" applyBorder="1">
      <alignment vertical="center"/>
      <protection/>
    </xf>
    <xf numFmtId="38" fontId="54" fillId="0" borderId="0" xfId="84" applyFont="1" applyAlignment="1">
      <alignment vertical="center"/>
    </xf>
    <xf numFmtId="38" fontId="54" fillId="0" borderId="59" xfId="84" applyFont="1" applyBorder="1" applyAlignment="1">
      <alignment vertical="center"/>
    </xf>
    <xf numFmtId="38" fontId="54" fillId="0" borderId="86" xfId="84" applyFont="1" applyBorder="1" applyAlignment="1">
      <alignment vertical="center"/>
    </xf>
    <xf numFmtId="38" fontId="54" fillId="0" borderId="87" xfId="84" applyFont="1" applyBorder="1" applyAlignment="1">
      <alignment vertical="center"/>
    </xf>
    <xf numFmtId="38" fontId="54" fillId="0" borderId="88" xfId="84" applyFont="1" applyBorder="1" applyAlignment="1">
      <alignment vertical="center"/>
    </xf>
    <xf numFmtId="38" fontId="54" fillId="0" borderId="0" xfId="84" applyFont="1" applyBorder="1" applyAlignment="1">
      <alignment vertical="center"/>
    </xf>
    <xf numFmtId="38" fontId="54" fillId="0" borderId="89" xfId="84" applyFont="1" applyBorder="1" applyAlignment="1">
      <alignment vertical="center"/>
    </xf>
    <xf numFmtId="177" fontId="12" fillId="0" borderId="90" xfId="117" applyNumberFormat="1" applyFont="1" applyFill="1" applyBorder="1">
      <alignment vertical="center"/>
      <protection/>
    </xf>
    <xf numFmtId="179" fontId="12" fillId="0" borderId="90" xfId="117" applyNumberFormat="1" applyFont="1" applyFill="1" applyBorder="1" applyAlignment="1">
      <alignment horizontal="right" vertical="center"/>
      <protection/>
    </xf>
    <xf numFmtId="38" fontId="12" fillId="0" borderId="90" xfId="84" applyFont="1" applyFill="1" applyBorder="1" applyAlignment="1">
      <alignment vertical="center"/>
    </xf>
    <xf numFmtId="178" fontId="12" fillId="0" borderId="90" xfId="117" applyNumberFormat="1" applyFont="1" applyFill="1" applyBorder="1">
      <alignment vertical="center"/>
      <protection/>
    </xf>
    <xf numFmtId="178" fontId="4" fillId="0" borderId="91" xfId="117" applyNumberFormat="1" applyFont="1" applyFill="1" applyBorder="1">
      <alignment vertical="center"/>
      <protection/>
    </xf>
    <xf numFmtId="176" fontId="4" fillId="0" borderId="92" xfId="117" applyNumberFormat="1" applyFont="1" applyFill="1" applyBorder="1">
      <alignment vertical="center"/>
      <protection/>
    </xf>
    <xf numFmtId="177" fontId="4" fillId="0" borderId="91" xfId="117" applyNumberFormat="1" applyFont="1" applyFill="1" applyBorder="1">
      <alignment vertical="center"/>
      <protection/>
    </xf>
    <xf numFmtId="179" fontId="4" fillId="0" borderId="93" xfId="117" applyNumberFormat="1" applyFont="1" applyFill="1" applyBorder="1" applyAlignment="1">
      <alignment horizontal="right" vertical="center"/>
      <protection/>
    </xf>
    <xf numFmtId="0" fontId="4" fillId="0" borderId="94" xfId="117" applyFont="1" applyFill="1" applyBorder="1">
      <alignment vertical="center"/>
      <protection/>
    </xf>
    <xf numFmtId="177" fontId="4" fillId="0" borderId="95" xfId="117" applyNumberFormat="1" applyFont="1" applyFill="1" applyBorder="1">
      <alignment vertical="center"/>
      <protection/>
    </xf>
    <xf numFmtId="179" fontId="4" fillId="0" borderId="95" xfId="117" applyNumberFormat="1" applyFont="1" applyFill="1" applyBorder="1">
      <alignment vertical="center"/>
      <protection/>
    </xf>
    <xf numFmtId="0" fontId="4" fillId="0" borderId="96" xfId="117" applyFont="1" applyFill="1" applyBorder="1">
      <alignment vertical="center"/>
      <protection/>
    </xf>
    <xf numFmtId="179" fontId="4" fillId="0" borderId="97" xfId="117" applyNumberFormat="1" applyFont="1" applyFill="1" applyBorder="1" applyAlignment="1">
      <alignment horizontal="right" vertical="center"/>
      <protection/>
    </xf>
    <xf numFmtId="179" fontId="4" fillId="0" borderId="98" xfId="117" applyNumberFormat="1" applyFont="1" applyFill="1" applyBorder="1">
      <alignment vertical="center"/>
      <protection/>
    </xf>
    <xf numFmtId="0" fontId="4" fillId="0" borderId="39" xfId="117" applyFont="1" applyFill="1" applyBorder="1">
      <alignment vertical="center"/>
      <protection/>
    </xf>
    <xf numFmtId="38" fontId="12" fillId="0" borderId="20" xfId="84" applyFont="1" applyFill="1" applyBorder="1" applyAlignment="1">
      <alignment vertical="center"/>
    </xf>
    <xf numFmtId="178" fontId="12" fillId="0" borderId="20" xfId="117" applyNumberFormat="1" applyFont="1" applyFill="1" applyBorder="1">
      <alignment vertical="center"/>
      <protection/>
    </xf>
    <xf numFmtId="177" fontId="12" fillId="0" borderId="20" xfId="117" applyNumberFormat="1" applyFont="1" applyFill="1" applyBorder="1">
      <alignment vertical="center"/>
      <protection/>
    </xf>
    <xf numFmtId="179" fontId="12" fillId="0" borderId="20" xfId="117" applyNumberFormat="1" applyFont="1" applyFill="1" applyBorder="1" applyAlignment="1">
      <alignment horizontal="right" vertical="center"/>
      <protection/>
    </xf>
    <xf numFmtId="178" fontId="12" fillId="0" borderId="22" xfId="117" applyNumberFormat="1" applyFont="1" applyFill="1" applyBorder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80" fontId="4" fillId="0" borderId="0" xfId="69" applyNumberFormat="1" applyFont="1" applyFill="1" applyAlignment="1">
      <alignment vertical="center"/>
    </xf>
    <xf numFmtId="38" fontId="4" fillId="0" borderId="0" xfId="84" applyFont="1" applyFill="1" applyAlignment="1">
      <alignment vertical="center"/>
    </xf>
    <xf numFmtId="38" fontId="10" fillId="0" borderId="0" xfId="84" applyFont="1" applyFill="1" applyAlignment="1">
      <alignment vertical="center"/>
    </xf>
    <xf numFmtId="0" fontId="4" fillId="0" borderId="0" xfId="117" applyFont="1" applyFill="1" applyAlignment="1">
      <alignment vertical="center" shrinkToFit="1"/>
      <protection/>
    </xf>
    <xf numFmtId="38" fontId="4" fillId="0" borderId="0" xfId="84" applyFont="1" applyFill="1" applyAlignment="1">
      <alignment shrinkToFit="1"/>
    </xf>
    <xf numFmtId="10" fontId="4" fillId="0" borderId="0" xfId="69" applyNumberFormat="1" applyFont="1" applyFill="1" applyAlignment="1">
      <alignment shrinkToFit="1"/>
    </xf>
    <xf numFmtId="38" fontId="4" fillId="0" borderId="0" xfId="110" applyNumberFormat="1" applyFont="1" applyFill="1">
      <alignment/>
      <protection/>
    </xf>
    <xf numFmtId="180" fontId="4" fillId="0" borderId="0" xfId="110" applyNumberFormat="1" applyFont="1" applyFill="1">
      <alignment/>
      <protection/>
    </xf>
    <xf numFmtId="38" fontId="4" fillId="0" borderId="0" xfId="84" applyFont="1" applyFill="1" applyAlignment="1">
      <alignment/>
    </xf>
    <xf numFmtId="180" fontId="4" fillId="0" borderId="0" xfId="69" applyNumberFormat="1" applyFont="1" applyFill="1" applyAlignment="1">
      <alignment/>
    </xf>
    <xf numFmtId="177" fontId="4" fillId="0" borderId="0" xfId="110" applyNumberFormat="1" applyFont="1" applyFill="1">
      <alignment/>
      <protection/>
    </xf>
    <xf numFmtId="178" fontId="12" fillId="0" borderId="99" xfId="117" applyNumberFormat="1" applyFont="1" applyFill="1" applyBorder="1">
      <alignment vertical="center"/>
      <protection/>
    </xf>
    <xf numFmtId="179" fontId="4" fillId="0" borderId="100" xfId="117" applyNumberFormat="1" applyFont="1" applyFill="1" applyBorder="1">
      <alignment vertical="center"/>
      <protection/>
    </xf>
    <xf numFmtId="179" fontId="4" fillId="0" borderId="101" xfId="117" applyNumberFormat="1" applyFont="1" applyFill="1" applyBorder="1">
      <alignment vertical="center"/>
      <protection/>
    </xf>
    <xf numFmtId="179" fontId="14" fillId="0" borderId="25" xfId="117" applyNumberFormat="1" applyFont="1" applyFill="1" applyBorder="1" applyAlignment="1">
      <alignment horizontal="right" vertical="center"/>
      <protection/>
    </xf>
    <xf numFmtId="38" fontId="54" fillId="0" borderId="72" xfId="84" applyFont="1" applyBorder="1" applyAlignment="1">
      <alignment vertical="center"/>
    </xf>
    <xf numFmtId="177" fontId="4" fillId="0" borderId="27" xfId="117" applyNumberFormat="1" applyFont="1" applyFill="1" applyBorder="1" applyAlignment="1">
      <alignment horizontal="right" vertical="center"/>
      <protection/>
    </xf>
    <xf numFmtId="180" fontId="4" fillId="0" borderId="27" xfId="117" applyNumberFormat="1" applyFont="1" applyFill="1" applyBorder="1" applyAlignment="1">
      <alignment horizontal="right" vertical="center"/>
      <protection/>
    </xf>
    <xf numFmtId="178" fontId="12" fillId="0" borderId="102" xfId="117" applyNumberFormat="1" applyFont="1" applyFill="1" applyBorder="1">
      <alignment vertical="center"/>
      <protection/>
    </xf>
    <xf numFmtId="178" fontId="12" fillId="0" borderId="103" xfId="117" applyNumberFormat="1" applyFont="1" applyFill="1" applyBorder="1">
      <alignment vertical="center"/>
      <protection/>
    </xf>
    <xf numFmtId="38" fontId="54" fillId="0" borderId="104" xfId="84" applyFont="1" applyBorder="1" applyAlignment="1">
      <alignment vertical="center"/>
    </xf>
    <xf numFmtId="177" fontId="12" fillId="0" borderId="103" xfId="117" applyNumberFormat="1" applyFont="1" applyFill="1" applyBorder="1">
      <alignment vertical="center"/>
      <protection/>
    </xf>
    <xf numFmtId="179" fontId="12" fillId="0" borderId="103" xfId="117" applyNumberFormat="1" applyFont="1" applyFill="1" applyBorder="1" applyAlignment="1">
      <alignment horizontal="right" vertical="center"/>
      <protection/>
    </xf>
    <xf numFmtId="178" fontId="12" fillId="0" borderId="105" xfId="117" applyNumberFormat="1" applyFont="1" applyFill="1" applyBorder="1">
      <alignment vertical="center"/>
      <protection/>
    </xf>
    <xf numFmtId="38" fontId="54" fillId="0" borderId="99" xfId="84" applyFont="1" applyBorder="1" applyAlignment="1">
      <alignment vertical="center"/>
    </xf>
    <xf numFmtId="177" fontId="12" fillId="0" borderId="99" xfId="117" applyNumberFormat="1" applyFont="1" applyFill="1" applyBorder="1">
      <alignment vertical="center"/>
      <protection/>
    </xf>
    <xf numFmtId="179" fontId="12" fillId="0" borderId="99" xfId="117" applyNumberFormat="1" applyFont="1" applyFill="1" applyBorder="1" applyAlignment="1">
      <alignment horizontal="right" vertical="center"/>
      <protection/>
    </xf>
    <xf numFmtId="178" fontId="12" fillId="0" borderId="106" xfId="117" applyNumberFormat="1" applyFont="1" applyFill="1" applyBorder="1">
      <alignment vertical="center"/>
      <protection/>
    </xf>
    <xf numFmtId="0" fontId="4" fillId="0" borderId="107" xfId="117" applyFont="1" applyFill="1" applyBorder="1" applyAlignment="1">
      <alignment vertical="center" wrapText="1"/>
      <protection/>
    </xf>
    <xf numFmtId="0" fontId="4" fillId="0" borderId="0" xfId="117" applyFont="1" applyFill="1" applyBorder="1" applyAlignment="1">
      <alignment vertical="center" wrapText="1"/>
      <protection/>
    </xf>
    <xf numFmtId="179" fontId="4" fillId="0" borderId="108" xfId="117" applyNumberFormat="1" applyFont="1" applyFill="1" applyBorder="1" applyAlignment="1">
      <alignment horizontal="right" vertical="center"/>
      <protection/>
    </xf>
    <xf numFmtId="177" fontId="4" fillId="0" borderId="108" xfId="86" applyNumberFormat="1" applyFont="1" applyFill="1" applyBorder="1" applyAlignment="1">
      <alignment vertical="center"/>
    </xf>
    <xf numFmtId="38" fontId="12" fillId="0" borderId="0" xfId="117" applyNumberFormat="1" applyFont="1" applyFill="1">
      <alignment vertical="center"/>
      <protection/>
    </xf>
    <xf numFmtId="0" fontId="4" fillId="0" borderId="109" xfId="117" applyFont="1" applyFill="1" applyBorder="1" applyAlignment="1">
      <alignment horizontal="center" vertical="center"/>
      <protection/>
    </xf>
    <xf numFmtId="0" fontId="4" fillId="0" borderId="107" xfId="117" applyFont="1" applyFill="1" applyBorder="1" applyAlignment="1">
      <alignment horizontal="center" vertical="center"/>
      <protection/>
    </xf>
    <xf numFmtId="0" fontId="4" fillId="0" borderId="110" xfId="117" applyFont="1" applyFill="1" applyBorder="1" applyAlignment="1">
      <alignment horizontal="center" vertical="center"/>
      <protection/>
    </xf>
    <xf numFmtId="0" fontId="4" fillId="0" borderId="111" xfId="117" applyFont="1" applyFill="1" applyBorder="1" applyAlignment="1">
      <alignment horizontal="center" vertical="center"/>
      <protection/>
    </xf>
    <xf numFmtId="0" fontId="4" fillId="0" borderId="112" xfId="117" applyFont="1" applyFill="1" applyBorder="1" applyAlignment="1">
      <alignment horizontal="center" vertical="center"/>
      <protection/>
    </xf>
    <xf numFmtId="0" fontId="4" fillId="0" borderId="93" xfId="117" applyFont="1" applyFill="1" applyBorder="1" applyAlignment="1">
      <alignment horizontal="center" vertical="center"/>
      <protection/>
    </xf>
    <xf numFmtId="176" fontId="4" fillId="0" borderId="113" xfId="117" applyNumberFormat="1" applyFont="1" applyFill="1" applyBorder="1" applyAlignment="1">
      <alignment horizontal="center" vertical="center" shrinkToFit="1"/>
      <protection/>
    </xf>
    <xf numFmtId="176" fontId="4" fillId="0" borderId="114" xfId="117" applyNumberFormat="1" applyFont="1" applyFill="1" applyBorder="1" applyAlignment="1">
      <alignment horizontal="center" vertical="center" shrinkToFit="1"/>
      <protection/>
    </xf>
    <xf numFmtId="176" fontId="4" fillId="0" borderId="115" xfId="117" applyNumberFormat="1" applyFont="1" applyFill="1" applyBorder="1" applyAlignment="1">
      <alignment horizontal="center" vertical="center" shrinkToFit="1"/>
      <protection/>
    </xf>
    <xf numFmtId="176" fontId="4" fillId="0" borderId="116" xfId="117" applyNumberFormat="1" applyFont="1" applyFill="1" applyBorder="1" applyAlignment="1">
      <alignment horizontal="center" vertical="center" shrinkToFit="1"/>
      <protection/>
    </xf>
    <xf numFmtId="176" fontId="4" fillId="0" borderId="116" xfId="117" applyNumberFormat="1" applyFont="1" applyFill="1" applyBorder="1" applyAlignment="1">
      <alignment horizontal="center" vertical="center"/>
      <protection/>
    </xf>
    <xf numFmtId="176" fontId="4" fillId="0" borderId="114" xfId="117" applyNumberFormat="1" applyFont="1" applyFill="1" applyBorder="1" applyAlignment="1">
      <alignment horizontal="center" vertical="center"/>
      <protection/>
    </xf>
    <xf numFmtId="176" fontId="4" fillId="0" borderId="117" xfId="117" applyNumberFormat="1" applyFont="1" applyFill="1" applyBorder="1" applyAlignment="1">
      <alignment horizontal="center" vertical="center"/>
      <protection/>
    </xf>
    <xf numFmtId="176" fontId="55" fillId="0" borderId="113" xfId="117" applyNumberFormat="1" applyFont="1" applyFill="1" applyBorder="1" applyAlignment="1">
      <alignment horizontal="center" vertical="center" shrinkToFit="1"/>
      <protection/>
    </xf>
    <xf numFmtId="176" fontId="55" fillId="0" borderId="114" xfId="117" applyNumberFormat="1" applyFont="1" applyFill="1" applyBorder="1" applyAlignment="1">
      <alignment horizontal="center" vertical="center" shrinkToFit="1"/>
      <protection/>
    </xf>
    <xf numFmtId="176" fontId="55" fillId="0" borderId="115" xfId="117" applyNumberFormat="1" applyFont="1" applyFill="1" applyBorder="1" applyAlignment="1">
      <alignment horizontal="center" vertical="center" shrinkToFit="1"/>
      <protection/>
    </xf>
    <xf numFmtId="176" fontId="55" fillId="0" borderId="116" xfId="117" applyNumberFormat="1" applyFont="1" applyFill="1" applyBorder="1" applyAlignment="1">
      <alignment horizontal="center" vertical="center" shrinkToFit="1"/>
      <protection/>
    </xf>
    <xf numFmtId="0" fontId="3" fillId="0" borderId="114" xfId="110" applyFill="1" applyBorder="1" applyAlignment="1">
      <alignment horizontal="center" vertical="center"/>
      <protection/>
    </xf>
    <xf numFmtId="0" fontId="3" fillId="0" borderId="117" xfId="110" applyFill="1" applyBorder="1" applyAlignment="1">
      <alignment horizontal="center" vertical="center"/>
      <protection/>
    </xf>
    <xf numFmtId="0" fontId="4" fillId="0" borderId="118" xfId="117" applyFont="1" applyFill="1" applyBorder="1" applyAlignment="1">
      <alignment horizontal="center" vertical="distributed" textRotation="255" indent="4"/>
      <protection/>
    </xf>
    <xf numFmtId="0" fontId="4" fillId="0" borderId="71" xfId="117" applyFont="1" applyFill="1" applyBorder="1" applyAlignment="1">
      <alignment horizontal="center" vertical="distributed" textRotation="255" indent="4"/>
      <protection/>
    </xf>
    <xf numFmtId="0" fontId="4" fillId="0" borderId="119" xfId="117" applyFont="1" applyFill="1" applyBorder="1" applyAlignment="1">
      <alignment horizontal="center" vertical="distributed" textRotation="255" indent="4"/>
      <protection/>
    </xf>
    <xf numFmtId="0" fontId="4" fillId="0" borderId="68" xfId="117" applyFont="1" applyFill="1" applyBorder="1" applyAlignment="1">
      <alignment horizontal="center" vertical="distributed" textRotation="255" indent="2" shrinkToFit="1"/>
      <protection/>
    </xf>
    <xf numFmtId="0" fontId="4" fillId="0" borderId="71" xfId="117" applyFont="1" applyFill="1" applyBorder="1" applyAlignment="1">
      <alignment horizontal="center" vertical="distributed" textRotation="255" indent="2" shrinkToFit="1"/>
      <protection/>
    </xf>
    <xf numFmtId="0" fontId="4" fillId="0" borderId="102" xfId="117" applyFont="1" applyFill="1" applyBorder="1" applyAlignment="1">
      <alignment horizontal="center" vertical="distributed" textRotation="255" indent="2" shrinkToFit="1"/>
      <protection/>
    </xf>
    <xf numFmtId="0" fontId="4" fillId="0" borderId="118" xfId="117" applyFont="1" applyFill="1" applyBorder="1" applyAlignment="1">
      <alignment horizontal="center" vertical="distributed" textRotation="255" indent="1" shrinkToFit="1"/>
      <protection/>
    </xf>
    <xf numFmtId="0" fontId="4" fillId="0" borderId="71" xfId="117" applyFont="1" applyFill="1" applyBorder="1" applyAlignment="1">
      <alignment horizontal="center" vertical="distributed" textRotation="255" indent="1" shrinkToFit="1"/>
      <protection/>
    </xf>
    <xf numFmtId="0" fontId="4" fillId="0" borderId="102" xfId="117" applyFont="1" applyFill="1" applyBorder="1" applyAlignment="1">
      <alignment horizontal="center" vertical="distributed" textRotation="255" indent="1" shrinkToFit="1"/>
      <protection/>
    </xf>
    <xf numFmtId="0" fontId="4" fillId="0" borderId="120" xfId="117" applyFont="1" applyFill="1" applyBorder="1" applyAlignment="1">
      <alignment horizontal="distributed" vertical="center"/>
      <protection/>
    </xf>
    <xf numFmtId="0" fontId="4" fillId="0" borderId="41" xfId="117" applyFont="1" applyFill="1" applyBorder="1" applyAlignment="1">
      <alignment horizontal="distributed" vertical="center"/>
      <protection/>
    </xf>
    <xf numFmtId="0" fontId="4" fillId="0" borderId="29" xfId="117" applyFont="1" applyFill="1" applyBorder="1" applyAlignment="1">
      <alignment horizontal="distributed" vertical="center"/>
      <protection/>
    </xf>
    <xf numFmtId="0" fontId="4" fillId="0" borderId="0" xfId="117" applyFont="1" applyFill="1" applyBorder="1" applyAlignment="1">
      <alignment horizontal="distributed" vertical="center"/>
      <protection/>
    </xf>
    <xf numFmtId="0" fontId="4" fillId="0" borderId="24" xfId="117" applyFont="1" applyFill="1" applyBorder="1" applyAlignment="1">
      <alignment horizontal="distributed" vertical="center"/>
      <protection/>
    </xf>
    <xf numFmtId="0" fontId="4" fillId="0" borderId="33" xfId="117" applyFont="1" applyFill="1" applyBorder="1" applyAlignment="1">
      <alignment horizontal="distributed" vertical="center"/>
      <protection/>
    </xf>
    <xf numFmtId="0" fontId="4" fillId="0" borderId="121" xfId="117" applyFont="1" applyFill="1" applyBorder="1" applyAlignment="1">
      <alignment horizontal="center" vertical="distributed" textRotation="255" indent="2"/>
      <protection/>
    </xf>
    <xf numFmtId="0" fontId="4" fillId="0" borderId="122" xfId="117" applyFont="1" applyFill="1" applyBorder="1" applyAlignment="1">
      <alignment horizontal="center" vertical="distributed" textRotation="255" indent="2"/>
      <protection/>
    </xf>
    <xf numFmtId="0" fontId="4" fillId="0" borderId="123" xfId="117" applyFont="1" applyFill="1" applyBorder="1" applyAlignment="1">
      <alignment horizontal="center" vertical="distributed" textRotation="255" indent="2"/>
      <protection/>
    </xf>
    <xf numFmtId="0" fontId="4" fillId="0" borderId="62" xfId="117" applyFont="1" applyFill="1" applyBorder="1" applyAlignment="1">
      <alignment horizontal="distributed" vertical="center"/>
      <protection/>
    </xf>
    <xf numFmtId="0" fontId="4" fillId="0" borderId="54" xfId="117" applyFont="1" applyFill="1" applyBorder="1" applyAlignment="1">
      <alignment horizontal="center" vertical="distributed" textRotation="255" indent="3"/>
      <protection/>
    </xf>
    <xf numFmtId="0" fontId="4" fillId="0" borderId="123" xfId="117" applyFont="1" applyFill="1" applyBorder="1" applyAlignment="1">
      <alignment horizontal="center" vertical="distributed" textRotation="255" indent="3"/>
      <protection/>
    </xf>
    <xf numFmtId="0" fontId="4" fillId="0" borderId="121" xfId="117" applyFont="1" applyFill="1" applyBorder="1" applyAlignment="1">
      <alignment horizontal="center" vertical="distributed" textRotation="255" indent="3"/>
      <protection/>
    </xf>
    <xf numFmtId="0" fontId="4" fillId="0" borderId="122" xfId="117" applyFont="1" applyFill="1" applyBorder="1" applyAlignment="1">
      <alignment horizontal="center" vertical="distributed" textRotation="255" indent="3"/>
      <protection/>
    </xf>
    <xf numFmtId="178" fontId="12" fillId="0" borderId="124" xfId="117" applyNumberFormat="1" applyFont="1" applyFill="1" applyBorder="1" applyAlignment="1">
      <alignment horizontal="center" vertical="center"/>
      <protection/>
    </xf>
    <xf numFmtId="178" fontId="12" fillId="0" borderId="125" xfId="117" applyNumberFormat="1" applyFont="1" applyFill="1" applyBorder="1" applyAlignment="1">
      <alignment horizontal="center" vertical="center"/>
      <protection/>
    </xf>
    <xf numFmtId="178" fontId="12" fillId="0" borderId="67" xfId="117" applyNumberFormat="1" applyFont="1" applyFill="1" applyBorder="1" applyAlignment="1">
      <alignment horizontal="center" vertical="center"/>
      <protection/>
    </xf>
    <xf numFmtId="178" fontId="12" fillId="0" borderId="47" xfId="117" applyNumberFormat="1" applyFont="1" applyFill="1" applyBorder="1" applyAlignment="1">
      <alignment horizontal="center" vertical="center"/>
      <protection/>
    </xf>
    <xf numFmtId="178" fontId="12" fillId="0" borderId="126" xfId="117" applyNumberFormat="1" applyFont="1" applyFill="1" applyBorder="1" applyAlignment="1">
      <alignment horizontal="center" vertical="center"/>
      <protection/>
    </xf>
    <xf numFmtId="178" fontId="12" fillId="0" borderId="127" xfId="117" applyNumberFormat="1" applyFont="1" applyFill="1" applyBorder="1" applyAlignment="1">
      <alignment horizontal="center" vertical="center"/>
      <protection/>
    </xf>
    <xf numFmtId="0" fontId="56" fillId="0" borderId="107" xfId="117" applyFont="1" applyFill="1" applyBorder="1" applyAlignment="1">
      <alignment horizontal="left" vertical="top" wrapText="1"/>
      <protection/>
    </xf>
    <xf numFmtId="0" fontId="56" fillId="0" borderId="0" xfId="117" applyFont="1" applyFill="1" applyBorder="1" applyAlignment="1">
      <alignment horizontal="left" vertical="top" wrapText="1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メモ 3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2 2" xfId="87"/>
    <cellStyle name="桁区切り 3" xfId="88"/>
    <cellStyle name="桁区切り 4" xfId="89"/>
    <cellStyle name="桁区切り 5" xfId="90"/>
    <cellStyle name="桁区切り 6" xfId="91"/>
    <cellStyle name="見出し 1" xfId="92"/>
    <cellStyle name="見出し 1 2" xfId="93"/>
    <cellStyle name="見出し 2" xfId="94"/>
    <cellStyle name="見出し 2 2" xfId="95"/>
    <cellStyle name="見出し 3" xfId="96"/>
    <cellStyle name="見出し 3 2" xfId="97"/>
    <cellStyle name="見出し 4" xfId="98"/>
    <cellStyle name="見出し 4 2" xfId="99"/>
    <cellStyle name="集計" xfId="100"/>
    <cellStyle name="集計 2" xfId="101"/>
    <cellStyle name="出力" xfId="102"/>
    <cellStyle name="出力 2" xfId="103"/>
    <cellStyle name="説明文" xfId="104"/>
    <cellStyle name="説明文 2" xfId="105"/>
    <cellStyle name="Currency [0]" xfId="106"/>
    <cellStyle name="Currency" xfId="107"/>
    <cellStyle name="入力" xfId="108"/>
    <cellStyle name="入力 2" xfId="109"/>
    <cellStyle name="標準 2" xfId="110"/>
    <cellStyle name="標準 2 2" xfId="111"/>
    <cellStyle name="標準 2 3" xfId="112"/>
    <cellStyle name="標準 3" xfId="113"/>
    <cellStyle name="標準 3 2" xfId="114"/>
    <cellStyle name="標準 4" xfId="115"/>
    <cellStyle name="標準 5" xfId="116"/>
    <cellStyle name="標準_03様式２集計" xfId="117"/>
    <cellStyle name="Followed Hyperlink" xfId="118"/>
    <cellStyle name="良い" xfId="119"/>
    <cellStyle name="良い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tabSelected="1" view="pageBreakPreview" zoomScale="85" zoomScaleNormal="75" zoomScaleSheetLayoutView="85" zoomScalePageLayoutView="0" workbookViewId="0" topLeftCell="A1">
      <selection activeCell="L25" sqref="L25"/>
    </sheetView>
  </sheetViews>
  <sheetFormatPr defaultColWidth="9.140625" defaultRowHeight="15"/>
  <cols>
    <col min="1" max="1" width="3.140625" style="1" customWidth="1"/>
    <col min="2" max="2" width="35.57421875" style="1" customWidth="1"/>
    <col min="3" max="4" width="3.140625" style="1" customWidth="1"/>
    <col min="5" max="5" width="18.57421875" style="4" customWidth="1"/>
    <col min="6" max="6" width="10.57421875" style="1" customWidth="1"/>
    <col min="7" max="7" width="3.140625" style="1" customWidth="1"/>
    <col min="8" max="8" width="18.57421875" style="4" customWidth="1"/>
    <col min="9" max="9" width="10.57421875" style="1" customWidth="1"/>
    <col min="10" max="10" width="3.140625" style="1" customWidth="1"/>
    <col min="11" max="11" width="18.57421875" style="4" customWidth="1"/>
    <col min="12" max="12" width="11.57421875" style="1" customWidth="1"/>
    <col min="13" max="13" width="9.00390625" style="1" customWidth="1"/>
    <col min="14" max="14" width="18.421875" style="1" customWidth="1"/>
    <col min="15" max="15" width="18.8515625" style="1" customWidth="1"/>
    <col min="16" max="16" width="18.57421875" style="1" customWidth="1"/>
    <col min="17" max="17" width="13.140625" style="1" customWidth="1"/>
    <col min="18" max="16384" width="9.00390625" style="1" customWidth="1"/>
  </cols>
  <sheetData>
    <row r="1" spans="1:5" ht="34.5" customHeight="1">
      <c r="A1" s="2" t="s">
        <v>122</v>
      </c>
      <c r="E1" s="3"/>
    </row>
    <row r="2" ht="14.25" customHeight="1"/>
    <row r="3" spans="1:12" ht="24.75" customHeight="1">
      <c r="A3" s="5" t="s">
        <v>121</v>
      </c>
      <c r="E3" s="1"/>
      <c r="F3" s="6"/>
      <c r="G3" s="6"/>
      <c r="H3" s="3"/>
      <c r="I3" s="6"/>
      <c r="J3" s="6"/>
      <c r="K3" s="3"/>
      <c r="L3" s="7"/>
    </row>
    <row r="4" spans="1:12" ht="24.75" customHeight="1" thickBot="1">
      <c r="A4" s="8"/>
      <c r="D4" s="6"/>
      <c r="E4" s="3"/>
      <c r="F4" s="6"/>
      <c r="G4" s="6"/>
      <c r="H4" s="3"/>
      <c r="I4" s="6"/>
      <c r="J4" s="6"/>
      <c r="K4" s="3"/>
      <c r="L4" s="42" t="s">
        <v>120</v>
      </c>
    </row>
    <row r="5" spans="1:12" ht="31.5" customHeight="1">
      <c r="A5" s="217"/>
      <c r="B5" s="218"/>
      <c r="C5" s="219"/>
      <c r="D5" s="223" t="s">
        <v>191</v>
      </c>
      <c r="E5" s="224"/>
      <c r="F5" s="225"/>
      <c r="G5" s="226" t="s">
        <v>190</v>
      </c>
      <c r="H5" s="224"/>
      <c r="I5" s="225"/>
      <c r="J5" s="227" t="s">
        <v>118</v>
      </c>
      <c r="K5" s="228"/>
      <c r="L5" s="229"/>
    </row>
    <row r="6" spans="1:12" ht="31.5" customHeight="1" thickBot="1">
      <c r="A6" s="220"/>
      <c r="B6" s="221"/>
      <c r="C6" s="222"/>
      <c r="D6" s="9"/>
      <c r="E6" s="10" t="s">
        <v>117</v>
      </c>
      <c r="F6" s="11" t="s">
        <v>115</v>
      </c>
      <c r="G6" s="12"/>
      <c r="H6" s="10" t="s">
        <v>116</v>
      </c>
      <c r="I6" s="11" t="s">
        <v>115</v>
      </c>
      <c r="J6" s="12"/>
      <c r="K6" s="10" t="s">
        <v>114</v>
      </c>
      <c r="L6" s="13" t="s">
        <v>72</v>
      </c>
    </row>
    <row r="7" spans="1:12" ht="33" customHeight="1">
      <c r="A7" s="14"/>
      <c r="B7" s="15" t="s">
        <v>113</v>
      </c>
      <c r="C7" s="16"/>
      <c r="D7" s="17"/>
      <c r="E7" s="19">
        <v>1156371356</v>
      </c>
      <c r="F7" s="20">
        <f>E7/E33</f>
        <v>0.4548544830498424</v>
      </c>
      <c r="G7" s="18"/>
      <c r="H7" s="19">
        <v>1129807438</v>
      </c>
      <c r="I7" s="143">
        <f>H7/H33</f>
        <v>0.4579194856315152</v>
      </c>
      <c r="J7" s="18"/>
      <c r="K7" s="21">
        <f aca="true" t="shared" si="0" ref="K7:K22">E7-H7</f>
        <v>26563918</v>
      </c>
      <c r="L7" s="22">
        <f aca="true" t="shared" si="1" ref="L7:L22">(E7-H7)/H7</f>
        <v>0.023511898671001667</v>
      </c>
    </row>
    <row r="8" spans="1:12" ht="33" customHeight="1">
      <c r="A8" s="23"/>
      <c r="B8" s="24" t="s">
        <v>112</v>
      </c>
      <c r="C8" s="25"/>
      <c r="D8" s="26"/>
      <c r="E8" s="19">
        <v>24231318</v>
      </c>
      <c r="F8" s="20">
        <f>E8/E33</f>
        <v>0.00953130113896244</v>
      </c>
      <c r="G8" s="18"/>
      <c r="H8" s="19">
        <v>25379021</v>
      </c>
      <c r="I8" s="143">
        <f>H8/H33</f>
        <v>0.010286308844562077</v>
      </c>
      <c r="J8" s="27"/>
      <c r="K8" s="21">
        <f t="shared" si="0"/>
        <v>-1147703</v>
      </c>
      <c r="L8" s="22">
        <f t="shared" si="1"/>
        <v>-0.045222508779988006</v>
      </c>
    </row>
    <row r="9" spans="1:12" ht="33" customHeight="1">
      <c r="A9" s="23"/>
      <c r="B9" s="24" t="s">
        <v>111</v>
      </c>
      <c r="C9" s="25"/>
      <c r="D9" s="26"/>
      <c r="E9" s="19">
        <v>42546472</v>
      </c>
      <c r="F9" s="20">
        <f>E9/E33</f>
        <v>0.01673550060431849</v>
      </c>
      <c r="G9" s="18"/>
      <c r="H9" s="19">
        <v>42612173</v>
      </c>
      <c r="I9" s="143">
        <f>H9/H33</f>
        <v>0.017271035475163104</v>
      </c>
      <c r="J9" s="27"/>
      <c r="K9" s="21">
        <f t="shared" si="0"/>
        <v>-65701</v>
      </c>
      <c r="L9" s="22">
        <f t="shared" si="1"/>
        <v>-0.001541836413740271</v>
      </c>
    </row>
    <row r="10" spans="1:12" ht="33" customHeight="1">
      <c r="A10" s="23"/>
      <c r="B10" s="24" t="s">
        <v>110</v>
      </c>
      <c r="C10" s="25"/>
      <c r="D10" s="26"/>
      <c r="E10" s="19">
        <v>6576962</v>
      </c>
      <c r="F10" s="20">
        <f>E10/E33</f>
        <v>0.0025870241726641814</v>
      </c>
      <c r="G10" s="18"/>
      <c r="H10" s="19">
        <v>5611650</v>
      </c>
      <c r="I10" s="143">
        <f>H10/H33</f>
        <v>0.0022744441177453925</v>
      </c>
      <c r="J10" s="27"/>
      <c r="K10" s="21">
        <f t="shared" si="0"/>
        <v>965312</v>
      </c>
      <c r="L10" s="22">
        <f t="shared" si="1"/>
        <v>0.17201928131654684</v>
      </c>
    </row>
    <row r="11" spans="1:12" ht="33" customHeight="1">
      <c r="A11" s="23"/>
      <c r="B11" s="24" t="s">
        <v>109</v>
      </c>
      <c r="C11" s="25"/>
      <c r="D11" s="26"/>
      <c r="E11" s="19">
        <v>2311007</v>
      </c>
      <c r="F11" s="20">
        <f>E11/E33</f>
        <v>0.0009090262300734187</v>
      </c>
      <c r="G11" s="18"/>
      <c r="H11" s="19">
        <v>2304703</v>
      </c>
      <c r="I11" s="143">
        <f>H11/H33</f>
        <v>0.000934113528374036</v>
      </c>
      <c r="J11" s="27"/>
      <c r="K11" s="21">
        <f t="shared" si="0"/>
        <v>6304</v>
      </c>
      <c r="L11" s="22">
        <f t="shared" si="1"/>
        <v>0.002735276519360629</v>
      </c>
    </row>
    <row r="12" spans="1:12" ht="33" customHeight="1">
      <c r="A12" s="23"/>
      <c r="B12" s="24" t="s">
        <v>108</v>
      </c>
      <c r="C12" s="25"/>
      <c r="D12" s="26"/>
      <c r="E12" s="19">
        <v>107684648</v>
      </c>
      <c r="F12" s="20">
        <f>E12/E33</f>
        <v>0.042357366121445375</v>
      </c>
      <c r="G12" s="18"/>
      <c r="H12" s="19">
        <v>89223290</v>
      </c>
      <c r="I12" s="143">
        <f>H12/H33</f>
        <v>0.03616287314896533</v>
      </c>
      <c r="J12" s="27"/>
      <c r="K12" s="21">
        <f t="shared" si="0"/>
        <v>18461358</v>
      </c>
      <c r="L12" s="22">
        <f t="shared" si="1"/>
        <v>0.20691187244944678</v>
      </c>
    </row>
    <row r="13" spans="1:12" ht="33" customHeight="1">
      <c r="A13" s="23"/>
      <c r="B13" s="24" t="s">
        <v>107</v>
      </c>
      <c r="C13" s="25"/>
      <c r="D13" s="26"/>
      <c r="E13" s="19">
        <v>27714503</v>
      </c>
      <c r="F13" s="20">
        <f>E13/E33</f>
        <v>0.010901399338231539</v>
      </c>
      <c r="G13" s="18"/>
      <c r="H13" s="19">
        <v>27880266</v>
      </c>
      <c r="I13" s="143">
        <f>H13/H33</f>
        <v>0.011300082329595906</v>
      </c>
      <c r="J13" s="27"/>
      <c r="K13" s="21">
        <f t="shared" si="0"/>
        <v>-165763</v>
      </c>
      <c r="L13" s="22">
        <f t="shared" si="1"/>
        <v>-0.005945531509634808</v>
      </c>
    </row>
    <row r="14" spans="1:12" ht="33" customHeight="1">
      <c r="A14" s="23"/>
      <c r="B14" s="24" t="s">
        <v>106</v>
      </c>
      <c r="C14" s="25"/>
      <c r="D14" s="26"/>
      <c r="E14" s="19">
        <v>77677615</v>
      </c>
      <c r="F14" s="20">
        <f>E14/E33</f>
        <v>0.030554208414143462</v>
      </c>
      <c r="G14" s="18"/>
      <c r="H14" s="19">
        <v>69152334</v>
      </c>
      <c r="I14" s="143">
        <f>H14/H33</f>
        <v>0.028027963129322875</v>
      </c>
      <c r="J14" s="27"/>
      <c r="K14" s="21">
        <f t="shared" si="0"/>
        <v>8525281</v>
      </c>
      <c r="L14" s="22">
        <f t="shared" si="1"/>
        <v>0.12328262123444741</v>
      </c>
    </row>
    <row r="15" spans="1:13" s="43" customFormat="1" ht="33" customHeight="1">
      <c r="A15" s="23"/>
      <c r="B15" s="24" t="s">
        <v>105</v>
      </c>
      <c r="C15" s="25"/>
      <c r="D15" s="26"/>
      <c r="E15" s="19">
        <v>16550193</v>
      </c>
      <c r="F15" s="20">
        <f>E15/E33</f>
        <v>0.0065099584509166275</v>
      </c>
      <c r="G15" s="18"/>
      <c r="H15" s="19">
        <v>16837879</v>
      </c>
      <c r="I15" s="143">
        <f>H15/H33</f>
        <v>0.006824519499052626</v>
      </c>
      <c r="J15" s="27"/>
      <c r="K15" s="21">
        <f t="shared" si="0"/>
        <v>-287686</v>
      </c>
      <c r="L15" s="22">
        <f t="shared" si="1"/>
        <v>-0.017085643625304587</v>
      </c>
      <c r="M15" s="1"/>
    </row>
    <row r="16" spans="1:13" s="43" customFormat="1" ht="33" customHeight="1">
      <c r="A16" s="23"/>
      <c r="B16" s="24" t="s">
        <v>104</v>
      </c>
      <c r="C16" s="25"/>
      <c r="D16" s="26"/>
      <c r="E16" s="19">
        <v>1442322</v>
      </c>
      <c r="F16" s="20">
        <f>E16/E33</f>
        <v>0.0005673321327940389</v>
      </c>
      <c r="G16" s="18"/>
      <c r="H16" s="19">
        <v>1249675</v>
      </c>
      <c r="I16" s="143">
        <f>H16/H33</f>
        <v>0.00050650271361248</v>
      </c>
      <c r="J16" s="27"/>
      <c r="K16" s="21">
        <f t="shared" si="0"/>
        <v>192647</v>
      </c>
      <c r="L16" s="22">
        <f t="shared" si="1"/>
        <v>0.15415768099705923</v>
      </c>
      <c r="M16" s="1"/>
    </row>
    <row r="17" spans="1:13" s="43" customFormat="1" ht="33" customHeight="1">
      <c r="A17" s="23"/>
      <c r="B17" s="24" t="s">
        <v>103</v>
      </c>
      <c r="C17" s="25"/>
      <c r="D17" s="26"/>
      <c r="E17" s="19">
        <v>4995741</v>
      </c>
      <c r="F17" s="20">
        <f>E17/E33</f>
        <v>0.0019650566214871744</v>
      </c>
      <c r="G17" s="18"/>
      <c r="H17" s="19">
        <v>4110780</v>
      </c>
      <c r="I17" s="143">
        <f>H17/H33</f>
        <v>0.0016661301738963414</v>
      </c>
      <c r="J17" s="27"/>
      <c r="K17" s="21">
        <f t="shared" si="0"/>
        <v>884961</v>
      </c>
      <c r="L17" s="22">
        <f t="shared" si="1"/>
        <v>0.21527812240012845</v>
      </c>
      <c r="M17" s="1"/>
    </row>
    <row r="18" spans="1:14" s="43" customFormat="1" ht="33" customHeight="1">
      <c r="A18" s="23"/>
      <c r="B18" s="24" t="s">
        <v>102</v>
      </c>
      <c r="C18" s="25"/>
      <c r="D18" s="26"/>
      <c r="E18" s="19">
        <v>4666754</v>
      </c>
      <c r="F18" s="20">
        <f>E18/E33</f>
        <v>0.0018356507770422362</v>
      </c>
      <c r="G18" s="18"/>
      <c r="H18" s="19">
        <v>3952888</v>
      </c>
      <c r="I18" s="143">
        <f>H18/H33</f>
        <v>0.001602135354077027</v>
      </c>
      <c r="J18" s="27"/>
      <c r="K18" s="21">
        <f t="shared" si="0"/>
        <v>713866</v>
      </c>
      <c r="L18" s="22">
        <f t="shared" si="1"/>
        <v>0.1805935306034474</v>
      </c>
      <c r="M18" s="1"/>
      <c r="N18" s="1"/>
    </row>
    <row r="19" spans="1:18" s="43" customFormat="1" ht="33" customHeight="1">
      <c r="A19" s="23"/>
      <c r="B19" s="24" t="s">
        <v>101</v>
      </c>
      <c r="C19" s="25"/>
      <c r="D19" s="26"/>
      <c r="E19" s="19">
        <v>125145048</v>
      </c>
      <c r="F19" s="20">
        <f>E19/E33</f>
        <v>0.04922535119789643</v>
      </c>
      <c r="G19" s="18"/>
      <c r="H19" s="19">
        <v>119097740</v>
      </c>
      <c r="I19" s="143">
        <f>H19/H33</f>
        <v>0.04827121331155188</v>
      </c>
      <c r="J19" s="27"/>
      <c r="K19" s="21">
        <f t="shared" si="0"/>
        <v>6047308</v>
      </c>
      <c r="L19" s="22">
        <f t="shared" si="1"/>
        <v>0.050776009687505404</v>
      </c>
      <c r="M19" s="1"/>
      <c r="N19" s="187"/>
      <c r="O19" s="188"/>
      <c r="P19" s="188"/>
      <c r="Q19" s="188"/>
      <c r="R19" s="189"/>
    </row>
    <row r="20" spans="1:14" s="43" customFormat="1" ht="33" customHeight="1">
      <c r="A20" s="23"/>
      <c r="B20" s="24" t="s">
        <v>100</v>
      </c>
      <c r="C20" s="25"/>
      <c r="D20" s="26"/>
      <c r="E20" s="19">
        <v>1409850</v>
      </c>
      <c r="F20" s="20">
        <f>E20/E33</f>
        <v>0.0005545593892485004</v>
      </c>
      <c r="G20" s="18"/>
      <c r="H20" s="19">
        <v>1492830</v>
      </c>
      <c r="I20" s="143">
        <f>H20/H33</f>
        <v>0.0006050552711401912</v>
      </c>
      <c r="J20" s="27"/>
      <c r="K20" s="21">
        <f t="shared" si="0"/>
        <v>-82980</v>
      </c>
      <c r="L20" s="22">
        <f t="shared" si="1"/>
        <v>-0.055585699644299755</v>
      </c>
      <c r="M20" s="1"/>
      <c r="N20" s="1"/>
    </row>
    <row r="21" spans="1:14" s="43" customFormat="1" ht="33" customHeight="1">
      <c r="A21" s="23"/>
      <c r="B21" s="24" t="s">
        <v>77</v>
      </c>
      <c r="C21" s="25"/>
      <c r="D21" s="26"/>
      <c r="E21" s="19"/>
      <c r="F21" s="20">
        <f>E21/E33</f>
        <v>0</v>
      </c>
      <c r="G21" s="18"/>
      <c r="H21" s="200">
        <v>4050000</v>
      </c>
      <c r="I21" s="201" t="s">
        <v>99</v>
      </c>
      <c r="J21" s="27"/>
      <c r="K21" s="21">
        <f t="shared" si="0"/>
        <v>-4050000</v>
      </c>
      <c r="L21" s="22" t="s">
        <v>197</v>
      </c>
      <c r="M21" s="1"/>
      <c r="N21" s="1"/>
    </row>
    <row r="22" spans="1:14" s="43" customFormat="1" ht="33" customHeight="1">
      <c r="A22" s="23"/>
      <c r="B22" s="24" t="s">
        <v>78</v>
      </c>
      <c r="C22" s="25"/>
      <c r="D22" s="26"/>
      <c r="E22" s="19">
        <v>265000</v>
      </c>
      <c r="F22" s="20">
        <f>E22/E33</f>
        <v>0.0001042367898364029</v>
      </c>
      <c r="G22" s="18"/>
      <c r="H22" s="200">
        <v>278000</v>
      </c>
      <c r="I22" s="201" t="s">
        <v>99</v>
      </c>
      <c r="J22" s="27"/>
      <c r="K22" s="21">
        <f t="shared" si="0"/>
        <v>-13000</v>
      </c>
      <c r="L22" s="22">
        <f t="shared" si="1"/>
        <v>-0.046762589928057555</v>
      </c>
      <c r="M22" s="1"/>
      <c r="N22" s="1"/>
    </row>
    <row r="23" spans="1:14" s="43" customFormat="1" ht="33" customHeight="1">
      <c r="A23" s="23"/>
      <c r="B23" s="28" t="s">
        <v>98</v>
      </c>
      <c r="C23" s="25"/>
      <c r="D23" s="26"/>
      <c r="E23" s="19">
        <v>3528406</v>
      </c>
      <c r="F23" s="20">
        <f>E23/E33</f>
        <v>0.0013878857157717094</v>
      </c>
      <c r="G23" s="18"/>
      <c r="H23" s="19">
        <v>6932741</v>
      </c>
      <c r="I23" s="143">
        <f>H23/H33</f>
        <v>0.002809892275409605</v>
      </c>
      <c r="J23" s="27"/>
      <c r="K23" s="21">
        <f aca="true" t="shared" si="2" ref="K23:K33">E23-H23</f>
        <v>-3404335</v>
      </c>
      <c r="L23" s="22">
        <f aca="true" t="shared" si="3" ref="L23:L33">(E23-H23)/H23</f>
        <v>-0.4910518076472206</v>
      </c>
      <c r="M23" s="1"/>
      <c r="N23" s="1"/>
    </row>
    <row r="24" spans="1:14" s="43" customFormat="1" ht="33" customHeight="1">
      <c r="A24" s="23"/>
      <c r="B24" s="28" t="s">
        <v>192</v>
      </c>
      <c r="C24" s="25"/>
      <c r="D24" s="26"/>
      <c r="E24" s="19">
        <v>1435802</v>
      </c>
      <c r="F24" s="20">
        <f>E24/E33</f>
        <v>0.0005647675144176866</v>
      </c>
      <c r="G24" s="18"/>
      <c r="H24" s="19"/>
      <c r="I24" s="143">
        <f>H24/H32</f>
        <v>0</v>
      </c>
      <c r="J24" s="27"/>
      <c r="K24" s="21">
        <f>E24-H24</f>
        <v>1435802</v>
      </c>
      <c r="L24" s="22" t="s">
        <v>198</v>
      </c>
      <c r="M24" s="1"/>
      <c r="N24" s="1"/>
    </row>
    <row r="25" spans="1:14" s="43" customFormat="1" ht="33" customHeight="1">
      <c r="A25" s="23"/>
      <c r="B25" s="28" t="s">
        <v>97</v>
      </c>
      <c r="C25" s="25"/>
      <c r="D25" s="26"/>
      <c r="E25" s="19">
        <v>6610001</v>
      </c>
      <c r="F25" s="20">
        <f>E25/E33</f>
        <v>0.002600019943605332</v>
      </c>
      <c r="G25" s="18"/>
      <c r="H25" s="19">
        <v>6578001</v>
      </c>
      <c r="I25" s="143">
        <f>H25/H33</f>
        <v>0.0026661134748199385</v>
      </c>
      <c r="J25" s="27"/>
      <c r="K25" s="21">
        <f t="shared" si="2"/>
        <v>32000</v>
      </c>
      <c r="L25" s="22">
        <f t="shared" si="3"/>
        <v>0.00486469977733357</v>
      </c>
      <c r="M25" s="1"/>
      <c r="N25" s="1"/>
    </row>
    <row r="26" spans="1:14" s="43" customFormat="1" ht="33" customHeight="1">
      <c r="A26" s="23"/>
      <c r="B26" s="29" t="s">
        <v>96</v>
      </c>
      <c r="C26" s="25"/>
      <c r="D26" s="26"/>
      <c r="E26" s="19">
        <v>1506219</v>
      </c>
      <c r="F26" s="20">
        <f>E26/E33</f>
        <v>0.0005924657862286677</v>
      </c>
      <c r="G26" s="18"/>
      <c r="H26" s="19">
        <v>1520338</v>
      </c>
      <c r="I26" s="143">
        <f>H26/H33</f>
        <v>0.0006162044712490612</v>
      </c>
      <c r="J26" s="27"/>
      <c r="K26" s="21">
        <f t="shared" si="2"/>
        <v>-14119</v>
      </c>
      <c r="L26" s="22">
        <f t="shared" si="3"/>
        <v>-0.00928675070938173</v>
      </c>
      <c r="M26" s="1"/>
      <c r="N26" s="1"/>
    </row>
    <row r="27" spans="1:14" s="43" customFormat="1" ht="33" customHeight="1">
      <c r="A27" s="23"/>
      <c r="B27" s="24" t="s">
        <v>95</v>
      </c>
      <c r="C27" s="25"/>
      <c r="D27" s="26"/>
      <c r="E27" s="19">
        <v>9454244</v>
      </c>
      <c r="F27" s="20">
        <f>E27/E33</f>
        <v>0.003718792622226691</v>
      </c>
      <c r="G27" s="18"/>
      <c r="H27" s="19">
        <v>6543243</v>
      </c>
      <c r="I27" s="143">
        <f>H27/H33</f>
        <v>0.002652025794967383</v>
      </c>
      <c r="J27" s="27"/>
      <c r="K27" s="21">
        <f t="shared" si="2"/>
        <v>2911001</v>
      </c>
      <c r="L27" s="22">
        <f t="shared" si="3"/>
        <v>0.4448865799420868</v>
      </c>
      <c r="M27" s="1"/>
      <c r="N27" s="1"/>
    </row>
    <row r="28" spans="1:18" s="43" customFormat="1" ht="33" customHeight="1">
      <c r="A28" s="23"/>
      <c r="B28" s="24" t="s">
        <v>94</v>
      </c>
      <c r="C28" s="25"/>
      <c r="D28" s="26"/>
      <c r="E28" s="19">
        <v>133282447</v>
      </c>
      <c r="F28" s="20">
        <f>E28/E33</f>
        <v>0.05242616761064343</v>
      </c>
      <c r="G28" s="18"/>
      <c r="H28" s="19">
        <v>134068638</v>
      </c>
      <c r="I28" s="143">
        <f>H28/H33</f>
        <v>0.05433903131400504</v>
      </c>
      <c r="J28" s="27"/>
      <c r="K28" s="21">
        <f t="shared" si="2"/>
        <v>-786191</v>
      </c>
      <c r="L28" s="22">
        <f t="shared" si="3"/>
        <v>-0.005864093286306079</v>
      </c>
      <c r="M28" s="1"/>
      <c r="N28" s="6"/>
      <c r="O28" s="190"/>
      <c r="P28" s="190"/>
      <c r="Q28" s="190"/>
      <c r="R28" s="191"/>
    </row>
    <row r="29" spans="1:18" s="43" customFormat="1" ht="33" customHeight="1">
      <c r="A29" s="23"/>
      <c r="B29" s="24" t="s">
        <v>93</v>
      </c>
      <c r="C29" s="25"/>
      <c r="D29" s="26"/>
      <c r="E29" s="19">
        <v>1110796</v>
      </c>
      <c r="F29" s="20">
        <f>E29/E33</f>
        <v>0.0004369275818985547</v>
      </c>
      <c r="G29" s="18"/>
      <c r="H29" s="19">
        <v>1152386</v>
      </c>
      <c r="I29" s="143">
        <f>H29/H33</f>
        <v>0.00046707074729752246</v>
      </c>
      <c r="J29" s="27"/>
      <c r="K29" s="21">
        <f t="shared" si="2"/>
        <v>-41590</v>
      </c>
      <c r="L29" s="22">
        <f t="shared" si="3"/>
        <v>-0.03609033778612375</v>
      </c>
      <c r="M29" s="1"/>
      <c r="N29" s="6"/>
      <c r="O29" s="190"/>
      <c r="P29" s="190"/>
      <c r="Q29" s="190"/>
      <c r="R29" s="191"/>
    </row>
    <row r="30" spans="1:14" s="43" customFormat="1" ht="33" customHeight="1">
      <c r="A30" s="23"/>
      <c r="B30" s="24" t="s">
        <v>92</v>
      </c>
      <c r="C30" s="25"/>
      <c r="D30" s="26"/>
      <c r="E30" s="19">
        <v>415760100</v>
      </c>
      <c r="F30" s="20">
        <f>E30/E33</f>
        <v>0.1635377289285353</v>
      </c>
      <c r="G30" s="18"/>
      <c r="H30" s="19">
        <v>402948656</v>
      </c>
      <c r="I30" s="143">
        <f>H30/H33</f>
        <v>0.16331813288295094</v>
      </c>
      <c r="J30" s="27"/>
      <c r="K30" s="21">
        <f t="shared" si="2"/>
        <v>12811444</v>
      </c>
      <c r="L30" s="22">
        <f t="shared" si="3"/>
        <v>0.031794234350294</v>
      </c>
      <c r="M30" s="1"/>
      <c r="N30" s="1"/>
    </row>
    <row r="31" spans="1:18" s="43" customFormat="1" ht="33" customHeight="1">
      <c r="A31" s="23"/>
      <c r="B31" s="24" t="s">
        <v>91</v>
      </c>
      <c r="C31" s="25"/>
      <c r="D31" s="26"/>
      <c r="E31" s="19">
        <v>153326306</v>
      </c>
      <c r="F31" s="20">
        <f>E31/E33</f>
        <v>0.06031034692420378</v>
      </c>
      <c r="G31" s="18"/>
      <c r="H31" s="19">
        <v>137904235</v>
      </c>
      <c r="I31" s="143">
        <f>H31/H33</f>
        <v>0.05589362774013495</v>
      </c>
      <c r="J31" s="27"/>
      <c r="K31" s="21">
        <f t="shared" si="2"/>
        <v>15422071</v>
      </c>
      <c r="L31" s="22">
        <f t="shared" si="3"/>
        <v>0.11183174323834218</v>
      </c>
      <c r="M31" s="1"/>
      <c r="N31" s="1"/>
      <c r="O31" s="192"/>
      <c r="P31" s="192"/>
      <c r="Q31" s="192"/>
      <c r="R31" s="192"/>
    </row>
    <row r="32" spans="1:18" s="43" customFormat="1" ht="33" customHeight="1" thickBot="1">
      <c r="A32" s="30"/>
      <c r="B32" s="31" t="s">
        <v>188</v>
      </c>
      <c r="C32" s="32"/>
      <c r="D32" s="33"/>
      <c r="E32" s="145">
        <v>216685466</v>
      </c>
      <c r="F32" s="146">
        <f>E32/E33</f>
        <v>0.08523244294356613</v>
      </c>
      <c r="G32" s="147"/>
      <c r="H32" s="145">
        <v>226573296</v>
      </c>
      <c r="I32" s="148">
        <f>H32/H33</f>
        <v>0.09183186769049845</v>
      </c>
      <c r="J32" s="149"/>
      <c r="K32" s="150">
        <f t="shared" si="2"/>
        <v>-9887830</v>
      </c>
      <c r="L32" s="151">
        <f t="shared" si="3"/>
        <v>-0.043640756322845746</v>
      </c>
      <c r="M32" s="1"/>
      <c r="N32" s="1"/>
      <c r="O32" s="192"/>
      <c r="P32" s="192"/>
      <c r="Q32" s="192"/>
      <c r="R32" s="193"/>
    </row>
    <row r="33" spans="1:18" s="43" customFormat="1" ht="33" customHeight="1" thickBot="1" thickTop="1">
      <c r="A33" s="34"/>
      <c r="B33" s="35" t="s">
        <v>90</v>
      </c>
      <c r="C33" s="36"/>
      <c r="D33" s="37"/>
      <c r="E33" s="38">
        <f>SUM(E7:E32)</f>
        <v>2542288576</v>
      </c>
      <c r="F33" s="39">
        <f>E33/E33</f>
        <v>1</v>
      </c>
      <c r="G33" s="40"/>
      <c r="H33" s="38">
        <f>SUM(H7:H32)</f>
        <v>2467262201</v>
      </c>
      <c r="I33" s="144">
        <f>H33/H33</f>
        <v>1</v>
      </c>
      <c r="J33" s="40"/>
      <c r="K33" s="58">
        <f t="shared" si="2"/>
        <v>75026375</v>
      </c>
      <c r="L33" s="41">
        <f t="shared" si="3"/>
        <v>0.03040875630064419</v>
      </c>
      <c r="M33" s="1"/>
      <c r="N33" s="1"/>
      <c r="O33" s="194"/>
      <c r="P33" s="194"/>
      <c r="Q33" s="192"/>
      <c r="R33" s="193"/>
    </row>
    <row r="34" spans="1:13" s="43" customFormat="1" ht="18" thickTop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5"/>
      <c r="L34" s="214"/>
      <c r="M34" s="59"/>
    </row>
    <row r="35" spans="1:13" s="43" customFormat="1" ht="17.2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1"/>
    </row>
  </sheetData>
  <sheetProtection/>
  <mergeCells count="4">
    <mergeCell ref="A5:C6"/>
    <mergeCell ref="D5:F5"/>
    <mergeCell ref="G5:I5"/>
    <mergeCell ref="J5:L5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1"/>
  <headerFooter alignWithMargins="0">
    <oddFooter>&amp;C&amp;"ＭＳ ゴシック,標準"&amp;14- 5 -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H17" sqref="H17"/>
    </sheetView>
  </sheetViews>
  <sheetFormatPr defaultColWidth="9.140625" defaultRowHeight="15"/>
  <cols>
    <col min="1" max="1" width="4.57421875" style="1" customWidth="1"/>
    <col min="2" max="2" width="28.57421875" style="1" customWidth="1"/>
    <col min="3" max="4" width="3.140625" style="1" customWidth="1"/>
    <col min="5" max="5" width="16.57421875" style="4" customWidth="1"/>
    <col min="6" max="6" width="10.57421875" style="1" customWidth="1"/>
    <col min="7" max="7" width="3.140625" style="1" customWidth="1"/>
    <col min="8" max="8" width="16.57421875" style="4" customWidth="1"/>
    <col min="9" max="9" width="10.57421875" style="1" customWidth="1"/>
    <col min="10" max="10" width="3.140625" style="1" customWidth="1"/>
    <col min="11" max="11" width="16.57421875" style="4" customWidth="1"/>
    <col min="12" max="12" width="10.57421875" style="1" customWidth="1"/>
    <col min="13" max="13" width="9.00390625" style="1" customWidth="1"/>
    <col min="14" max="14" width="9.28125" style="1" bestFit="1" customWidth="1"/>
    <col min="15" max="15" width="9.00390625" style="1" customWidth="1"/>
    <col min="16" max="17" width="18.8515625" style="1" customWidth="1"/>
    <col min="18" max="18" width="17.140625" style="1" customWidth="1"/>
    <col min="19" max="16384" width="9.00390625" style="1" customWidth="1"/>
  </cols>
  <sheetData>
    <row r="1" spans="1:12" ht="47.25" customHeight="1">
      <c r="A1" s="44" t="s">
        <v>137</v>
      </c>
      <c r="E1" s="3"/>
      <c r="F1" s="6"/>
      <c r="G1" s="6"/>
      <c r="H1" s="3"/>
      <c r="I1" s="6"/>
      <c r="J1" s="6"/>
      <c r="K1" s="3"/>
      <c r="L1" s="7"/>
    </row>
    <row r="2" spans="1:12" ht="39.75" customHeight="1" thickBot="1">
      <c r="A2" s="44"/>
      <c r="D2" s="6"/>
      <c r="E2" s="3"/>
      <c r="F2" s="6"/>
      <c r="G2" s="6"/>
      <c r="H2" s="3"/>
      <c r="I2" s="6"/>
      <c r="J2" s="6"/>
      <c r="K2" s="3"/>
      <c r="L2" s="42" t="s">
        <v>120</v>
      </c>
    </row>
    <row r="3" spans="1:12" ht="49.5" customHeight="1">
      <c r="A3" s="217" t="s">
        <v>136</v>
      </c>
      <c r="B3" s="218"/>
      <c r="C3" s="219"/>
      <c r="D3" s="230" t="s">
        <v>191</v>
      </c>
      <c r="E3" s="231"/>
      <c r="F3" s="232"/>
      <c r="G3" s="233" t="s">
        <v>193</v>
      </c>
      <c r="H3" s="231"/>
      <c r="I3" s="232"/>
      <c r="J3" s="227" t="s">
        <v>118</v>
      </c>
      <c r="K3" s="234"/>
      <c r="L3" s="235"/>
    </row>
    <row r="4" spans="1:12" ht="49.5" customHeight="1" thickBot="1">
      <c r="A4" s="220"/>
      <c r="B4" s="221"/>
      <c r="C4" s="222"/>
      <c r="D4" s="9"/>
      <c r="E4" s="10" t="s">
        <v>117</v>
      </c>
      <c r="F4" s="11" t="s">
        <v>115</v>
      </c>
      <c r="G4" s="12"/>
      <c r="H4" s="10" t="s">
        <v>116</v>
      </c>
      <c r="I4" s="11" t="s">
        <v>115</v>
      </c>
      <c r="J4" s="12"/>
      <c r="K4" s="10" t="s">
        <v>114</v>
      </c>
      <c r="L4" s="13" t="s">
        <v>72</v>
      </c>
    </row>
    <row r="5" spans="1:12" ht="49.5" customHeight="1">
      <c r="A5" s="45"/>
      <c r="B5" s="15" t="s">
        <v>135</v>
      </c>
      <c r="C5" s="16"/>
      <c r="D5" s="46"/>
      <c r="E5" s="19">
        <v>16302137</v>
      </c>
      <c r="F5" s="47">
        <f>E5/E18</f>
        <v>0.006412386522087727</v>
      </c>
      <c r="G5" s="48"/>
      <c r="H5" s="19">
        <v>16344241</v>
      </c>
      <c r="I5" s="20">
        <f>H5/H18</f>
        <v>0.006624444290264551</v>
      </c>
      <c r="J5" s="48"/>
      <c r="K5" s="21">
        <f aca="true" t="shared" si="0" ref="K5:K18">E5-H5</f>
        <v>-42104</v>
      </c>
      <c r="L5" s="22">
        <f aca="true" t="shared" si="1" ref="L5:L18">(E5-H5)/H5</f>
        <v>-0.0025760755730412934</v>
      </c>
    </row>
    <row r="6" spans="1:12" ht="49.5" customHeight="1">
      <c r="A6" s="49"/>
      <c r="B6" s="24" t="s">
        <v>134</v>
      </c>
      <c r="C6" s="25"/>
      <c r="D6" s="50"/>
      <c r="E6" s="19">
        <v>283329187</v>
      </c>
      <c r="F6" s="47">
        <f>E6/E18</f>
        <v>0.11144650913146376</v>
      </c>
      <c r="G6" s="48"/>
      <c r="H6" s="19">
        <v>261503725</v>
      </c>
      <c r="I6" s="20">
        <f>H6/H18</f>
        <v>0.10598943431874025</v>
      </c>
      <c r="J6" s="48"/>
      <c r="K6" s="21">
        <f t="shared" si="0"/>
        <v>21825462</v>
      </c>
      <c r="L6" s="22">
        <f t="shared" si="1"/>
        <v>0.08346138090384754</v>
      </c>
    </row>
    <row r="7" spans="1:12" ht="49.5" customHeight="1">
      <c r="A7" s="49"/>
      <c r="B7" s="24" t="s">
        <v>133</v>
      </c>
      <c r="C7" s="25"/>
      <c r="D7" s="50"/>
      <c r="E7" s="19">
        <v>1053026458</v>
      </c>
      <c r="F7" s="47">
        <f>E7/E18</f>
        <v>0.4142041418668594</v>
      </c>
      <c r="G7" s="48"/>
      <c r="H7" s="19">
        <v>1020832592</v>
      </c>
      <c r="I7" s="20">
        <f>H7/H18</f>
        <v>0.4137511576946499</v>
      </c>
      <c r="J7" s="48"/>
      <c r="K7" s="21">
        <f t="shared" si="0"/>
        <v>32193866</v>
      </c>
      <c r="L7" s="22">
        <f t="shared" si="1"/>
        <v>0.03153687122873522</v>
      </c>
    </row>
    <row r="8" spans="1:12" ht="49.5" customHeight="1">
      <c r="A8" s="49"/>
      <c r="B8" s="24" t="s">
        <v>132</v>
      </c>
      <c r="C8" s="25"/>
      <c r="D8" s="50"/>
      <c r="E8" s="19">
        <v>202269896</v>
      </c>
      <c r="F8" s="47">
        <f>E8/E18</f>
        <v>0.07956213071540781</v>
      </c>
      <c r="G8" s="48"/>
      <c r="H8" s="19">
        <v>197653350</v>
      </c>
      <c r="I8" s="20">
        <f>H8/H18</f>
        <v>0.08011039520643148</v>
      </c>
      <c r="J8" s="48"/>
      <c r="K8" s="21">
        <f t="shared" si="0"/>
        <v>4616546</v>
      </c>
      <c r="L8" s="22">
        <f t="shared" si="1"/>
        <v>0.023356780950082555</v>
      </c>
    </row>
    <row r="9" spans="1:12" ht="49.5" customHeight="1">
      <c r="A9" s="49"/>
      <c r="B9" s="24" t="s">
        <v>131</v>
      </c>
      <c r="C9" s="25"/>
      <c r="D9" s="50"/>
      <c r="E9" s="19">
        <v>3244202</v>
      </c>
      <c r="F9" s="47">
        <f>E9/E18</f>
        <v>0.0012760951021163697</v>
      </c>
      <c r="G9" s="48"/>
      <c r="H9" s="19">
        <v>3462973</v>
      </c>
      <c r="I9" s="20">
        <f>H9/H18</f>
        <v>0.0014035691053007786</v>
      </c>
      <c r="J9" s="48"/>
      <c r="K9" s="21">
        <f t="shared" si="0"/>
        <v>-218771</v>
      </c>
      <c r="L9" s="22">
        <f t="shared" si="1"/>
        <v>-0.06317433026477538</v>
      </c>
    </row>
    <row r="10" spans="1:12" ht="49.5" customHeight="1">
      <c r="A10" s="49"/>
      <c r="B10" s="24" t="s">
        <v>130</v>
      </c>
      <c r="C10" s="25"/>
      <c r="D10" s="50"/>
      <c r="E10" s="19">
        <v>19056860</v>
      </c>
      <c r="F10" s="47">
        <f>E10/E18</f>
        <v>0.007495946833063219</v>
      </c>
      <c r="G10" s="48"/>
      <c r="H10" s="19">
        <v>18465981</v>
      </c>
      <c r="I10" s="20">
        <f>H10/H18</f>
        <v>0.007484401533211832</v>
      </c>
      <c r="J10" s="48"/>
      <c r="K10" s="21">
        <f t="shared" si="0"/>
        <v>590879</v>
      </c>
      <c r="L10" s="22">
        <f t="shared" si="1"/>
        <v>0.03199824585544629</v>
      </c>
    </row>
    <row r="11" spans="1:12" ht="49.5" customHeight="1">
      <c r="A11" s="49"/>
      <c r="B11" s="24" t="s">
        <v>129</v>
      </c>
      <c r="C11" s="25"/>
      <c r="D11" s="50"/>
      <c r="E11" s="19">
        <v>43830803</v>
      </c>
      <c r="F11" s="47">
        <f>E11/E18</f>
        <v>0.01724068754970482</v>
      </c>
      <c r="G11" s="48"/>
      <c r="H11" s="19">
        <v>33535079</v>
      </c>
      <c r="I11" s="20">
        <f>H11/H18</f>
        <v>0.013592020737158775</v>
      </c>
      <c r="J11" s="48"/>
      <c r="K11" s="21">
        <f t="shared" si="0"/>
        <v>10295724</v>
      </c>
      <c r="L11" s="22">
        <f t="shared" si="1"/>
        <v>0.3070135603378182</v>
      </c>
    </row>
    <row r="12" spans="1:12" ht="49.5" customHeight="1">
      <c r="A12" s="49"/>
      <c r="B12" s="52" t="s">
        <v>128</v>
      </c>
      <c r="C12" s="53"/>
      <c r="D12" s="54"/>
      <c r="E12" s="19">
        <v>292837337</v>
      </c>
      <c r="F12" s="47">
        <f>E12/E18</f>
        <v>0.11518650548347506</v>
      </c>
      <c r="G12" s="48"/>
      <c r="H12" s="19">
        <v>291522459</v>
      </c>
      <c r="I12" s="20">
        <f>H12/H18</f>
        <v>0.1181562538759941</v>
      </c>
      <c r="J12" s="48"/>
      <c r="K12" s="21">
        <f t="shared" si="0"/>
        <v>1314878</v>
      </c>
      <c r="L12" s="22">
        <f t="shared" si="1"/>
        <v>0.0045103831948673295</v>
      </c>
    </row>
    <row r="13" spans="1:12" ht="49.5" customHeight="1">
      <c r="A13" s="49"/>
      <c r="B13" s="24" t="s">
        <v>127</v>
      </c>
      <c r="C13" s="25"/>
      <c r="D13" s="50"/>
      <c r="E13" s="19">
        <v>100590573</v>
      </c>
      <c r="F13" s="47">
        <f>E13/E18</f>
        <v>0.039566937423865446</v>
      </c>
      <c r="G13" s="48"/>
      <c r="H13" s="19">
        <v>99180276</v>
      </c>
      <c r="I13" s="20">
        <f>H13/H18</f>
        <v>0.040198514758504986</v>
      </c>
      <c r="J13" s="48"/>
      <c r="K13" s="21">
        <f t="shared" si="0"/>
        <v>1410297</v>
      </c>
      <c r="L13" s="22">
        <f t="shared" si="1"/>
        <v>0.014219530907536495</v>
      </c>
    </row>
    <row r="14" spans="1:12" ht="49.5" customHeight="1">
      <c r="A14" s="49"/>
      <c r="B14" s="24" t="s">
        <v>126</v>
      </c>
      <c r="C14" s="25"/>
      <c r="D14" s="50"/>
      <c r="E14" s="19">
        <v>300975259</v>
      </c>
      <c r="F14" s="47">
        <f>E14/E18</f>
        <v>0.1183875276163771</v>
      </c>
      <c r="G14" s="48"/>
      <c r="H14" s="19">
        <v>301813509</v>
      </c>
      <c r="I14" s="20">
        <f>H14/H18</f>
        <v>0.12232729414720199</v>
      </c>
      <c r="J14" s="48"/>
      <c r="K14" s="21">
        <f t="shared" si="0"/>
        <v>-838250</v>
      </c>
      <c r="L14" s="22">
        <f t="shared" si="1"/>
        <v>-0.0027773773373411196</v>
      </c>
    </row>
    <row r="15" spans="1:12" ht="49.5" customHeight="1">
      <c r="A15" s="49"/>
      <c r="B15" s="24" t="s">
        <v>125</v>
      </c>
      <c r="C15" s="25"/>
      <c r="D15" s="50"/>
      <c r="E15" s="19">
        <v>66898</v>
      </c>
      <c r="F15" s="47">
        <f>E15/E18</f>
        <v>2.6314085911228986E-05</v>
      </c>
      <c r="G15" s="48"/>
      <c r="H15" s="19">
        <v>8311</v>
      </c>
      <c r="I15" s="20">
        <f>H15/H18</f>
        <v>3.3685110551409937E-06</v>
      </c>
      <c r="J15" s="48"/>
      <c r="K15" s="21">
        <f t="shared" si="0"/>
        <v>58587</v>
      </c>
      <c r="L15" s="198">
        <f t="shared" si="1"/>
        <v>7.0493322103236675</v>
      </c>
    </row>
    <row r="16" spans="1:12" ht="49.5" customHeight="1">
      <c r="A16" s="49"/>
      <c r="B16" s="24" t="s">
        <v>124</v>
      </c>
      <c r="C16" s="25"/>
      <c r="D16" s="50"/>
      <c r="E16" s="19">
        <v>222381329</v>
      </c>
      <c r="F16" s="47">
        <f>E16/E18</f>
        <v>0.08747289001703007</v>
      </c>
      <c r="G16" s="48"/>
      <c r="H16" s="19">
        <v>218809931</v>
      </c>
      <c r="I16" s="20">
        <f>H16/H18</f>
        <v>0.08868531723596895</v>
      </c>
      <c r="J16" s="48"/>
      <c r="K16" s="21">
        <f t="shared" si="0"/>
        <v>3571398</v>
      </c>
      <c r="L16" s="22">
        <f t="shared" si="1"/>
        <v>0.016321919136293682</v>
      </c>
    </row>
    <row r="17" spans="1:12" s="56" customFormat="1" ht="49.5" customHeight="1" thickBot="1">
      <c r="A17" s="49"/>
      <c r="B17" s="24" t="s">
        <v>123</v>
      </c>
      <c r="C17" s="25"/>
      <c r="D17" s="54"/>
      <c r="E17" s="145">
        <v>4377637</v>
      </c>
      <c r="F17" s="152">
        <f>E17/E18</f>
        <v>0.0017219276526379672</v>
      </c>
      <c r="G17" s="153"/>
      <c r="H17" s="145">
        <v>4129774</v>
      </c>
      <c r="I17" s="146">
        <f>H17/H18</f>
        <v>0.0016738285855172471</v>
      </c>
      <c r="J17" s="153"/>
      <c r="K17" s="150">
        <f t="shared" si="0"/>
        <v>247863</v>
      </c>
      <c r="L17" s="151">
        <f t="shared" si="1"/>
        <v>0.06001853854472424</v>
      </c>
    </row>
    <row r="18" spans="1:12" s="56" customFormat="1" ht="49.5" customHeight="1" thickBot="1" thickTop="1">
      <c r="A18" s="34"/>
      <c r="B18" s="35" t="s">
        <v>90</v>
      </c>
      <c r="C18" s="36"/>
      <c r="D18" s="34"/>
      <c r="E18" s="38">
        <f>SUM(E5:E17)</f>
        <v>2542288576</v>
      </c>
      <c r="F18" s="175">
        <f>E18/E18</f>
        <v>1</v>
      </c>
      <c r="G18" s="176"/>
      <c r="H18" s="38">
        <f>SUM(H5:H17)</f>
        <v>2467262201</v>
      </c>
      <c r="I18" s="39">
        <f>H18/H18</f>
        <v>1</v>
      </c>
      <c r="J18" s="176"/>
      <c r="K18" s="58">
        <f t="shared" si="0"/>
        <v>75026375</v>
      </c>
      <c r="L18" s="41">
        <f t="shared" si="1"/>
        <v>0.03040875630064419</v>
      </c>
    </row>
    <row r="19" ht="58.5" customHeight="1">
      <c r="L19" s="59"/>
    </row>
    <row r="21" ht="17.25">
      <c r="H21" s="1"/>
    </row>
    <row r="22" ht="17.25">
      <c r="H22" s="1"/>
    </row>
    <row r="24" ht="17.25">
      <c r="H24" s="1"/>
    </row>
    <row r="25" ht="17.25">
      <c r="H25" s="1"/>
    </row>
    <row r="27" ht="17.25">
      <c r="H27" s="1"/>
    </row>
    <row r="28" ht="17.25">
      <c r="H28" s="1"/>
    </row>
    <row r="29" ht="17.25">
      <c r="H29" s="1"/>
    </row>
    <row r="30" ht="17.25">
      <c r="H30" s="1"/>
    </row>
    <row r="31" ht="17.25">
      <c r="H31" s="1"/>
    </row>
  </sheetData>
  <sheetProtection/>
  <mergeCells count="4">
    <mergeCell ref="A3:C4"/>
    <mergeCell ref="D3:F3"/>
    <mergeCell ref="G3:I3"/>
    <mergeCell ref="J3:L3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4"/>
  <sheetViews>
    <sheetView view="pageBreakPreview" zoomScale="70" zoomScaleNormal="75" zoomScaleSheetLayoutView="70" zoomScalePageLayoutView="0" workbookViewId="0" topLeftCell="A1">
      <pane xSplit="4" ySplit="4" topLeftCell="E5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F22" sqref="F22"/>
    </sheetView>
  </sheetViews>
  <sheetFormatPr defaultColWidth="9.140625" defaultRowHeight="15"/>
  <cols>
    <col min="1" max="1" width="6.57421875" style="1" customWidth="1"/>
    <col min="2" max="2" width="3.140625" style="1" customWidth="1"/>
    <col min="3" max="3" width="31.57421875" style="1" customWidth="1"/>
    <col min="4" max="5" width="3.140625" style="1" customWidth="1"/>
    <col min="6" max="6" width="17.57421875" style="4" customWidth="1"/>
    <col min="7" max="7" width="11.140625" style="1" customWidth="1"/>
    <col min="8" max="8" width="3.140625" style="1" customWidth="1"/>
    <col min="9" max="9" width="17.57421875" style="4" customWidth="1"/>
    <col min="10" max="10" width="11.140625" style="1" customWidth="1"/>
    <col min="11" max="11" width="3.140625" style="1" customWidth="1"/>
    <col min="12" max="12" width="17.57421875" style="4" customWidth="1"/>
    <col min="13" max="13" width="11.140625" style="1" customWidth="1"/>
    <col min="14" max="14" width="9.00390625" style="1" customWidth="1"/>
    <col min="15" max="15" width="11.8515625" style="1" bestFit="1" customWidth="1"/>
    <col min="16" max="17" width="15.421875" style="1" customWidth="1"/>
    <col min="18" max="18" width="16.421875" style="1" customWidth="1"/>
    <col min="19" max="19" width="11.8515625" style="1" bestFit="1" customWidth="1"/>
    <col min="20" max="20" width="10.421875" style="1" bestFit="1" customWidth="1"/>
    <col min="21" max="16384" width="9.00390625" style="1" customWidth="1"/>
  </cols>
  <sheetData>
    <row r="1" spans="1:13" ht="42.75" customHeight="1">
      <c r="A1" s="44" t="s">
        <v>160</v>
      </c>
      <c r="B1" s="8"/>
      <c r="M1" s="60"/>
    </row>
    <row r="2" spans="1:13" ht="30" customHeight="1" thickBot="1">
      <c r="A2" s="44"/>
      <c r="B2" s="8"/>
      <c r="E2" s="6"/>
      <c r="F2" s="3"/>
      <c r="G2" s="6"/>
      <c r="H2" s="6"/>
      <c r="I2" s="3"/>
      <c r="J2" s="6"/>
      <c r="K2" s="6"/>
      <c r="L2" s="3"/>
      <c r="M2" s="42" t="s">
        <v>120</v>
      </c>
    </row>
    <row r="3" spans="1:13" ht="42.75" customHeight="1">
      <c r="A3" s="217" t="s">
        <v>136</v>
      </c>
      <c r="B3" s="218"/>
      <c r="C3" s="218"/>
      <c r="D3" s="219"/>
      <c r="E3" s="223" t="s">
        <v>191</v>
      </c>
      <c r="F3" s="224"/>
      <c r="G3" s="225"/>
      <c r="H3" s="226" t="s">
        <v>194</v>
      </c>
      <c r="I3" s="224"/>
      <c r="J3" s="225"/>
      <c r="K3" s="227" t="s">
        <v>118</v>
      </c>
      <c r="L3" s="228"/>
      <c r="M3" s="229"/>
    </row>
    <row r="4" spans="1:13" ht="42.75" customHeight="1" thickBot="1">
      <c r="A4" s="220"/>
      <c r="B4" s="221"/>
      <c r="C4" s="221"/>
      <c r="D4" s="222"/>
      <c r="E4" s="9"/>
      <c r="F4" s="10" t="s">
        <v>117</v>
      </c>
      <c r="G4" s="11" t="s">
        <v>115</v>
      </c>
      <c r="H4" s="12"/>
      <c r="I4" s="10" t="s">
        <v>116</v>
      </c>
      <c r="J4" s="11" t="s">
        <v>115</v>
      </c>
      <c r="K4" s="12"/>
      <c r="L4" s="10" t="s">
        <v>114</v>
      </c>
      <c r="M4" s="13" t="s">
        <v>72</v>
      </c>
    </row>
    <row r="5" spans="1:13" ht="42.75" customHeight="1">
      <c r="A5" s="239" t="s">
        <v>159</v>
      </c>
      <c r="B5" s="48"/>
      <c r="C5" s="15" t="s">
        <v>158</v>
      </c>
      <c r="D5" s="16"/>
      <c r="E5" s="46"/>
      <c r="F5" s="19">
        <v>447420499</v>
      </c>
      <c r="G5" s="20">
        <f>F5/F24</f>
        <v>0.1759912321613642</v>
      </c>
      <c r="H5" s="48"/>
      <c r="I5" s="19">
        <v>441823671</v>
      </c>
      <c r="J5" s="20">
        <f>I5/I24</f>
        <v>0.17907447000198257</v>
      </c>
      <c r="K5" s="48"/>
      <c r="L5" s="19">
        <f aca="true" t="shared" si="0" ref="L5:L24">F5-I5</f>
        <v>5596828</v>
      </c>
      <c r="M5" s="22">
        <f aca="true" t="shared" si="1" ref="M5:M12">(F5-I5)/I5</f>
        <v>0.012667560312765587</v>
      </c>
    </row>
    <row r="6" spans="1:13" ht="42.75" customHeight="1">
      <c r="A6" s="240"/>
      <c r="B6" s="48"/>
      <c r="C6" s="15" t="s">
        <v>157</v>
      </c>
      <c r="D6" s="16"/>
      <c r="E6" s="46"/>
      <c r="F6" s="19">
        <v>318876661</v>
      </c>
      <c r="G6" s="20">
        <f>F6/F24</f>
        <v>0.12542897923166374</v>
      </c>
      <c r="H6" s="48"/>
      <c r="I6" s="19">
        <v>315597380</v>
      </c>
      <c r="J6" s="20">
        <f>I6/I24</f>
        <v>0.12791400114348853</v>
      </c>
      <c r="K6" s="48"/>
      <c r="L6" s="19">
        <f t="shared" si="0"/>
        <v>3279281</v>
      </c>
      <c r="M6" s="22">
        <f t="shared" si="1"/>
        <v>0.01039071046787524</v>
      </c>
    </row>
    <row r="7" spans="1:13" ht="42.75" customHeight="1">
      <c r="A7" s="240"/>
      <c r="B7" s="48"/>
      <c r="C7" s="15" t="s">
        <v>156</v>
      </c>
      <c r="D7" s="16"/>
      <c r="E7" s="46"/>
      <c r="F7" s="19">
        <v>28928826</v>
      </c>
      <c r="G7" s="20">
        <f>F7/F24</f>
        <v>0.011379048890474973</v>
      </c>
      <c r="H7" s="48"/>
      <c r="I7" s="19">
        <v>30867825</v>
      </c>
      <c r="J7" s="20">
        <f>I7/I24</f>
        <v>0.012510962550915357</v>
      </c>
      <c r="K7" s="48"/>
      <c r="L7" s="19">
        <f t="shared" si="0"/>
        <v>-1938999</v>
      </c>
      <c r="M7" s="22">
        <f t="shared" si="1"/>
        <v>-0.06281618481379883</v>
      </c>
    </row>
    <row r="8" spans="1:20" ht="42.75" customHeight="1">
      <c r="A8" s="240"/>
      <c r="B8" s="51"/>
      <c r="C8" s="24" t="s">
        <v>155</v>
      </c>
      <c r="D8" s="25"/>
      <c r="E8" s="50"/>
      <c r="F8" s="19">
        <v>639585269</v>
      </c>
      <c r="G8" s="20">
        <f>F8/F24</f>
        <v>0.2515785481781593</v>
      </c>
      <c r="H8" s="48"/>
      <c r="I8" s="19">
        <v>621068591</v>
      </c>
      <c r="J8" s="20">
        <f>I8/I24</f>
        <v>0.25172378953006136</v>
      </c>
      <c r="K8" s="48"/>
      <c r="L8" s="19">
        <f t="shared" si="0"/>
        <v>18516678</v>
      </c>
      <c r="M8" s="22">
        <f t="shared" si="1"/>
        <v>0.029814223852772485</v>
      </c>
      <c r="Q8" s="185"/>
      <c r="R8" s="185"/>
      <c r="T8" s="184"/>
    </row>
    <row r="9" spans="1:20" ht="42.75" customHeight="1">
      <c r="A9" s="240"/>
      <c r="B9" s="51"/>
      <c r="C9" s="24" t="s">
        <v>154</v>
      </c>
      <c r="D9" s="25"/>
      <c r="E9" s="54"/>
      <c r="F9" s="145">
        <v>221534246</v>
      </c>
      <c r="G9" s="146">
        <f>F9/F24</f>
        <v>0.08713969298818106</v>
      </c>
      <c r="H9" s="153"/>
      <c r="I9" s="145">
        <v>218729349</v>
      </c>
      <c r="J9" s="146">
        <f>I9/I24</f>
        <v>0.08865265674290611</v>
      </c>
      <c r="K9" s="153"/>
      <c r="L9" s="145">
        <f t="shared" si="0"/>
        <v>2804897</v>
      </c>
      <c r="M9" s="151">
        <f t="shared" si="1"/>
        <v>0.012823596891883038</v>
      </c>
      <c r="Q9" s="185"/>
      <c r="R9" s="185"/>
      <c r="T9" s="184"/>
    </row>
    <row r="10" spans="1:20" s="56" customFormat="1" ht="42.75" customHeight="1">
      <c r="A10" s="241"/>
      <c r="B10" s="61"/>
      <c r="C10" s="62" t="s">
        <v>139</v>
      </c>
      <c r="D10" s="63"/>
      <c r="E10" s="101"/>
      <c r="F10" s="65">
        <f>SUM(F5,F8:F9)</f>
        <v>1308540014</v>
      </c>
      <c r="G10" s="66">
        <f>F10/F24</f>
        <v>0.5147094733277046</v>
      </c>
      <c r="H10" s="61"/>
      <c r="I10" s="65">
        <f>SUM(I5,I8:I9)</f>
        <v>1281621611</v>
      </c>
      <c r="J10" s="66">
        <f>I10/I24</f>
        <v>0.5194509162749501</v>
      </c>
      <c r="K10" s="61"/>
      <c r="L10" s="65">
        <f t="shared" si="0"/>
        <v>26918403</v>
      </c>
      <c r="M10" s="67">
        <f t="shared" si="1"/>
        <v>0.02100339348912555</v>
      </c>
      <c r="N10" s="1"/>
      <c r="O10" s="1"/>
      <c r="Q10" s="186"/>
      <c r="R10" s="186"/>
      <c r="S10" s="1"/>
      <c r="T10" s="184"/>
    </row>
    <row r="11" spans="1:13" ht="42.75" customHeight="1">
      <c r="A11" s="242" t="s">
        <v>153</v>
      </c>
      <c r="B11" s="68"/>
      <c r="C11" s="69" t="s">
        <v>152</v>
      </c>
      <c r="D11" s="70"/>
      <c r="E11" s="46"/>
      <c r="F11" s="19">
        <v>294408545</v>
      </c>
      <c r="G11" s="196">
        <f>F11/F24</f>
        <v>0.11580453445738176</v>
      </c>
      <c r="H11" s="48"/>
      <c r="I11" s="19">
        <v>292002741</v>
      </c>
      <c r="J11" s="20">
        <f>I11/I24</f>
        <v>0.11835091579713299</v>
      </c>
      <c r="K11" s="48"/>
      <c r="L11" s="19">
        <f t="shared" si="0"/>
        <v>2405804</v>
      </c>
      <c r="M11" s="22">
        <f t="shared" si="1"/>
        <v>0.008238977455352037</v>
      </c>
    </row>
    <row r="12" spans="1:13" ht="42.75" customHeight="1">
      <c r="A12" s="243"/>
      <c r="B12" s="51"/>
      <c r="C12" s="24" t="s">
        <v>151</v>
      </c>
      <c r="D12" s="25"/>
      <c r="E12" s="50"/>
      <c r="F12" s="19">
        <v>66897</v>
      </c>
      <c r="G12" s="197">
        <f>F12/F24</f>
        <v>2.6313692564852245E-05</v>
      </c>
      <c r="H12" s="48"/>
      <c r="I12" s="19">
        <v>8310</v>
      </c>
      <c r="J12" s="20">
        <f>I12/I24</f>
        <v>3.3681057475901403E-06</v>
      </c>
      <c r="K12" s="48"/>
      <c r="L12" s="19">
        <f t="shared" si="0"/>
        <v>58587</v>
      </c>
      <c r="M12" s="22">
        <f t="shared" si="1"/>
        <v>7.050180505415162</v>
      </c>
    </row>
    <row r="13" spans="1:13" ht="42.75" customHeight="1">
      <c r="A13" s="243"/>
      <c r="B13" s="51"/>
      <c r="C13" s="24" t="s">
        <v>150</v>
      </c>
      <c r="D13" s="25"/>
      <c r="E13" s="54"/>
      <c r="F13" s="145">
        <v>0</v>
      </c>
      <c r="G13" s="146">
        <f>F13/F24</f>
        <v>0</v>
      </c>
      <c r="H13" s="153"/>
      <c r="I13" s="145">
        <v>0</v>
      </c>
      <c r="J13" s="146">
        <f>I13/I24</f>
        <v>0</v>
      </c>
      <c r="K13" s="153"/>
      <c r="L13" s="145">
        <f t="shared" si="0"/>
        <v>0</v>
      </c>
      <c r="M13" s="151" t="s">
        <v>149</v>
      </c>
    </row>
    <row r="14" spans="1:15" s="56" customFormat="1" ht="42.75" customHeight="1">
      <c r="A14" s="244"/>
      <c r="B14" s="61"/>
      <c r="C14" s="62" t="s">
        <v>139</v>
      </c>
      <c r="D14" s="63"/>
      <c r="E14" s="101"/>
      <c r="F14" s="65">
        <f>SUM(F11:F13)</f>
        <v>294475442</v>
      </c>
      <c r="G14" s="66">
        <f>F14/F24</f>
        <v>0.11583084814994661</v>
      </c>
      <c r="H14" s="61"/>
      <c r="I14" s="65">
        <f>SUM(I11:I13)</f>
        <v>292011051</v>
      </c>
      <c r="J14" s="66">
        <f>I14/I24</f>
        <v>0.11835428390288058</v>
      </c>
      <c r="K14" s="61"/>
      <c r="L14" s="65">
        <f t="shared" si="0"/>
        <v>2464391</v>
      </c>
      <c r="M14" s="67">
        <f aca="true" t="shared" si="2" ref="M14:M24">(F14-I14)/I14</f>
        <v>0.008439375809787418</v>
      </c>
      <c r="N14" s="1"/>
      <c r="O14" s="1"/>
    </row>
    <row r="15" spans="1:13" ht="42.75" customHeight="1">
      <c r="A15" s="236" t="s">
        <v>148</v>
      </c>
      <c r="B15" s="51"/>
      <c r="C15" s="24" t="s">
        <v>147</v>
      </c>
      <c r="D15" s="25"/>
      <c r="E15" s="46"/>
      <c r="F15" s="19">
        <v>419059151</v>
      </c>
      <c r="G15" s="20">
        <f>F15/F24</f>
        <v>0.16483539868606953</v>
      </c>
      <c r="H15" s="48"/>
      <c r="I15" s="19">
        <v>393734537</v>
      </c>
      <c r="J15" s="20">
        <f>I15/I24</f>
        <v>0.15958358087779095</v>
      </c>
      <c r="K15" s="48"/>
      <c r="L15" s="19">
        <f t="shared" si="0"/>
        <v>25324614</v>
      </c>
      <c r="M15" s="22">
        <f t="shared" si="2"/>
        <v>0.06431900587882643</v>
      </c>
    </row>
    <row r="16" spans="1:13" ht="42.75" customHeight="1">
      <c r="A16" s="237"/>
      <c r="B16" s="51"/>
      <c r="C16" s="24" t="s">
        <v>146</v>
      </c>
      <c r="D16" s="25"/>
      <c r="E16" s="50"/>
      <c r="F16" s="19">
        <v>22919351</v>
      </c>
      <c r="G16" s="20">
        <f>F16/F24</f>
        <v>0.009015243673108493</v>
      </c>
      <c r="H16" s="48"/>
      <c r="I16" s="19">
        <v>22721994</v>
      </c>
      <c r="J16" s="20">
        <f>I16/I24</f>
        <v>0.009209395738641237</v>
      </c>
      <c r="K16" s="48"/>
      <c r="L16" s="19">
        <f t="shared" si="0"/>
        <v>197357</v>
      </c>
      <c r="M16" s="22">
        <f t="shared" si="2"/>
        <v>0.008685725381319967</v>
      </c>
    </row>
    <row r="17" spans="1:13" ht="42.75" customHeight="1">
      <c r="A17" s="237"/>
      <c r="B17" s="51"/>
      <c r="C17" s="24" t="s">
        <v>145</v>
      </c>
      <c r="D17" s="25"/>
      <c r="E17" s="50"/>
      <c r="F17" s="19">
        <v>236319713</v>
      </c>
      <c r="G17" s="20">
        <f>F17/F24</f>
        <v>0.09295550286105679</v>
      </c>
      <c r="H17" s="48"/>
      <c r="I17" s="19">
        <v>212013351</v>
      </c>
      <c r="J17" s="20">
        <f>I17/I24</f>
        <v>0.08593061204199107</v>
      </c>
      <c r="K17" s="48"/>
      <c r="L17" s="19">
        <f t="shared" si="0"/>
        <v>24306362</v>
      </c>
      <c r="M17" s="22">
        <f t="shared" si="2"/>
        <v>0.11464543098514583</v>
      </c>
    </row>
    <row r="18" spans="1:15" ht="42.75" customHeight="1">
      <c r="A18" s="237"/>
      <c r="B18" s="51"/>
      <c r="C18" s="24" t="s">
        <v>144</v>
      </c>
      <c r="D18" s="25"/>
      <c r="E18" s="50"/>
      <c r="F18" s="19">
        <v>6984827</v>
      </c>
      <c r="G18" s="20">
        <f>F18/F24</f>
        <v>0.0027474563926137077</v>
      </c>
      <c r="H18" s="48"/>
      <c r="I18" s="19">
        <v>9461356</v>
      </c>
      <c r="J18" s="20">
        <f>I18/I24</f>
        <v>0.0038347590281102837</v>
      </c>
      <c r="K18" s="48"/>
      <c r="L18" s="19">
        <f t="shared" si="0"/>
        <v>-2476529</v>
      </c>
      <c r="M18" s="22">
        <f t="shared" si="2"/>
        <v>-0.26175201525024533</v>
      </c>
      <c r="N18" s="56"/>
      <c r="O18" s="56"/>
    </row>
    <row r="19" spans="1:15" ht="42.75" customHeight="1">
      <c r="A19" s="237"/>
      <c r="B19" s="51"/>
      <c r="C19" s="24" t="s">
        <v>143</v>
      </c>
      <c r="D19" s="25"/>
      <c r="E19" s="50"/>
      <c r="F19" s="19">
        <v>1529047</v>
      </c>
      <c r="G19" s="20">
        <f>F19/F24</f>
        <v>0.0006014450973169145</v>
      </c>
      <c r="H19" s="48"/>
      <c r="I19" s="19">
        <v>2245418</v>
      </c>
      <c r="J19" s="20">
        <f>I19/I24</f>
        <v>0.0009100848702217036</v>
      </c>
      <c r="K19" s="48"/>
      <c r="L19" s="19">
        <f t="shared" si="0"/>
        <v>-716371</v>
      </c>
      <c r="M19" s="22">
        <f t="shared" si="2"/>
        <v>-0.3190368118541848</v>
      </c>
      <c r="N19" s="56"/>
      <c r="O19" s="56"/>
    </row>
    <row r="20" spans="1:13" ht="42.75" customHeight="1">
      <c r="A20" s="237"/>
      <c r="B20" s="51"/>
      <c r="C20" s="24" t="s">
        <v>142</v>
      </c>
      <c r="D20" s="25"/>
      <c r="E20" s="50"/>
      <c r="F20" s="19">
        <v>31765596</v>
      </c>
      <c r="G20" s="20">
        <f>F20/F24</f>
        <v>0.012494882091622946</v>
      </c>
      <c r="H20" s="48"/>
      <c r="I20" s="19">
        <v>26897975</v>
      </c>
      <c r="J20" s="20">
        <f>I20/I24</f>
        <v>0.01090195237016076</v>
      </c>
      <c r="K20" s="48"/>
      <c r="L20" s="19">
        <f t="shared" si="0"/>
        <v>4867621</v>
      </c>
      <c r="M20" s="22">
        <f t="shared" si="2"/>
        <v>0.18096607644255747</v>
      </c>
    </row>
    <row r="21" spans="1:13" ht="42.75" customHeight="1">
      <c r="A21" s="237"/>
      <c r="B21" s="51"/>
      <c r="C21" s="24" t="s">
        <v>141</v>
      </c>
      <c r="D21" s="25"/>
      <c r="E21" s="50"/>
      <c r="F21" s="19">
        <v>217883609</v>
      </c>
      <c r="G21" s="20">
        <f>F21/F24</f>
        <v>0.0857037281514339</v>
      </c>
      <c r="H21" s="48"/>
      <c r="I21" s="19">
        <v>223696213</v>
      </c>
      <c r="J21" s="20">
        <f>I21/I24</f>
        <v>0.09066576422616705</v>
      </c>
      <c r="K21" s="48"/>
      <c r="L21" s="19">
        <f t="shared" si="0"/>
        <v>-5812604</v>
      </c>
      <c r="M21" s="22">
        <f t="shared" si="2"/>
        <v>-0.02598436478672082</v>
      </c>
    </row>
    <row r="22" spans="1:13" ht="42.75" customHeight="1">
      <c r="A22" s="237"/>
      <c r="B22" s="55"/>
      <c r="C22" s="52" t="s">
        <v>140</v>
      </c>
      <c r="D22" s="53"/>
      <c r="E22" s="54"/>
      <c r="F22" s="145">
        <v>2811826</v>
      </c>
      <c r="G22" s="146">
        <f>F22/F24</f>
        <v>0.0011060215691265413</v>
      </c>
      <c r="H22" s="153"/>
      <c r="I22" s="145">
        <v>2858695</v>
      </c>
      <c r="J22" s="146">
        <f>I22/I24</f>
        <v>0.0011586506690863052</v>
      </c>
      <c r="K22" s="153"/>
      <c r="L22" s="145">
        <f t="shared" si="0"/>
        <v>-46869</v>
      </c>
      <c r="M22" s="151">
        <f t="shared" si="2"/>
        <v>-0.016395243284085922</v>
      </c>
    </row>
    <row r="23" spans="1:15" s="56" customFormat="1" ht="42.75" customHeight="1" thickBot="1">
      <c r="A23" s="238"/>
      <c r="B23" s="71"/>
      <c r="C23" s="72" t="s">
        <v>139</v>
      </c>
      <c r="D23" s="73"/>
      <c r="E23" s="170"/>
      <c r="F23" s="171">
        <f>SUM(F15:F22)</f>
        <v>939273120</v>
      </c>
      <c r="G23" s="172">
        <f>F23/F24</f>
        <v>0.36945967852234884</v>
      </c>
      <c r="H23" s="173"/>
      <c r="I23" s="171">
        <f>SUM(I15:I22)</f>
        <v>893629539</v>
      </c>
      <c r="J23" s="172">
        <f>I23/I24</f>
        <v>0.36219479982216934</v>
      </c>
      <c r="K23" s="173"/>
      <c r="L23" s="171">
        <f t="shared" si="0"/>
        <v>45643581</v>
      </c>
      <c r="M23" s="174">
        <f t="shared" si="2"/>
        <v>0.05107662516514016</v>
      </c>
      <c r="N23" s="1"/>
      <c r="O23" s="1"/>
    </row>
    <row r="24" spans="1:15" s="56" customFormat="1" ht="42.75" customHeight="1" thickBot="1" thickTop="1">
      <c r="A24" s="34"/>
      <c r="B24" s="57"/>
      <c r="C24" s="35" t="s">
        <v>138</v>
      </c>
      <c r="D24" s="36"/>
      <c r="E24" s="57"/>
      <c r="F24" s="38">
        <f>F10+F14+F23</f>
        <v>2542288576</v>
      </c>
      <c r="G24" s="39">
        <f>F24/F24</f>
        <v>1</v>
      </c>
      <c r="H24" s="176"/>
      <c r="I24" s="38">
        <f>I10+I14+I23</f>
        <v>2467262201</v>
      </c>
      <c r="J24" s="39">
        <f>I24/I24</f>
        <v>1</v>
      </c>
      <c r="K24" s="176"/>
      <c r="L24" s="38">
        <f t="shared" si="0"/>
        <v>75026375</v>
      </c>
      <c r="M24" s="41">
        <f t="shared" si="2"/>
        <v>0.03040875630064419</v>
      </c>
      <c r="N24" s="1"/>
      <c r="O24" s="1"/>
    </row>
    <row r="25" ht="48" customHeight="1"/>
  </sheetData>
  <sheetProtection/>
  <mergeCells count="7">
    <mergeCell ref="A15:A23"/>
    <mergeCell ref="A3:D4"/>
    <mergeCell ref="E3:G3"/>
    <mergeCell ref="H3:J3"/>
    <mergeCell ref="K3:M3"/>
    <mergeCell ref="A5:A10"/>
    <mergeCell ref="A11:A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68" r:id="rId1"/>
  <headerFooter alignWithMargins="0">
    <oddFooter>&amp;C&amp;"ＭＳ ゴシック,標準"&amp;14- 7 -</oddFooter>
  </headerFooter>
  <rowBreaks count="1" manualBreakCount="1">
    <brk id="2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2"/>
  <sheetViews>
    <sheetView view="pageBreakPreview" zoomScale="85" zoomScaleNormal="65" zoomScaleSheetLayoutView="85" zoomScalePageLayoutView="0" workbookViewId="0" topLeftCell="A4">
      <selection activeCell="I11" sqref="I11"/>
    </sheetView>
  </sheetViews>
  <sheetFormatPr defaultColWidth="9.140625" defaultRowHeight="15"/>
  <cols>
    <col min="1" max="3" width="3.140625" style="1" customWidth="1"/>
    <col min="4" max="4" width="29.421875" style="1" customWidth="1"/>
    <col min="5" max="6" width="3.140625" style="1" customWidth="1"/>
    <col min="7" max="7" width="26.00390625" style="4" customWidth="1"/>
    <col min="8" max="8" width="3.140625" style="1" customWidth="1"/>
    <col min="9" max="9" width="26.00390625" style="4" customWidth="1"/>
    <col min="10" max="10" width="3.140625" style="1" customWidth="1"/>
    <col min="11" max="11" width="20.7109375" style="4" customWidth="1"/>
    <col min="12" max="12" width="11.421875" style="1" customWidth="1"/>
    <col min="13" max="13" width="9.00390625" style="43" customWidth="1"/>
    <col min="14" max="14" width="9.00390625" style="1" customWidth="1"/>
    <col min="15" max="15" width="14.421875" style="1" customWidth="1"/>
    <col min="16" max="16" width="12.421875" style="1" customWidth="1"/>
    <col min="17" max="16384" width="9.00390625" style="1" customWidth="1"/>
  </cols>
  <sheetData>
    <row r="1" spans="1:12" ht="37.5" customHeight="1">
      <c r="A1" s="44" t="s">
        <v>178</v>
      </c>
      <c r="B1" s="8"/>
      <c r="C1" s="8"/>
      <c r="L1" s="60"/>
    </row>
    <row r="2" spans="1:12" ht="27" customHeight="1">
      <c r="A2" s="44"/>
      <c r="B2" s="8"/>
      <c r="C2" s="8"/>
      <c r="L2" s="60"/>
    </row>
    <row r="3" spans="1:12" ht="22.5" customHeight="1" thickBot="1">
      <c r="A3" s="8"/>
      <c r="B3" s="8"/>
      <c r="C3" s="8"/>
      <c r="F3" s="6"/>
      <c r="G3" s="3"/>
      <c r="H3" s="6"/>
      <c r="I3" s="6"/>
      <c r="J3" s="3"/>
      <c r="K3" s="6"/>
      <c r="L3" s="42" t="s">
        <v>120</v>
      </c>
    </row>
    <row r="4" spans="1:12" ht="37.5" customHeight="1">
      <c r="A4" s="217" t="s">
        <v>136</v>
      </c>
      <c r="B4" s="218"/>
      <c r="C4" s="218"/>
      <c r="D4" s="218"/>
      <c r="E4" s="219"/>
      <c r="F4" s="224" t="s">
        <v>191</v>
      </c>
      <c r="G4" s="225"/>
      <c r="H4" s="224" t="s">
        <v>119</v>
      </c>
      <c r="I4" s="225"/>
      <c r="J4" s="227" t="s">
        <v>118</v>
      </c>
      <c r="K4" s="234"/>
      <c r="L4" s="235"/>
    </row>
    <row r="5" spans="1:12" ht="37.5" customHeight="1" thickBot="1">
      <c r="A5" s="220"/>
      <c r="B5" s="221"/>
      <c r="C5" s="221"/>
      <c r="D5" s="221"/>
      <c r="E5" s="222"/>
      <c r="F5" s="9"/>
      <c r="G5" s="10" t="s">
        <v>117</v>
      </c>
      <c r="H5" s="12"/>
      <c r="I5" s="10" t="s">
        <v>116</v>
      </c>
      <c r="J5" s="12"/>
      <c r="K5" s="10" t="s">
        <v>114</v>
      </c>
      <c r="L5" s="13" t="s">
        <v>72</v>
      </c>
    </row>
    <row r="6" spans="1:12" ht="37.5" customHeight="1">
      <c r="A6" s="74">
        <v>1</v>
      </c>
      <c r="B6" s="59"/>
      <c r="C6" s="245" t="s">
        <v>177</v>
      </c>
      <c r="D6" s="245"/>
      <c r="E6" s="16"/>
      <c r="F6" s="46"/>
      <c r="G6" s="75">
        <v>566487149</v>
      </c>
      <c r="H6" s="76"/>
      <c r="I6" s="75">
        <v>551339666</v>
      </c>
      <c r="J6" s="76"/>
      <c r="K6" s="19">
        <f aca="true" t="shared" si="0" ref="K6:K18">G6-I6</f>
        <v>15147483</v>
      </c>
      <c r="L6" s="22">
        <f aca="true" t="shared" si="1" ref="L6:L18">(G6-I6)/I6</f>
        <v>0.027473958313022954</v>
      </c>
    </row>
    <row r="7" spans="1:12" ht="37.5" customHeight="1">
      <c r="A7" s="74"/>
      <c r="B7" s="77"/>
      <c r="C7" s="246" t="s">
        <v>176</v>
      </c>
      <c r="D7" s="247"/>
      <c r="E7" s="25"/>
      <c r="F7" s="46"/>
      <c r="G7" s="75">
        <f>G8+G9</f>
        <v>489850209</v>
      </c>
      <c r="H7" s="76"/>
      <c r="I7" s="75">
        <f>I8+I9</f>
        <v>476958828</v>
      </c>
      <c r="J7" s="76"/>
      <c r="K7" s="19">
        <f t="shared" si="0"/>
        <v>12891381</v>
      </c>
      <c r="L7" s="22">
        <f t="shared" si="1"/>
        <v>0.027028288907150703</v>
      </c>
    </row>
    <row r="8" spans="1:12" ht="37.5" customHeight="1">
      <c r="A8" s="74"/>
      <c r="B8" s="78"/>
      <c r="C8" s="79"/>
      <c r="D8" s="24" t="s">
        <v>175</v>
      </c>
      <c r="E8" s="25"/>
      <c r="F8" s="46"/>
      <c r="G8" s="75">
        <v>13117771.246325333</v>
      </c>
      <c r="H8" s="76"/>
      <c r="I8" s="75">
        <v>12926106</v>
      </c>
      <c r="J8" s="76"/>
      <c r="K8" s="19">
        <f t="shared" si="0"/>
        <v>191665.24632533267</v>
      </c>
      <c r="L8" s="22">
        <f t="shared" si="1"/>
        <v>0.01482776377706733</v>
      </c>
    </row>
    <row r="9" spans="1:12" ht="37.5" customHeight="1">
      <c r="A9" s="74"/>
      <c r="B9" s="80"/>
      <c r="C9" s="79"/>
      <c r="D9" s="24" t="s">
        <v>174</v>
      </c>
      <c r="E9" s="25"/>
      <c r="F9" s="46"/>
      <c r="G9" s="75">
        <v>476732437.7536747</v>
      </c>
      <c r="H9" s="76"/>
      <c r="I9" s="75">
        <v>464032722</v>
      </c>
      <c r="J9" s="76"/>
      <c r="K9" s="19">
        <f t="shared" si="0"/>
        <v>12699715.753674686</v>
      </c>
      <c r="L9" s="22">
        <f t="shared" si="1"/>
        <v>0.027368147011138336</v>
      </c>
    </row>
    <row r="10" spans="1:12" ht="37.5" customHeight="1">
      <c r="A10" s="74"/>
      <c r="B10" s="77"/>
      <c r="C10" s="248" t="s">
        <v>173</v>
      </c>
      <c r="D10" s="247"/>
      <c r="E10" s="25"/>
      <c r="F10" s="46"/>
      <c r="G10" s="75">
        <f>G11+G12</f>
        <v>76636940</v>
      </c>
      <c r="H10" s="76"/>
      <c r="I10" s="75">
        <f>I11+I12</f>
        <v>74380838</v>
      </c>
      <c r="J10" s="76"/>
      <c r="K10" s="19">
        <f t="shared" si="0"/>
        <v>2256102</v>
      </c>
      <c r="L10" s="22">
        <f t="shared" si="1"/>
        <v>0.03033176367278895</v>
      </c>
    </row>
    <row r="11" spans="1:12" ht="37.5" customHeight="1">
      <c r="A11" s="74"/>
      <c r="B11" s="78"/>
      <c r="C11" s="79"/>
      <c r="D11" s="24" t="s">
        <v>172</v>
      </c>
      <c r="E11" s="25"/>
      <c r="F11" s="46"/>
      <c r="G11" s="75">
        <v>20118097.33772902</v>
      </c>
      <c r="H11" s="76"/>
      <c r="I11" s="75">
        <v>20103544</v>
      </c>
      <c r="J11" s="76"/>
      <c r="K11" s="19">
        <f t="shared" si="0"/>
        <v>14553.337729018182</v>
      </c>
      <c r="L11" s="22">
        <f t="shared" si="1"/>
        <v>0.0007239190129371309</v>
      </c>
    </row>
    <row r="12" spans="1:12" ht="37.5" customHeight="1">
      <c r="A12" s="45"/>
      <c r="B12" s="80"/>
      <c r="C12" s="79"/>
      <c r="D12" s="24" t="s">
        <v>171</v>
      </c>
      <c r="E12" s="25"/>
      <c r="F12" s="46"/>
      <c r="G12" s="75">
        <v>56518842.66227098</v>
      </c>
      <c r="H12" s="76"/>
      <c r="I12" s="75">
        <v>54277294</v>
      </c>
      <c r="J12" s="76"/>
      <c r="K12" s="19">
        <f t="shared" si="0"/>
        <v>2241548.662270978</v>
      </c>
      <c r="L12" s="22">
        <f t="shared" si="1"/>
        <v>0.041298091652671155</v>
      </c>
    </row>
    <row r="13" spans="1:12" ht="37.5" customHeight="1">
      <c r="A13" s="49">
        <v>2</v>
      </c>
      <c r="B13" s="46"/>
      <c r="C13" s="249" t="s">
        <v>170</v>
      </c>
      <c r="D13" s="247"/>
      <c r="E13" s="25"/>
      <c r="F13" s="46"/>
      <c r="G13" s="75">
        <v>454905604</v>
      </c>
      <c r="H13" s="76"/>
      <c r="I13" s="75">
        <v>445660081</v>
      </c>
      <c r="J13" s="76"/>
      <c r="K13" s="19">
        <f t="shared" si="0"/>
        <v>9245523</v>
      </c>
      <c r="L13" s="22">
        <f t="shared" si="1"/>
        <v>0.020745683524659234</v>
      </c>
    </row>
    <row r="14" spans="1:12" ht="37.5" customHeight="1">
      <c r="A14" s="49">
        <v>3</v>
      </c>
      <c r="B14" s="50"/>
      <c r="C14" s="247" t="s">
        <v>169</v>
      </c>
      <c r="D14" s="247"/>
      <c r="E14" s="25"/>
      <c r="F14" s="46"/>
      <c r="G14" s="75">
        <v>11735379</v>
      </c>
      <c r="H14" s="76"/>
      <c r="I14" s="75">
        <v>11019001</v>
      </c>
      <c r="J14" s="76"/>
      <c r="K14" s="19">
        <f t="shared" si="0"/>
        <v>716378</v>
      </c>
      <c r="L14" s="22">
        <f t="shared" si="1"/>
        <v>0.06501297168409369</v>
      </c>
    </row>
    <row r="15" spans="1:12" ht="37.5" customHeight="1">
      <c r="A15" s="49">
        <v>4</v>
      </c>
      <c r="B15" s="54"/>
      <c r="C15" s="247" t="s">
        <v>168</v>
      </c>
      <c r="D15" s="247"/>
      <c r="E15" s="53"/>
      <c r="F15" s="46"/>
      <c r="G15" s="75">
        <v>43690471</v>
      </c>
      <c r="H15" s="76"/>
      <c r="I15" s="75">
        <v>43632703</v>
      </c>
      <c r="J15" s="76"/>
      <c r="K15" s="19">
        <f t="shared" si="0"/>
        <v>57768</v>
      </c>
      <c r="L15" s="22">
        <f t="shared" si="1"/>
        <v>0.0013239610665422218</v>
      </c>
    </row>
    <row r="16" spans="1:13" ht="37.5" customHeight="1">
      <c r="A16" s="49">
        <v>5</v>
      </c>
      <c r="B16" s="50"/>
      <c r="C16" s="247" t="s">
        <v>167</v>
      </c>
      <c r="D16" s="247"/>
      <c r="E16" s="25"/>
      <c r="F16" s="46"/>
      <c r="G16" s="75">
        <v>70469142</v>
      </c>
      <c r="H16" s="76"/>
      <c r="I16" s="75">
        <v>69118507</v>
      </c>
      <c r="J16" s="76"/>
      <c r="K16" s="19">
        <f t="shared" si="0"/>
        <v>1350635</v>
      </c>
      <c r="L16" s="22">
        <f t="shared" si="1"/>
        <v>0.0195408590061125</v>
      </c>
      <c r="M16" s="81"/>
    </row>
    <row r="17" spans="1:12" ht="37.5" customHeight="1" thickBot="1">
      <c r="A17" s="49">
        <v>6</v>
      </c>
      <c r="B17" s="50"/>
      <c r="C17" s="250" t="s">
        <v>123</v>
      </c>
      <c r="D17" s="250"/>
      <c r="E17" s="25"/>
      <c r="F17" s="46"/>
      <c r="G17" s="75">
        <v>9083611</v>
      </c>
      <c r="H17" s="76"/>
      <c r="I17" s="75">
        <v>9037480</v>
      </c>
      <c r="J17" s="76"/>
      <c r="K17" s="145">
        <f t="shared" si="0"/>
        <v>46131</v>
      </c>
      <c r="L17" s="151">
        <f t="shared" si="1"/>
        <v>0.005104409636314548</v>
      </c>
    </row>
    <row r="18" spans="1:14" s="56" customFormat="1" ht="37.5" customHeight="1" thickBot="1" thickTop="1">
      <c r="A18" s="34"/>
      <c r="B18" s="57"/>
      <c r="C18" s="57"/>
      <c r="D18" s="35" t="s">
        <v>90</v>
      </c>
      <c r="E18" s="36"/>
      <c r="F18" s="57"/>
      <c r="G18" s="82">
        <f>G6+G13+G14+G15+G16+G17</f>
        <v>1156371356</v>
      </c>
      <c r="H18" s="83"/>
      <c r="I18" s="82">
        <f>I6+I13+I14+I15+I16+I17</f>
        <v>1129807438</v>
      </c>
      <c r="J18" s="83"/>
      <c r="K18" s="38">
        <f t="shared" si="0"/>
        <v>26563918</v>
      </c>
      <c r="L18" s="41">
        <f t="shared" si="1"/>
        <v>0.023511898671001667</v>
      </c>
      <c r="M18" s="43"/>
      <c r="N18" s="1"/>
    </row>
    <row r="19" ht="39.75" customHeight="1">
      <c r="G19" s="84"/>
    </row>
    <row r="20" spans="1:12" ht="37.5" customHeight="1">
      <c r="A20" s="44" t="s">
        <v>166</v>
      </c>
      <c r="B20" s="8"/>
      <c r="C20" s="8"/>
      <c r="L20" s="60"/>
    </row>
    <row r="21" spans="1:12" ht="26.25" customHeight="1">
      <c r="A21" s="44"/>
      <c r="B21" s="8"/>
      <c r="C21" s="8"/>
      <c r="L21" s="60"/>
    </row>
    <row r="22" spans="1:12" ht="22.5" customHeight="1" thickBot="1">
      <c r="A22" s="44"/>
      <c r="B22" s="8"/>
      <c r="C22" s="8"/>
      <c r="F22" s="6"/>
      <c r="L22" s="42" t="s">
        <v>120</v>
      </c>
    </row>
    <row r="23" spans="1:14" ht="37.5" customHeight="1">
      <c r="A23" s="217" t="s">
        <v>136</v>
      </c>
      <c r="B23" s="218"/>
      <c r="C23" s="218"/>
      <c r="D23" s="218"/>
      <c r="E23" s="219"/>
      <c r="F23" s="224" t="s">
        <v>191</v>
      </c>
      <c r="G23" s="225"/>
      <c r="H23" s="224" t="s">
        <v>119</v>
      </c>
      <c r="I23" s="225"/>
      <c r="J23" s="227" t="s">
        <v>118</v>
      </c>
      <c r="K23" s="234"/>
      <c r="L23" s="235"/>
      <c r="N23" s="56"/>
    </row>
    <row r="24" spans="1:12" ht="37.5" customHeight="1" thickBot="1">
      <c r="A24" s="220"/>
      <c r="B24" s="221"/>
      <c r="C24" s="221"/>
      <c r="D24" s="221"/>
      <c r="E24" s="222"/>
      <c r="F24" s="9"/>
      <c r="G24" s="10" t="s">
        <v>117</v>
      </c>
      <c r="H24" s="12"/>
      <c r="I24" s="10" t="s">
        <v>116</v>
      </c>
      <c r="J24" s="12"/>
      <c r="K24" s="10" t="s">
        <v>114</v>
      </c>
      <c r="L24" s="13" t="s">
        <v>72</v>
      </c>
    </row>
    <row r="25" spans="1:14" s="56" customFormat="1" ht="37.5" customHeight="1">
      <c r="A25" s="74"/>
      <c r="B25" s="46"/>
      <c r="C25" s="245" t="s">
        <v>108</v>
      </c>
      <c r="D25" s="245"/>
      <c r="E25" s="16"/>
      <c r="F25" s="46"/>
      <c r="G25" s="75">
        <v>107684648</v>
      </c>
      <c r="H25" s="76"/>
      <c r="I25" s="75">
        <v>89223290</v>
      </c>
      <c r="J25" s="76"/>
      <c r="K25" s="19">
        <f>G25-I25</f>
        <v>18461358</v>
      </c>
      <c r="L25" s="22">
        <f>(G25-I25)/I25</f>
        <v>0.20691187244944678</v>
      </c>
      <c r="M25" s="85"/>
      <c r="N25" s="1"/>
    </row>
    <row r="26" spans="1:12" ht="37.5" customHeight="1">
      <c r="A26" s="251" t="s">
        <v>165</v>
      </c>
      <c r="B26" s="79"/>
      <c r="C26" s="247" t="s">
        <v>164</v>
      </c>
      <c r="D26" s="247"/>
      <c r="E26" s="25"/>
      <c r="F26" s="50"/>
      <c r="G26" s="75">
        <v>73368912</v>
      </c>
      <c r="H26" s="76"/>
      <c r="I26" s="75">
        <v>63419406</v>
      </c>
      <c r="J26" s="76"/>
      <c r="K26" s="19">
        <f>G26-I26</f>
        <v>9949506</v>
      </c>
      <c r="L26" s="22">
        <f>(G26-I26)/I26</f>
        <v>0.15688425085532967</v>
      </c>
    </row>
    <row r="27" spans="1:12" ht="37.5" customHeight="1">
      <c r="A27" s="252"/>
      <c r="B27" s="79"/>
      <c r="C27" s="247" t="s">
        <v>163</v>
      </c>
      <c r="D27" s="247"/>
      <c r="E27" s="25"/>
      <c r="F27" s="50"/>
      <c r="G27" s="75">
        <v>4506785</v>
      </c>
      <c r="H27" s="76"/>
      <c r="I27" s="75">
        <v>5460742</v>
      </c>
      <c r="J27" s="76"/>
      <c r="K27" s="19">
        <f>G27-I27</f>
        <v>-953957</v>
      </c>
      <c r="L27" s="22">
        <f>(G27-I27)/I27</f>
        <v>-0.1746936588470944</v>
      </c>
    </row>
    <row r="28" spans="1:12" ht="37.5" customHeight="1">
      <c r="A28" s="252"/>
      <c r="B28" s="79"/>
      <c r="C28" s="247" t="s">
        <v>162</v>
      </c>
      <c r="D28" s="247"/>
      <c r="E28" s="53"/>
      <c r="F28" s="54"/>
      <c r="G28" s="75">
        <v>29568506</v>
      </c>
      <c r="H28" s="76"/>
      <c r="I28" s="75">
        <v>19876598</v>
      </c>
      <c r="J28" s="76"/>
      <c r="K28" s="19">
        <f>G28-I28</f>
        <v>9691908</v>
      </c>
      <c r="L28" s="22">
        <f>(G28-I28)/I28</f>
        <v>0.48760396522583993</v>
      </c>
    </row>
    <row r="29" spans="1:12" ht="37.5" customHeight="1" thickBot="1">
      <c r="A29" s="253"/>
      <c r="B29" s="86"/>
      <c r="C29" s="254" t="s">
        <v>161</v>
      </c>
      <c r="D29" s="254"/>
      <c r="E29" s="87"/>
      <c r="F29" s="88"/>
      <c r="G29" s="89">
        <v>240445</v>
      </c>
      <c r="H29" s="90"/>
      <c r="I29" s="89">
        <v>466544</v>
      </c>
      <c r="J29" s="90"/>
      <c r="K29" s="91">
        <f>G29-I29</f>
        <v>-226099</v>
      </c>
      <c r="L29" s="92">
        <f>(G29-I29)/I29</f>
        <v>-0.4846252443499434</v>
      </c>
    </row>
    <row r="30" spans="1:12" ht="48.75" customHeight="1">
      <c r="A30" s="93"/>
      <c r="B30" s="59"/>
      <c r="C30" s="59"/>
      <c r="D30" s="94"/>
      <c r="E30" s="59"/>
      <c r="F30" s="59"/>
      <c r="G30" s="95"/>
      <c r="H30" s="95"/>
      <c r="I30" s="95"/>
      <c r="J30" s="95"/>
      <c r="K30" s="95"/>
      <c r="L30" s="96"/>
    </row>
    <row r="41" ht="17.25">
      <c r="M41" s="85"/>
    </row>
    <row r="42" ht="17.25">
      <c r="M42" s="85"/>
    </row>
  </sheetData>
  <sheetProtection/>
  <mergeCells count="22">
    <mergeCell ref="A23:E24"/>
    <mergeCell ref="F23:G23"/>
    <mergeCell ref="H23:I23"/>
    <mergeCell ref="J23:L23"/>
    <mergeCell ref="C25:D25"/>
    <mergeCell ref="A26:A29"/>
    <mergeCell ref="C26:D26"/>
    <mergeCell ref="C27:D27"/>
    <mergeCell ref="C28:D28"/>
    <mergeCell ref="C29:D29"/>
    <mergeCell ref="C10:D10"/>
    <mergeCell ref="C13:D13"/>
    <mergeCell ref="C14:D14"/>
    <mergeCell ref="C15:D15"/>
    <mergeCell ref="C16:D16"/>
    <mergeCell ref="C17:D17"/>
    <mergeCell ref="A4:E5"/>
    <mergeCell ref="F4:G4"/>
    <mergeCell ref="H4:I4"/>
    <mergeCell ref="J4:L4"/>
    <mergeCell ref="C6:D6"/>
    <mergeCell ref="C7:D7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2" r:id="rId1"/>
  <headerFooter alignWithMargins="0">
    <oddFooter>&amp;C&amp;"ＭＳ ゴシック,標準"&amp;14- 8 -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4"/>
  <sheetViews>
    <sheetView view="pageBreakPreview" zoomScale="85" zoomScaleNormal="60" zoomScaleSheetLayoutView="85" zoomScalePageLayoutView="0" workbookViewId="0" topLeftCell="A1">
      <selection activeCell="O11" sqref="O11"/>
    </sheetView>
  </sheetViews>
  <sheetFormatPr defaultColWidth="9.140625" defaultRowHeight="15"/>
  <cols>
    <col min="1" max="1" width="3.57421875" style="1" customWidth="1"/>
    <col min="2" max="2" width="3.140625" style="59" customWidth="1"/>
    <col min="3" max="3" width="28.57421875" style="1" customWidth="1"/>
    <col min="4" max="5" width="3.140625" style="1" customWidth="1"/>
    <col min="6" max="6" width="23.140625" style="4" customWidth="1"/>
    <col min="7" max="7" width="3.140625" style="1" customWidth="1"/>
    <col min="8" max="8" width="23.140625" style="4" customWidth="1"/>
    <col min="9" max="9" width="3.140625" style="1" customWidth="1"/>
    <col min="10" max="10" width="20.57421875" style="4" customWidth="1"/>
    <col min="11" max="11" width="12.57421875" style="1" customWidth="1"/>
    <col min="12" max="12" width="9.00390625" style="1" customWidth="1"/>
    <col min="13" max="13" width="11.421875" style="1" customWidth="1"/>
    <col min="14" max="14" width="19.00390625" style="1" customWidth="1"/>
    <col min="15" max="15" width="21.8515625" style="1" customWidth="1"/>
    <col min="16" max="16384" width="9.00390625" style="1" customWidth="1"/>
  </cols>
  <sheetData>
    <row r="1" spans="1:11" ht="39.75" customHeight="1">
      <c r="A1" s="44" t="s">
        <v>189</v>
      </c>
      <c r="B1" s="97"/>
      <c r="K1" s="60"/>
    </row>
    <row r="2" spans="1:11" ht="30" customHeight="1">
      <c r="A2" s="44"/>
      <c r="B2" s="97"/>
      <c r="K2" s="60"/>
    </row>
    <row r="3" spans="1:11" ht="30" customHeight="1" thickBot="1">
      <c r="A3" s="8"/>
      <c r="B3" s="97"/>
      <c r="E3" s="6"/>
      <c r="F3" s="3"/>
      <c r="G3" s="6"/>
      <c r="H3" s="6"/>
      <c r="I3" s="3"/>
      <c r="J3" s="6"/>
      <c r="K3" s="42" t="s">
        <v>120</v>
      </c>
    </row>
    <row r="4" spans="1:11" ht="57" customHeight="1">
      <c r="A4" s="217" t="s">
        <v>136</v>
      </c>
      <c r="B4" s="218"/>
      <c r="C4" s="218"/>
      <c r="D4" s="219"/>
      <c r="E4" s="224" t="s">
        <v>191</v>
      </c>
      <c r="F4" s="225"/>
      <c r="G4" s="224" t="s">
        <v>119</v>
      </c>
      <c r="H4" s="225"/>
      <c r="I4" s="227" t="s">
        <v>118</v>
      </c>
      <c r="J4" s="234"/>
      <c r="K4" s="235"/>
    </row>
    <row r="5" spans="1:11" ht="57" customHeight="1" thickBot="1">
      <c r="A5" s="220"/>
      <c r="B5" s="221"/>
      <c r="C5" s="221"/>
      <c r="D5" s="222"/>
      <c r="E5" s="9"/>
      <c r="F5" s="10" t="s">
        <v>117</v>
      </c>
      <c r="G5" s="12"/>
      <c r="H5" s="10" t="s">
        <v>116</v>
      </c>
      <c r="I5" s="12"/>
      <c r="J5" s="10" t="s">
        <v>114</v>
      </c>
      <c r="K5" s="13" t="s">
        <v>72</v>
      </c>
    </row>
    <row r="6" spans="1:11" ht="60" customHeight="1">
      <c r="A6" s="45">
        <v>1</v>
      </c>
      <c r="B6" s="46"/>
      <c r="C6" s="15" t="s">
        <v>0</v>
      </c>
      <c r="D6" s="16"/>
      <c r="E6" s="46"/>
      <c r="F6" s="75">
        <v>30363600</v>
      </c>
      <c r="G6" s="76"/>
      <c r="H6" s="75">
        <v>26867760</v>
      </c>
      <c r="I6" s="76"/>
      <c r="J6" s="19">
        <f aca="true" t="shared" si="0" ref="J6:J14">F6-H6</f>
        <v>3495840</v>
      </c>
      <c r="K6" s="22">
        <f aca="true" t="shared" si="1" ref="K6:K14">(F6-H6)/H6</f>
        <v>0.13011281923018517</v>
      </c>
    </row>
    <row r="7" spans="1:11" ht="60" customHeight="1">
      <c r="A7" s="49">
        <v>2</v>
      </c>
      <c r="B7" s="50"/>
      <c r="C7" s="24" t="s">
        <v>1</v>
      </c>
      <c r="D7" s="25"/>
      <c r="E7" s="50"/>
      <c r="F7" s="75">
        <v>9185200</v>
      </c>
      <c r="G7" s="76"/>
      <c r="H7" s="75">
        <v>7961000</v>
      </c>
      <c r="I7" s="76"/>
      <c r="J7" s="19">
        <f t="shared" si="0"/>
        <v>1224200</v>
      </c>
      <c r="K7" s="22">
        <f t="shared" si="1"/>
        <v>0.1537746514257003</v>
      </c>
    </row>
    <row r="8" spans="1:11" ht="60" customHeight="1">
      <c r="A8" s="49">
        <v>3</v>
      </c>
      <c r="B8" s="50"/>
      <c r="C8" s="24" t="s">
        <v>2</v>
      </c>
      <c r="D8" s="25"/>
      <c r="E8" s="50"/>
      <c r="F8" s="75">
        <v>9607500</v>
      </c>
      <c r="G8" s="76"/>
      <c r="H8" s="75">
        <v>7565800</v>
      </c>
      <c r="I8" s="76"/>
      <c r="J8" s="19">
        <f t="shared" si="0"/>
        <v>2041700</v>
      </c>
      <c r="K8" s="22">
        <f t="shared" si="1"/>
        <v>0.2698591028047265</v>
      </c>
    </row>
    <row r="9" spans="1:11" ht="60" customHeight="1">
      <c r="A9" s="49">
        <v>4</v>
      </c>
      <c r="B9" s="50"/>
      <c r="C9" s="24" t="s">
        <v>3</v>
      </c>
      <c r="D9" s="25"/>
      <c r="E9" s="50"/>
      <c r="F9" s="75">
        <v>68019000</v>
      </c>
      <c r="G9" s="76"/>
      <c r="H9" s="75">
        <v>65082200</v>
      </c>
      <c r="I9" s="76"/>
      <c r="J9" s="19">
        <f t="shared" si="0"/>
        <v>2936800</v>
      </c>
      <c r="K9" s="22">
        <f t="shared" si="1"/>
        <v>0.04512447335830688</v>
      </c>
    </row>
    <row r="10" spans="1:11" ht="60" customHeight="1">
      <c r="A10" s="98">
        <v>5</v>
      </c>
      <c r="B10" s="54"/>
      <c r="C10" s="52" t="s">
        <v>4</v>
      </c>
      <c r="D10" s="53"/>
      <c r="E10" s="54"/>
      <c r="F10" s="75">
        <v>23917700</v>
      </c>
      <c r="G10" s="76"/>
      <c r="H10" s="75">
        <v>30845300</v>
      </c>
      <c r="I10" s="76"/>
      <c r="J10" s="19">
        <f t="shared" si="0"/>
        <v>-6927600</v>
      </c>
      <c r="K10" s="22">
        <f t="shared" si="1"/>
        <v>-0.22459175303855045</v>
      </c>
    </row>
    <row r="11" spans="1:11" ht="60" customHeight="1">
      <c r="A11" s="98">
        <v>6</v>
      </c>
      <c r="B11" s="54"/>
      <c r="C11" s="52" t="s">
        <v>5</v>
      </c>
      <c r="D11" s="53"/>
      <c r="E11" s="54"/>
      <c r="F11" s="75">
        <v>11138001</v>
      </c>
      <c r="G11" s="76"/>
      <c r="H11" s="75">
        <v>12193065</v>
      </c>
      <c r="I11" s="76"/>
      <c r="J11" s="19">
        <f t="shared" si="0"/>
        <v>-1055064</v>
      </c>
      <c r="K11" s="22">
        <f t="shared" si="1"/>
        <v>-0.08652984298861689</v>
      </c>
    </row>
    <row r="12" spans="1:11" ht="60" customHeight="1">
      <c r="A12" s="100"/>
      <c r="B12" s="64"/>
      <c r="C12" s="62" t="s">
        <v>180</v>
      </c>
      <c r="D12" s="63"/>
      <c r="E12" s="101"/>
      <c r="F12" s="102">
        <f>SUM(F6:F11)</f>
        <v>152231001</v>
      </c>
      <c r="G12" s="103"/>
      <c r="H12" s="102">
        <f>SUM(H6:H11)</f>
        <v>150515125</v>
      </c>
      <c r="I12" s="103"/>
      <c r="J12" s="65">
        <f t="shared" si="0"/>
        <v>1715876</v>
      </c>
      <c r="K12" s="67">
        <f t="shared" si="1"/>
        <v>0.011400023751765812</v>
      </c>
    </row>
    <row r="13" spans="1:11" ht="60" customHeight="1" thickBot="1">
      <c r="A13" s="45">
        <v>7</v>
      </c>
      <c r="B13" s="46"/>
      <c r="C13" s="15" t="s">
        <v>6</v>
      </c>
      <c r="D13" s="16"/>
      <c r="E13" s="46"/>
      <c r="F13" s="99">
        <v>64454465</v>
      </c>
      <c r="G13" s="154"/>
      <c r="H13" s="99">
        <v>76058171</v>
      </c>
      <c r="I13" s="154"/>
      <c r="J13" s="145">
        <f t="shared" si="0"/>
        <v>-11603706</v>
      </c>
      <c r="K13" s="151">
        <f t="shared" si="1"/>
        <v>-0.15256356874529628</v>
      </c>
    </row>
    <row r="14" spans="1:11" s="56" customFormat="1" ht="60" customHeight="1" thickBot="1" thickTop="1">
      <c r="A14" s="104"/>
      <c r="B14" s="57"/>
      <c r="C14" s="105" t="s">
        <v>179</v>
      </c>
      <c r="D14" s="36"/>
      <c r="E14" s="57"/>
      <c r="F14" s="82">
        <f>F12+F13</f>
        <v>216685466</v>
      </c>
      <c r="G14" s="83"/>
      <c r="H14" s="82">
        <f>H12+H13</f>
        <v>226573296</v>
      </c>
      <c r="I14" s="83"/>
      <c r="J14" s="38">
        <f t="shared" si="0"/>
        <v>-9887830</v>
      </c>
      <c r="K14" s="41">
        <f t="shared" si="1"/>
        <v>-0.043640756322845746</v>
      </c>
    </row>
  </sheetData>
  <sheetProtection/>
  <mergeCells count="4">
    <mergeCell ref="A4:D5"/>
    <mergeCell ref="E4:F4"/>
    <mergeCell ref="G4:H4"/>
    <mergeCell ref="I4:K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"/>
  <sheetViews>
    <sheetView view="pageBreakPreview" zoomScale="85" zoomScaleNormal="75" zoomScaleSheetLayoutView="85" zoomScalePageLayoutView="0" workbookViewId="0" topLeftCell="A1">
      <selection activeCell="F16" sqref="F16:F19"/>
    </sheetView>
  </sheetViews>
  <sheetFormatPr defaultColWidth="9.140625" defaultRowHeight="15"/>
  <cols>
    <col min="1" max="1" width="5.140625" style="1" customWidth="1"/>
    <col min="2" max="2" width="3.140625" style="1" customWidth="1"/>
    <col min="3" max="3" width="31.57421875" style="1" customWidth="1"/>
    <col min="4" max="5" width="3.140625" style="1" customWidth="1"/>
    <col min="6" max="6" width="26.57421875" style="4" customWidth="1"/>
    <col min="7" max="7" width="3.140625" style="1" customWidth="1"/>
    <col min="8" max="8" width="26.57421875" style="4" customWidth="1"/>
    <col min="9" max="9" width="3.140625" style="1" customWidth="1"/>
    <col min="10" max="10" width="18.57421875" style="4" customWidth="1"/>
    <col min="11" max="11" width="14.00390625" style="1" customWidth="1"/>
    <col min="12" max="12" width="9.00390625" style="1" customWidth="1"/>
    <col min="13" max="13" width="10.57421875" style="1" customWidth="1"/>
    <col min="14" max="15" width="16.421875" style="1" customWidth="1"/>
    <col min="16" max="16" width="13.140625" style="1" bestFit="1" customWidth="1"/>
    <col min="17" max="16384" width="9.00390625" style="1" customWidth="1"/>
  </cols>
  <sheetData>
    <row r="1" ht="30.75">
      <c r="A1" s="44" t="s">
        <v>187</v>
      </c>
    </row>
    <row r="2" ht="30.75">
      <c r="A2" s="44"/>
    </row>
    <row r="3" spans="2:11" ht="22.5" customHeight="1" thickBot="1">
      <c r="B3" s="8"/>
      <c r="E3" s="6"/>
      <c r="F3" s="3"/>
      <c r="G3" s="6"/>
      <c r="H3" s="6"/>
      <c r="I3" s="3"/>
      <c r="J3" s="6"/>
      <c r="K3" s="42" t="s">
        <v>120</v>
      </c>
    </row>
    <row r="4" spans="1:11" ht="60.75" customHeight="1">
      <c r="A4" s="217" t="s">
        <v>136</v>
      </c>
      <c r="B4" s="218"/>
      <c r="C4" s="218"/>
      <c r="D4" s="219"/>
      <c r="E4" s="224" t="s">
        <v>191</v>
      </c>
      <c r="F4" s="225"/>
      <c r="G4" s="224" t="s">
        <v>119</v>
      </c>
      <c r="H4" s="225"/>
      <c r="I4" s="227" t="s">
        <v>118</v>
      </c>
      <c r="J4" s="234"/>
      <c r="K4" s="235"/>
    </row>
    <row r="5" spans="1:11" ht="60.75" customHeight="1" thickBot="1">
      <c r="A5" s="220"/>
      <c r="B5" s="221"/>
      <c r="C5" s="221"/>
      <c r="D5" s="222"/>
      <c r="E5" s="9"/>
      <c r="F5" s="10" t="s">
        <v>117</v>
      </c>
      <c r="G5" s="12"/>
      <c r="H5" s="10" t="s">
        <v>116</v>
      </c>
      <c r="I5" s="12"/>
      <c r="J5" s="10" t="s">
        <v>114</v>
      </c>
      <c r="K5" s="13" t="s">
        <v>72</v>
      </c>
    </row>
    <row r="6" spans="1:11" s="56" customFormat="1" ht="60.75" customHeight="1">
      <c r="A6" s="45"/>
      <c r="B6" s="46"/>
      <c r="C6" s="15" t="s">
        <v>152</v>
      </c>
      <c r="D6" s="16"/>
      <c r="E6" s="46"/>
      <c r="F6" s="75">
        <v>294408545</v>
      </c>
      <c r="G6" s="76"/>
      <c r="H6" s="75">
        <v>292002741</v>
      </c>
      <c r="I6" s="76"/>
      <c r="J6" s="19">
        <f>F6-H6</f>
        <v>2405804</v>
      </c>
      <c r="K6" s="22">
        <f>(F6-H6)/H6</f>
        <v>0.008238977455352037</v>
      </c>
    </row>
    <row r="7" spans="1:11" ht="60.75" customHeight="1">
      <c r="A7" s="257" t="s">
        <v>165</v>
      </c>
      <c r="B7" s="79"/>
      <c r="C7" s="24" t="s">
        <v>186</v>
      </c>
      <c r="D7" s="25"/>
      <c r="E7" s="50"/>
      <c r="F7" s="75">
        <v>94575865</v>
      </c>
      <c r="G7" s="76"/>
      <c r="H7" s="75">
        <v>105247063</v>
      </c>
      <c r="I7" s="76"/>
      <c r="J7" s="19">
        <f>F7-H7</f>
        <v>-10671198</v>
      </c>
      <c r="K7" s="22">
        <f>(F7-H7)/H7</f>
        <v>-0.10139188397114701</v>
      </c>
    </row>
    <row r="8" spans="1:11" ht="60.75" customHeight="1">
      <c r="A8" s="258"/>
      <c r="B8" s="79"/>
      <c r="C8" s="52" t="s">
        <v>185</v>
      </c>
      <c r="D8" s="53"/>
      <c r="E8" s="54"/>
      <c r="F8" s="75">
        <v>400000</v>
      </c>
      <c r="G8" s="76"/>
      <c r="H8" s="75">
        <v>600000</v>
      </c>
      <c r="I8" s="76"/>
      <c r="J8" s="19">
        <f>F8-H8</f>
        <v>-200000</v>
      </c>
      <c r="K8" s="22">
        <f>(F8-H8)/H8</f>
        <v>-0.3333333333333333</v>
      </c>
    </row>
    <row r="9" spans="1:13" ht="60.75" customHeight="1" thickBot="1">
      <c r="A9" s="256"/>
      <c r="B9" s="86"/>
      <c r="C9" s="106" t="s">
        <v>184</v>
      </c>
      <c r="D9" s="87"/>
      <c r="E9" s="88"/>
      <c r="F9" s="166">
        <v>199432680</v>
      </c>
      <c r="G9" s="167"/>
      <c r="H9" s="166">
        <v>186155678</v>
      </c>
      <c r="I9" s="167"/>
      <c r="J9" s="168">
        <f>F9-H9</f>
        <v>13277002</v>
      </c>
      <c r="K9" s="169">
        <f>(F9-H9)/H9</f>
        <v>0.07132203617232669</v>
      </c>
      <c r="L9" s="56"/>
      <c r="M9" s="56"/>
    </row>
    <row r="10" ht="49.5" customHeight="1"/>
    <row r="11" spans="1:11" ht="30.75">
      <c r="A11" s="44" t="s">
        <v>183</v>
      </c>
      <c r="B11" s="8"/>
      <c r="K11" s="60"/>
    </row>
    <row r="12" spans="1:11" ht="30.75">
      <c r="A12" s="44"/>
      <c r="B12" s="8"/>
      <c r="K12" s="60"/>
    </row>
    <row r="13" spans="1:11" ht="22.5" customHeight="1" thickBot="1">
      <c r="A13" s="8"/>
      <c r="B13" s="8"/>
      <c r="E13" s="6"/>
      <c r="K13" s="42" t="s">
        <v>120</v>
      </c>
    </row>
    <row r="14" spans="1:11" ht="60.75" customHeight="1">
      <c r="A14" s="217" t="s">
        <v>136</v>
      </c>
      <c r="B14" s="218"/>
      <c r="C14" s="218"/>
      <c r="D14" s="219"/>
      <c r="E14" s="224" t="s">
        <v>191</v>
      </c>
      <c r="F14" s="225"/>
      <c r="G14" s="226" t="s">
        <v>119</v>
      </c>
      <c r="H14" s="225"/>
      <c r="I14" s="227" t="s">
        <v>118</v>
      </c>
      <c r="J14" s="234"/>
      <c r="K14" s="235"/>
    </row>
    <row r="15" spans="1:11" ht="60.75" customHeight="1" thickBot="1">
      <c r="A15" s="220"/>
      <c r="B15" s="221"/>
      <c r="C15" s="221"/>
      <c r="D15" s="222"/>
      <c r="E15" s="9"/>
      <c r="F15" s="10" t="s">
        <v>117</v>
      </c>
      <c r="G15" s="12"/>
      <c r="H15" s="10" t="s">
        <v>116</v>
      </c>
      <c r="I15" s="12"/>
      <c r="J15" s="10" t="s">
        <v>114</v>
      </c>
      <c r="K15" s="13" t="s">
        <v>72</v>
      </c>
    </row>
    <row r="16" spans="1:13" s="56" customFormat="1" ht="60.75" customHeight="1">
      <c r="A16" s="45"/>
      <c r="B16" s="46"/>
      <c r="C16" s="15" t="s">
        <v>144</v>
      </c>
      <c r="D16" s="16"/>
      <c r="E16" s="46"/>
      <c r="F16" s="75">
        <v>6984827</v>
      </c>
      <c r="G16" s="76"/>
      <c r="H16" s="75">
        <v>9461356</v>
      </c>
      <c r="I16" s="76"/>
      <c r="J16" s="19">
        <f>F16-H16</f>
        <v>-2476529</v>
      </c>
      <c r="K16" s="22">
        <f>(F16-H16)/H16</f>
        <v>-0.26175201525024533</v>
      </c>
      <c r="L16" s="1">
        <v>0</v>
      </c>
      <c r="M16" s="1"/>
    </row>
    <row r="17" spans="1:12" ht="60.75" customHeight="1">
      <c r="A17" s="255" t="s">
        <v>165</v>
      </c>
      <c r="B17" s="79"/>
      <c r="C17" s="24" t="s">
        <v>7</v>
      </c>
      <c r="D17" s="25"/>
      <c r="E17" s="50"/>
      <c r="F17" s="75">
        <v>627062</v>
      </c>
      <c r="G17" s="76"/>
      <c r="H17" s="75">
        <v>609484</v>
      </c>
      <c r="I17" s="76"/>
      <c r="J17" s="19">
        <f>F17-H17</f>
        <v>17578</v>
      </c>
      <c r="K17" s="22">
        <f>(F17-H17)/H17</f>
        <v>0.028840789914091263</v>
      </c>
      <c r="L17" s="1">
        <v>0</v>
      </c>
    </row>
    <row r="18" spans="1:12" ht="60.75" customHeight="1">
      <c r="A18" s="255"/>
      <c r="B18" s="77"/>
      <c r="C18" s="52" t="s">
        <v>182</v>
      </c>
      <c r="D18" s="53"/>
      <c r="E18" s="54"/>
      <c r="F18" s="75">
        <v>184940</v>
      </c>
      <c r="G18" s="76"/>
      <c r="H18" s="75">
        <v>466481</v>
      </c>
      <c r="I18" s="76"/>
      <c r="J18" s="19">
        <f>F18-H18</f>
        <v>-281541</v>
      </c>
      <c r="K18" s="22">
        <f>(F18-H18)/H18</f>
        <v>-0.6035422664588697</v>
      </c>
      <c r="L18" s="1">
        <v>0</v>
      </c>
    </row>
    <row r="19" spans="1:12" ht="60.75" customHeight="1" thickBot="1">
      <c r="A19" s="256"/>
      <c r="B19" s="86"/>
      <c r="C19" s="106" t="s">
        <v>181</v>
      </c>
      <c r="D19" s="87"/>
      <c r="E19" s="88"/>
      <c r="F19" s="89">
        <v>6172825</v>
      </c>
      <c r="G19" s="90"/>
      <c r="H19" s="89">
        <v>8385391</v>
      </c>
      <c r="I19" s="90"/>
      <c r="J19" s="91">
        <f>F19-H19</f>
        <v>-2212566</v>
      </c>
      <c r="K19" s="92">
        <f>(F19-H19)/H19</f>
        <v>-0.2638596101243222</v>
      </c>
      <c r="L19" s="1">
        <v>0</v>
      </c>
    </row>
  </sheetData>
  <sheetProtection/>
  <mergeCells count="10">
    <mergeCell ref="A17:A19"/>
    <mergeCell ref="A4:D5"/>
    <mergeCell ref="E4:F4"/>
    <mergeCell ref="G4:H4"/>
    <mergeCell ref="I4:K4"/>
    <mergeCell ref="A7:A9"/>
    <mergeCell ref="A14:D15"/>
    <mergeCell ref="E14:F14"/>
    <mergeCell ref="G14:H14"/>
    <mergeCell ref="I14:K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3"/>
  <headerFooter alignWithMargins="0">
    <oddFooter>&amp;C&amp;"ＭＳ ゴシック,標準"&amp;14- 10 -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5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5.140625" style="108" customWidth="1"/>
    <col min="2" max="2" width="12.421875" style="108" customWidth="1"/>
    <col min="3" max="5" width="18.57421875" style="108" customWidth="1"/>
    <col min="6" max="6" width="11.00390625" style="108" customWidth="1"/>
    <col min="7" max="7" width="9.8515625" style="108" bestFit="1" customWidth="1"/>
    <col min="8" max="8" width="9.00390625" style="108" customWidth="1"/>
    <col min="9" max="9" width="11.140625" style="108" customWidth="1"/>
    <col min="10" max="16384" width="9.00390625" style="108" customWidth="1"/>
  </cols>
  <sheetData>
    <row r="1" spans="1:6" ht="21">
      <c r="A1" s="107" t="s">
        <v>89</v>
      </c>
      <c r="E1" s="109"/>
      <c r="F1" s="109"/>
    </row>
    <row r="2" spans="1:7" ht="13.5" customHeight="1" thickBot="1">
      <c r="A2" s="8"/>
      <c r="E2" s="109"/>
      <c r="F2" s="109"/>
      <c r="G2" s="110" t="s">
        <v>88</v>
      </c>
    </row>
    <row r="3" spans="1:7" ht="13.5" customHeight="1">
      <c r="A3" s="111"/>
      <c r="B3" s="112"/>
      <c r="C3" s="113" t="s">
        <v>196</v>
      </c>
      <c r="D3" s="113" t="s">
        <v>195</v>
      </c>
      <c r="E3" s="114" t="s">
        <v>87</v>
      </c>
      <c r="F3" s="114" t="s">
        <v>72</v>
      </c>
      <c r="G3" s="115"/>
    </row>
    <row r="4" spans="1:7" ht="13.5" customHeight="1">
      <c r="A4" s="116" t="s">
        <v>70</v>
      </c>
      <c r="B4" s="117" t="s">
        <v>71</v>
      </c>
      <c r="C4" s="117" t="s">
        <v>86</v>
      </c>
      <c r="D4" s="117" t="s">
        <v>86</v>
      </c>
      <c r="E4" s="118" t="s">
        <v>85</v>
      </c>
      <c r="F4" s="118" t="s">
        <v>84</v>
      </c>
      <c r="G4" s="119" t="s">
        <v>83</v>
      </c>
    </row>
    <row r="5" spans="1:7" ht="13.5" customHeight="1" thickBot="1">
      <c r="A5" s="120"/>
      <c r="B5" s="121"/>
      <c r="C5" s="122" t="s">
        <v>82</v>
      </c>
      <c r="D5" s="122" t="s">
        <v>81</v>
      </c>
      <c r="E5" s="122" t="s">
        <v>80</v>
      </c>
      <c r="F5" s="122" t="s">
        <v>79</v>
      </c>
      <c r="G5" s="123"/>
    </row>
    <row r="6" spans="1:7" ht="13.5" customHeight="1">
      <c r="A6" s="124">
        <v>1</v>
      </c>
      <c r="B6" s="125" t="s">
        <v>8</v>
      </c>
      <c r="C6" s="155">
        <v>558640510</v>
      </c>
      <c r="D6" s="125">
        <v>557788908</v>
      </c>
      <c r="E6" s="126">
        <f aca="true" t="shared" si="0" ref="E6:E45">C6-D6</f>
        <v>851602</v>
      </c>
      <c r="F6" s="127">
        <f aca="true" t="shared" si="1" ref="F6:F37">(C6-D6)/D6</f>
        <v>0.0015267460284455853</v>
      </c>
      <c r="G6" s="128"/>
    </row>
    <row r="7" spans="1:7" ht="13.5" customHeight="1">
      <c r="A7" s="124">
        <v>2</v>
      </c>
      <c r="B7" s="125" t="s">
        <v>9</v>
      </c>
      <c r="C7" s="155">
        <v>111678712</v>
      </c>
      <c r="D7" s="125">
        <v>113618873</v>
      </c>
      <c r="E7" s="126">
        <f t="shared" si="0"/>
        <v>-1940161</v>
      </c>
      <c r="F7" s="127">
        <f t="shared" si="1"/>
        <v>-0.017076045103879882</v>
      </c>
      <c r="G7" s="128"/>
    </row>
    <row r="8" spans="1:7" ht="13.5" customHeight="1">
      <c r="A8" s="124">
        <v>3</v>
      </c>
      <c r="B8" s="125" t="s">
        <v>10</v>
      </c>
      <c r="C8" s="155">
        <v>66658000</v>
      </c>
      <c r="D8" s="125">
        <v>64588920</v>
      </c>
      <c r="E8" s="126">
        <f t="shared" si="0"/>
        <v>2069080</v>
      </c>
      <c r="F8" s="127">
        <f t="shared" si="1"/>
        <v>0.0320345966459882</v>
      </c>
      <c r="G8" s="128"/>
    </row>
    <row r="9" spans="1:7" ht="13.5" customHeight="1">
      <c r="A9" s="124">
        <v>4</v>
      </c>
      <c r="B9" s="125" t="s">
        <v>11</v>
      </c>
      <c r="C9" s="160">
        <v>210153651</v>
      </c>
      <c r="D9" s="125">
        <v>192902568</v>
      </c>
      <c r="E9" s="126">
        <f t="shared" si="0"/>
        <v>17251083</v>
      </c>
      <c r="F9" s="127">
        <f t="shared" si="1"/>
        <v>0.08942899609299136</v>
      </c>
      <c r="G9" s="128"/>
    </row>
    <row r="10" spans="1:7" ht="13.5" customHeight="1">
      <c r="A10" s="124">
        <v>5</v>
      </c>
      <c r="B10" s="125" t="s">
        <v>12</v>
      </c>
      <c r="C10" s="155">
        <v>25880000</v>
      </c>
      <c r="D10" s="125">
        <v>25310000</v>
      </c>
      <c r="E10" s="126">
        <f t="shared" si="0"/>
        <v>570000</v>
      </c>
      <c r="F10" s="127">
        <f t="shared" si="1"/>
        <v>0.0225207427894113</v>
      </c>
      <c r="G10" s="128"/>
    </row>
    <row r="11" spans="1:7" ht="13.5" customHeight="1">
      <c r="A11" s="129">
        <v>6</v>
      </c>
      <c r="B11" s="130" t="s">
        <v>13</v>
      </c>
      <c r="C11" s="157">
        <v>27989111</v>
      </c>
      <c r="D11" s="130">
        <v>28378016</v>
      </c>
      <c r="E11" s="131">
        <f t="shared" si="0"/>
        <v>-388905</v>
      </c>
      <c r="F11" s="132">
        <f t="shared" si="1"/>
        <v>-0.013704446427826386</v>
      </c>
      <c r="G11" s="133"/>
    </row>
    <row r="12" spans="1:7" ht="13.5" customHeight="1">
      <c r="A12" s="124">
        <v>7</v>
      </c>
      <c r="B12" s="134" t="s">
        <v>14</v>
      </c>
      <c r="C12" s="156">
        <v>110541259</v>
      </c>
      <c r="D12" s="125">
        <v>101758444</v>
      </c>
      <c r="E12" s="126">
        <f t="shared" si="0"/>
        <v>8782815</v>
      </c>
      <c r="F12" s="127">
        <f t="shared" si="1"/>
        <v>0.08631042943227395</v>
      </c>
      <c r="G12" s="128"/>
    </row>
    <row r="13" spans="1:7" ht="13.5" customHeight="1">
      <c r="A13" s="124">
        <v>8</v>
      </c>
      <c r="B13" s="125" t="s">
        <v>15</v>
      </c>
      <c r="C13" s="156">
        <v>29784018</v>
      </c>
      <c r="D13" s="125">
        <v>28340961</v>
      </c>
      <c r="E13" s="126">
        <f t="shared" si="0"/>
        <v>1443057</v>
      </c>
      <c r="F13" s="127">
        <f t="shared" si="1"/>
        <v>0.05091771588126458</v>
      </c>
      <c r="G13" s="128"/>
    </row>
    <row r="14" spans="1:7" ht="13.5" customHeight="1">
      <c r="A14" s="124">
        <v>9</v>
      </c>
      <c r="B14" s="125" t="s">
        <v>16</v>
      </c>
      <c r="C14" s="156">
        <v>36936210</v>
      </c>
      <c r="D14" s="125">
        <v>36250604</v>
      </c>
      <c r="E14" s="126">
        <f t="shared" si="0"/>
        <v>685606</v>
      </c>
      <c r="F14" s="127">
        <f t="shared" si="1"/>
        <v>0.018912953836576075</v>
      </c>
      <c r="G14" s="128"/>
    </row>
    <row r="15" spans="1:7" ht="13.5" customHeight="1">
      <c r="A15" s="135">
        <v>10</v>
      </c>
      <c r="B15" s="136" t="s">
        <v>17</v>
      </c>
      <c r="C15" s="158">
        <v>28428288</v>
      </c>
      <c r="D15" s="136">
        <v>27652289</v>
      </c>
      <c r="E15" s="137">
        <f t="shared" si="0"/>
        <v>775999</v>
      </c>
      <c r="F15" s="138">
        <f t="shared" si="1"/>
        <v>0.028062740122526564</v>
      </c>
      <c r="G15" s="139"/>
    </row>
    <row r="16" spans="1:7" ht="13.5" customHeight="1">
      <c r="A16" s="124">
        <v>11</v>
      </c>
      <c r="B16" s="125" t="s">
        <v>18</v>
      </c>
      <c r="C16" s="155">
        <v>30814555</v>
      </c>
      <c r="D16" s="125">
        <v>30025357</v>
      </c>
      <c r="E16" s="126">
        <f t="shared" si="0"/>
        <v>789198</v>
      </c>
      <c r="F16" s="127">
        <f t="shared" si="1"/>
        <v>0.026284383562866546</v>
      </c>
      <c r="G16" s="128"/>
    </row>
    <row r="17" spans="1:7" ht="13.5" customHeight="1">
      <c r="A17" s="124">
        <v>12</v>
      </c>
      <c r="B17" s="125" t="s">
        <v>19</v>
      </c>
      <c r="C17" s="155">
        <v>72006447</v>
      </c>
      <c r="D17" s="125">
        <v>71004166</v>
      </c>
      <c r="E17" s="126">
        <f t="shared" si="0"/>
        <v>1002281</v>
      </c>
      <c r="F17" s="127">
        <f t="shared" si="1"/>
        <v>0.014115805543015603</v>
      </c>
      <c r="G17" s="128"/>
    </row>
    <row r="18" spans="1:7" ht="13.5" customHeight="1">
      <c r="A18" s="124">
        <v>13</v>
      </c>
      <c r="B18" s="125" t="s">
        <v>20</v>
      </c>
      <c r="C18" s="155">
        <v>46638000</v>
      </c>
      <c r="D18" s="125">
        <v>43417402</v>
      </c>
      <c r="E18" s="126">
        <f t="shared" si="0"/>
        <v>3220598</v>
      </c>
      <c r="F18" s="127">
        <f t="shared" si="1"/>
        <v>0.07417758437043286</v>
      </c>
      <c r="G18" s="128"/>
    </row>
    <row r="19" spans="1:7" ht="13.5" customHeight="1">
      <c r="A19" s="124">
        <v>14</v>
      </c>
      <c r="B19" s="125" t="s">
        <v>21</v>
      </c>
      <c r="C19" s="155">
        <v>18158669</v>
      </c>
      <c r="D19" s="125">
        <v>17698441</v>
      </c>
      <c r="E19" s="126">
        <f t="shared" si="0"/>
        <v>460228</v>
      </c>
      <c r="F19" s="127">
        <f t="shared" si="1"/>
        <v>0.02600387231847144</v>
      </c>
      <c r="G19" s="128"/>
    </row>
    <row r="20" spans="1:7" ht="13.5" customHeight="1">
      <c r="A20" s="124">
        <v>15</v>
      </c>
      <c r="B20" s="125" t="s">
        <v>22</v>
      </c>
      <c r="C20" s="155">
        <v>37181245</v>
      </c>
      <c r="D20" s="125">
        <v>37196842</v>
      </c>
      <c r="E20" s="126">
        <f t="shared" si="0"/>
        <v>-15597</v>
      </c>
      <c r="F20" s="127">
        <f t="shared" si="1"/>
        <v>-0.00041930978979344536</v>
      </c>
      <c r="G20" s="128"/>
    </row>
    <row r="21" spans="1:7" ht="13.5" customHeight="1">
      <c r="A21" s="129">
        <v>16</v>
      </c>
      <c r="B21" s="130" t="s">
        <v>23</v>
      </c>
      <c r="C21" s="159">
        <v>53955708</v>
      </c>
      <c r="D21" s="130">
        <v>51720858</v>
      </c>
      <c r="E21" s="131">
        <f t="shared" si="0"/>
        <v>2234850</v>
      </c>
      <c r="F21" s="132">
        <f t="shared" si="1"/>
        <v>0.0432098400223755</v>
      </c>
      <c r="G21" s="133"/>
    </row>
    <row r="22" spans="1:7" ht="13.5" customHeight="1">
      <c r="A22" s="124">
        <v>17</v>
      </c>
      <c r="B22" s="125" t="s">
        <v>24</v>
      </c>
      <c r="C22" s="160">
        <v>65080021</v>
      </c>
      <c r="D22" s="125">
        <v>63670000</v>
      </c>
      <c r="E22" s="126">
        <f t="shared" si="0"/>
        <v>1410021</v>
      </c>
      <c r="F22" s="127">
        <f t="shared" si="1"/>
        <v>0.02214576723731742</v>
      </c>
      <c r="G22" s="128"/>
    </row>
    <row r="23" spans="1:7" ht="13.5" customHeight="1">
      <c r="A23" s="124">
        <v>18</v>
      </c>
      <c r="B23" s="125" t="s">
        <v>25</v>
      </c>
      <c r="C23" s="160">
        <v>79823186</v>
      </c>
      <c r="D23" s="125">
        <v>75557121</v>
      </c>
      <c r="E23" s="126">
        <f t="shared" si="0"/>
        <v>4266065</v>
      </c>
      <c r="F23" s="127">
        <f t="shared" si="1"/>
        <v>0.05646145516846784</v>
      </c>
      <c r="G23" s="128"/>
    </row>
    <row r="24" spans="1:7" ht="13.5" customHeight="1">
      <c r="A24" s="124">
        <v>19</v>
      </c>
      <c r="B24" s="125" t="s">
        <v>26</v>
      </c>
      <c r="C24" s="160">
        <v>99279170</v>
      </c>
      <c r="D24" s="125">
        <v>92877300</v>
      </c>
      <c r="E24" s="126">
        <f t="shared" si="0"/>
        <v>6401870</v>
      </c>
      <c r="F24" s="127">
        <f t="shared" si="1"/>
        <v>0.0689282526516167</v>
      </c>
      <c r="G24" s="128"/>
    </row>
    <row r="25" spans="1:7" ht="13.5" customHeight="1">
      <c r="A25" s="135">
        <v>20</v>
      </c>
      <c r="B25" s="136" t="s">
        <v>27</v>
      </c>
      <c r="C25" s="161">
        <v>25074093</v>
      </c>
      <c r="D25" s="136">
        <v>23661905</v>
      </c>
      <c r="E25" s="137">
        <f t="shared" si="0"/>
        <v>1412188</v>
      </c>
      <c r="F25" s="138">
        <f t="shared" si="1"/>
        <v>0.05968192332781321</v>
      </c>
      <c r="G25" s="139"/>
    </row>
    <row r="26" spans="1:7" ht="13.5" customHeight="1">
      <c r="A26" s="124">
        <v>21</v>
      </c>
      <c r="B26" s="125" t="s">
        <v>28</v>
      </c>
      <c r="C26" s="160">
        <v>57189178</v>
      </c>
      <c r="D26" s="125">
        <v>51738196</v>
      </c>
      <c r="E26" s="126">
        <f t="shared" si="0"/>
        <v>5450982</v>
      </c>
      <c r="F26" s="127">
        <f t="shared" si="1"/>
        <v>0.10535701708656406</v>
      </c>
      <c r="G26" s="128"/>
    </row>
    <row r="27" spans="1:7" ht="13.5" customHeight="1">
      <c r="A27" s="124">
        <v>22</v>
      </c>
      <c r="B27" s="125" t="s">
        <v>29</v>
      </c>
      <c r="C27" s="160">
        <v>42204000</v>
      </c>
      <c r="D27" s="125">
        <v>41440950</v>
      </c>
      <c r="E27" s="126">
        <f t="shared" si="0"/>
        <v>763050</v>
      </c>
      <c r="F27" s="127">
        <f t="shared" si="1"/>
        <v>0.018412946614399524</v>
      </c>
      <c r="G27" s="128"/>
    </row>
    <row r="28" spans="1:7" ht="13.5" customHeight="1">
      <c r="A28" s="124">
        <v>23</v>
      </c>
      <c r="B28" s="125" t="s">
        <v>30</v>
      </c>
      <c r="C28" s="155">
        <v>42799998</v>
      </c>
      <c r="D28" s="125">
        <v>40809998</v>
      </c>
      <c r="E28" s="126">
        <f t="shared" si="0"/>
        <v>1990000</v>
      </c>
      <c r="F28" s="127">
        <f t="shared" si="1"/>
        <v>0.04876256058625634</v>
      </c>
      <c r="G28" s="128"/>
    </row>
    <row r="29" spans="1:7" ht="13.5" customHeight="1">
      <c r="A29" s="124">
        <v>24</v>
      </c>
      <c r="B29" s="125" t="s">
        <v>31</v>
      </c>
      <c r="C29" s="160">
        <v>24800000</v>
      </c>
      <c r="D29" s="125">
        <v>23865000</v>
      </c>
      <c r="E29" s="126">
        <f t="shared" si="0"/>
        <v>935000</v>
      </c>
      <c r="F29" s="127">
        <f t="shared" si="1"/>
        <v>0.03917871359731825</v>
      </c>
      <c r="G29" s="128"/>
    </row>
    <row r="30" spans="1:7" ht="13.5" customHeight="1">
      <c r="A30" s="124">
        <v>25</v>
      </c>
      <c r="B30" s="125" t="s">
        <v>32</v>
      </c>
      <c r="C30" s="155">
        <v>26591079</v>
      </c>
      <c r="D30" s="125">
        <v>26115829</v>
      </c>
      <c r="E30" s="126">
        <f t="shared" si="0"/>
        <v>475250</v>
      </c>
      <c r="F30" s="127">
        <f t="shared" si="1"/>
        <v>0.01819777576273761</v>
      </c>
      <c r="G30" s="128"/>
    </row>
    <row r="31" spans="1:7" ht="13.5" customHeight="1">
      <c r="A31" s="129">
        <v>26</v>
      </c>
      <c r="B31" s="130" t="s">
        <v>33</v>
      </c>
      <c r="C31" s="159">
        <v>53125850</v>
      </c>
      <c r="D31" s="130">
        <v>52828210</v>
      </c>
      <c r="E31" s="131">
        <f t="shared" si="0"/>
        <v>297640</v>
      </c>
      <c r="F31" s="132">
        <f t="shared" si="1"/>
        <v>0.005634111017579433</v>
      </c>
      <c r="G31" s="133"/>
    </row>
    <row r="32" spans="1:7" ht="13.5" customHeight="1">
      <c r="A32" s="124">
        <v>27</v>
      </c>
      <c r="B32" s="125" t="s">
        <v>34</v>
      </c>
      <c r="C32" s="160">
        <v>24057000</v>
      </c>
      <c r="D32" s="125">
        <v>22993000</v>
      </c>
      <c r="E32" s="126">
        <f t="shared" si="0"/>
        <v>1064000</v>
      </c>
      <c r="F32" s="127">
        <f t="shared" si="1"/>
        <v>0.046274953246640285</v>
      </c>
      <c r="G32" s="128"/>
    </row>
    <row r="33" spans="1:7" ht="13.5" customHeight="1">
      <c r="A33" s="124">
        <v>28</v>
      </c>
      <c r="B33" s="125" t="s">
        <v>35</v>
      </c>
      <c r="C33" s="160">
        <v>50795781</v>
      </c>
      <c r="D33" s="125">
        <v>49648892</v>
      </c>
      <c r="E33" s="126">
        <f t="shared" si="0"/>
        <v>1146889</v>
      </c>
      <c r="F33" s="127">
        <f t="shared" si="1"/>
        <v>0.023099991838689975</v>
      </c>
      <c r="G33" s="128"/>
    </row>
    <row r="34" spans="1:7" ht="13.5" customHeight="1">
      <c r="A34" s="124">
        <v>29</v>
      </c>
      <c r="B34" s="125" t="s">
        <v>36</v>
      </c>
      <c r="C34" s="160">
        <v>20628382</v>
      </c>
      <c r="D34" s="125">
        <v>19807202</v>
      </c>
      <c r="E34" s="126">
        <f t="shared" si="0"/>
        <v>821180</v>
      </c>
      <c r="F34" s="127">
        <f t="shared" si="1"/>
        <v>0.041458657310608535</v>
      </c>
      <c r="G34" s="128"/>
    </row>
    <row r="35" spans="1:7" ht="13.5" customHeight="1">
      <c r="A35" s="135">
        <v>30</v>
      </c>
      <c r="B35" s="136" t="s">
        <v>37</v>
      </c>
      <c r="C35" s="161">
        <v>30552500</v>
      </c>
      <c r="D35" s="136">
        <v>29305250</v>
      </c>
      <c r="E35" s="137">
        <f t="shared" si="0"/>
        <v>1247250</v>
      </c>
      <c r="F35" s="138">
        <f t="shared" si="1"/>
        <v>0.042560633333617696</v>
      </c>
      <c r="G35" s="139"/>
    </row>
    <row r="36" spans="1:7" ht="13.5" customHeight="1">
      <c r="A36" s="124">
        <v>31</v>
      </c>
      <c r="B36" s="125" t="s">
        <v>38</v>
      </c>
      <c r="C36" s="155">
        <v>35187570</v>
      </c>
      <c r="D36" s="125">
        <v>32717684</v>
      </c>
      <c r="E36" s="126">
        <f t="shared" si="0"/>
        <v>2469886</v>
      </c>
      <c r="F36" s="127">
        <f t="shared" si="1"/>
        <v>0.07549085687116484</v>
      </c>
      <c r="G36" s="128"/>
    </row>
    <row r="37" spans="1:7" ht="13.5" customHeight="1">
      <c r="A37" s="124">
        <v>32</v>
      </c>
      <c r="B37" s="125" t="s">
        <v>39</v>
      </c>
      <c r="C37" s="155">
        <v>50000000</v>
      </c>
      <c r="D37" s="125">
        <v>46100000</v>
      </c>
      <c r="E37" s="126">
        <f t="shared" si="0"/>
        <v>3900000</v>
      </c>
      <c r="F37" s="127">
        <f t="shared" si="1"/>
        <v>0.08459869848156182</v>
      </c>
      <c r="G37" s="128"/>
    </row>
    <row r="38" spans="1:7" ht="13.5" customHeight="1">
      <c r="A38" s="124">
        <v>33</v>
      </c>
      <c r="B38" s="125" t="s">
        <v>40</v>
      </c>
      <c r="C38" s="155">
        <v>18953720</v>
      </c>
      <c r="D38" s="125">
        <v>17696722</v>
      </c>
      <c r="E38" s="126">
        <f t="shared" si="0"/>
        <v>1256998</v>
      </c>
      <c r="F38" s="127">
        <f aca="true" t="shared" si="2" ref="F38:F71">(C38-D38)/D38</f>
        <v>0.0710299907519596</v>
      </c>
      <c r="G38" s="128"/>
    </row>
    <row r="39" spans="1:7" ht="13.5" customHeight="1">
      <c r="A39" s="124">
        <v>34</v>
      </c>
      <c r="B39" s="125" t="s">
        <v>41</v>
      </c>
      <c r="C39" s="160">
        <v>31408364</v>
      </c>
      <c r="D39" s="125">
        <v>30113865</v>
      </c>
      <c r="E39" s="126">
        <f t="shared" si="0"/>
        <v>1294499</v>
      </c>
      <c r="F39" s="127">
        <f t="shared" si="2"/>
        <v>0.042986810228444604</v>
      </c>
      <c r="G39" s="128"/>
    </row>
    <row r="40" spans="1:7" ht="13.5" customHeight="1">
      <c r="A40" s="135">
        <v>35</v>
      </c>
      <c r="B40" s="136" t="s">
        <v>42</v>
      </c>
      <c r="C40" s="161">
        <v>15974819</v>
      </c>
      <c r="D40" s="136">
        <v>18536470</v>
      </c>
      <c r="E40" s="137">
        <f t="shared" si="0"/>
        <v>-2561651</v>
      </c>
      <c r="F40" s="138">
        <f t="shared" si="2"/>
        <v>-0.13819519034638203</v>
      </c>
      <c r="G40" s="139"/>
    </row>
    <row r="41" spans="1:7" ht="13.5" customHeight="1">
      <c r="A41" s="124">
        <v>36</v>
      </c>
      <c r="B41" s="125" t="s">
        <v>43</v>
      </c>
      <c r="C41" s="160">
        <v>21690972</v>
      </c>
      <c r="D41" s="125">
        <v>20774587</v>
      </c>
      <c r="E41" s="126">
        <f t="shared" si="0"/>
        <v>916385</v>
      </c>
      <c r="F41" s="127">
        <f t="shared" si="2"/>
        <v>0.044110864875436515</v>
      </c>
      <c r="G41" s="128"/>
    </row>
    <row r="42" spans="1:7" ht="13.5" customHeight="1">
      <c r="A42" s="124">
        <v>37</v>
      </c>
      <c r="B42" s="125" t="s">
        <v>44</v>
      </c>
      <c r="C42" s="160">
        <v>18358701</v>
      </c>
      <c r="D42" s="125">
        <v>17825922</v>
      </c>
      <c r="E42" s="126">
        <f t="shared" si="0"/>
        <v>532779</v>
      </c>
      <c r="F42" s="127">
        <f t="shared" si="2"/>
        <v>0.02988787901125114</v>
      </c>
      <c r="G42" s="128"/>
    </row>
    <row r="43" spans="1:7" ht="13.5" customHeight="1">
      <c r="A43" s="124">
        <v>38</v>
      </c>
      <c r="B43" s="125" t="s">
        <v>45</v>
      </c>
      <c r="C43" s="155">
        <v>25433000</v>
      </c>
      <c r="D43" s="125">
        <v>22896962</v>
      </c>
      <c r="E43" s="126">
        <f t="shared" si="0"/>
        <v>2536038</v>
      </c>
      <c r="F43" s="127">
        <f t="shared" si="2"/>
        <v>0.11075871113381766</v>
      </c>
      <c r="G43" s="128"/>
    </row>
    <row r="44" spans="1:7" ht="13.5" customHeight="1">
      <c r="A44" s="124">
        <v>39</v>
      </c>
      <c r="B44" s="125" t="s">
        <v>46</v>
      </c>
      <c r="C44" s="155">
        <v>38128421</v>
      </c>
      <c r="D44" s="125">
        <v>40416730</v>
      </c>
      <c r="E44" s="126">
        <f t="shared" si="0"/>
        <v>-2288309</v>
      </c>
      <c r="F44" s="127">
        <f t="shared" si="2"/>
        <v>-0.056617865918395675</v>
      </c>
      <c r="G44" s="128"/>
    </row>
    <row r="45" spans="1:7" ht="13.5" customHeight="1">
      <c r="A45" s="202">
        <v>40</v>
      </c>
      <c r="B45" s="203" t="s">
        <v>73</v>
      </c>
      <c r="C45" s="204">
        <v>14446443</v>
      </c>
      <c r="D45" s="203">
        <v>15202804</v>
      </c>
      <c r="E45" s="205">
        <f t="shared" si="0"/>
        <v>-756361</v>
      </c>
      <c r="F45" s="206">
        <f t="shared" si="2"/>
        <v>-0.0497514142785765</v>
      </c>
      <c r="G45" s="141"/>
    </row>
    <row r="46" spans="1:9" ht="13.5" customHeight="1">
      <c r="A46" s="259" t="s">
        <v>74</v>
      </c>
      <c r="B46" s="260"/>
      <c r="C46" s="160">
        <f>SUM(C6:C45)</f>
        <v>2377026631</v>
      </c>
      <c r="D46" s="199">
        <f>SUM(D6:D45)</f>
        <v>2304253248</v>
      </c>
      <c r="E46" s="126">
        <f>SUM(E6:E45)</f>
        <v>72773383</v>
      </c>
      <c r="F46" s="127">
        <f t="shared" si="2"/>
        <v>0.03158219829489853</v>
      </c>
      <c r="G46" s="141"/>
      <c r="I46" s="216"/>
    </row>
    <row r="47" spans="1:7" ht="13.5" customHeight="1">
      <c r="A47" s="207">
        <v>41</v>
      </c>
      <c r="B47" s="195" t="s">
        <v>47</v>
      </c>
      <c r="C47" s="208">
        <v>11639223</v>
      </c>
      <c r="D47" s="195">
        <v>11399214</v>
      </c>
      <c r="E47" s="209">
        <f aca="true" t="shared" si="3" ref="E47:E69">C47-D47</f>
        <v>240009</v>
      </c>
      <c r="F47" s="210">
        <f t="shared" si="2"/>
        <v>0.021054872730698802</v>
      </c>
      <c r="G47" s="211"/>
    </row>
    <row r="48" spans="1:7" ht="13.5" customHeight="1">
      <c r="A48" s="124">
        <v>42</v>
      </c>
      <c r="B48" s="125" t="s">
        <v>48</v>
      </c>
      <c r="C48" s="155">
        <v>12023950</v>
      </c>
      <c r="D48" s="125">
        <v>11800000</v>
      </c>
      <c r="E48" s="126">
        <f t="shared" si="3"/>
        <v>223950</v>
      </c>
      <c r="F48" s="127">
        <f t="shared" si="2"/>
        <v>0.018978813559322034</v>
      </c>
      <c r="G48" s="128"/>
    </row>
    <row r="49" spans="1:7" ht="13.5" customHeight="1">
      <c r="A49" s="124">
        <v>43</v>
      </c>
      <c r="B49" s="125" t="s">
        <v>49</v>
      </c>
      <c r="C49" s="155">
        <v>9818000</v>
      </c>
      <c r="D49" s="125">
        <v>9599000</v>
      </c>
      <c r="E49" s="126">
        <f t="shared" si="3"/>
        <v>219000</v>
      </c>
      <c r="F49" s="127">
        <f t="shared" si="2"/>
        <v>0.022814876549640588</v>
      </c>
      <c r="G49" s="128"/>
    </row>
    <row r="50" spans="1:7" ht="13.5" customHeight="1">
      <c r="A50" s="124">
        <v>44</v>
      </c>
      <c r="B50" s="125" t="s">
        <v>50</v>
      </c>
      <c r="C50" s="155">
        <v>4069177</v>
      </c>
      <c r="D50" s="125">
        <v>4315000</v>
      </c>
      <c r="E50" s="126">
        <f t="shared" si="3"/>
        <v>-245823</v>
      </c>
      <c r="F50" s="127">
        <f t="shared" si="2"/>
        <v>-0.0569694090382387</v>
      </c>
      <c r="G50" s="128"/>
    </row>
    <row r="51" spans="1:7" ht="13.5" customHeight="1">
      <c r="A51" s="135">
        <v>45</v>
      </c>
      <c r="B51" s="136" t="s">
        <v>51</v>
      </c>
      <c r="C51" s="161">
        <v>5760000</v>
      </c>
      <c r="D51" s="136">
        <v>5822000</v>
      </c>
      <c r="E51" s="137">
        <f t="shared" si="3"/>
        <v>-62000</v>
      </c>
      <c r="F51" s="138">
        <f t="shared" si="2"/>
        <v>-0.010649261422191686</v>
      </c>
      <c r="G51" s="139"/>
    </row>
    <row r="52" spans="1:7" ht="13.5" customHeight="1">
      <c r="A52" s="124">
        <v>46</v>
      </c>
      <c r="B52" s="125" t="s">
        <v>52</v>
      </c>
      <c r="C52" s="160">
        <v>6369530</v>
      </c>
      <c r="D52" s="125">
        <v>6208345</v>
      </c>
      <c r="E52" s="126">
        <f t="shared" si="3"/>
        <v>161185</v>
      </c>
      <c r="F52" s="127">
        <f t="shared" si="2"/>
        <v>0.02596263577491264</v>
      </c>
      <c r="G52" s="128"/>
    </row>
    <row r="53" spans="1:7" ht="13.5" customHeight="1">
      <c r="A53" s="124">
        <v>47</v>
      </c>
      <c r="B53" s="125" t="s">
        <v>53</v>
      </c>
      <c r="C53" s="160">
        <v>8844000</v>
      </c>
      <c r="D53" s="125">
        <v>8910000</v>
      </c>
      <c r="E53" s="126">
        <f t="shared" si="3"/>
        <v>-66000</v>
      </c>
      <c r="F53" s="127">
        <f t="shared" si="2"/>
        <v>-0.007407407407407408</v>
      </c>
      <c r="G53" s="128"/>
    </row>
    <row r="54" spans="1:7" ht="13.5" customHeight="1">
      <c r="A54" s="124">
        <v>48</v>
      </c>
      <c r="B54" s="125" t="s">
        <v>54</v>
      </c>
      <c r="C54" s="160">
        <v>6843500</v>
      </c>
      <c r="D54" s="125">
        <v>6681900</v>
      </c>
      <c r="E54" s="126">
        <f t="shared" si="3"/>
        <v>161600</v>
      </c>
      <c r="F54" s="127">
        <f t="shared" si="2"/>
        <v>0.024184737873958004</v>
      </c>
      <c r="G54" s="128"/>
    </row>
    <row r="55" spans="1:7" ht="13.5" customHeight="1">
      <c r="A55" s="124">
        <v>49</v>
      </c>
      <c r="B55" s="125" t="s">
        <v>55</v>
      </c>
      <c r="C55" s="160">
        <v>7004000</v>
      </c>
      <c r="D55" s="125">
        <v>6409500</v>
      </c>
      <c r="E55" s="126">
        <f t="shared" si="3"/>
        <v>594500</v>
      </c>
      <c r="F55" s="127">
        <f t="shared" si="2"/>
        <v>0.09275294484749201</v>
      </c>
      <c r="G55" s="128"/>
    </row>
    <row r="56" spans="1:7" ht="13.5" customHeight="1">
      <c r="A56" s="135">
        <v>50</v>
      </c>
      <c r="B56" s="136" t="s">
        <v>56</v>
      </c>
      <c r="C56" s="161">
        <v>5886508</v>
      </c>
      <c r="D56" s="136">
        <v>5339911</v>
      </c>
      <c r="E56" s="137">
        <f t="shared" si="3"/>
        <v>546597</v>
      </c>
      <c r="F56" s="138">
        <f t="shared" si="2"/>
        <v>0.10236069477562454</v>
      </c>
      <c r="G56" s="139"/>
    </row>
    <row r="57" spans="1:7" ht="13.5" customHeight="1">
      <c r="A57" s="124">
        <v>51</v>
      </c>
      <c r="B57" s="125" t="s">
        <v>57</v>
      </c>
      <c r="C57" s="160">
        <v>5034193</v>
      </c>
      <c r="D57" s="125">
        <v>5334455</v>
      </c>
      <c r="E57" s="126">
        <f t="shared" si="3"/>
        <v>-300262</v>
      </c>
      <c r="F57" s="127">
        <f t="shared" si="2"/>
        <v>-0.056287287079936</v>
      </c>
      <c r="G57" s="128"/>
    </row>
    <row r="58" spans="1:7" ht="13.5" customHeight="1">
      <c r="A58" s="124">
        <v>52</v>
      </c>
      <c r="B58" s="125" t="s">
        <v>58</v>
      </c>
      <c r="C58" s="155">
        <v>3604000</v>
      </c>
      <c r="D58" s="125">
        <v>3410000</v>
      </c>
      <c r="E58" s="126">
        <f t="shared" si="3"/>
        <v>194000</v>
      </c>
      <c r="F58" s="127">
        <f t="shared" si="2"/>
        <v>0.05689149560117302</v>
      </c>
      <c r="G58" s="128"/>
    </row>
    <row r="59" spans="1:7" ht="13.5" customHeight="1">
      <c r="A59" s="124">
        <v>53</v>
      </c>
      <c r="B59" s="125" t="s">
        <v>59</v>
      </c>
      <c r="C59" s="155">
        <v>4111780</v>
      </c>
      <c r="D59" s="125">
        <v>4029900</v>
      </c>
      <c r="E59" s="126">
        <f t="shared" si="3"/>
        <v>81880</v>
      </c>
      <c r="F59" s="127">
        <f t="shared" si="2"/>
        <v>0.020318122037767686</v>
      </c>
      <c r="G59" s="128"/>
    </row>
    <row r="60" spans="1:7" ht="13.5" customHeight="1">
      <c r="A60" s="124">
        <v>54</v>
      </c>
      <c r="B60" s="125" t="s">
        <v>60</v>
      </c>
      <c r="C60" s="155">
        <v>3102662</v>
      </c>
      <c r="D60" s="125">
        <v>3229698</v>
      </c>
      <c r="E60" s="126">
        <f t="shared" si="3"/>
        <v>-127036</v>
      </c>
      <c r="F60" s="127">
        <f t="shared" si="2"/>
        <v>-0.03933370860061838</v>
      </c>
      <c r="G60" s="128"/>
    </row>
    <row r="61" spans="1:7" ht="13.5" customHeight="1">
      <c r="A61" s="135">
        <v>55</v>
      </c>
      <c r="B61" s="136" t="s">
        <v>61</v>
      </c>
      <c r="C61" s="161">
        <v>7125000</v>
      </c>
      <c r="D61" s="136">
        <v>7172000</v>
      </c>
      <c r="E61" s="137">
        <f t="shared" si="3"/>
        <v>-47000</v>
      </c>
      <c r="F61" s="138">
        <f t="shared" si="2"/>
        <v>-0.006553262688232014</v>
      </c>
      <c r="G61" s="139"/>
    </row>
    <row r="62" spans="1:7" ht="13.5" customHeight="1">
      <c r="A62" s="124">
        <v>56</v>
      </c>
      <c r="B62" s="125" t="s">
        <v>62</v>
      </c>
      <c r="C62" s="160">
        <v>2034000</v>
      </c>
      <c r="D62" s="125">
        <v>1924000</v>
      </c>
      <c r="E62" s="126">
        <f t="shared" si="3"/>
        <v>110000</v>
      </c>
      <c r="F62" s="127">
        <f t="shared" si="2"/>
        <v>0.057172557172557176</v>
      </c>
      <c r="G62" s="128"/>
    </row>
    <row r="63" spans="1:7" ht="13.5" customHeight="1">
      <c r="A63" s="124">
        <v>57</v>
      </c>
      <c r="B63" s="125" t="s">
        <v>63</v>
      </c>
      <c r="C63" s="160">
        <v>4814799</v>
      </c>
      <c r="D63" s="125">
        <v>4665881</v>
      </c>
      <c r="E63" s="126">
        <f t="shared" si="3"/>
        <v>148918</v>
      </c>
      <c r="F63" s="127">
        <f t="shared" si="2"/>
        <v>0.03191637334942747</v>
      </c>
      <c r="G63" s="128"/>
    </row>
    <row r="64" spans="1:7" ht="13.5" customHeight="1">
      <c r="A64" s="124">
        <v>58</v>
      </c>
      <c r="B64" s="125" t="s">
        <v>64</v>
      </c>
      <c r="C64" s="160">
        <v>5645118</v>
      </c>
      <c r="D64" s="125">
        <v>6798961</v>
      </c>
      <c r="E64" s="126">
        <f t="shared" si="3"/>
        <v>-1153843</v>
      </c>
      <c r="F64" s="127">
        <f t="shared" si="2"/>
        <v>-0.16970872461248124</v>
      </c>
      <c r="G64" s="128"/>
    </row>
    <row r="65" spans="1:7" ht="13.5" customHeight="1">
      <c r="A65" s="124">
        <v>59</v>
      </c>
      <c r="B65" s="125" t="s">
        <v>65</v>
      </c>
      <c r="C65" s="160">
        <v>8836078</v>
      </c>
      <c r="D65" s="125">
        <v>8744559</v>
      </c>
      <c r="E65" s="126">
        <f t="shared" si="3"/>
        <v>91519</v>
      </c>
      <c r="F65" s="127">
        <f t="shared" si="2"/>
        <v>0.01046582223300226</v>
      </c>
      <c r="G65" s="128"/>
    </row>
    <row r="66" spans="1:7" ht="13.5" customHeight="1">
      <c r="A66" s="135">
        <v>60</v>
      </c>
      <c r="B66" s="136" t="s">
        <v>66</v>
      </c>
      <c r="C66" s="161">
        <v>12034601</v>
      </c>
      <c r="D66" s="136">
        <v>11678601</v>
      </c>
      <c r="E66" s="137">
        <f t="shared" si="3"/>
        <v>356000</v>
      </c>
      <c r="F66" s="138">
        <f t="shared" si="2"/>
        <v>0.03048310324156121</v>
      </c>
      <c r="G66" s="139"/>
    </row>
    <row r="67" spans="1:7" ht="13.5" customHeight="1">
      <c r="A67" s="124">
        <v>61</v>
      </c>
      <c r="B67" s="125" t="s">
        <v>67</v>
      </c>
      <c r="C67" s="160">
        <v>9972000</v>
      </c>
      <c r="D67" s="125">
        <v>9628277</v>
      </c>
      <c r="E67" s="126">
        <f t="shared" si="3"/>
        <v>343723</v>
      </c>
      <c r="F67" s="127">
        <f t="shared" si="2"/>
        <v>0.03569932605802679</v>
      </c>
      <c r="G67" s="128"/>
    </row>
    <row r="68" spans="1:7" ht="13.5" customHeight="1">
      <c r="A68" s="124">
        <v>62</v>
      </c>
      <c r="B68" s="125" t="s">
        <v>68</v>
      </c>
      <c r="C68" s="155">
        <v>12536826</v>
      </c>
      <c r="D68" s="125">
        <v>11994751</v>
      </c>
      <c r="E68" s="126">
        <f t="shared" si="3"/>
        <v>542075</v>
      </c>
      <c r="F68" s="127">
        <f t="shared" si="2"/>
        <v>0.04519268470016593</v>
      </c>
      <c r="G68" s="128"/>
    </row>
    <row r="69" spans="1:7" ht="13.5" customHeight="1">
      <c r="A69" s="124">
        <v>63</v>
      </c>
      <c r="B69" s="125" t="s">
        <v>69</v>
      </c>
      <c r="C69" s="155">
        <v>8153000</v>
      </c>
      <c r="D69" s="125">
        <v>7913000</v>
      </c>
      <c r="E69" s="126">
        <f t="shared" si="3"/>
        <v>240000</v>
      </c>
      <c r="F69" s="127">
        <f t="shared" si="2"/>
        <v>0.030329836977126247</v>
      </c>
      <c r="G69" s="128"/>
    </row>
    <row r="70" spans="1:9" ht="13.5" customHeight="1">
      <c r="A70" s="261" t="s">
        <v>75</v>
      </c>
      <c r="B70" s="262"/>
      <c r="C70" s="164">
        <f>SUM(C47:C69)</f>
        <v>165261945</v>
      </c>
      <c r="D70" s="165">
        <f>SUM(D47:D69)</f>
        <v>163008953</v>
      </c>
      <c r="E70" s="162">
        <f>SUM(E47:E69)</f>
        <v>2252992</v>
      </c>
      <c r="F70" s="163">
        <f t="shared" si="2"/>
        <v>0.013821277657062186</v>
      </c>
      <c r="G70" s="140"/>
      <c r="I70" s="216"/>
    </row>
    <row r="71" spans="1:9" ht="13.5" customHeight="1" thickBot="1">
      <c r="A71" s="263" t="s">
        <v>76</v>
      </c>
      <c r="B71" s="264"/>
      <c r="C71" s="177">
        <f>C46+C70</f>
        <v>2542288576</v>
      </c>
      <c r="D71" s="178">
        <f>D46+D70</f>
        <v>2467262201</v>
      </c>
      <c r="E71" s="179">
        <f>E46+E70</f>
        <v>75026375</v>
      </c>
      <c r="F71" s="180">
        <f t="shared" si="2"/>
        <v>0.03040875630064419</v>
      </c>
      <c r="G71" s="181"/>
      <c r="I71" s="216"/>
    </row>
    <row r="72" spans="1:8" ht="13.5" customHeight="1">
      <c r="A72" s="265"/>
      <c r="B72" s="265"/>
      <c r="C72" s="265"/>
      <c r="D72" s="265"/>
      <c r="E72" s="265"/>
      <c r="F72" s="265"/>
      <c r="G72" s="265"/>
      <c r="H72" s="182"/>
    </row>
    <row r="73" spans="1:8" ht="13.5" customHeight="1">
      <c r="A73" s="266"/>
      <c r="B73" s="266"/>
      <c r="C73" s="266"/>
      <c r="D73" s="266"/>
      <c r="E73" s="266"/>
      <c r="F73" s="266"/>
      <c r="G73" s="266"/>
      <c r="H73" s="183"/>
    </row>
    <row r="74" spans="1:8" ht="52.5" customHeight="1">
      <c r="A74" s="266"/>
      <c r="B74" s="266"/>
      <c r="C74" s="266"/>
      <c r="D74" s="266"/>
      <c r="E74" s="266"/>
      <c r="F74" s="266"/>
      <c r="G74" s="266"/>
      <c r="H74" s="183"/>
    </row>
    <row r="75" spans="1:7" ht="12">
      <c r="A75" s="142"/>
      <c r="B75" s="142"/>
      <c r="C75" s="142"/>
      <c r="D75" s="142"/>
      <c r="E75" s="142"/>
      <c r="F75" s="142"/>
      <c r="G75" s="142"/>
    </row>
  </sheetData>
  <sheetProtection/>
  <mergeCells count="4">
    <mergeCell ref="A46:B46"/>
    <mergeCell ref="A70:B70"/>
    <mergeCell ref="A71:B71"/>
    <mergeCell ref="A72:G74"/>
  </mergeCells>
  <printOptions/>
  <pageMargins left="0.7874015748031497" right="0.3937007874015748" top="0.5118110236220472" bottom="0.4724409448818898" header="0" footer="0.3937007874015748"/>
  <pageSetup fitToHeight="1" fitToWidth="1" horizontalDpi="600" verticalDpi="600" orientation="portrait" paperSize="9" scale="81" r:id="rId1"/>
  <headerFooter alignWithMargins="0">
    <oddFooter>&amp;C&amp;"ＭＳ ゴシック,標準"&amp;14- 11 -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2019-08-06T07:37:28Z</dcterms:modified>
  <cp:category/>
  <cp:version/>
  <cp:contentType/>
  <cp:contentStatus/>
</cp:coreProperties>
</file>