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Gsv0002\下水道課\★経営戦略\経営比較分析表\30年度\回答\"/>
    </mc:Choice>
  </mc:AlternateContent>
  <xr:revisionPtr revIDLastSave="0" documentId="13_ncr:1_{B41BC727-C08C-4FDF-8B28-E961BC26C3DE}" xr6:coauthVersionLast="43" xr6:coauthVersionMax="43" xr10:uidLastSave="{00000000-0000-0000-0000-000000000000}"/>
  <workbookProtection workbookAlgorithmName="SHA-512" workbookHashValue="6RxVAa251PQUnzaDQVhZ2rBhWAIOxls/LVFxf1/iQ0MBH9vUEMST1XNMEmzzjhJ+nGIHWXY+KGVPfGwilw+aiA==" workbookSaltValue="2sf/Awyx+vl7iDasx1Al3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W10" i="4"/>
  <c r="I10" i="4"/>
  <c r="BB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<sst xmlns="http://schemas.openxmlformats.org/spreadsheetml/2006/main" count="228" uniqueCount="112">
  <si>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</si>
  <si>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</si>
  <si>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</si>
  <si>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</si>
  <si>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</si>
  <si>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</si>
  <si>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</si>
  <si>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</si>
  <si>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</si>
  <si>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</si>
  <si>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</si>
  <si>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</si>
  <si>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</si>
  <si>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</si>
  <si>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</si>
  <si>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</si>
  <si>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</si>
  <si>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</si>
  <si>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</si>
  <si>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</si>
  <si>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</si>
  <si>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</si>
  <si>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</si>
  <si>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</si>
  <si>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</si>
  <si>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</si>
  <si>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</si>
  <si>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</si>
  <si>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</si>
  <si>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</si>
  <si>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</si>
  <si>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</si>
  <si>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</si>
  <si>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</si>
  <si>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</si>
  <si>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</si>
  <si>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</si>
  <si>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</si>
  <si>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</si>
  <si>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</si>
  <si>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</si>
  <si>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</si>
  <si>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</si>
  <si>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</si>
  <si>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</si>
  <si>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</si>
  <si>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</si>
  <si>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</si>
  <si>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</si>
  <si>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</si>
  <si>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</si>
  <si>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</si>
  <si>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</si>
  <si>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</si>
  <si>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</si>
  <si>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</si>
  <si>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</si>
  <si>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</si>
  <si>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</si>
  <si>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</si>
  <si>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</si>
  <si>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</si>
  <si>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</si>
  <si>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</si>
  <si>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</si>
  <si>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</si>
  <si>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</si>
  <si>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</si>
  <si>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</si>
  <si>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</si>
  <si>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</si>
  <si>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</si>
  <si>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</si>
  <si>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</si>
  <si>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</si>
  <si>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</si>
  <si>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</si>
  <si>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</si>
  <si>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</si>
  <si>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</si>
  <si>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</si>
  <si>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</si>
  <si>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</si>
  <si>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</si>
  <si>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</si>
  <si>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</si>
  <si>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</si>
  <si>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</si>
  <si>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</si>
  <si>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</si>
  <si>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</si>
  <si>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</si>
  <si>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</si>
  <si>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</si>
  <si>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</si>
  <si>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</si>
  <si>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飯能市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</si>
  <si>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</si>
  <si>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</si>
  <si>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</si>
  <si>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</si>
  <si>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</si>
  <si>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</si>
  <si>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</si>
  <si>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</si>
  <si>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</si>
  <si>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</si>
  <si>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</si>
  <si>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</si>
  <si>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平成28年度に原市場浄化センターの水処理施設における緊急修繕を実施し収益的支出が大きくなり下降した。平成29年度以降は原市場浄化センター、管路施設とも緊急修繕が発生せず平成27年度の水準に回復している。当該処理区は単独の終末処理場を有し、突発的な修繕など、施設の老朽化に伴う維持管理費の上昇のほか、人口が年々減少していることに伴う使用料収入の減が予想されることから、今後とも、業務の効率化を図るとともに、施設の計画的な点検、修繕を行い、営業費用上昇の抑制に努めていく。
・経費回収率は30％程度で推移し、類似団体と比較しても低い状況である。汚水処理原価も平成28年度から減少しているが、類似団体平均と比較して高い状況となっている。今後も計画的な維持管理及び修繕を行うことにより、営業費用の上昇を抑制していく。
・施設利用率は70から80％の間で推移しているが、年々人口が減少していることに伴い流入量が減少している。稼働率などの他の指標も見ながら、今後の施設の効率性、運営体制、投資のあり方などを検討する必要がある。
・水洗化率は平成30年度末で96.42％であり、類似団体平均値83.32％よりも高い水準である。今後も未接続世帯への水洗化活動に取り組み、水洗化率のさらなる向上に努めていく。</t>
    <rPh sb="66" eb="68">
      <t>イコウ</t>
    </rPh>
    <rPh sb="256" eb="258">
      <t>テイド</t>
    </rPh>
    <rPh sb="259" eb="261">
      <t>スイイ</t>
    </rPh>
    <rPh sb="263" eb="265">
      <t>ルイジ</t>
    </rPh>
    <rPh sb="265" eb="267">
      <t>ダンタイ</t>
    </rPh>
    <rPh sb="268" eb="270">
      <t>ヒカク</t>
    </rPh>
    <rPh sb="273" eb="274">
      <t>ヒク</t>
    </rPh>
    <rPh sb="275" eb="277">
      <t>ジョウキョウ</t>
    </rPh>
    <rPh sb="281" eb="283">
      <t>オスイ</t>
    </rPh>
    <rPh sb="283" eb="285">
      <t>ショリ</t>
    </rPh>
    <rPh sb="285" eb="287">
      <t>ゲンカ</t>
    </rPh>
    <rPh sb="288" eb="290">
      <t>ヘイセイ</t>
    </rPh>
    <rPh sb="292" eb="293">
      <t>ネン</t>
    </rPh>
    <rPh sb="293" eb="294">
      <t>ド</t>
    </rPh>
    <rPh sb="296" eb="298">
      <t>ゲンショウ</t>
    </rPh>
    <rPh sb="304" eb="306">
      <t>ルイジ</t>
    </rPh>
    <rPh sb="306" eb="308">
      <t>ダンタイ</t>
    </rPh>
    <rPh sb="308" eb="310">
      <t>ヘイキン</t>
    </rPh>
    <rPh sb="311" eb="313">
      <t>ヒカク</t>
    </rPh>
    <rPh sb="315" eb="316">
      <t>タカ</t>
    </rPh>
    <rPh sb="317" eb="319">
      <t>ジョウキョウ</t>
    </rPh>
    <phoneticPr fontId="4"/>
  </si>
  <si>
    <t>・平成23年度以降、2度の使用料改定を実施して経営改善を図っているが、事業規模が小さいことや、施設の維持管理に多額の費用を要することから、十分な改善がなされていない。
・将来人口の動向、施設の老朽化状況などを踏まえ、施設のあり方などを検討する必要がある。</t>
    <rPh sb="23" eb="25">
      <t>ケイエイ</t>
    </rPh>
    <rPh sb="25" eb="27">
      <t>カイゼン</t>
    </rPh>
    <rPh sb="28" eb="29">
      <t>ハカ</t>
    </rPh>
    <rPh sb="35" eb="37">
      <t>ジギョウ</t>
    </rPh>
    <rPh sb="37" eb="39">
      <t>キボ</t>
    </rPh>
    <rPh sb="40" eb="41">
      <t>チイ</t>
    </rPh>
    <rPh sb="47" eb="49">
      <t>シセツ</t>
    </rPh>
    <rPh sb="50" eb="52">
      <t>イジ</t>
    </rPh>
    <rPh sb="52" eb="54">
      <t>カンリ</t>
    </rPh>
    <rPh sb="55" eb="57">
      <t>タガク</t>
    </rPh>
    <rPh sb="58" eb="60">
      <t>ヒヨウ</t>
    </rPh>
    <rPh sb="61" eb="62">
      <t>ヨウ</t>
    </rPh>
    <rPh sb="69" eb="71">
      <t>ジュウブン</t>
    </rPh>
    <rPh sb="72" eb="74">
      <t>カイゼン</t>
    </rPh>
    <phoneticPr fontId="4"/>
  </si>
  <si>
    <t>・平成4年の供用開始から約26年が経過している。平成21年度以降、不明水対策による管きょ修繕を実施した。平成30年度にストックマネジメント計画を策定したことから、適正な維持管理に取り組んでいく。</t>
    <rPh sb="44" eb="46">
      <t>シュウゼン</t>
    </rPh>
    <rPh sb="52" eb="54">
      <t>ヘイセイ</t>
    </rPh>
    <rPh sb="56" eb="58">
      <t>ネンド</t>
    </rPh>
    <rPh sb="69" eb="71">
      <t>ケイカク</t>
    </rPh>
    <rPh sb="72" eb="74">
      <t>サクテイ</t>
    </rPh>
    <rPh sb="81" eb="83">
      <t>テキセイ</t>
    </rPh>
    <rPh sb="84" eb="86">
      <t>イジ</t>
    </rPh>
    <rPh sb="86" eb="88">
      <t>カンリ</t>
    </rPh>
    <rPh sb="89" eb="90">
      <t>ト</t>
    </rPh>
    <rPh sb="91" eb="9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</si>
</sst>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000000"/>
      <name val="ＭＳ ゴシック"/>
      <family val="3"/>
      <charset val="128"/>
    </font>
    <font>
      <sz val="11"/>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14"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16"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18-49AB-9090-66DF9998BE1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F518-49AB-9090-66DF9998BE1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73.66</c:v>
                </c:pt>
                <c:pt idx="1">
                  <c:v>77.150000000000006</c:v>
                </c:pt>
                <c:pt idx="2">
                  <c:v>73.66</c:v>
                </c:pt>
                <c:pt idx="3">
                  <c:v>76.34</c:v>
                </c:pt>
                <c:pt idx="4">
                  <c:v>69.349999999999994</c:v>
                </c:pt>
              </c:numCache>
            </c:numRef>
          </c:val>
          <c:extLst>
            <c:ext xmlns:c16="http://schemas.microsoft.com/office/drawing/2014/chart" uri="{C3380CC4-5D6E-409C-BE32-E72D297353CC}">
              <c16:uniqueId val="{00000000-9D48-4908-B858-29A50354045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9D48-4908-B858-29A50354045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96.09</c:v>
                </c:pt>
                <c:pt idx="1">
                  <c:v>96.75</c:v>
                </c:pt>
                <c:pt idx="2">
                  <c:v>96.48</c:v>
                </c:pt>
                <c:pt idx="3">
                  <c:v>96.65</c:v>
                </c:pt>
                <c:pt idx="4">
                  <c:v>96.42</c:v>
                </c:pt>
              </c:numCache>
            </c:numRef>
          </c:val>
          <c:extLst>
            <c:ext xmlns:c16="http://schemas.microsoft.com/office/drawing/2014/chart" uri="{C3380CC4-5D6E-409C-BE32-E72D297353CC}">
              <c16:uniqueId val="{00000000-1E26-42B8-BA30-9F49128A62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1E26-42B8-BA30-9F49128A62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108.51</c:v>
                </c:pt>
                <c:pt idx="1">
                  <c:v>109.91</c:v>
                </c:pt>
                <c:pt idx="2">
                  <c:v>57.46</c:v>
                </c:pt>
                <c:pt idx="3">
                  <c:v>111.95</c:v>
                </c:pt>
                <c:pt idx="4">
                  <c:v>108.73</c:v>
                </c:pt>
              </c:numCache>
            </c:numRef>
          </c:val>
          <c:extLst>
            <c:ext xmlns:c16="http://schemas.microsoft.com/office/drawing/2014/chart" uri="{C3380CC4-5D6E-409C-BE32-E72D297353CC}">
              <c16:uniqueId val="{00000000-0FF0-47D2-900A-EAA83CAF66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F0-47D2-900A-EAA83CAF66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0C-49E7-8368-10C2EA852B5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0C-49E7-8368-10C2EA852B5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EE-4DEB-AF6F-D53351BDE83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EE-4DEB-AF6F-D53351BDE83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CA-4272-9785-8090B07DD3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CA-4272-9785-8090B07DD3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BD-4472-9C87-93941A74CA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BD-4472-9C87-93941A74CA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D8-4464-9AEF-43A0D5F704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5CD8-4464-9AEF-43A0D5F704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32.24</c:v>
                </c:pt>
                <c:pt idx="1">
                  <c:v>34.33</c:v>
                </c:pt>
                <c:pt idx="2">
                  <c:v>24.4</c:v>
                </c:pt>
                <c:pt idx="3">
                  <c:v>32.64</c:v>
                </c:pt>
                <c:pt idx="4">
                  <c:v>31.45</c:v>
                </c:pt>
              </c:numCache>
            </c:numRef>
          </c:val>
          <c:extLst>
            <c:ext xmlns:c16="http://schemas.microsoft.com/office/drawing/2014/chart" uri="{C3380CC4-5D6E-409C-BE32-E72D297353CC}">
              <c16:uniqueId val="{00000000-C37E-45CA-8676-ACC6BE27B9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C37E-45CA-8676-ACC6BE27B9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438.11</c:v>
                </c:pt>
                <c:pt idx="1">
                  <c:v>438.15</c:v>
                </c:pt>
                <c:pt idx="2">
                  <c:v>612.54999999999995</c:v>
                </c:pt>
                <c:pt idx="3">
                  <c:v>458.86</c:v>
                </c:pt>
                <c:pt idx="4">
                  <c:v>398.25</c:v>
                </c:pt>
              </c:numCache>
            </c:numRef>
          </c:val>
          <c:extLst>
            <c:ext xmlns:c16="http://schemas.microsoft.com/office/drawing/2014/chart" uri="{C3380CC4-5D6E-409C-BE32-E72D297353CC}">
              <c16:uniqueId val="{00000000-0D42-49E4-A1C0-23994898DE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0D42-49E4-A1C0-23994898DE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S4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飯能市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79708</v>
      </c>
      <c r="AM8" s="50"/>
      <c r="AN8" s="50"/>
      <c r="AO8" s="50"/>
      <c r="AP8" s="50"/>
      <c r="AQ8" s="50"/>
      <c r="AR8" s="50"/>
      <c r="AS8" s="50"/>
      <c r="AT8" s="45">
        <f>データ!T6</f>
        <v>193.05</v>
      </c>
      <c r="AU8" s="45"/>
      <c r="AV8" s="45"/>
      <c r="AW8" s="45"/>
      <c r="AX8" s="45"/>
      <c r="AY8" s="45"/>
      <c r="AZ8" s="45"/>
      <c r="BA8" s="45"/>
      <c r="BB8" s="45">
        <f>データ!U6</f>
        <v>412.89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0.95</v>
      </c>
      <c r="Q10" s="45"/>
      <c r="R10" s="45"/>
      <c r="S10" s="45"/>
      <c r="T10" s="45"/>
      <c r="U10" s="45"/>
      <c r="V10" s="45"/>
      <c r="W10" s="45">
        <f>データ!Q6</f>
        <v>77.8</v>
      </c>
      <c r="X10" s="45"/>
      <c r="Y10" s="45"/>
      <c r="Z10" s="45"/>
      <c r="AA10" s="45"/>
      <c r="AB10" s="45"/>
      <c r="AC10" s="45"/>
      <c r="AD10" s="50">
        <f>データ!R6</f>
        <v>2656</v>
      </c>
      <c r="AE10" s="50"/>
      <c r="AF10" s="50"/>
      <c r="AG10" s="50"/>
      <c r="AH10" s="50"/>
      <c r="AI10" s="50"/>
      <c r="AJ10" s="50"/>
      <c r="AK10" s="2"/>
      <c r="AL10" s="50">
        <f>データ!V6</f>
        <v>754</v>
      </c>
      <c r="AM10" s="50"/>
      <c r="AN10" s="50"/>
      <c r="AO10" s="50"/>
      <c r="AP10" s="50"/>
      <c r="AQ10" s="50"/>
      <c r="AR10" s="50"/>
      <c r="AS10" s="50"/>
      <c r="AT10" s="45">
        <f>データ!W6</f>
        <v>0.27</v>
      </c>
      <c r="AU10" s="45"/>
      <c r="AV10" s="45"/>
      <c r="AW10" s="45"/>
      <c r="AX10" s="45"/>
      <c r="AY10" s="45"/>
      <c r="AZ10" s="45"/>
      <c r="BA10" s="45"/>
      <c r="BB10" s="45">
        <f>データ!X6</f>
        <v>2792.59</v>
      </c>
      <c r="BC10" s="45"/>
      <c r="BD10" s="45"/>
      <c r="BE10" s="45"/>
      <c r="BF10" s="45"/>
      <c r="BG10" s="45"/>
      <c r="BH10" s="45"/>
      <c r="BI10" s="45"/>
      <c r="BJ10" s="2"/>
      <c r="BK10" s="2"/>
      <c r="BL10" s="71" t="s">
        <v>22</v>
      </c>
      <c r="BM10" s="7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24</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25</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109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8"/>
      <c r="BM82" s="69"/>
      <c r="BN82" s="69"/>
      <c r="BO82" s="69"/>
      <c r="BP82" s="69"/>
      <c r="BQ82" s="69"/>
      <c r="BR82" s="69"/>
      <c r="BS82" s="69"/>
      <c r="BT82" s="69"/>
      <c r="BU82" s="69"/>
      <c r="BV82" s="69"/>
      <c r="BW82" s="69"/>
      <c r="BX82" s="69"/>
      <c r="BY82" s="69"/>
      <c r="BZ82" s="70"/>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5+YEt5baUN3N2UE2djwG8weM79FuZ36HuCRzYjQv8seCyQKtcWc/Mu7HE49V/sBNS3+jHc7DgyPQFPd6AP5YAA==" saltValue="tPA0oXozsnCt/HgIxJEG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5" t="s">
        <v>53</v>
      </c>
      <c r="I3" s="86"/>
      <c r="J3" s="86"/>
      <c r="K3" s="86"/>
      <c r="L3" s="86"/>
      <c r="M3" s="86"/>
      <c r="N3" s="86"/>
      <c r="O3" s="86"/>
      <c r="P3" s="86"/>
      <c r="Q3" s="86"/>
      <c r="R3" s="86"/>
      <c r="S3" s="86"/>
      <c r="T3" s="86"/>
      <c r="U3" s="86"/>
      <c r="V3" s="86"/>
      <c r="W3" s="86"/>
      <c r="X3" s="87"/>
      <c r="Y3" s="91" t="s">
        <v>54</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28</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x14ac:dyDescent="0.15">
      <c r="A4" s="28" t="s">
        <v>55</v>
      </c>
      <c r="B4" s="30"/>
      <c r="C4" s="30"/>
      <c r="D4" s="30"/>
      <c r="E4" s="30"/>
      <c r="F4" s="30"/>
      <c r="G4" s="30"/>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112097</v>
      </c>
      <c r="D6" s="33">
        <f t="shared" si="3"/>
        <v>47</v>
      </c>
      <c r="E6" s="33">
        <f t="shared" si="3"/>
        <v>17</v>
      </c>
      <c r="F6" s="33">
        <f t="shared" si="3"/>
        <v>4</v>
      </c>
      <c r="G6" s="33">
        <f t="shared" si="3"/>
        <v>0</v>
      </c>
      <c r="H6" s="33" t="str">
        <f t="shared" si="3"/>
        <v>埼玉県　飯能市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0.95</v>
      </c>
      <c r="Q6" s="34">
        <f t="shared" si="3"/>
        <v>77.8</v>
      </c>
      <c r="R6" s="34">
        <f t="shared" si="3"/>
        <v>2656</v>
      </c>
      <c r="S6" s="34">
        <f t="shared" si="3"/>
        <v>79708</v>
      </c>
      <c r="T6" s="34">
        <f t="shared" si="3"/>
        <v>193.05</v>
      </c>
      <c r="U6" s="34">
        <f t="shared" si="3"/>
        <v>412.89</v>
      </c>
      <c r="V6" s="34">
        <f t="shared" si="3"/>
        <v>754</v>
      </c>
      <c r="W6" s="34">
        <f t="shared" si="3"/>
        <v>0.27</v>
      </c>
      <c r="X6" s="34">
        <f t="shared" si="3"/>
        <v>2792.59</v>
      </c>
      <c r="Y6" s="35">
        <f>IF(Y7="",NA(),Y7)</f>
        <v>108.51</v>
      </c>
      <c r="Z6" s="35">
        <f t="shared" ref="Z6:AH6" si="4">IF(Z7="",NA(),Z7)</f>
        <v>109.91</v>
      </c>
      <c r="AA6" s="35">
        <f t="shared" si="4"/>
        <v>57.46</v>
      </c>
      <c r="AB6" s="35">
        <f t="shared" si="4"/>
        <v>111.95</v>
      </c>
      <c r="AC6" s="35">
        <f t="shared" si="4"/>
        <v>108.73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32.24</v>
      </c>
      <c r="BR6" s="35">
        <f t="shared" ref="BR6:BZ6" si="8">IF(BR7="",NA(),BR7)</f>
        <v>34.33</v>
      </c>
      <c r="BS6" s="35">
        <f t="shared" si="8"/>
        <v>24.4</v>
      </c>
      <c r="BT6" s="35">
        <f t="shared" si="8"/>
        <v>32.64</v>
      </c>
      <c r="BU6" s="35">
        <f t="shared" si="8"/>
        <v>31.45</v>
      </c>
      <c r="BV6" s="35">
        <f t="shared" si="8"/>
        <v>66.56</v>
      </c>
      <c r="BW6" s="35">
        <f t="shared" si="8"/>
        <v>66.22</v>
      </c>
      <c r="BX6" s="35">
        <f t="shared" si="8"/>
        <v>69.87</v>
      </c>
      <c r="BY6" s="35">
        <f t="shared" si="8"/>
        <v>74.3</v>
      </c>
      <c r="BZ6" s="35">
        <f t="shared" si="8"/>
        <v>72.260000000000005</v>
      </c>
      <c r="CA6" s="34" t="str">
        <f>IF(CA7="","",IF(CA7="-","【-】","【"&amp;SUBSTITUTE(TEXT(CA7,"#,##0.00"),"-","△")&amp;"】"))</f>
        <v>【74.48】</v>
      </c>
      <c r="CB6" s="35">
        <f>IF(CB7="",NA(),CB7)</f>
        <v>438.11</v>
      </c>
      <c r="CC6" s="35">
        <f t="shared" ref="CC6:CK6" si="9">IF(CC7="",NA(),CC7)</f>
        <v>438.15</v>
      </c>
      <c r="CD6" s="35">
        <f t="shared" si="9"/>
        <v>612.54999999999995</v>
      </c>
      <c r="CE6" s="35">
        <f t="shared" si="9"/>
        <v>458.86</v>
      </c>
      <c r="CF6" s="35">
        <f t="shared" si="9"/>
        <v>398.25</v>
      </c>
      <c r="CG6" s="35">
        <f t="shared" si="9"/>
        <v>244.29</v>
      </c>
      <c r="CH6" s="35">
        <f t="shared" si="9"/>
        <v>246.72</v>
      </c>
      <c r="CI6" s="35">
        <f t="shared" si="9"/>
        <v>234.96</v>
      </c>
      <c r="CJ6" s="35">
        <f t="shared" si="9"/>
        <v>221.81</v>
      </c>
      <c r="CK6" s="35">
        <f t="shared" si="9"/>
        <v>230.02</v>
      </c>
      <c r="CL6" s="34" t="str">
        <f>IF(CL7="","",IF(CL7="-","【-】","【"&amp;SUBSTITUTE(TEXT(CL7,"#,##0.00"),"-","△")&amp;"】"))</f>
        <v>【219.46】</v>
      </c>
      <c r="CM6" s="35">
        <f>IF(CM7="",NA(),CM7)</f>
        <v>73.66</v>
      </c>
      <c r="CN6" s="35">
        <f t="shared" ref="CN6:CV6" si="10">IF(CN7="",NA(),CN7)</f>
        <v>77.150000000000006</v>
      </c>
      <c r="CO6" s="35">
        <f t="shared" si="10"/>
        <v>73.66</v>
      </c>
      <c r="CP6" s="35">
        <f t="shared" si="10"/>
        <v>76.34</v>
      </c>
      <c r="CQ6" s="35">
        <f t="shared" si="10"/>
        <v>69.349999999999994</v>
      </c>
      <c r="CR6" s="35">
        <f t="shared" si="10"/>
        <v>43.58</v>
      </c>
      <c r="CS6" s="35">
        <f t="shared" si="10"/>
        <v>41.35</v>
      </c>
      <c r="CT6" s="35">
        <f t="shared" si="10"/>
        <v>42.9</v>
      </c>
      <c r="CU6" s="35">
        <f t="shared" si="10"/>
        <v>43.36</v>
      </c>
      <c r="CV6" s="35">
        <f t="shared" si="10"/>
        <v>42.56</v>
      </c>
      <c r="CW6" s="34" t="str">
        <f>IF(CW7="","",IF(CW7="-","【-】","【"&amp;SUBSTITUTE(TEXT(CW7,"#,##0.00"),"-","△")&amp;"】"))</f>
        <v>【42.82】</v>
      </c>
      <c r="CX6" s="35">
        <f>IF(CX7="",NA(),CX7)</f>
        <v>96.09</v>
      </c>
      <c r="CY6" s="35">
        <f t="shared" ref="CY6:DG6" si="11">IF(CY7="",NA(),CY7)</f>
        <v>96.75</v>
      </c>
      <c r="CZ6" s="35">
        <f t="shared" si="11"/>
        <v>96.48</v>
      </c>
      <c r="DA6" s="35">
        <f t="shared" si="11"/>
        <v>96.65</v>
      </c>
      <c r="DB6" s="35">
        <f t="shared" si="11"/>
        <v>96.42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112097</v>
      </c>
      <c r="D7" s="37">
        <v>47</v>
      </c>
      <c r="E7" s="37">
        <v>17</v>
      </c>
      <c r="F7" s="37">
        <v>4</v>
      </c>
      <c r="G7" s="37">
        <v>0</v>
      </c>
      <c r="H7" s="37" t="s">
        <v>96</v>
      </c>
      <c r="I7" s="37" t="s">
        <v>97</v>
      </c>
      <c r="J7" s="37" t="s">
        <v>98</v>
      </c>
      <c r="K7" s="37" t="s">
        <v>99</v>
      </c>
      <c r="L7" s="37" t="s">
        <v>100</v>
      </c>
      <c r="M7" s="37" t="s">
        <v>101</v>
      </c>
      <c r="N7" s="38" t="s">
        <v>102</v>
      </c>
      <c r="O7" s="38" t="s">
        <v>103</v>
      </c>
      <c r="P7" s="38">
        <v>0.95</v>
      </c>
      <c r="Q7" s="38">
        <v>77.8</v>
      </c>
      <c r="R7" s="38">
        <v>2656</v>
      </c>
      <c r="S7" s="38">
        <v>79708</v>
      </c>
      <c r="T7" s="38">
        <v>193.05</v>
      </c>
      <c r="U7" s="38">
        <v>412.89</v>
      </c>
      <c r="V7" s="38">
        <v>754</v>
      </c>
      <c r="W7" s="38">
        <v>0.27</v>
      </c>
      <c r="X7" s="38">
        <v>2792.59</v>
      </c>
      <c r="Y7" s="38">
        <v>108.51</v>
      </c>
      <c r="Z7" s="38">
        <v>109.91</v>
      </c>
      <c r="AA7" s="38">
        <v>57.46</v>
      </c>
      <c r="AB7" s="38">
        <v>111.95</v>
      </c>
      <c r="AC7" s="38">
        <v>108.73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32.24</v>
      </c>
      <c r="BR7" s="38">
        <v>34.33</v>
      </c>
      <c r="BS7" s="38">
        <v>24.4</v>
      </c>
      <c r="BT7" s="38">
        <v>32.64</v>
      </c>
      <c r="BU7" s="38">
        <v>31.45</v>
      </c>
      <c r="BV7" s="38">
        <v>66.56</v>
      </c>
      <c r="BW7" s="38">
        <v>66.22</v>
      </c>
      <c r="BX7" s="38">
        <v>69.87</v>
      </c>
      <c r="BY7" s="38">
        <v>74.3</v>
      </c>
      <c r="BZ7" s="38">
        <v>72.260000000000005</v>
      </c>
      <c r="CA7" s="38">
        <v>74.48</v>
      </c>
      <c r="CB7" s="38">
        <v>438.11</v>
      </c>
      <c r="CC7" s="38">
        <v>438.15</v>
      </c>
      <c r="CD7" s="38">
        <v>612.54999999999995</v>
      </c>
      <c r="CE7" s="38">
        <v>458.86</v>
      </c>
      <c r="CF7" s="38">
        <v>398.25</v>
      </c>
      <c r="CG7" s="38">
        <v>244.29</v>
      </c>
      <c r="CH7" s="38">
        <v>246.72</v>
      </c>
      <c r="CI7" s="38">
        <v>234.96</v>
      </c>
      <c r="CJ7" s="38">
        <v>221.81</v>
      </c>
      <c r="CK7" s="38">
        <v>230.02</v>
      </c>
      <c r="CL7" s="38">
        <v>219.46</v>
      </c>
      <c r="CM7" s="38">
        <v>73.66</v>
      </c>
      <c r="CN7" s="38">
        <v>77.150000000000006</v>
      </c>
      <c r="CO7" s="38">
        <v>73.66</v>
      </c>
      <c r="CP7" s="38">
        <v>76.34</v>
      </c>
      <c r="CQ7" s="38">
        <v>69.349999999999994</v>
      </c>
      <c r="CR7" s="38">
        <v>43.58</v>
      </c>
      <c r="CS7" s="38">
        <v>41.35</v>
      </c>
      <c r="CT7" s="38">
        <v>42.9</v>
      </c>
      <c r="CU7" s="38">
        <v>43.36</v>
      </c>
      <c r="CV7" s="38">
        <v>42.56</v>
      </c>
      <c r="CW7" s="38">
        <v>42.82</v>
      </c>
      <c r="CX7" s="38">
        <v>96.09</v>
      </c>
      <c r="CY7" s="38">
        <v>96.75</v>
      </c>
      <c r="CZ7" s="38">
        <v>96.48</v>
      </c>
      <c r="DA7" s="38">
        <v>96.65</v>
      </c>
      <c r="DB7" s="38">
        <v>96.42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HC29075</cp:lastModifiedBy>
  <dcterms:created xsi:type="dcterms:W3CDTF">2019-12-05T05:11:25Z</dcterms:created>
  <dcterms:modified xsi:type="dcterms:W3CDTF">2020-01-22T07:41:07Z</dcterms:modified>
  <cp:category/>
</cp:coreProperties>
</file>