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ato\Desktop\"/>
    </mc:Choice>
  </mc:AlternateContent>
  <workbookProtection workbookAlgorithmName="SHA-512" workbookHashValue="6hf1wUNxwlq2Y4b+ixP4XRjPN/cbfzUNpHo18SBDOrjHnnNccoCeVvPRhfVJ6qmJkmHAnFabcP6sepya90rWzw==" workbookSaltValue="0Pm9pg39pX9I95ARwRDV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<sst xmlns="http://schemas.openxmlformats.org/spreadsheetml/2006/main" count="220" uniqueCount="108">
  <si>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</si>
  <si>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</si>
  <si>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</si>
  <si>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</si>
  <si>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</si>
  <si>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</si>
  <si>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</si>
  <si>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</si>
  <si>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</si>
  <si>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</si>
  <si>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</si>
  <si>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</si>
  <si>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</si>
  <si>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</si>
  <si>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</si>
  <si>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</si>
  <si>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</si>
  <si>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</si>
  <si>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</si>
  <si>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</si>
  <si>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</si>
  <si>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</si>
  <si>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</si>
  <si>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</si>
  <si>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</si>
  <si>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</si>
  <si>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</si>
  <si>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</si>
  <si>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</si>
  <si>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</si>
  <si>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</si>
  <si>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</si>
  <si>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</si>
  <si>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</si>
  <si>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</si>
  <si>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</si>
  <si>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</si>
  <si>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</si>
  <si>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</si>
  <si>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</si>
  <si>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</si>
  <si>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</si>
  <si>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</si>
  <si>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</si>
  <si>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</si>
  <si>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</si>
  <si>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</si>
  <si>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</si>
  <si>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</si>
  <si>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</si>
  <si>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</si>
  <si>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</si>
  <si>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</si>
  <si>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</si>
  <si>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</si>
  <si>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</si>
  <si>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</si>
  <si>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</si>
  <si>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</si>
  <si>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</si>
  <si>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</si>
  <si>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</si>
  <si>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</si>
  <si>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</si>
  <si>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</si>
  <si>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</si>
  <si>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</si>
  <si>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</si>
  <si>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</si>
  <si>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</si>
  <si>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</si>
  <si>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</si>
  <si>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</si>
  <si>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</si>
  <si>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</si>
  <si>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</si>
  <si>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</si>
  <si>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</si>
  <si>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</si>
  <si>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</si>
  <si>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</si>
  <si>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</si>
  <si>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</si>
  <si>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</si>
  <si>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</si>
  <si>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</si>
  <si>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</si>
  <si>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</si>
  <si>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</si>
  <si>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</si>
  <si>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</si>
  <si>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</si>
  <si>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</si>
  <si>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東松山市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</si>
  <si>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</si>
  <si>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</si>
  <si>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</si>
  <si>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</si>
  <si>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</si>
  <si>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</si>
  <si>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</si>
  <si>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</si>
  <si>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</si>
  <si>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</si>
  <si>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</si>
  <si>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有形固定資産のうち償却対象資産の減価償却がどの程度進んでいるかを表す指標で、類似団体の平均値を上回っているが、管路・施設の更新により下降傾向である。
②管路経年化率
法定耐用年数を超えた管路延長の割合を表す指標で、類似団体と同程度である。現在、老朽管更新を進めている。
③管路更新率
当該年度に更新した管路延長の割合を表す指標で、類似団体の平均値を上回っている。</t>
    <rPh sb="68" eb="70">
      <t>カンロ</t>
    </rPh>
    <rPh sb="71" eb="73">
      <t>シセツ</t>
    </rPh>
    <rPh sb="74" eb="76">
      <t>コウシン</t>
    </rPh>
    <rPh sb="79" eb="81">
      <t>カコウ</t>
    </rPh>
    <rPh sb="81" eb="83">
      <t>ケイコウ</t>
    </rPh>
    <rPh sb="125" eb="128">
      <t>ドウテイド</t>
    </rPh>
    <rPh sb="132" eb="134">
      <t>ゲンザイ</t>
    </rPh>
    <rPh sb="135" eb="137">
      <t>ロウキュウ</t>
    </rPh>
    <rPh sb="137" eb="138">
      <t>カン</t>
    </rPh>
    <rPh sb="138" eb="140">
      <t>コウシン</t>
    </rPh>
    <rPh sb="141" eb="142">
      <t>スス</t>
    </rPh>
    <phoneticPr fontId="16"/>
  </si>
  <si>
    <t>①経常収支比率
単年度の収支が黒字であることを示す100％を上回っており、類似団体の平均値を上回っているが、平成２９年度、平成３０年度と下降傾向であり分母となる経常費用の推移に注意する必要がある。
②累積欠損金比率
該当なし
③流動比率
１年以内に支払うべき債務に対して支払うことができる現金等がある状況を示す100％を大きく上回っている。但し、老朽管更新を進めており、流動資産のうち現金は減少傾向である。
④企業債残高対給水収益比率
類似団体の平均値を下回っており、企業債に頼らず事業を行っている。
⑤料金回収率
給水に係る費用が、給水収益で賄えていることを示す100％を上回っており、類似団体の平均値を上回っている。
⑥給水原価
類似団体の平均値を下回っており、安い原価で給水を行っていることを示している。
⑦施設利用率
一般的には高い数値であることが望まれ、類似団体の平均値を上回っている。
⑧有収率
類似団体の平均値を上回っている。老朽管更新の成果により、上昇傾向である。</t>
    <rPh sb="54" eb="56">
      <t>ヘイセイ</t>
    </rPh>
    <rPh sb="58" eb="60">
      <t>ネンド</t>
    </rPh>
    <rPh sb="61" eb="63">
      <t>ヘイセイ</t>
    </rPh>
    <rPh sb="65" eb="67">
      <t>ネンド</t>
    </rPh>
    <rPh sb="68" eb="70">
      <t>カコウ</t>
    </rPh>
    <rPh sb="70" eb="72">
      <t>ケイコウ</t>
    </rPh>
    <rPh sb="75" eb="77">
      <t>ブンボ</t>
    </rPh>
    <rPh sb="80" eb="82">
      <t>ケイジョウ</t>
    </rPh>
    <rPh sb="82" eb="84">
      <t>ヒヨウ</t>
    </rPh>
    <rPh sb="85" eb="87">
      <t>スイイ</t>
    </rPh>
    <rPh sb="88" eb="90">
      <t>チュウイ</t>
    </rPh>
    <rPh sb="92" eb="94">
      <t>ヒツヨウ</t>
    </rPh>
    <rPh sb="170" eb="171">
      <t>タダ</t>
    </rPh>
    <rPh sb="173" eb="175">
      <t>ロウキュウ</t>
    </rPh>
    <rPh sb="175" eb="176">
      <t>カン</t>
    </rPh>
    <rPh sb="192" eb="194">
      <t>ゲンキン</t>
    </rPh>
    <rPh sb="234" eb="236">
      <t>キギョウ</t>
    </rPh>
    <rPh sb="236" eb="237">
      <t>サイ</t>
    </rPh>
    <rPh sb="238" eb="239">
      <t>タヨ</t>
    </rPh>
    <rPh sb="241" eb="243">
      <t>ジギョウ</t>
    </rPh>
    <rPh sb="244" eb="245">
      <t>オコナ</t>
    </rPh>
    <rPh sb="333" eb="334">
      <t>ヤス</t>
    </rPh>
    <rPh sb="335" eb="337">
      <t>ゲンカ</t>
    </rPh>
    <rPh sb="338" eb="340">
      <t>キュウスイ</t>
    </rPh>
    <rPh sb="341" eb="342">
      <t>オコナ</t>
    </rPh>
    <rPh sb="349" eb="350">
      <t>シメ</t>
    </rPh>
    <rPh sb="420" eb="422">
      <t>ロウキュウ</t>
    </rPh>
    <rPh sb="422" eb="423">
      <t>カン</t>
    </rPh>
    <rPh sb="423" eb="425">
      <t>コウシン</t>
    </rPh>
    <rPh sb="426" eb="428">
      <t>セイカ</t>
    </rPh>
    <rPh sb="432" eb="434">
      <t>ジョウショウ</t>
    </rPh>
    <rPh sb="434" eb="436">
      <t>ケイコウ</t>
    </rPh>
    <phoneticPr fontId="16"/>
  </si>
  <si>
    <t>経営の健全性・効率性の分析から、当水道事業は適正な運営を維持していると判断できるものの、経常収支比率・料金回収率は平成２９年度、平成３０年度と低下しており、要因となる委託料・修繕費の増及び減価償却費の推移を注視する必要がある。
また、老朽化の状況から分かるように、管路・施設の老朽化が進んで来ており、当水道事業では計画に基づく管路・施設の更新を積極的に行っている。</t>
    <rPh sb="28" eb="30">
      <t>イジ</t>
    </rPh>
    <rPh sb="44" eb="46">
      <t>ケイジョウ</t>
    </rPh>
    <rPh sb="46" eb="48">
      <t>シュウシ</t>
    </rPh>
    <rPh sb="48" eb="50">
      <t>ヒリツ</t>
    </rPh>
    <rPh sb="51" eb="53">
      <t>リョウキン</t>
    </rPh>
    <rPh sb="53" eb="55">
      <t>カイシュウ</t>
    </rPh>
    <rPh sb="55" eb="56">
      <t>リツ</t>
    </rPh>
    <rPh sb="57" eb="59">
      <t>ヘイセイ</t>
    </rPh>
    <rPh sb="61" eb="63">
      <t>ネンド</t>
    </rPh>
    <rPh sb="64" eb="66">
      <t>ヘイセイ</t>
    </rPh>
    <rPh sb="68" eb="69">
      <t>ネン</t>
    </rPh>
    <rPh sb="69" eb="70">
      <t>ド</t>
    </rPh>
    <rPh sb="71" eb="73">
      <t>テイカ</t>
    </rPh>
    <rPh sb="78" eb="80">
      <t>ヨウイン</t>
    </rPh>
    <rPh sb="83" eb="86">
      <t>イタクリョウ</t>
    </rPh>
    <rPh sb="87" eb="90">
      <t>シュウゼンヒ</t>
    </rPh>
    <rPh sb="91" eb="92">
      <t>ゾウ</t>
    </rPh>
    <rPh sb="92" eb="93">
      <t>オヨ</t>
    </rPh>
    <rPh sb="94" eb="96">
      <t>ゲンカ</t>
    </rPh>
    <rPh sb="96" eb="98">
      <t>ショウキャク</t>
    </rPh>
    <rPh sb="98" eb="99">
      <t>ヒ</t>
    </rPh>
    <rPh sb="100" eb="102">
      <t>スイイ</t>
    </rPh>
    <rPh sb="103" eb="105">
      <t>チュウシ</t>
    </rPh>
    <rPh sb="107" eb="109">
      <t>ヒツヨウ</t>
    </rPh>
    <rPh sb="132" eb="134">
      <t>カンロ</t>
    </rPh>
    <rPh sb="157" eb="159">
      <t>ケイカク</t>
    </rPh>
    <rPh sb="160" eb="161">
      <t>モト</t>
    </rPh>
    <rPh sb="166" eb="168">
      <t>シセツ</t>
    </rPh>
    <rPh sb="172" eb="174">
      <t>セッキョク</t>
    </rPh>
    <rPh sb="174" eb="175">
      <t>テキ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</si>
</sst>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2.11</c:v>
                </c:pt>
                <c:pt idx="1">
                  <c:v>2.13</c:v>
                </c:pt>
                <c:pt idx="2">
                  <c:v>2.41</c:v>
                </c:pt>
                <c:pt idx="3">
                  <c:v>1.37</c:v>
                </c:pt>
                <c:pt idx="4">
                  <c:v>1.5</c:v>
                </c:pt>
              </c:numCache>
            </c:numRef>
          </c:val>
          <c:extLst>
            <c:ext xmlns:c16="http://schemas.microsoft.com/office/drawing/2014/chart" uri="{C3380CC4-5D6E-409C-BE32-E72D297353CC}">
              <c16:uniqueId val="{00000000-6C1F-467A-8ED4-F67FAC5969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6C1F-467A-8ED4-F67FAC5969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65.400000000000006</c:v>
                </c:pt>
                <c:pt idx="1">
                  <c:v>66.069999999999993</c:v>
                </c:pt>
                <c:pt idx="2">
                  <c:v>66.150000000000006</c:v>
                </c:pt>
                <c:pt idx="3">
                  <c:v>66.56</c:v>
                </c:pt>
                <c:pt idx="4">
                  <c:v>66.959999999999994</c:v>
                </c:pt>
              </c:numCache>
            </c:numRef>
          </c:val>
          <c:extLst>
            <c:ext xmlns:c16="http://schemas.microsoft.com/office/drawing/2014/chart" uri="{C3380CC4-5D6E-409C-BE32-E72D297353CC}">
              <c16:uniqueId val="{00000000-4994-463D-979A-B15D1277FD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4994-463D-979A-B15D1277FD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89.22</c:v>
                </c:pt>
                <c:pt idx="1">
                  <c:v>89.1</c:v>
                </c:pt>
                <c:pt idx="2">
                  <c:v>90</c:v>
                </c:pt>
                <c:pt idx="3">
                  <c:v>90.06</c:v>
                </c:pt>
                <c:pt idx="4">
                  <c:v>90.38</c:v>
                </c:pt>
              </c:numCache>
            </c:numRef>
          </c:val>
          <c:extLst>
            <c:ext xmlns:c16="http://schemas.microsoft.com/office/drawing/2014/chart" uri="{C3380CC4-5D6E-409C-BE32-E72D297353CC}">
              <c16:uniqueId val="{00000000-8CF8-4642-8917-810789DF6F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8CF8-4642-8917-810789DF6F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117.84</c:v>
                </c:pt>
                <c:pt idx="1">
                  <c:v>118.45</c:v>
                </c:pt>
                <c:pt idx="2">
                  <c:v>118.95</c:v>
                </c:pt>
                <c:pt idx="3">
                  <c:v>116.16</c:v>
                </c:pt>
                <c:pt idx="4">
                  <c:v>115.23</c:v>
                </c:pt>
              </c:numCache>
            </c:numRef>
          </c:val>
          <c:extLst>
            <c:ext xmlns:c16="http://schemas.microsoft.com/office/drawing/2014/chart" uri="{C3380CC4-5D6E-409C-BE32-E72D297353CC}">
              <c16:uniqueId val="{00000000-D192-4E39-AB9A-DBB9C27190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D192-4E39-AB9A-DBB9C27190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49.32</c:v>
                </c:pt>
                <c:pt idx="1">
                  <c:v>49.65</c:v>
                </c:pt>
                <c:pt idx="2">
                  <c:v>49.23</c:v>
                </c:pt>
                <c:pt idx="3">
                  <c:v>48.97</c:v>
                </c:pt>
                <c:pt idx="4">
                  <c:v>48.23</c:v>
                </c:pt>
              </c:numCache>
            </c:numRef>
          </c:val>
          <c:extLst>
            <c:ext xmlns:c16="http://schemas.microsoft.com/office/drawing/2014/chart" uri="{C3380CC4-5D6E-409C-BE32-E72D297353CC}">
              <c16:uniqueId val="{00000000-2883-4F32-9669-8581CAD3D4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2883-4F32-9669-8581CAD3D4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13.74</c:v>
                </c:pt>
                <c:pt idx="1">
                  <c:v>13.48</c:v>
                </c:pt>
                <c:pt idx="2">
                  <c:v>13.91</c:v>
                </c:pt>
                <c:pt idx="3">
                  <c:v>15.15</c:v>
                </c:pt>
                <c:pt idx="4">
                  <c:v>16.05</c:v>
                </c:pt>
              </c:numCache>
            </c:numRef>
          </c:val>
          <c:extLst>
            <c:ext xmlns:c16="http://schemas.microsoft.com/office/drawing/2014/chart" uri="{C3380CC4-5D6E-409C-BE32-E72D297353CC}">
              <c16:uniqueId val="{00000000-570D-43C6-BAAE-F3C943628C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570D-43C6-BAAE-F3C943628C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E4-4058-A10A-E552A05B7C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4E4-4058-A10A-E552A05B7C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740.52</c:v>
                </c:pt>
                <c:pt idx="1">
                  <c:v>642.28</c:v>
                </c:pt>
                <c:pt idx="2">
                  <c:v>654.66999999999996</c:v>
                </c:pt>
                <c:pt idx="3">
                  <c:v>731.35</c:v>
                </c:pt>
                <c:pt idx="4">
                  <c:v>467.61</c:v>
                </c:pt>
              </c:numCache>
            </c:numRef>
          </c:val>
          <c:extLst>
            <c:ext xmlns:c16="http://schemas.microsoft.com/office/drawing/2014/chart" uri="{C3380CC4-5D6E-409C-BE32-E72D297353CC}">
              <c16:uniqueId val="{00000000-7735-4CB9-A915-B53A933CD3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7735-4CB9-A915-B53A933CD3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66.02</c:v>
                </c:pt>
                <c:pt idx="1">
                  <c:v>59.98</c:v>
                </c:pt>
                <c:pt idx="2">
                  <c:v>54.64</c:v>
                </c:pt>
                <c:pt idx="3">
                  <c:v>49.39</c:v>
                </c:pt>
                <c:pt idx="4">
                  <c:v>43.81</c:v>
                </c:pt>
              </c:numCache>
            </c:numRef>
          </c:val>
          <c:extLst>
            <c:ext xmlns:c16="http://schemas.microsoft.com/office/drawing/2014/chart" uri="{C3380CC4-5D6E-409C-BE32-E72D297353CC}">
              <c16:uniqueId val="{00000000-C84E-4753-996D-9CA47F10F6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84E-4753-996D-9CA47F10F6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115.59</c:v>
                </c:pt>
                <c:pt idx="1">
                  <c:v>116.35</c:v>
                </c:pt>
                <c:pt idx="2">
                  <c:v>117.38</c:v>
                </c:pt>
                <c:pt idx="3">
                  <c:v>114.34</c:v>
                </c:pt>
                <c:pt idx="4">
                  <c:v>113.28</c:v>
                </c:pt>
              </c:numCache>
            </c:numRef>
          </c:val>
          <c:extLst>
            <c:ext xmlns:c16="http://schemas.microsoft.com/office/drawing/2014/chart" uri="{C3380CC4-5D6E-409C-BE32-E72D297353CC}">
              <c16:uniqueId val="{00000000-D6CE-464C-B5EB-BC8510EDE0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D6CE-464C-B5EB-BC8510EDE0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120.79</c:v>
                </c:pt>
                <c:pt idx="1">
                  <c:v>121.22</c:v>
                </c:pt>
                <c:pt idx="2">
                  <c:v>120.45</c:v>
                </c:pt>
                <c:pt idx="3">
                  <c:v>123.99</c:v>
                </c:pt>
                <c:pt idx="4">
                  <c:v>126.05</c:v>
                </c:pt>
              </c:numCache>
            </c:numRef>
          </c:val>
          <c:extLst>
            <c:ext xmlns:c16="http://schemas.microsoft.com/office/drawing/2014/chart" uri="{C3380CC4-5D6E-409C-BE32-E72D297353CC}">
              <c16:uniqueId val="{00000000-2621-4510-8FF1-064D4538E1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2621-4510-8FF1-064D4538E1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埼玉県　東松山市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90290</v>
      </c>
      <c r="AM8" s="60"/>
      <c r="AN8" s="60"/>
      <c r="AO8" s="60"/>
      <c r="AP8" s="60"/>
      <c r="AQ8" s="60"/>
      <c r="AR8" s="60"/>
      <c r="AS8" s="60"/>
      <c r="AT8" s="51">
        <f>データ!$S$6</f>
        <v>65.349999999999994</v>
      </c>
      <c r="AU8" s="52"/>
      <c r="AV8" s="52"/>
      <c r="AW8" s="52"/>
      <c r="AX8" s="52"/>
      <c r="AY8" s="52"/>
      <c r="AZ8" s="52"/>
      <c r="BA8" s="52"/>
      <c r="BB8" s="53">
        <f>データ!$T$6</f>
        <v>1381.64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c r="A10" s="2"/>
      <c r="B10" s="51" t="str">
        <f>データ!$N$6</f>
        <v>-</v>
      </c>
      <c r="C10" s="52"/>
      <c r="D10" s="52"/>
      <c r="E10" s="52"/>
      <c r="F10" s="52"/>
      <c r="G10" s="52"/>
      <c r="H10" s="52"/>
      <c r="I10" s="51">
        <f>データ!$O$6</f>
        <v>91.15</v>
      </c>
      <c r="J10" s="52"/>
      <c r="K10" s="52"/>
      <c r="L10" s="52"/>
      <c r="M10" s="52"/>
      <c r="N10" s="52"/>
      <c r="O10" s="63"/>
      <c r="P10" s="53">
        <f>データ!$P$6</f>
        <v>99.87</v>
      </c>
      <c r="Q10" s="53"/>
      <c r="R10" s="53"/>
      <c r="S10" s="53"/>
      <c r="T10" s="53"/>
      <c r="U10" s="53"/>
      <c r="V10" s="53"/>
      <c r="W10" s="60">
        <f>データ!$Q$6</f>
        <v>1890</v>
      </c>
      <c r="X10" s="60"/>
      <c r="Y10" s="60"/>
      <c r="Z10" s="60"/>
      <c r="AA10" s="60"/>
      <c r="AB10" s="60"/>
      <c r="AC10" s="60"/>
      <c r="AD10" s="2"/>
      <c r="AE10" s="2"/>
      <c r="AF10" s="2"/>
      <c r="AG10" s="2"/>
      <c r="AH10" s="4"/>
      <c r="AI10" s="4"/>
      <c r="AJ10" s="4"/>
      <c r="AK10" s="4"/>
      <c r="AL10" s="60">
        <f>データ!$U$6</f>
        <v>90094</v>
      </c>
      <c r="AM10" s="60"/>
      <c r="AN10" s="60"/>
      <c r="AO10" s="60"/>
      <c r="AP10" s="60"/>
      <c r="AQ10" s="60"/>
      <c r="AR10" s="60"/>
      <c r="AS10" s="60"/>
      <c r="AT10" s="51">
        <f>データ!$V$6</f>
        <v>65.69</v>
      </c>
      <c r="AU10" s="52"/>
      <c r="AV10" s="52"/>
      <c r="AW10" s="52"/>
      <c r="AX10" s="52"/>
      <c r="AY10" s="52"/>
      <c r="AZ10" s="52"/>
      <c r="BA10" s="52"/>
      <c r="BB10" s="53">
        <f>データ!$W$6</f>
        <v>1371.5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rDSknf98FTslxg5fldsxqJvcm2e8nyTH0YoN2QWtWy91NiUIXVZLCxxUByX2i//R2Ho3Hq851ZT9YgWpZkKMQ==" saltValue="/k7GX4tJZaj/r1v/zCE8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112127</v>
      </c>
      <c r="D6" s="34">
        <f t="shared" si="3"/>
        <v>46</v>
      </c>
      <c r="E6" s="34">
        <f t="shared" si="3"/>
        <v>1</v>
      </c>
      <c r="F6" s="34">
        <f t="shared" si="3"/>
        <v>0</v>
      </c>
      <c r="G6" s="34">
        <f t="shared" si="3"/>
        <v>1</v>
      </c>
      <c r="H6" s="34" t="str">
        <f t="shared" si="3"/>
        <v>埼玉県　東松山市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91.15</v>
      </c>
      <c r="P6" s="35">
        <f t="shared" si="3"/>
        <v>99.87</v>
      </c>
      <c r="Q6" s="35">
        <f t="shared" si="3"/>
        <v>1890</v>
      </c>
      <c r="R6" s="35">
        <f t="shared" si="3"/>
        <v>90290</v>
      </c>
      <c r="S6" s="35">
        <f t="shared" si="3"/>
        <v>65.349999999999994</v>
      </c>
      <c r="T6" s="35">
        <f t="shared" si="3"/>
        <v>1381.64</v>
      </c>
      <c r="U6" s="35">
        <f t="shared" si="3"/>
        <v>90094</v>
      </c>
      <c r="V6" s="35">
        <f t="shared" si="3"/>
        <v>65.69</v>
      </c>
      <c r="W6" s="35">
        <f t="shared" si="3"/>
        <v>1371.5</v>
      </c>
      <c r="X6" s="36">
        <f>IF(X7="",NA(),X7)</f>
        <v>117.84</v>
      </c>
      <c r="Y6" s="36">
        <f t="shared" ref="Y6:AG6" si="4">IF(Y7="",NA(),Y7)</f>
        <v>118.45</v>
      </c>
      <c r="Z6" s="36">
        <f t="shared" si="4"/>
        <v>118.95</v>
      </c>
      <c r="AA6" s="36">
        <f t="shared" si="4"/>
        <v>116.16</v>
      </c>
      <c r="AB6" s="36">
        <f t="shared" si="4"/>
        <v>115.23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740.52</v>
      </c>
      <c r="AU6" s="36">
        <f t="shared" ref="AU6:BC6" si="6">IF(AU7="",NA(),AU7)</f>
        <v>642.28</v>
      </c>
      <c r="AV6" s="36">
        <f t="shared" si="6"/>
        <v>654.66999999999996</v>
      </c>
      <c r="AW6" s="36">
        <f t="shared" si="6"/>
        <v>731.35</v>
      </c>
      <c r="AX6" s="36">
        <f t="shared" si="6"/>
        <v>467.61</v>
      </c>
      <c r="AY6" s="36">
        <f t="shared" si="6"/>
        <v>335.95</v>
      </c>
      <c r="AZ6" s="36">
        <f t="shared" si="6"/>
        <v>346.59</v>
      </c>
      <c r="BA6" s="36">
        <f t="shared" si="6"/>
        <v>357.82</v>
      </c>
      <c r="BB6" s="36">
        <f t="shared" si="6"/>
        <v>355.5</v>
      </c>
      <c r="BC6" s="36">
        <f t="shared" si="6"/>
        <v>349.83</v>
      </c>
      <c r="BD6" s="35" t="str">
        <f>IF(BD7="","",IF(BD7="-","【-】","【"&amp;SUBSTITUTE(TEXT(BD7,"#,##0.00"),"-","△")&amp;"】"))</f>
        <v>【261.93】</v>
      </c>
      <c r="BE6" s="36">
        <f>IF(BE7="",NA(),BE7)</f>
        <v>66.02</v>
      </c>
      <c r="BF6" s="36">
        <f t="shared" ref="BF6:BN6" si="7">IF(BF7="",NA(),BF7)</f>
        <v>59.98</v>
      </c>
      <c r="BG6" s="36">
        <f t="shared" si="7"/>
        <v>54.64</v>
      </c>
      <c r="BH6" s="36">
        <f t="shared" si="7"/>
        <v>49.39</v>
      </c>
      <c r="BI6" s="36">
        <f t="shared" si="7"/>
        <v>43.81</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115.59</v>
      </c>
      <c r="BQ6" s="36">
        <f t="shared" ref="BQ6:BY6" si="8">IF(BQ7="",NA(),BQ7)</f>
        <v>116.35</v>
      </c>
      <c r="BR6" s="36">
        <f t="shared" si="8"/>
        <v>117.38</v>
      </c>
      <c r="BS6" s="36">
        <f t="shared" si="8"/>
        <v>114.34</v>
      </c>
      <c r="BT6" s="36">
        <f t="shared" si="8"/>
        <v>113.28</v>
      </c>
      <c r="BU6" s="36">
        <f t="shared" si="8"/>
        <v>105.21</v>
      </c>
      <c r="BV6" s="36">
        <f t="shared" si="8"/>
        <v>105.71</v>
      </c>
      <c r="BW6" s="36">
        <f t="shared" si="8"/>
        <v>106.01</v>
      </c>
      <c r="BX6" s="36">
        <f t="shared" si="8"/>
        <v>104.57</v>
      </c>
      <c r="BY6" s="36">
        <f t="shared" si="8"/>
        <v>103.54</v>
      </c>
      <c r="BZ6" s="35" t="str">
        <f>IF(BZ7="","",IF(BZ7="-","【-】","【"&amp;SUBSTITUTE(TEXT(BZ7,"#,##0.00"),"-","△")&amp;"】"))</f>
        <v>【103.91】</v>
      </c>
      <c r="CA6" s="36">
        <f>IF(CA7="",NA(),CA7)</f>
        <v>120.79</v>
      </c>
      <c r="CB6" s="36">
        <f t="shared" ref="CB6:CJ6" si="9">IF(CB7="",NA(),CB7)</f>
        <v>121.22</v>
      </c>
      <c r="CC6" s="36">
        <f t="shared" si="9"/>
        <v>120.45</v>
      </c>
      <c r="CD6" s="36">
        <f t="shared" si="9"/>
        <v>123.99</v>
      </c>
      <c r="CE6" s="36">
        <f t="shared" si="9"/>
        <v>126.05</v>
      </c>
      <c r="CF6" s="36">
        <f t="shared" si="9"/>
        <v>162.59</v>
      </c>
      <c r="CG6" s="36">
        <f t="shared" si="9"/>
        <v>162.15</v>
      </c>
      <c r="CH6" s="36">
        <f t="shared" si="9"/>
        <v>162.24</v>
      </c>
      <c r="CI6" s="36">
        <f t="shared" si="9"/>
        <v>165.47</v>
      </c>
      <c r="CJ6" s="36">
        <f t="shared" si="9"/>
        <v>167.46</v>
      </c>
      <c r="CK6" s="35" t="str">
        <f>IF(CK7="","",IF(CK7="-","【-】","【"&amp;SUBSTITUTE(TEXT(CK7,"#,##0.00"),"-","△")&amp;"】"))</f>
        <v>【167.11】</v>
      </c>
      <c r="CL6" s="36">
        <f>IF(CL7="",NA(),CL7)</f>
        <v>65.400000000000006</v>
      </c>
      <c r="CM6" s="36">
        <f t="shared" ref="CM6:CU6" si="10">IF(CM7="",NA(),CM7)</f>
        <v>66.069999999999993</v>
      </c>
      <c r="CN6" s="36">
        <f t="shared" si="10"/>
        <v>66.150000000000006</v>
      </c>
      <c r="CO6" s="36">
        <f t="shared" si="10"/>
        <v>66.56</v>
      </c>
      <c r="CP6" s="36">
        <f t="shared" si="10"/>
        <v>66.959999999999994</v>
      </c>
      <c r="CQ6" s="36">
        <f t="shared" si="10"/>
        <v>59.17</v>
      </c>
      <c r="CR6" s="36">
        <f t="shared" si="10"/>
        <v>59.34</v>
      </c>
      <c r="CS6" s="36">
        <f t="shared" si="10"/>
        <v>59.11</v>
      </c>
      <c r="CT6" s="36">
        <f t="shared" si="10"/>
        <v>59.74</v>
      </c>
      <c r="CU6" s="36">
        <f t="shared" si="10"/>
        <v>59.46</v>
      </c>
      <c r="CV6" s="35" t="str">
        <f>IF(CV7="","",IF(CV7="-","【-】","【"&amp;SUBSTITUTE(TEXT(CV7,"#,##0.00"),"-","△")&amp;"】"))</f>
        <v>【60.27】</v>
      </c>
      <c r="CW6" s="36">
        <f>IF(CW7="",NA(),CW7)</f>
        <v>89.22</v>
      </c>
      <c r="CX6" s="36">
        <f t="shared" ref="CX6:DF6" si="11">IF(CX7="",NA(),CX7)</f>
        <v>89.1</v>
      </c>
      <c r="CY6" s="36">
        <f t="shared" si="11"/>
        <v>90</v>
      </c>
      <c r="CZ6" s="36">
        <f t="shared" si="11"/>
        <v>90.06</v>
      </c>
      <c r="DA6" s="36">
        <f t="shared" si="11"/>
        <v>90.38</v>
      </c>
      <c r="DB6" s="36">
        <f t="shared" si="11"/>
        <v>87.6</v>
      </c>
      <c r="DC6" s="36">
        <f t="shared" si="11"/>
        <v>87.74</v>
      </c>
      <c r="DD6" s="36">
        <f t="shared" si="11"/>
        <v>87.91</v>
      </c>
      <c r="DE6" s="36">
        <f t="shared" si="11"/>
        <v>87.28</v>
      </c>
      <c r="DF6" s="36">
        <f t="shared" si="11"/>
        <v>87.41</v>
      </c>
      <c r="DG6" s="35" t="str">
        <f>IF(DG7="","",IF(DG7="-","【-】","【"&amp;SUBSTITUTE(TEXT(DG7,"#,##0.00"),"-","△")&amp;"】"))</f>
        <v>【89.92】</v>
      </c>
      <c r="DH6" s="36">
        <f>IF(DH7="",NA(),DH7)</f>
        <v>49.32</v>
      </c>
      <c r="DI6" s="36">
        <f t="shared" ref="DI6:DQ6" si="12">IF(DI7="",NA(),DI7)</f>
        <v>49.65</v>
      </c>
      <c r="DJ6" s="36">
        <f t="shared" si="12"/>
        <v>49.23</v>
      </c>
      <c r="DK6" s="36">
        <f t="shared" si="12"/>
        <v>48.97</v>
      </c>
      <c r="DL6" s="36">
        <f t="shared" si="12"/>
        <v>48.23</v>
      </c>
      <c r="DM6" s="36">
        <f t="shared" si="12"/>
        <v>45.25</v>
      </c>
      <c r="DN6" s="36">
        <f t="shared" si="12"/>
        <v>46.27</v>
      </c>
      <c r="DO6" s="36">
        <f t="shared" si="12"/>
        <v>46.88</v>
      </c>
      <c r="DP6" s="36">
        <f t="shared" si="12"/>
        <v>46.94</v>
      </c>
      <c r="DQ6" s="36">
        <f t="shared" si="12"/>
        <v>47.62</v>
      </c>
      <c r="DR6" s="35" t="str">
        <f>IF(DR7="","",IF(DR7="-","【-】","【"&amp;SUBSTITUTE(TEXT(DR7,"#,##0.00"),"-","△")&amp;"】"))</f>
        <v>【48.85】</v>
      </c>
      <c r="DS6" s="36">
        <f>IF(DS7="",NA(),DS7)</f>
        <v>13.74</v>
      </c>
      <c r="DT6" s="36">
        <f t="shared" ref="DT6:EB6" si="13">IF(DT7="",NA(),DT7)</f>
        <v>13.48</v>
      </c>
      <c r="DU6" s="36">
        <f t="shared" si="13"/>
        <v>13.91</v>
      </c>
      <c r="DV6" s="36">
        <f t="shared" si="13"/>
        <v>15.15</v>
      </c>
      <c r="DW6" s="36">
        <f t="shared" si="13"/>
        <v>16.05</v>
      </c>
      <c r="DX6" s="36">
        <f t="shared" si="13"/>
        <v>10.71</v>
      </c>
      <c r="DY6" s="36">
        <f t="shared" si="13"/>
        <v>10.93</v>
      </c>
      <c r="DZ6" s="36">
        <f t="shared" si="13"/>
        <v>13.39</v>
      </c>
      <c r="EA6" s="36">
        <f t="shared" si="13"/>
        <v>14.48</v>
      </c>
      <c r="EB6" s="36">
        <f t="shared" si="13"/>
        <v>16.27</v>
      </c>
      <c r="EC6" s="35" t="str">
        <f>IF(EC7="","",IF(EC7="-","【-】","【"&amp;SUBSTITUTE(TEXT(EC7,"#,##0.00"),"-","△")&amp;"】"))</f>
        <v>【17.80】</v>
      </c>
      <c r="ED6" s="36">
        <f>IF(ED7="",NA(),ED7)</f>
        <v>2.11</v>
      </c>
      <c r="EE6" s="36">
        <f t="shared" ref="EE6:EM6" si="14">IF(EE7="",NA(),EE7)</f>
        <v>2.13</v>
      </c>
      <c r="EF6" s="36">
        <f t="shared" si="14"/>
        <v>2.41</v>
      </c>
      <c r="EG6" s="36">
        <f t="shared" si="14"/>
        <v>1.37</v>
      </c>
      <c r="EH6" s="36">
        <f t="shared" si="14"/>
        <v>1.5</v>
      </c>
      <c r="EI6" s="36">
        <f t="shared" si="14"/>
        <v>0.72</v>
      </c>
      <c r="EJ6" s="36">
        <f t="shared" si="14"/>
        <v>0.71</v>
      </c>
      <c r="EK6" s="36">
        <f t="shared" si="14"/>
        <v>0.71</v>
      </c>
      <c r="EL6" s="36">
        <f t="shared" si="14"/>
        <v>0.75</v>
      </c>
      <c r="EM6" s="36">
        <f t="shared" si="14"/>
        <v>0.63</v>
      </c>
      <c r="EN6" s="35" t="str">
        <f>IF(EN7="","",IF(EN7="-","【-】","【"&amp;SUBSTITUTE(TEXT(EN7,"#,##0.00"),"-","△")&amp;"】"))</f>
        <v>【0.70】</v>
      </c>
    </row>
    <row r="7" spans="1:144" s="37" customFormat="1">
      <c r="A7" s="29"/>
      <c r="B7" s="38">
        <v>2018</v>
      </c>
      <c r="C7" s="38">
        <v>112127</v>
      </c>
      <c r="D7" s="38">
        <v>46</v>
      </c>
      <c r="E7" s="38">
        <v>1</v>
      </c>
      <c r="F7" s="38">
        <v>0</v>
      </c>
      <c r="G7" s="38">
        <v>1</v>
      </c>
      <c r="H7" s="38" t="s">
        <v>93</v>
      </c>
      <c r="I7" s="38" t="s">
        <v>94</v>
      </c>
      <c r="J7" s="38" t="s">
        <v>95</v>
      </c>
      <c r="K7" s="38" t="s">
        <v>96</v>
      </c>
      <c r="L7" s="38" t="s">
        <v>97</v>
      </c>
      <c r="M7" s="38" t="s">
        <v>98</v>
      </c>
      <c r="N7" s="39" t="s">
        <v>99</v>
      </c>
      <c r="O7" s="39">
        <v>91.15</v>
      </c>
      <c r="P7" s="39">
        <v>99.87</v>
      </c>
      <c r="Q7" s="39">
        <v>1890</v>
      </c>
      <c r="R7" s="39">
        <v>90290</v>
      </c>
      <c r="S7" s="39">
        <v>65.349999999999994</v>
      </c>
      <c r="T7" s="39">
        <v>1381.64</v>
      </c>
      <c r="U7" s="39">
        <v>90094</v>
      </c>
      <c r="V7" s="39">
        <v>65.69</v>
      </c>
      <c r="W7" s="39">
        <v>1371.5</v>
      </c>
      <c r="X7" s="39">
        <v>117.84</v>
      </c>
      <c r="Y7" s="39">
        <v>118.45</v>
      </c>
      <c r="Z7" s="39">
        <v>118.95</v>
      </c>
      <c r="AA7" s="39">
        <v>116.16</v>
      </c>
      <c r="AB7" s="39">
        <v>115.23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740.52</v>
      </c>
      <c r="AU7" s="39">
        <v>642.28</v>
      </c>
      <c r="AV7" s="39">
        <v>654.66999999999996</v>
      </c>
      <c r="AW7" s="39">
        <v>731.35</v>
      </c>
      <c r="AX7" s="39">
        <v>467.61</v>
      </c>
      <c r="AY7" s="39">
        <v>335.95</v>
      </c>
      <c r="AZ7" s="39">
        <v>346.59</v>
      </c>
      <c r="BA7" s="39">
        <v>357.82</v>
      </c>
      <c r="BB7" s="39">
        <v>355.5</v>
      </c>
      <c r="BC7" s="39">
        <v>349.83</v>
      </c>
      <c r="BD7" s="39">
        <v>261.93</v>
      </c>
      <c r="BE7" s="39">
        <v>66.02</v>
      </c>
      <c r="BF7" s="39">
        <v>59.98</v>
      </c>
      <c r="BG7" s="39">
        <v>54.64</v>
      </c>
      <c r="BH7" s="39">
        <v>49.39</v>
      </c>
      <c r="BI7" s="39">
        <v>43.81</v>
      </c>
      <c r="BJ7" s="39">
        <v>319.82</v>
      </c>
      <c r="BK7" s="39">
        <v>312.02999999999997</v>
      </c>
      <c r="BL7" s="39">
        <v>307.45999999999998</v>
      </c>
      <c r="BM7" s="39">
        <v>312.58</v>
      </c>
      <c r="BN7" s="39">
        <v>314.87</v>
      </c>
      <c r="BO7" s="39">
        <v>270.45999999999998</v>
      </c>
      <c r="BP7" s="39">
        <v>115.59</v>
      </c>
      <c r="BQ7" s="39">
        <v>116.35</v>
      </c>
      <c r="BR7" s="39">
        <v>117.38</v>
      </c>
      <c r="BS7" s="39">
        <v>114.34</v>
      </c>
      <c r="BT7" s="39">
        <v>113.28</v>
      </c>
      <c r="BU7" s="39">
        <v>105.21</v>
      </c>
      <c r="BV7" s="39">
        <v>105.71</v>
      </c>
      <c r="BW7" s="39">
        <v>106.01</v>
      </c>
      <c r="BX7" s="39">
        <v>104.57</v>
      </c>
      <c r="BY7" s="39">
        <v>103.54</v>
      </c>
      <c r="BZ7" s="39">
        <v>103.91</v>
      </c>
      <c r="CA7" s="39">
        <v>120.79</v>
      </c>
      <c r="CB7" s="39">
        <v>121.22</v>
      </c>
      <c r="CC7" s="39">
        <v>120.45</v>
      </c>
      <c r="CD7" s="39">
        <v>123.99</v>
      </c>
      <c r="CE7" s="39">
        <v>126.05</v>
      </c>
      <c r="CF7" s="39">
        <v>162.59</v>
      </c>
      <c r="CG7" s="39">
        <v>162.15</v>
      </c>
      <c r="CH7" s="39">
        <v>162.24</v>
      </c>
      <c r="CI7" s="39">
        <v>165.47</v>
      </c>
      <c r="CJ7" s="39">
        <v>167.46</v>
      </c>
      <c r="CK7" s="39">
        <v>167.11</v>
      </c>
      <c r="CL7" s="39">
        <v>65.400000000000006</v>
      </c>
      <c r="CM7" s="39">
        <v>66.069999999999993</v>
      </c>
      <c r="CN7" s="39">
        <v>66.150000000000006</v>
      </c>
      <c r="CO7" s="39">
        <v>66.56</v>
      </c>
      <c r="CP7" s="39">
        <v>66.959999999999994</v>
      </c>
      <c r="CQ7" s="39">
        <v>59.17</v>
      </c>
      <c r="CR7" s="39">
        <v>59.34</v>
      </c>
      <c r="CS7" s="39">
        <v>59.11</v>
      </c>
      <c r="CT7" s="39">
        <v>59.74</v>
      </c>
      <c r="CU7" s="39">
        <v>59.46</v>
      </c>
      <c r="CV7" s="39">
        <v>60.27</v>
      </c>
      <c r="CW7" s="39">
        <v>89.22</v>
      </c>
      <c r="CX7" s="39">
        <v>89.1</v>
      </c>
      <c r="CY7" s="39">
        <v>90</v>
      </c>
      <c r="CZ7" s="39">
        <v>90.06</v>
      </c>
      <c r="DA7" s="39">
        <v>90.38</v>
      </c>
      <c r="DB7" s="39">
        <v>87.6</v>
      </c>
      <c r="DC7" s="39">
        <v>87.74</v>
      </c>
      <c r="DD7" s="39">
        <v>87.91</v>
      </c>
      <c r="DE7" s="39">
        <v>87.28</v>
      </c>
      <c r="DF7" s="39">
        <v>87.41</v>
      </c>
      <c r="DG7" s="39">
        <v>89.92</v>
      </c>
      <c r="DH7" s="39">
        <v>49.32</v>
      </c>
      <c r="DI7" s="39">
        <v>49.65</v>
      </c>
      <c r="DJ7" s="39">
        <v>49.23</v>
      </c>
      <c r="DK7" s="39">
        <v>48.97</v>
      </c>
      <c r="DL7" s="39">
        <v>48.23</v>
      </c>
      <c r="DM7" s="39">
        <v>45.25</v>
      </c>
      <c r="DN7" s="39">
        <v>46.27</v>
      </c>
      <c r="DO7" s="39">
        <v>46.88</v>
      </c>
      <c r="DP7" s="39">
        <v>46.94</v>
      </c>
      <c r="DQ7" s="39">
        <v>47.62</v>
      </c>
      <c r="DR7" s="39">
        <v>48.85</v>
      </c>
      <c r="DS7" s="39">
        <v>13.74</v>
      </c>
      <c r="DT7" s="39">
        <v>13.48</v>
      </c>
      <c r="DU7" s="39">
        <v>13.91</v>
      </c>
      <c r="DV7" s="39">
        <v>15.15</v>
      </c>
      <c r="DW7" s="39">
        <v>16.05</v>
      </c>
      <c r="DX7" s="39">
        <v>10.71</v>
      </c>
      <c r="DY7" s="39">
        <v>10.93</v>
      </c>
      <c r="DZ7" s="39">
        <v>13.39</v>
      </c>
      <c r="EA7" s="39">
        <v>14.48</v>
      </c>
      <c r="EB7" s="39">
        <v>16.27</v>
      </c>
      <c r="EC7" s="39">
        <v>17.8</v>
      </c>
      <c r="ED7" s="39">
        <v>2.11</v>
      </c>
      <c r="EE7" s="39">
        <v>2.13</v>
      </c>
      <c r="EF7" s="39">
        <v>2.41</v>
      </c>
      <c r="EG7" s="39">
        <v>1.37</v>
      </c>
      <c r="EH7" s="39">
        <v>1.5</v>
      </c>
      <c r="EI7" s="39">
        <v>0.72</v>
      </c>
      <c r="EJ7" s="39">
        <v>0.71</v>
      </c>
      <c r="EK7" s="39">
        <v>0.71</v>
      </c>
      <c r="EL7" s="39">
        <v>0.75</v>
      </c>
      <c r="EM7" s="39">
        <v>0.63</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晶紀</cp:lastModifiedBy>
  <cp:lastPrinted>2020-01-23T05:18:41Z</cp:lastPrinted>
  <dcterms:created xsi:type="dcterms:W3CDTF">2019-12-05T04:12:12Z</dcterms:created>
  <dcterms:modified xsi:type="dcterms:W3CDTF">2020-02-03T01:27:50Z</dcterms:modified>
  <cp:category/>
</cp:coreProperties>
</file>