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220.1\ﾌｧｲﾙｻｰﾊﾞ\作業用ﾌｫﾙﾀﾞ\(22)下水道課\(02)管理係\(27)経営比較分析表\⑤令和1年度公表（平成30年度決算分）\"/>
    </mc:Choice>
  </mc:AlternateContent>
  <workbookProtection workbookAlgorithmName="SHA-512" workbookHashValue="iu5csnbWpoEHYaUfYNmrLfpD47mg70VcW/iCQmZ4WvIX/rhbvOb6kUsz9uMAxbr+IBKpjfptYHss/k/cLhaHVg==" workbookSaltValue="++G++OB0QeX414GWaZEpXg==" workbookSpinCount="100000" lockStructure="1"/>
  <bookViews>
    <workbookView xWindow="0" yWindow="0" windowWidth="20490" windowHeight="76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<sst xmlns="http://schemas.openxmlformats.org/spreadsheetml/2006/main" count="228" uniqueCount="114">
  <si>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</si>
  <si>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</si>
  <si>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</si>
  <si>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</si>
  <si>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</si>
  <si>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</si>
  <si>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</si>
  <si>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</si>
  <si>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</si>
  <si>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</si>
  <si>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</si>
  <si>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</si>
  <si>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</si>
  <si>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</si>
  <si>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</si>
  <si>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</si>
  <si>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</si>
  <si>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</si>
  <si>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</si>
  <si>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</si>
  <si>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</si>
  <si>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</si>
  <si>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</si>
  <si>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</si>
  <si>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</si>
  <si>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</si>
  <si>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</si>
  <si>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</si>
  <si>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</si>
  <si>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</si>
  <si>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</si>
  <si>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</si>
  <si>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</si>
  <si>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</si>
  <si>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</si>
  <si>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</si>
  <si>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</si>
  <si>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</si>
  <si>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</si>
  <si>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</si>
  <si>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</si>
  <si>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</si>
  <si>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</si>
  <si>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</si>
  <si>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</si>
  <si>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</si>
  <si>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</si>
  <si>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</si>
  <si>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</si>
  <si>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</si>
  <si>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</si>
  <si>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</si>
  <si>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</si>
  <si>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</si>
  <si>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</si>
  <si>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</si>
  <si>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</si>
  <si>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</si>
  <si>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</si>
  <si>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</si>
  <si>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</si>
  <si>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</si>
  <si>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</si>
  <si>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</si>
  <si>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</si>
  <si>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</si>
  <si>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</si>
  <si>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</si>
  <si>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</si>
  <si>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</si>
  <si>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</si>
  <si>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</si>
  <si>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</si>
  <si>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</si>
  <si>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</si>
  <si>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</si>
  <si>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</si>
  <si>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</si>
  <si>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</si>
  <si>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</si>
  <si>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</si>
  <si>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</si>
  <si>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</si>
  <si>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</si>
  <si>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</si>
  <si>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</si>
  <si>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</si>
  <si>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</si>
  <si>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</si>
  <si>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</si>
  <si>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</si>
  <si>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</si>
  <si>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</si>
  <si>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</si>
  <si>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</si>
  <si>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</si>
  <si>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</si>
  <si>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</si>
  <si>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羽生市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</si>
  <si>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</si>
  <si>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</si>
  <si>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</si>
  <si>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</si>
  <si>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</si>
  <si>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</si>
  <si>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</si>
  <si>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</si>
  <si>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</si>
  <si>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</si>
  <si>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</si>
  <si>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</si>
  <si>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経費回収率が適正値である100%より低く推移しており、下水道使用料で賄えておらず、令和２年度策定予定の経営戦略に基づき、適正な料金水準の改善に努めていきます。　　     　　　　　　　　　　　令和２年度より地方公営企業法の適用を予定していることから、本市の経営状況・課題等を的確に把握し、今後とも経営強化に向けた取り組みを進め、公営企業の基本原則である独立採算制の実現や経営の健全性・効率性の改善を図ります。</t>
    <rPh sb="0" eb="2">
      <t>ケイヒ</t>
    </rPh>
    <rPh sb="2" eb="4">
      <t>カイシュウ</t>
    </rPh>
    <rPh sb="4" eb="5">
      <t>リツ</t>
    </rPh>
    <rPh sb="6" eb="8">
      <t>テキセイ</t>
    </rPh>
    <rPh sb="8" eb="9">
      <t>アタイ</t>
    </rPh>
    <rPh sb="18" eb="19">
      <t>ヒク</t>
    </rPh>
    <rPh sb="20" eb="22">
      <t>スイイ</t>
    </rPh>
    <rPh sb="27" eb="30">
      <t>ゲスイドウ</t>
    </rPh>
    <rPh sb="30" eb="33">
      <t>シヨウリョウ</t>
    </rPh>
    <rPh sb="34" eb="35">
      <t>マカナ</t>
    </rPh>
    <rPh sb="41" eb="43">
      <t>レイワ</t>
    </rPh>
    <rPh sb="44" eb="46">
      <t>ネンド</t>
    </rPh>
    <rPh sb="46" eb="48">
      <t>サクテイ</t>
    </rPh>
    <rPh sb="48" eb="50">
      <t>ヨテイ</t>
    </rPh>
    <rPh sb="51" eb="53">
      <t>ケイエイ</t>
    </rPh>
    <rPh sb="53" eb="55">
      <t>センリャク</t>
    </rPh>
    <rPh sb="56" eb="57">
      <t>モト</t>
    </rPh>
    <rPh sb="60" eb="62">
      <t>テキセイ</t>
    </rPh>
    <rPh sb="63" eb="65">
      <t>リョウキン</t>
    </rPh>
    <rPh sb="65" eb="67">
      <t>スイジュン</t>
    </rPh>
    <rPh sb="68" eb="70">
      <t>カイゼン</t>
    </rPh>
    <rPh sb="71" eb="72">
      <t>ツト</t>
    </rPh>
    <rPh sb="97" eb="99">
      <t>レイワ</t>
    </rPh>
    <rPh sb="100" eb="102">
      <t>ネンド</t>
    </rPh>
    <rPh sb="104" eb="106">
      <t>チホウ</t>
    </rPh>
    <rPh sb="106" eb="108">
      <t>コウエイ</t>
    </rPh>
    <rPh sb="108" eb="110">
      <t>キギョウ</t>
    </rPh>
    <rPh sb="110" eb="111">
      <t>ホウ</t>
    </rPh>
    <rPh sb="112" eb="114">
      <t>テキヨウ</t>
    </rPh>
    <rPh sb="115" eb="117">
      <t>ヨテイ</t>
    </rPh>
    <rPh sb="126" eb="127">
      <t>ホン</t>
    </rPh>
    <rPh sb="127" eb="128">
      <t>シ</t>
    </rPh>
    <rPh sb="129" eb="131">
      <t>ケイエイ</t>
    </rPh>
    <rPh sb="131" eb="133">
      <t>ジョウキョウ</t>
    </rPh>
    <rPh sb="134" eb="136">
      <t>カダイ</t>
    </rPh>
    <rPh sb="136" eb="137">
      <t>トウ</t>
    </rPh>
    <rPh sb="138" eb="140">
      <t>テキカク</t>
    </rPh>
    <rPh sb="141" eb="143">
      <t>ハアク</t>
    </rPh>
    <rPh sb="145" eb="147">
      <t>コンゴ</t>
    </rPh>
    <rPh sb="149" eb="151">
      <t>ケイエイ</t>
    </rPh>
    <rPh sb="151" eb="153">
      <t>キョウカ</t>
    </rPh>
    <rPh sb="154" eb="155">
      <t>ム</t>
    </rPh>
    <rPh sb="157" eb="158">
      <t>ト</t>
    </rPh>
    <rPh sb="159" eb="160">
      <t>ク</t>
    </rPh>
    <rPh sb="162" eb="163">
      <t>スス</t>
    </rPh>
    <rPh sb="165" eb="167">
      <t>コウエイ</t>
    </rPh>
    <rPh sb="167" eb="169">
      <t>キギョウ</t>
    </rPh>
    <rPh sb="170" eb="172">
      <t>キホン</t>
    </rPh>
    <rPh sb="172" eb="174">
      <t>ゲンソク</t>
    </rPh>
    <rPh sb="177" eb="179">
      <t>ドクリツ</t>
    </rPh>
    <rPh sb="179" eb="181">
      <t>サイサン</t>
    </rPh>
    <rPh sb="181" eb="182">
      <t>セイ</t>
    </rPh>
    <rPh sb="183" eb="185">
      <t>ジツゲン</t>
    </rPh>
    <rPh sb="186" eb="188">
      <t>ケイエイ</t>
    </rPh>
    <phoneticPr fontId="15"/>
  </si>
  <si>
    <t>下水道管渠の標準耐用年数を経過した管はまだない。令和元年度中にストックマネジメント計画を策定する予定。　　　　　　　　　　　　　　　　　　　　終末処理場や中継ポンプ場は、令和２年度からストックマネジメント計画に基づき、計画的に施設の更新を実施していきます。</t>
    <rPh sb="0" eb="3">
      <t>ゲスイドウ</t>
    </rPh>
    <rPh sb="3" eb="4">
      <t>カン</t>
    </rPh>
    <rPh sb="4" eb="5">
      <t>キョ</t>
    </rPh>
    <rPh sb="6" eb="8">
      <t>ヒョウジュン</t>
    </rPh>
    <rPh sb="8" eb="10">
      <t>タイヨウ</t>
    </rPh>
    <rPh sb="10" eb="12">
      <t>ネンスウ</t>
    </rPh>
    <rPh sb="13" eb="15">
      <t>ケイカ</t>
    </rPh>
    <rPh sb="17" eb="18">
      <t>カン</t>
    </rPh>
    <rPh sb="24" eb="26">
      <t>レイワ</t>
    </rPh>
    <rPh sb="26" eb="27">
      <t>モト</t>
    </rPh>
    <rPh sb="27" eb="29">
      <t>ネンド</t>
    </rPh>
    <rPh sb="29" eb="30">
      <t>ナカ</t>
    </rPh>
    <rPh sb="41" eb="43">
      <t>ケイカク</t>
    </rPh>
    <rPh sb="44" eb="46">
      <t>サクテイ</t>
    </rPh>
    <rPh sb="48" eb="50">
      <t>ヨテイ</t>
    </rPh>
    <rPh sb="71" eb="73">
      <t>シュウマツ</t>
    </rPh>
    <rPh sb="73" eb="75">
      <t>ショリ</t>
    </rPh>
    <rPh sb="75" eb="76">
      <t>バ</t>
    </rPh>
    <rPh sb="77" eb="79">
      <t>チュウケイ</t>
    </rPh>
    <rPh sb="82" eb="83">
      <t>バ</t>
    </rPh>
    <rPh sb="102" eb="104">
      <t>ケイカク</t>
    </rPh>
    <rPh sb="105" eb="106">
      <t>モト</t>
    </rPh>
    <rPh sb="109" eb="112">
      <t>ケイカクテキ</t>
    </rPh>
    <rPh sb="119" eb="121">
      <t>ジッシ</t>
    </rPh>
    <phoneticPr fontId="15"/>
  </si>
  <si>
    <t>①収益的収支比率　⑤経費回収率　　　　　　　　　　収益的収支比率・経費回収率ともに、100%を下回っています。下水道使用料で賄えておらず、適正な料金水準の改善に努める必要があります。　　　　　　　　　　　　　　　　　　④企業債残高対事業規模比率　　　　　　　　　　平成30年度も類似団体の平均値より下回っております。前年度と比較し、残高は減少していますが、施設の改築更新等が続くため増加の傾向にあります。　　　　　　　　　　　　　　　　　　　　⑦施設利用率　　　　　　　　　　　　　　　　　大口排水事業所の接続や区画整理事業地内の整備に伴う処理区域の拡大、終末処理場の処理が方式の変更など平成28年度から毎年利用率が上がってます。　　　　　　　　　　　　　　　　　　　　　⑧水洗化率　　　　　　　　　　　　　　　　　　区画整理事業地内の整備の進捗に伴い少ない値ではあるが、毎年水洗化率が上がっている。今後も継続して普及啓発を行っていきます。　　　　　　　　　　　　　　　　　</t>
    <rPh sb="1" eb="4">
      <t>シュウエキテキ</t>
    </rPh>
    <rPh sb="4" eb="6">
      <t>シュウシ</t>
    </rPh>
    <rPh sb="6" eb="8">
      <t>ヒリツ</t>
    </rPh>
    <rPh sb="10" eb="12">
      <t>ケイヒ</t>
    </rPh>
    <rPh sb="12" eb="14">
      <t>カイシュウ</t>
    </rPh>
    <rPh sb="14" eb="15">
      <t>リツ</t>
    </rPh>
    <rPh sb="25" eb="27">
      <t>シュウエキ</t>
    </rPh>
    <rPh sb="27" eb="28">
      <t>テキ</t>
    </rPh>
    <rPh sb="28" eb="30">
      <t>シュウシ</t>
    </rPh>
    <rPh sb="30" eb="32">
      <t>ヒリツ</t>
    </rPh>
    <rPh sb="33" eb="35">
      <t>ケイヒ</t>
    </rPh>
    <rPh sb="35" eb="37">
      <t>カイシュウ</t>
    </rPh>
    <rPh sb="37" eb="38">
      <t>リツ</t>
    </rPh>
    <rPh sb="47" eb="48">
      <t>シタ</t>
    </rPh>
    <rPh sb="48" eb="49">
      <t>マワ</t>
    </rPh>
    <rPh sb="55" eb="58">
      <t>ゲスイドウ</t>
    </rPh>
    <rPh sb="58" eb="61">
      <t>シヨウリョウ</t>
    </rPh>
    <rPh sb="62" eb="63">
      <t>マカナ</t>
    </rPh>
    <rPh sb="69" eb="71">
      <t>テキセイ</t>
    </rPh>
    <rPh sb="72" eb="74">
      <t>リョウキン</t>
    </rPh>
    <rPh sb="74" eb="76">
      <t>スイジュン</t>
    </rPh>
    <rPh sb="77" eb="79">
      <t>カイゼン</t>
    </rPh>
    <rPh sb="80" eb="81">
      <t>ツト</t>
    </rPh>
    <rPh sb="83" eb="85">
      <t>ヒツヨウ</t>
    </rPh>
    <rPh sb="110" eb="112">
      <t>キギョウ</t>
    </rPh>
    <rPh sb="112" eb="113">
      <t>サイ</t>
    </rPh>
    <rPh sb="113" eb="115">
      <t>ザンダカ</t>
    </rPh>
    <rPh sb="115" eb="116">
      <t>タイ</t>
    </rPh>
    <rPh sb="116" eb="118">
      <t>ジギョウ</t>
    </rPh>
    <rPh sb="118" eb="120">
      <t>キボ</t>
    </rPh>
    <rPh sb="120" eb="122">
      <t>ヒリツ</t>
    </rPh>
    <rPh sb="132" eb="134">
      <t>ヘイセイ</t>
    </rPh>
    <rPh sb="136" eb="138">
      <t>ネンド</t>
    </rPh>
    <rPh sb="139" eb="141">
      <t>ルイジ</t>
    </rPh>
    <rPh sb="141" eb="143">
      <t>ダンタイ</t>
    </rPh>
    <rPh sb="144" eb="147">
      <t>ヘイキンチ</t>
    </rPh>
    <rPh sb="149" eb="150">
      <t>シタ</t>
    </rPh>
    <rPh sb="150" eb="151">
      <t>マワ</t>
    </rPh>
    <rPh sb="158" eb="161">
      <t>ゼンネンド</t>
    </rPh>
    <rPh sb="162" eb="164">
      <t>ヒカク</t>
    </rPh>
    <rPh sb="166" eb="168">
      <t>ザンダカ</t>
    </rPh>
    <rPh sb="169" eb="171">
      <t>ゲンショウ</t>
    </rPh>
    <rPh sb="178" eb="180">
      <t>シセツ</t>
    </rPh>
    <rPh sb="181" eb="183">
      <t>カイチク</t>
    </rPh>
    <rPh sb="183" eb="185">
      <t>コウシン</t>
    </rPh>
    <rPh sb="185" eb="186">
      <t>トウ</t>
    </rPh>
    <rPh sb="187" eb="188">
      <t>ツヅ</t>
    </rPh>
    <rPh sb="191" eb="193">
      <t>ゾウカ</t>
    </rPh>
    <rPh sb="194" eb="196">
      <t>ケイコウ</t>
    </rPh>
    <rPh sb="224" eb="225">
      <t>セツ</t>
    </rPh>
    <rPh sb="225" eb="228">
      <t>リヨウリツ</t>
    </rPh>
    <rPh sb="253" eb="255">
      <t>セツゾク</t>
    </rPh>
    <rPh sb="256" eb="258">
      <t>クカク</t>
    </rPh>
    <rPh sb="258" eb="260">
      <t>セイリ</t>
    </rPh>
    <rPh sb="260" eb="262">
      <t>ジギョウ</t>
    </rPh>
    <rPh sb="262" eb="263">
      <t>チ</t>
    </rPh>
    <rPh sb="263" eb="264">
      <t>ナイ</t>
    </rPh>
    <rPh sb="265" eb="267">
      <t>セイビ</t>
    </rPh>
    <rPh sb="268" eb="269">
      <t>トモナ</t>
    </rPh>
    <rPh sb="270" eb="272">
      <t>ショリ</t>
    </rPh>
    <rPh sb="272" eb="274">
      <t>クイキ</t>
    </rPh>
    <rPh sb="275" eb="277">
      <t>カクダイ</t>
    </rPh>
    <rPh sb="278" eb="280">
      <t>シュウマツ</t>
    </rPh>
    <rPh sb="280" eb="283">
      <t>ショリジョウ</t>
    </rPh>
    <rPh sb="284" eb="286">
      <t>ショリ</t>
    </rPh>
    <rPh sb="287" eb="289">
      <t>ホウシキ</t>
    </rPh>
    <rPh sb="290" eb="292">
      <t>ヘンコウ</t>
    </rPh>
    <rPh sb="298" eb="300">
      <t>ネンド</t>
    </rPh>
    <rPh sb="302" eb="304">
      <t>マイトシ</t>
    </rPh>
    <rPh sb="304" eb="307">
      <t>リヨウリツ</t>
    </rPh>
    <rPh sb="308" eb="309">
      <t>ア</t>
    </rPh>
    <rPh sb="337" eb="340">
      <t>スイセンカ</t>
    </rPh>
    <rPh sb="340" eb="341">
      <t>リツ</t>
    </rPh>
    <rPh sb="359" eb="361">
      <t>クカク</t>
    </rPh>
    <rPh sb="361" eb="363">
      <t>セイリ</t>
    </rPh>
    <rPh sb="363" eb="365">
      <t>ジギョウ</t>
    </rPh>
    <rPh sb="365" eb="366">
      <t>チ</t>
    </rPh>
    <rPh sb="366" eb="367">
      <t>ナイ</t>
    </rPh>
    <rPh sb="368" eb="370">
      <t>セイビ</t>
    </rPh>
    <rPh sb="371" eb="373">
      <t>シンチョク</t>
    </rPh>
    <rPh sb="374" eb="375">
      <t>トモナ</t>
    </rPh>
    <rPh sb="376" eb="377">
      <t>スク</t>
    </rPh>
    <rPh sb="379" eb="380">
      <t>アタイ</t>
    </rPh>
    <rPh sb="386" eb="388">
      <t>マイトシ</t>
    </rPh>
    <rPh sb="388" eb="391">
      <t>スイセンカ</t>
    </rPh>
    <rPh sb="391" eb="392">
      <t>リツ</t>
    </rPh>
    <rPh sb="393" eb="394">
      <t>ア</t>
    </rPh>
    <rPh sb="400" eb="402">
      <t>コンゴ</t>
    </rPh>
    <rPh sb="403" eb="405">
      <t>ケイゾク</t>
    </rPh>
    <rPh sb="407" eb="409">
      <t>フキュウ</t>
    </rPh>
    <rPh sb="409" eb="411">
      <t>ケイハツ</t>
    </rPh>
    <rPh sb="412" eb="413">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</si>
</sst>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0.09</c:v>
                </c:pt>
                <c:pt idx="2">
                  <c:v>0.94</c:v>
                </c:pt>
                <c:pt idx="3">
                  <c:v>1.39</c:v>
                </c:pt>
                <c:pt idx="4">
                  <c:v>2.0499999999999998</c:v>
                </c:pt>
              </c:numCache>
            </c:numRef>
          </c:val>
          <c:extLst>
            <c:ext xmlns:c16="http://schemas.microsoft.com/office/drawing/2014/chart" uri="{C3380CC4-5D6E-409C-BE32-E72D297353CC}">
              <c16:uniqueId val="{00000000-60B3-4A7F-86FA-402DE14E25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0.11</c:v>
                </c:pt>
                <c:pt idx="2">
                  <c:v>0.19</c:v>
                </c:pt>
                <c:pt idx="3">
                  <c:v>0.23</c:v>
                </c:pt>
                <c:pt idx="4">
                  <c:v>0.21</c:v>
                </c:pt>
              </c:numCache>
            </c:numRef>
          </c:val>
          <c:smooth val="0"/>
          <c:extLst>
            <c:ext xmlns:c16="http://schemas.microsoft.com/office/drawing/2014/chart" uri="{C3380CC4-5D6E-409C-BE32-E72D297353CC}">
              <c16:uniqueId val="{00000001-60B3-4A7F-86FA-402DE14E25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51.27</c:v>
                </c:pt>
                <c:pt idx="1">
                  <c:v>51.32</c:v>
                </c:pt>
                <c:pt idx="2">
                  <c:v>49.68</c:v>
                </c:pt>
                <c:pt idx="3">
                  <c:v>54.65</c:v>
                </c:pt>
                <c:pt idx="4">
                  <c:v>67.010000000000005</c:v>
                </c:pt>
              </c:numCache>
            </c:numRef>
          </c:val>
          <c:extLst>
            <c:ext xmlns:c16="http://schemas.microsoft.com/office/drawing/2014/chart" uri="{C3380CC4-5D6E-409C-BE32-E72D297353CC}">
              <c16:uniqueId val="{00000000-2F16-4BAE-9DE1-E817F18FE2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54.67</c:v>
                </c:pt>
                <c:pt idx="2">
                  <c:v>59.35</c:v>
                </c:pt>
                <c:pt idx="3">
                  <c:v>58.4</c:v>
                </c:pt>
                <c:pt idx="4">
                  <c:v>58</c:v>
                </c:pt>
              </c:numCache>
            </c:numRef>
          </c:val>
          <c:smooth val="0"/>
          <c:extLst>
            <c:ext xmlns:c16="http://schemas.microsoft.com/office/drawing/2014/chart" uri="{C3380CC4-5D6E-409C-BE32-E72D297353CC}">
              <c16:uniqueId val="{00000001-2F16-4BAE-9DE1-E817F18FE2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85.66</c:v>
                </c:pt>
                <c:pt idx="1">
                  <c:v>86.89</c:v>
                </c:pt>
                <c:pt idx="2">
                  <c:v>87.73</c:v>
                </c:pt>
                <c:pt idx="3">
                  <c:v>88.22</c:v>
                </c:pt>
                <c:pt idx="4">
                  <c:v>89.67</c:v>
                </c:pt>
              </c:numCache>
            </c:numRef>
          </c:val>
          <c:extLst>
            <c:ext xmlns:c16="http://schemas.microsoft.com/office/drawing/2014/chart" uri="{C3380CC4-5D6E-409C-BE32-E72D297353CC}">
              <c16:uniqueId val="{00000000-E037-49A9-B988-6DF24A2A35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83.8</c:v>
                </c:pt>
                <c:pt idx="2">
                  <c:v>89.88</c:v>
                </c:pt>
                <c:pt idx="3">
                  <c:v>89.68</c:v>
                </c:pt>
                <c:pt idx="4">
                  <c:v>89.79</c:v>
                </c:pt>
              </c:numCache>
            </c:numRef>
          </c:val>
          <c:smooth val="0"/>
          <c:extLst>
            <c:ext xmlns:c16="http://schemas.microsoft.com/office/drawing/2014/chart" uri="{C3380CC4-5D6E-409C-BE32-E72D297353CC}">
              <c16:uniqueId val="{00000001-E037-49A9-B988-6DF24A2A35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77.02</c:v>
                </c:pt>
                <c:pt idx="1">
                  <c:v>83.83</c:v>
                </c:pt>
                <c:pt idx="2">
                  <c:v>78.8</c:v>
                </c:pt>
                <c:pt idx="3">
                  <c:v>83.73</c:v>
                </c:pt>
                <c:pt idx="4">
                  <c:v>89.17</c:v>
                </c:pt>
              </c:numCache>
            </c:numRef>
          </c:val>
          <c:extLst>
            <c:ext xmlns:c16="http://schemas.microsoft.com/office/drawing/2014/chart" uri="{C3380CC4-5D6E-409C-BE32-E72D297353CC}">
              <c16:uniqueId val="{00000000-B366-4B1D-9BB3-D60212951B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66-4B1D-9BB3-D60212951B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7-4C1C-B2FA-6A0EFC57CF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7-4C1C-B2FA-6A0EFC57CF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E-42E0-A48C-ADE804A46B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E-42E0-A48C-ADE804A46B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7C-4F2C-9201-65E32D5F5F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7C-4F2C-9201-65E32D5F5F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E9-48D1-B6DB-CA0F013E1F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E9-48D1-B6DB-CA0F013E1F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995.27</c:v>
                </c:pt>
                <c:pt idx="1">
                  <c:v>437.39</c:v>
                </c:pt>
                <c:pt idx="2">
                  <c:v>351.06</c:v>
                </c:pt>
                <c:pt idx="3">
                  <c:v>711.49</c:v>
                </c:pt>
                <c:pt idx="4">
                  <c:v>539.91</c:v>
                </c:pt>
              </c:numCache>
            </c:numRef>
          </c:val>
          <c:extLst>
            <c:ext xmlns:c16="http://schemas.microsoft.com/office/drawing/2014/chart" uri="{C3380CC4-5D6E-409C-BE32-E72D297353CC}">
              <c16:uniqueId val="{00000000-4328-4363-A93D-6C3BF020A3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1118.56</c:v>
                </c:pt>
                <c:pt idx="2">
                  <c:v>716.96</c:v>
                </c:pt>
                <c:pt idx="3">
                  <c:v>799.11</c:v>
                </c:pt>
                <c:pt idx="4">
                  <c:v>768.62</c:v>
                </c:pt>
              </c:numCache>
            </c:numRef>
          </c:val>
          <c:smooth val="0"/>
          <c:extLst>
            <c:ext xmlns:c16="http://schemas.microsoft.com/office/drawing/2014/chart" uri="{C3380CC4-5D6E-409C-BE32-E72D297353CC}">
              <c16:uniqueId val="{00000001-4328-4363-A93D-6C3BF020A3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c:v>
                </c:pt>
                <c:pt idx="1">
                  <c:v>70.38</c:v>
                </c:pt>
                <c:pt idx="2">
                  <c:v>69.849999999999994</c:v>
                </c:pt>
                <c:pt idx="3">
                  <c:v>66.95</c:v>
                </c:pt>
                <c:pt idx="4">
                  <c:v>71.540000000000006</c:v>
                </c:pt>
              </c:numCache>
            </c:numRef>
          </c:val>
          <c:extLst>
            <c:ext xmlns:c16="http://schemas.microsoft.com/office/drawing/2014/chart" uri="{C3380CC4-5D6E-409C-BE32-E72D297353CC}">
              <c16:uniqueId val="{00000000-11DC-403F-BEA7-34455D308F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72.33</c:v>
                </c:pt>
                <c:pt idx="2">
                  <c:v>88.09</c:v>
                </c:pt>
                <c:pt idx="3">
                  <c:v>87.69</c:v>
                </c:pt>
                <c:pt idx="4">
                  <c:v>88.06</c:v>
                </c:pt>
              </c:numCache>
            </c:numRef>
          </c:val>
          <c:smooth val="0"/>
          <c:extLst>
            <c:ext xmlns:c16="http://schemas.microsoft.com/office/drawing/2014/chart" uri="{C3380CC4-5D6E-409C-BE32-E72D297353CC}">
              <c16:uniqueId val="{00000001-11DC-403F-BEA7-34455D308F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150.01</c:v>
                </c:pt>
                <c:pt idx="2">
                  <c:v>150</c:v>
                </c:pt>
                <c:pt idx="3">
                  <c:v>157.22999999999999</c:v>
                </c:pt>
                <c:pt idx="4">
                  <c:v>150</c:v>
                </c:pt>
              </c:numCache>
            </c:numRef>
          </c:val>
          <c:extLst>
            <c:ext xmlns:c16="http://schemas.microsoft.com/office/drawing/2014/chart" uri="{C3380CC4-5D6E-409C-BE32-E72D297353CC}">
              <c16:uniqueId val="{00000000-2F4B-4C04-A52E-CC0469BA56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215.28</c:v>
                </c:pt>
                <c:pt idx="2">
                  <c:v>181.8</c:v>
                </c:pt>
                <c:pt idx="3">
                  <c:v>180.07</c:v>
                </c:pt>
                <c:pt idx="4">
                  <c:v>179.32</c:v>
                </c:pt>
              </c:numCache>
            </c:numRef>
          </c:val>
          <c:smooth val="0"/>
          <c:extLst>
            <c:ext xmlns:c16="http://schemas.microsoft.com/office/drawing/2014/chart" uri="{C3380CC4-5D6E-409C-BE32-E72D297353CC}">
              <c16:uniqueId val="{00000001-2F4B-4C04-A52E-CC0469BA56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3"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羽生市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55112</v>
      </c>
      <c r="AM8" s="68"/>
      <c r="AN8" s="68"/>
      <c r="AO8" s="68"/>
      <c r="AP8" s="68"/>
      <c r="AQ8" s="68"/>
      <c r="AR8" s="68"/>
      <c r="AS8" s="68"/>
      <c r="AT8" s="67">
        <f>データ!T6</f>
        <v>58.64</v>
      </c>
      <c r="AU8" s="67"/>
      <c r="AV8" s="67"/>
      <c r="AW8" s="67"/>
      <c r="AX8" s="67"/>
      <c r="AY8" s="67"/>
      <c r="AZ8" s="67"/>
      <c r="BA8" s="67"/>
      <c r="BB8" s="67">
        <f>データ!U6</f>
        <v>939.84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36.46</v>
      </c>
      <c r="Q10" s="67"/>
      <c r="R10" s="67"/>
      <c r="S10" s="67"/>
      <c r="T10" s="67"/>
      <c r="U10" s="67"/>
      <c r="V10" s="67"/>
      <c r="W10" s="67">
        <f>データ!Q6</f>
        <v>83.09</v>
      </c>
      <c r="X10" s="67"/>
      <c r="Y10" s="67"/>
      <c r="Z10" s="67"/>
      <c r="AA10" s="67"/>
      <c r="AB10" s="67"/>
      <c r="AC10" s="67"/>
      <c r="AD10" s="68">
        <f>データ!R6</f>
        <v>1890</v>
      </c>
      <c r="AE10" s="68"/>
      <c r="AF10" s="68"/>
      <c r="AG10" s="68"/>
      <c r="AH10" s="68"/>
      <c r="AI10" s="68"/>
      <c r="AJ10" s="68"/>
      <c r="AK10" s="2"/>
      <c r="AL10" s="68">
        <f>データ!V6</f>
        <v>20036</v>
      </c>
      <c r="AM10" s="68"/>
      <c r="AN10" s="68"/>
      <c r="AO10" s="68"/>
      <c r="AP10" s="68"/>
      <c r="AQ10" s="68"/>
      <c r="AR10" s="68"/>
      <c r="AS10" s="68"/>
      <c r="AT10" s="67">
        <f>データ!W6</f>
        <v>4.1399999999999997</v>
      </c>
      <c r="AU10" s="67"/>
      <c r="AV10" s="67"/>
      <c r="AW10" s="67"/>
      <c r="AX10" s="67"/>
      <c r="AY10" s="67"/>
      <c r="AZ10" s="67"/>
      <c r="BA10" s="67"/>
      <c r="BB10" s="67">
        <f>データ!X6</f>
        <v>4839.6099999999997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L76hEII5Rbdqw6Ca7gLNrVOxY1N9E1fSrUVoz5RSbqMNg/1nHcxsKUtsV0JjTGHFeFA4MZvHhilOdX5ibLxhcw==" saltValue="ws3+oNQiv/nqUWgyEqf0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112160</v>
      </c>
      <c r="D6" s="33">
        <f t="shared" si="3"/>
        <v>47</v>
      </c>
      <c r="E6" s="33">
        <f t="shared" si="3"/>
        <v>17</v>
      </c>
      <c r="F6" s="33">
        <f t="shared" si="3"/>
        <v>1</v>
      </c>
      <c r="G6" s="33">
        <f t="shared" si="3"/>
        <v>0</v>
      </c>
      <c r="H6" s="33" t="str">
        <f t="shared" si="3"/>
        <v>埼玉県　羽生市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36.46</v>
      </c>
      <c r="Q6" s="34">
        <f t="shared" si="3"/>
        <v>83.09</v>
      </c>
      <c r="R6" s="34">
        <f t="shared" si="3"/>
        <v>1890</v>
      </c>
      <c r="S6" s="34">
        <f t="shared" si="3"/>
        <v>55112</v>
      </c>
      <c r="T6" s="34">
        <f t="shared" si="3"/>
        <v>58.64</v>
      </c>
      <c r="U6" s="34">
        <f t="shared" si="3"/>
        <v>939.84</v>
      </c>
      <c r="V6" s="34">
        <f t="shared" si="3"/>
        <v>20036</v>
      </c>
      <c r="W6" s="34">
        <f t="shared" si="3"/>
        <v>4.1399999999999997</v>
      </c>
      <c r="X6" s="34">
        <f t="shared" si="3"/>
        <v>4839.6099999999997</v>
      </c>
      <c r="Y6" s="35">
        <f>IF(Y7="",NA(),Y7)</f>
        <v>77.02</v>
      </c>
      <c r="Z6" s="35">
        <f t="shared" ref="Z6:AH6" si="4">IF(Z7="",NA(),Z7)</f>
        <v>83.83</v>
      </c>
      <c r="AA6" s="35">
        <f t="shared" si="4"/>
        <v>78.8</v>
      </c>
      <c r="AB6" s="35">
        <f t="shared" si="4"/>
        <v>83.73</v>
      </c>
      <c r="AC6" s="35">
        <f t="shared" si="4"/>
        <v>89.17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995.27</v>
      </c>
      <c r="BG6" s="35">
        <f t="shared" ref="BG6:BO6" si="7">IF(BG7="",NA(),BG7)</f>
        <v>437.39</v>
      </c>
      <c r="BH6" s="35">
        <f t="shared" si="7"/>
        <v>351.06</v>
      </c>
      <c r="BI6" s="35">
        <f t="shared" si="7"/>
        <v>711.49</v>
      </c>
      <c r="BJ6" s="35">
        <f t="shared" si="7"/>
        <v>539.91</v>
      </c>
      <c r="BK6" s="35">
        <f t="shared" si="7"/>
        <v>1067.74</v>
      </c>
      <c r="BL6" s="35">
        <f t="shared" si="7"/>
        <v>1118.56</v>
      </c>
      <c r="BM6" s="35">
        <f t="shared" si="7"/>
        <v>716.96</v>
      </c>
      <c r="BN6" s="35">
        <f t="shared" si="7"/>
        <v>799.11</v>
      </c>
      <c r="BO6" s="35">
        <f t="shared" si="7"/>
        <v>768.62</v>
      </c>
      <c r="BP6" s="34" t="str">
        <f>IF(BP7="","",IF(BP7="-","【-】","【"&amp;SUBSTITUTE(TEXT(BP7,"#,##0.00"),"-","△")&amp;"】"))</f>
        <v>【682.78】</v>
      </c>
      <c r="BQ6" s="35">
        <f>IF(BQ7="",NA(),BQ7)</f>
        <v>70</v>
      </c>
      <c r="BR6" s="35">
        <f t="shared" ref="BR6:BZ6" si="8">IF(BR7="",NA(),BR7)</f>
        <v>70.38</v>
      </c>
      <c r="BS6" s="35">
        <f t="shared" si="8"/>
        <v>69.849999999999994</v>
      </c>
      <c r="BT6" s="35">
        <f t="shared" si="8"/>
        <v>66.95</v>
      </c>
      <c r="BU6" s="35">
        <f t="shared" si="8"/>
        <v>71.540000000000006</v>
      </c>
      <c r="BV6" s="35">
        <f t="shared" si="8"/>
        <v>73.569999999999993</v>
      </c>
      <c r="BW6" s="35">
        <f t="shared" si="8"/>
        <v>72.33</v>
      </c>
      <c r="BX6" s="35">
        <f t="shared" si="8"/>
        <v>88.09</v>
      </c>
      <c r="BY6" s="35">
        <f t="shared" si="8"/>
        <v>87.69</v>
      </c>
      <c r="BZ6" s="35">
        <f t="shared" si="8"/>
        <v>88.06</v>
      </c>
      <c r="CA6" s="34" t="str">
        <f>IF(CA7="","",IF(CA7="-","【-】","【"&amp;SUBSTITUTE(TEXT(CA7,"#,##0.00"),"-","△")&amp;"】"))</f>
        <v>【100.91】</v>
      </c>
      <c r="CB6" s="35">
        <f>IF(CB7="",NA(),CB7)</f>
        <v>150</v>
      </c>
      <c r="CC6" s="35">
        <f t="shared" ref="CC6:CK6" si="9">IF(CC7="",NA(),CC7)</f>
        <v>150.01</v>
      </c>
      <c r="CD6" s="35">
        <f t="shared" si="9"/>
        <v>150</v>
      </c>
      <c r="CE6" s="35">
        <f t="shared" si="9"/>
        <v>157.22999999999999</v>
      </c>
      <c r="CF6" s="35">
        <f t="shared" si="9"/>
        <v>150</v>
      </c>
      <c r="CG6" s="35">
        <f t="shared" si="9"/>
        <v>184.87</v>
      </c>
      <c r="CH6" s="35">
        <f t="shared" si="9"/>
        <v>215.28</v>
      </c>
      <c r="CI6" s="35">
        <f t="shared" si="9"/>
        <v>181.8</v>
      </c>
      <c r="CJ6" s="35">
        <f t="shared" si="9"/>
        <v>180.07</v>
      </c>
      <c r="CK6" s="35">
        <f t="shared" si="9"/>
        <v>179.32</v>
      </c>
      <c r="CL6" s="34" t="str">
        <f>IF(CL7="","",IF(CL7="-","【-】","【"&amp;SUBSTITUTE(TEXT(CL7,"#,##0.00"),"-","△")&amp;"】"))</f>
        <v>【136.86】</v>
      </c>
      <c r="CM6" s="35">
        <f>IF(CM7="",NA(),CM7)</f>
        <v>51.27</v>
      </c>
      <c r="CN6" s="35">
        <f t="shared" ref="CN6:CV6" si="10">IF(CN7="",NA(),CN7)</f>
        <v>51.32</v>
      </c>
      <c r="CO6" s="35">
        <f t="shared" si="10"/>
        <v>49.68</v>
      </c>
      <c r="CP6" s="35">
        <f t="shared" si="10"/>
        <v>54.65</v>
      </c>
      <c r="CQ6" s="35">
        <f t="shared" si="10"/>
        <v>67.010000000000005</v>
      </c>
      <c r="CR6" s="35">
        <f t="shared" si="10"/>
        <v>51.08</v>
      </c>
      <c r="CS6" s="35">
        <f t="shared" si="10"/>
        <v>54.67</v>
      </c>
      <c r="CT6" s="35">
        <f t="shared" si="10"/>
        <v>59.35</v>
      </c>
      <c r="CU6" s="35">
        <f t="shared" si="10"/>
        <v>58.4</v>
      </c>
      <c r="CV6" s="35">
        <f t="shared" si="10"/>
        <v>58</v>
      </c>
      <c r="CW6" s="34" t="str">
        <f>IF(CW7="","",IF(CW7="-","【-】","【"&amp;SUBSTITUTE(TEXT(CW7,"#,##0.00"),"-","△")&amp;"】"))</f>
        <v>【58.98】</v>
      </c>
      <c r="CX6" s="35">
        <f>IF(CX7="",NA(),CX7)</f>
        <v>85.66</v>
      </c>
      <c r="CY6" s="35">
        <f t="shared" ref="CY6:DG6" si="11">IF(CY7="",NA(),CY7)</f>
        <v>86.89</v>
      </c>
      <c r="CZ6" s="35">
        <f t="shared" si="11"/>
        <v>87.73</v>
      </c>
      <c r="DA6" s="35">
        <f t="shared" si="11"/>
        <v>88.22</v>
      </c>
      <c r="DB6" s="35">
        <f t="shared" si="11"/>
        <v>89.67</v>
      </c>
      <c r="DC6" s="35">
        <f t="shared" si="11"/>
        <v>88.59</v>
      </c>
      <c r="DD6" s="35">
        <f t="shared" si="11"/>
        <v>83.8</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0.09</v>
      </c>
      <c r="EG6" s="35">
        <f t="shared" si="14"/>
        <v>0.94</v>
      </c>
      <c r="EH6" s="35">
        <f t="shared" si="14"/>
        <v>1.39</v>
      </c>
      <c r="EI6" s="35">
        <f t="shared" si="14"/>
        <v>2.0499999999999998</v>
      </c>
      <c r="EJ6" s="35">
        <f t="shared" si="14"/>
        <v>0.11</v>
      </c>
      <c r="EK6" s="35">
        <f t="shared" si="14"/>
        <v>0.11</v>
      </c>
      <c r="EL6" s="35">
        <f t="shared" si="14"/>
        <v>0.19</v>
      </c>
      <c r="EM6" s="35">
        <f t="shared" si="14"/>
        <v>0.23</v>
      </c>
      <c r="EN6" s="35">
        <f t="shared" si="14"/>
        <v>0.21</v>
      </c>
      <c r="EO6" s="34" t="str">
        <f>IF(EO7="","",IF(EO7="-","【-】","【"&amp;SUBSTITUTE(TEXT(EO7,"#,##0.00"),"-","△")&amp;"】"))</f>
        <v>【0.23】</v>
      </c>
    </row>
    <row r="7" spans="1:145" s="36" customFormat="1" x14ac:dyDescent="0.15">
      <c r="A7" s="28"/>
      <c r="B7" s="37">
        <v>2018</v>
      </c>
      <c r="C7" s="37">
        <v>112160</v>
      </c>
      <c r="D7" s="37">
        <v>47</v>
      </c>
      <c r="E7" s="37">
        <v>17</v>
      </c>
      <c r="F7" s="37">
        <v>1</v>
      </c>
      <c r="G7" s="37">
        <v>0</v>
      </c>
      <c r="H7" s="37" t="s">
        <v>98</v>
      </c>
      <c r="I7" s="37" t="s">
        <v>99</v>
      </c>
      <c r="J7" s="37" t="s">
        <v>100</v>
      </c>
      <c r="K7" s="37" t="s">
        <v>101</v>
      </c>
      <c r="L7" s="37" t="s">
        <v>102</v>
      </c>
      <c r="M7" s="37" t="s">
        <v>103</v>
      </c>
      <c r="N7" s="38" t="s">
        <v>104</v>
      </c>
      <c r="O7" s="38" t="s">
        <v>105</v>
      </c>
      <c r="P7" s="38">
        <v>36.46</v>
      </c>
      <c r="Q7" s="38">
        <v>83.09</v>
      </c>
      <c r="R7" s="38">
        <v>1890</v>
      </c>
      <c r="S7" s="38">
        <v>55112</v>
      </c>
      <c r="T7" s="38">
        <v>58.64</v>
      </c>
      <c r="U7" s="38">
        <v>939.84</v>
      </c>
      <c r="V7" s="38">
        <v>20036</v>
      </c>
      <c r="W7" s="38">
        <v>4.1399999999999997</v>
      </c>
      <c r="X7" s="38">
        <v>4839.6099999999997</v>
      </c>
      <c r="Y7" s="38">
        <v>77.02</v>
      </c>
      <c r="Z7" s="38">
        <v>83.83</v>
      </c>
      <c r="AA7" s="38">
        <v>78.8</v>
      </c>
      <c r="AB7" s="38">
        <v>83.73</v>
      </c>
      <c r="AC7" s="38">
        <v>89.17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995.27</v>
      </c>
      <c r="BG7" s="38">
        <v>437.39</v>
      </c>
      <c r="BH7" s="38">
        <v>351.06</v>
      </c>
      <c r="BI7" s="38">
        <v>711.49</v>
      </c>
      <c r="BJ7" s="38">
        <v>539.91</v>
      </c>
      <c r="BK7" s="38">
        <v>1067.74</v>
      </c>
      <c r="BL7" s="38">
        <v>1118.56</v>
      </c>
      <c r="BM7" s="38">
        <v>716.96</v>
      </c>
      <c r="BN7" s="38">
        <v>799.11</v>
      </c>
      <c r="BO7" s="38">
        <v>768.62</v>
      </c>
      <c r="BP7" s="38">
        <v>682.78</v>
      </c>
      <c r="BQ7" s="38">
        <v>70</v>
      </c>
      <c r="BR7" s="38">
        <v>70.38</v>
      </c>
      <c r="BS7" s="38">
        <v>69.849999999999994</v>
      </c>
      <c r="BT7" s="38">
        <v>66.95</v>
      </c>
      <c r="BU7" s="38">
        <v>71.540000000000006</v>
      </c>
      <c r="BV7" s="38">
        <v>73.569999999999993</v>
      </c>
      <c r="BW7" s="38">
        <v>72.33</v>
      </c>
      <c r="BX7" s="38">
        <v>88.09</v>
      </c>
      <c r="BY7" s="38">
        <v>87.69</v>
      </c>
      <c r="BZ7" s="38">
        <v>88.06</v>
      </c>
      <c r="CA7" s="38">
        <v>100.91</v>
      </c>
      <c r="CB7" s="38">
        <v>150</v>
      </c>
      <c r="CC7" s="38">
        <v>150.01</v>
      </c>
      <c r="CD7" s="38">
        <v>150</v>
      </c>
      <c r="CE7" s="38">
        <v>157.22999999999999</v>
      </c>
      <c r="CF7" s="38">
        <v>150</v>
      </c>
      <c r="CG7" s="38">
        <v>184.87</v>
      </c>
      <c r="CH7" s="38">
        <v>215.28</v>
      </c>
      <c r="CI7" s="38">
        <v>181.8</v>
      </c>
      <c r="CJ7" s="38">
        <v>180.07</v>
      </c>
      <c r="CK7" s="38">
        <v>179.32</v>
      </c>
      <c r="CL7" s="38">
        <v>136.86000000000001</v>
      </c>
      <c r="CM7" s="38">
        <v>51.27</v>
      </c>
      <c r="CN7" s="38">
        <v>51.32</v>
      </c>
      <c r="CO7" s="38">
        <v>49.68</v>
      </c>
      <c r="CP7" s="38">
        <v>54.65</v>
      </c>
      <c r="CQ7" s="38">
        <v>67.010000000000005</v>
      </c>
      <c r="CR7" s="38">
        <v>51.08</v>
      </c>
      <c r="CS7" s="38">
        <v>54.67</v>
      </c>
      <c r="CT7" s="38">
        <v>59.35</v>
      </c>
      <c r="CU7" s="38">
        <v>58.4</v>
      </c>
      <c r="CV7" s="38">
        <v>58</v>
      </c>
      <c r="CW7" s="38">
        <v>58.98</v>
      </c>
      <c r="CX7" s="38">
        <v>85.66</v>
      </c>
      <c r="CY7" s="38">
        <v>86.89</v>
      </c>
      <c r="CZ7" s="38">
        <v>87.73</v>
      </c>
      <c r="DA7" s="38">
        <v>88.22</v>
      </c>
      <c r="DB7" s="38">
        <v>89.67</v>
      </c>
      <c r="DC7" s="38">
        <v>88.59</v>
      </c>
      <c r="DD7" s="38">
        <v>83.8</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0.09</v>
      </c>
      <c r="EG7" s="38">
        <v>0.94</v>
      </c>
      <c r="EH7" s="38">
        <v>1.39</v>
      </c>
      <c r="EI7" s="38">
        <v>2.0499999999999998</v>
      </c>
      <c r="EJ7" s="38">
        <v>0.11</v>
      </c>
      <c r="EK7" s="38">
        <v>0.11</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2020-01-23T08:10:29Z</cp:lastPrinted>
  <dcterms:created xsi:type="dcterms:W3CDTF">2019-12-05T05:02:44Z</dcterms:created>
  <dcterms:modified xsi:type="dcterms:W3CDTF">2020-01-23T08:17:48Z</dcterms:modified>
  <cp:category/>
</cp:coreProperties>
</file>