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仲村\完\"/>
    </mc:Choice>
  </mc:AlternateContent>
  <xr:revisionPtr revIDLastSave="0" documentId="13_ncr:101_{E81FEB6B-8AD5-4ED1-AF4A-18A2B7A07027}" xr6:coauthVersionLast="36" xr6:coauthVersionMax="36" xr10:uidLastSave="{00000000-0000-0000-0000-000000000000}"/>
  <workbookProtection workbookAlgorithmName="SHA-512" workbookHashValue="8lMUSD1Gw7qacpdNuSWG+BZrytve96r2Jbzvwq5RsjPtQ2/7zx80c0BJzw/rDhDMyNgGljX2qWjMFYr25Yg5vw==" workbookSaltValue="pwyPJMfp5UrEztEwY1Qrx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<sst xmlns="http://schemas.openxmlformats.org/spreadsheetml/2006/main" count="220" uniqueCount="107">
  <si>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</si>
  <si>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</si>
  <si>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</si>
  <si>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</si>
  <si>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</si>
  <si>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</si>
  <si>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</si>
  <si>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</si>
  <si>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</si>
  <si>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</si>
  <si>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</si>
  <si>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</si>
  <si>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</si>
  <si>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</si>
  <si>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</si>
  <si>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</si>
  <si>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</si>
  <si>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</si>
  <si>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</si>
  <si>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</si>
  <si>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</si>
  <si>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</si>
  <si>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</si>
  <si>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</si>
  <si>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</si>
  <si>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</si>
  <si>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</si>
  <si>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</si>
  <si>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</si>
  <si>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</si>
  <si>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</si>
  <si>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</si>
  <si>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</si>
  <si>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</si>
  <si>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</si>
  <si>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</si>
  <si>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</si>
  <si>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</si>
  <si>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</si>
  <si>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</si>
  <si>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</si>
  <si>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</si>
  <si>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</si>
  <si>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</si>
  <si>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</si>
  <si>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</si>
  <si>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</si>
  <si>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</si>
  <si>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</si>
  <si>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</si>
  <si>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</si>
  <si>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</si>
  <si>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</si>
  <si>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</si>
  <si>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</si>
  <si>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</si>
  <si>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</si>
  <si>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</si>
  <si>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</si>
  <si>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</si>
  <si>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</si>
  <si>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</si>
  <si>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</si>
  <si>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</si>
  <si>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</si>
  <si>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</si>
  <si>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</si>
  <si>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</si>
  <si>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</si>
  <si>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</si>
  <si>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</si>
  <si>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</si>
  <si>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</si>
  <si>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</si>
  <si>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</si>
  <si>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</si>
  <si>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</si>
  <si>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</si>
  <si>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</si>
  <si>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</si>
  <si>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</si>
  <si>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</si>
  <si>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</si>
  <si>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</si>
  <si>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</si>
  <si>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</si>
  <si>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</si>
  <si>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</si>
  <si>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</si>
  <si>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</si>
  <si>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</si>
  <si>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</si>
  <si>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</si>
  <si>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</si>
  <si>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</si>
  <si>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</si>
  <si>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</si>
  <si>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</si>
  <si>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</si>
  <si>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</si>
  <si>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</si>
  <si>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</si>
  <si>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</si>
  <si>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</si>
  <si>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平成27年度より上昇傾向が続いているが、類似団体平均値及び全国平均値を下回っている。これは、老朽管や経年施設の更新を計画的に行っていることが要因である。
②管路経年化率
　年々上昇傾向にあるが、類似団体平均値及び全国平均値を下回っている。これは、老朽管の更新を計画的に行っていることが要因である。
③管路更新率
　前年度に比べ上昇している。類似団体平均値及び全国平均値は上回っている。これは、老朽管の更新を計画的に行っていることが要因である。</t>
    <rPh sb="24" eb="26">
      <t>ケイコウ</t>
    </rPh>
    <rPh sb="27" eb="28">
      <t>ツヅ</t>
    </rPh>
    <rPh sb="177" eb="179">
      <t>ジョウショウ</t>
    </rPh>
    <phoneticPr fontId="4"/>
  </si>
  <si>
    <t xml:space="preserve"> 本市の水道事業は、平成30年度決算において当期純利益を計上した。これは平成29年度に料金改定を行ったことにより、給水収益が増加したことが主な要因である。ただし、今後は給水人口の減少や節水機器の普及に伴って有収水量が減少するため、給水収益は減少する見込みである。したがって、引続き経費の節減等により経営改善を図っていくこととする。
　また、今年度から浄配水場の更新事業が始まり、工事が本格化することから、その財源確保に努め効率化を図ることとする。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rPh sb="36" eb="38">
      <t>ヘイセイ</t>
    </rPh>
    <rPh sb="40" eb="41">
      <t>ネン</t>
    </rPh>
    <rPh sb="41" eb="42">
      <t>ド</t>
    </rPh>
    <rPh sb="48" eb="49">
      <t>オコナ</t>
    </rPh>
    <rPh sb="92" eb="94">
      <t>セッスイ</t>
    </rPh>
    <rPh sb="94" eb="96">
      <t>キキ</t>
    </rPh>
    <rPh sb="97" eb="99">
      <t>フキュウ</t>
    </rPh>
    <rPh sb="170" eb="173">
      <t>コンネンド</t>
    </rPh>
    <rPh sb="185" eb="186">
      <t>ハジ</t>
    </rPh>
    <rPh sb="189" eb="191">
      <t>コウジ</t>
    </rPh>
    <rPh sb="209" eb="210">
      <t>ツト</t>
    </rPh>
    <rPh sb="211" eb="214">
      <t>コウリツカ</t>
    </rPh>
    <rPh sb="215" eb="216">
      <t>ハカ</t>
    </rPh>
    <phoneticPr fontId="4"/>
  </si>
  <si>
    <t>①経常収支比率：前年度に比べ0.64ポイント上昇した。これは、平成29年度に料金改定を行ったため、給水収益が増加となっているが、類似団体平均値に比べ低い数値である。
②累積欠損金比率：平成29年度に料金改定を行ったため、給水収益が増加しており、累積欠損金は発生していない。　
③流動比率：前年度に比べ19.24ポイント低下した。施設更新の財源として内部留保資金を活用してきたため、比率は低下傾向にある。ただし、比率が100％を超えているため、短期的な債務に対する支払能力は備えている。
④企業債残高対給水収益比率：前年度に比べ10.71ポイント改善した。これは、当該指標の分母である給水収益が増加したことが主な要因である。なお、類似団体平均値及び全国平均値を上回っている要因としては老朽管更新及び施設整備の財源として毎年度企業債を発行しているためである。
⑤料金回収率：前年度に比べ1.05ポイント上昇した。平成29年度の料金改定により100％を超える数値となっているが、類似団体平均値に比べ低い数値である。
⑥給水原価：前年度に比べ1.84円上昇した。これは、前年度に比べ修繕引当金の充当額が減少したことによるもので、経常費用が増えたことが主な要因である。
⑦施設利用率：類似団体平均値を上回っており、事業規模に見合った運用ができている。
⑧有収率：前年度に比べ0.1ポイント低下した。主に漏水やにごり水などの発生による無収水量が増加したことが要因である。</t>
    <rPh sb="64" eb="66">
      <t>ルイジ</t>
    </rPh>
    <rPh sb="66" eb="68">
      <t>ダンタイ</t>
    </rPh>
    <rPh sb="68" eb="70">
      <t>ヘイキン</t>
    </rPh>
    <rPh sb="70" eb="71">
      <t>チ</t>
    </rPh>
    <rPh sb="72" eb="73">
      <t>クラ</t>
    </rPh>
    <rPh sb="74" eb="75">
      <t>ヒク</t>
    </rPh>
    <rPh sb="76" eb="78">
      <t>スウチ</t>
    </rPh>
    <rPh sb="128" eb="130">
      <t>ハッセイ</t>
    </rPh>
    <rPh sb="404" eb="406">
      <t>ヘイセイ</t>
    </rPh>
    <rPh sb="408" eb="409">
      <t>ネン</t>
    </rPh>
    <rPh sb="409" eb="410">
      <t>ド</t>
    </rPh>
    <rPh sb="411" eb="413">
      <t>リョウキン</t>
    </rPh>
    <rPh sb="413" eb="415">
      <t>カイテイ</t>
    </rPh>
    <rPh sb="436" eb="438">
      <t>ルイジ</t>
    </rPh>
    <rPh sb="438" eb="440">
      <t>ダンタイ</t>
    </rPh>
    <rPh sb="440" eb="442">
      <t>ヘイキン</t>
    </rPh>
    <rPh sb="442" eb="443">
      <t>チ</t>
    </rPh>
    <rPh sb="444" eb="445">
      <t>クラ</t>
    </rPh>
    <rPh sb="446" eb="447">
      <t>ヒク</t>
    </rPh>
    <rPh sb="448" eb="450">
      <t>スウチ</t>
    </rPh>
    <rPh sb="472" eb="474">
      <t>ジョウショウ</t>
    </rPh>
    <rPh sb="481" eb="484">
      <t>ゼンネンド</t>
    </rPh>
    <rPh sb="485" eb="486">
      <t>クラ</t>
    </rPh>
    <rPh sb="493" eb="495">
      <t>ジュウトウ</t>
    </rPh>
    <rPh sb="495" eb="496">
      <t>ガク</t>
    </rPh>
    <rPh sb="497" eb="499">
      <t>ゲンショウ</t>
    </rPh>
    <rPh sb="515" eb="516">
      <t>ゾウ</t>
    </rPh>
    <rPh sb="589" eb="591">
      <t>テイカ</t>
    </rPh>
    <rPh sb="594" eb="595">
      <t>オモ</t>
    </rPh>
    <rPh sb="596" eb="598">
      <t>ロウスイ</t>
    </rPh>
    <rPh sb="602" eb="603">
      <t>ミズ</t>
    </rPh>
    <rPh sb="606" eb="608">
      <t>ハッセイ</t>
    </rPh>
    <rPh sb="611" eb="612">
      <t>ム</t>
    </rPh>
    <rPh sb="612" eb="613">
      <t>シュウ</t>
    </rPh>
    <rPh sb="613" eb="615">
      <t>スイリョウ</t>
    </rPh>
    <rPh sb="616" eb="617">
      <t>ゾウ</t>
    </rPh>
    <rPh sb="617" eb="61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</si>
</sst>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1.0900000000000001</c:v>
                </c:pt>
                <c:pt idx="1">
                  <c:v>1.7</c:v>
                </c:pt>
                <c:pt idx="2">
                  <c:v>1.26</c:v>
                </c:pt>
                <c:pt idx="3">
                  <c:v>1.25</c:v>
                </c:pt>
                <c:pt idx="4">
                  <c:v>1.28</c:v>
                </c:pt>
              </c:numCache>
            </c:numRef>
          </c:val>
          <c:extLst>
            <c:ext xmlns:c16="http://schemas.microsoft.com/office/drawing/2014/chart" uri="{C3380CC4-5D6E-409C-BE32-E72D297353CC}">
              <c16:uniqueId val="{00000000-488B-4EB4-B56C-F0CD3E121FE3}"/>
            </c:ext>
          </c:extLst>
        </c:ser>
        <c:dLbls>
          <c:showLegendKey val="0"/>
          <c:showVal val="0"/>
          <c:showCatName val="0"/>
          <c:showSerName val="0"/>
          <c:showPercent val="0"/>
          <c:showBubbleSize val="0"/>
        </c:dLbls>
        <c:gapWidth val="150"/>
        <c:axId val="339372688"/>
        <c:axId val="33937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488B-4EB4-B56C-F0CD3E121FE3}"/>
            </c:ext>
          </c:extLst>
        </c:ser>
        <c:dLbls>
          <c:showLegendKey val="0"/>
          <c:showVal val="0"/>
          <c:showCatName val="0"/>
          <c:showSerName val="0"/>
          <c:showPercent val="0"/>
          <c:showBubbleSize val="0"/>
        </c:dLbls>
        <c:marker val="1"/>
        <c:smooth val="0"/>
        <c:axId val="339372688"/>
        <c:axId val="339374648"/>
      </c:lineChart>
      <c:dateAx>
        <c:axId val="339372688"/>
        <c:scaling>
          <c:orientation val="minMax"/>
        </c:scaling>
        <c:delete val="1"/>
        <c:axPos val="b"/>
        <c:numFmt formatCode="ge" sourceLinked="1"/>
        <c:majorTickMark val="none"/>
        <c:minorTickMark val="none"/>
        <c:tickLblPos val="none"/>
        <c:crossAx val="339374648"/>
        <c:crosses val="autoZero"/>
        <c:auto val="1"/>
        <c:lblOffset val="100"/>
        <c:baseTimeUnit val="years"/>
      </c:dateAx>
      <c:valAx>
        <c:axId val="3393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76.25</c:v>
                </c:pt>
                <c:pt idx="1">
                  <c:v>76.48</c:v>
                </c:pt>
                <c:pt idx="2">
                  <c:v>75.77</c:v>
                </c:pt>
                <c:pt idx="3">
                  <c:v>75.930000000000007</c:v>
                </c:pt>
                <c:pt idx="4">
                  <c:v>75.790000000000006</c:v>
                </c:pt>
              </c:numCache>
            </c:numRef>
          </c:val>
          <c:extLst>
            <c:ext xmlns:c16="http://schemas.microsoft.com/office/drawing/2014/chart" uri="{C3380CC4-5D6E-409C-BE32-E72D297353CC}">
              <c16:uniqueId val="{00000000-A17D-4CB7-B7E8-6119D26E160E}"/>
            </c:ext>
          </c:extLst>
        </c:ser>
        <c:dLbls>
          <c:showLegendKey val="0"/>
          <c:showVal val="0"/>
          <c:showCatName val="0"/>
          <c:showSerName val="0"/>
          <c:showPercent val="0"/>
          <c:showBubbleSize val="0"/>
        </c:dLbls>
        <c:gapWidth val="150"/>
        <c:axId val="342197864"/>
        <c:axId val="34219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17D-4CB7-B7E8-6119D26E160E}"/>
            </c:ext>
          </c:extLst>
        </c:ser>
        <c:dLbls>
          <c:showLegendKey val="0"/>
          <c:showVal val="0"/>
          <c:showCatName val="0"/>
          <c:showSerName val="0"/>
          <c:showPercent val="0"/>
          <c:showBubbleSize val="0"/>
        </c:dLbls>
        <c:marker val="1"/>
        <c:smooth val="0"/>
        <c:axId val="342197864"/>
        <c:axId val="342199432"/>
      </c:lineChart>
      <c:dateAx>
        <c:axId val="342197864"/>
        <c:scaling>
          <c:orientation val="minMax"/>
        </c:scaling>
        <c:delete val="1"/>
        <c:axPos val="b"/>
        <c:numFmt formatCode="ge" sourceLinked="1"/>
        <c:majorTickMark val="none"/>
        <c:minorTickMark val="none"/>
        <c:tickLblPos val="none"/>
        <c:crossAx val="342199432"/>
        <c:crosses val="autoZero"/>
        <c:auto val="1"/>
        <c:lblOffset val="100"/>
        <c:baseTimeUnit val="years"/>
      </c:dateAx>
      <c:valAx>
        <c:axId val="3421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87.8</c:v>
                </c:pt>
                <c:pt idx="1">
                  <c:v>87.7</c:v>
                </c:pt>
                <c:pt idx="2">
                  <c:v>87.8</c:v>
                </c:pt>
                <c:pt idx="3">
                  <c:v>87.9</c:v>
                </c:pt>
                <c:pt idx="4">
                  <c:v>87.8</c:v>
                </c:pt>
              </c:numCache>
            </c:numRef>
          </c:val>
          <c:extLst>
            <c:ext xmlns:c16="http://schemas.microsoft.com/office/drawing/2014/chart" uri="{C3380CC4-5D6E-409C-BE32-E72D297353CC}">
              <c16:uniqueId val="{00000000-8D5E-45E1-A6B4-51B96A6BF815}"/>
            </c:ext>
          </c:extLst>
        </c:ser>
        <c:dLbls>
          <c:showLegendKey val="0"/>
          <c:showVal val="0"/>
          <c:showCatName val="0"/>
          <c:showSerName val="0"/>
          <c:showPercent val="0"/>
          <c:showBubbleSize val="0"/>
        </c:dLbls>
        <c:gapWidth val="150"/>
        <c:axId val="341643256"/>
        <c:axId val="34164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8D5E-45E1-A6B4-51B96A6BF815}"/>
            </c:ext>
          </c:extLst>
        </c:ser>
        <c:dLbls>
          <c:showLegendKey val="0"/>
          <c:showVal val="0"/>
          <c:showCatName val="0"/>
          <c:showSerName val="0"/>
          <c:showPercent val="0"/>
          <c:showBubbleSize val="0"/>
        </c:dLbls>
        <c:marker val="1"/>
        <c:smooth val="0"/>
        <c:axId val="341643256"/>
        <c:axId val="341644040"/>
      </c:lineChart>
      <c:dateAx>
        <c:axId val="341643256"/>
        <c:scaling>
          <c:orientation val="minMax"/>
        </c:scaling>
        <c:delete val="1"/>
        <c:axPos val="b"/>
        <c:numFmt formatCode="ge" sourceLinked="1"/>
        <c:majorTickMark val="none"/>
        <c:minorTickMark val="none"/>
        <c:tickLblPos val="none"/>
        <c:crossAx val="341644040"/>
        <c:crosses val="autoZero"/>
        <c:auto val="1"/>
        <c:lblOffset val="100"/>
        <c:baseTimeUnit val="years"/>
      </c:dateAx>
      <c:valAx>
        <c:axId val="3416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4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101.41</c:v>
                </c:pt>
                <c:pt idx="1">
                  <c:v>95.49</c:v>
                </c:pt>
                <c:pt idx="2">
                  <c:v>94.83</c:v>
                </c:pt>
                <c:pt idx="3">
                  <c:v>109.59</c:v>
                </c:pt>
                <c:pt idx="4">
                  <c:v>110.23</c:v>
                </c:pt>
              </c:numCache>
            </c:numRef>
          </c:val>
          <c:extLst>
            <c:ext xmlns:c16="http://schemas.microsoft.com/office/drawing/2014/chart" uri="{C3380CC4-5D6E-409C-BE32-E72D297353CC}">
              <c16:uniqueId val="{00000000-2026-46C0-8197-C2B0B4EA03CD}"/>
            </c:ext>
          </c:extLst>
        </c:ser>
        <c:dLbls>
          <c:showLegendKey val="0"/>
          <c:showVal val="0"/>
          <c:showCatName val="0"/>
          <c:showSerName val="0"/>
          <c:showPercent val="0"/>
          <c:showBubbleSize val="0"/>
        </c:dLbls>
        <c:gapWidth val="150"/>
        <c:axId val="341640904"/>
        <c:axId val="34164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2026-46C0-8197-C2B0B4EA03CD}"/>
            </c:ext>
          </c:extLst>
        </c:ser>
        <c:dLbls>
          <c:showLegendKey val="0"/>
          <c:showVal val="0"/>
          <c:showCatName val="0"/>
          <c:showSerName val="0"/>
          <c:showPercent val="0"/>
          <c:showBubbleSize val="0"/>
        </c:dLbls>
        <c:marker val="1"/>
        <c:smooth val="0"/>
        <c:axId val="341640904"/>
        <c:axId val="341641296"/>
      </c:lineChart>
      <c:dateAx>
        <c:axId val="341640904"/>
        <c:scaling>
          <c:orientation val="minMax"/>
        </c:scaling>
        <c:delete val="1"/>
        <c:axPos val="b"/>
        <c:numFmt formatCode="ge" sourceLinked="1"/>
        <c:majorTickMark val="none"/>
        <c:minorTickMark val="none"/>
        <c:tickLblPos val="none"/>
        <c:crossAx val="341641296"/>
        <c:crosses val="autoZero"/>
        <c:auto val="1"/>
        <c:lblOffset val="100"/>
        <c:baseTimeUnit val="years"/>
      </c:dateAx>
      <c:valAx>
        <c:axId val="34164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64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38.07</c:v>
                </c:pt>
                <c:pt idx="1">
                  <c:v>38.4</c:v>
                </c:pt>
                <c:pt idx="2">
                  <c:v>39.51</c:v>
                </c:pt>
                <c:pt idx="3">
                  <c:v>40.729999999999997</c:v>
                </c:pt>
                <c:pt idx="4">
                  <c:v>41.89</c:v>
                </c:pt>
              </c:numCache>
            </c:numRef>
          </c:val>
          <c:extLst>
            <c:ext xmlns:c16="http://schemas.microsoft.com/office/drawing/2014/chart" uri="{C3380CC4-5D6E-409C-BE32-E72D297353CC}">
              <c16:uniqueId val="{00000000-8D65-4DEF-B03F-C33D0313FF7B}"/>
            </c:ext>
          </c:extLst>
        </c:ser>
        <c:dLbls>
          <c:showLegendKey val="0"/>
          <c:showVal val="0"/>
          <c:showCatName val="0"/>
          <c:showSerName val="0"/>
          <c:showPercent val="0"/>
          <c:showBubbleSize val="0"/>
        </c:dLbls>
        <c:gapWidth val="150"/>
        <c:axId val="341640512"/>
        <c:axId val="34164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8D65-4DEF-B03F-C33D0313FF7B}"/>
            </c:ext>
          </c:extLst>
        </c:ser>
        <c:dLbls>
          <c:showLegendKey val="0"/>
          <c:showVal val="0"/>
          <c:showCatName val="0"/>
          <c:showSerName val="0"/>
          <c:showPercent val="0"/>
          <c:showBubbleSize val="0"/>
        </c:dLbls>
        <c:marker val="1"/>
        <c:smooth val="0"/>
        <c:axId val="341640512"/>
        <c:axId val="341640120"/>
      </c:lineChart>
      <c:dateAx>
        <c:axId val="341640512"/>
        <c:scaling>
          <c:orientation val="minMax"/>
        </c:scaling>
        <c:delete val="1"/>
        <c:axPos val="b"/>
        <c:numFmt formatCode="ge" sourceLinked="1"/>
        <c:majorTickMark val="none"/>
        <c:minorTickMark val="none"/>
        <c:tickLblPos val="none"/>
        <c:crossAx val="341640120"/>
        <c:crosses val="autoZero"/>
        <c:auto val="1"/>
        <c:lblOffset val="100"/>
        <c:baseTimeUnit val="years"/>
      </c:dateAx>
      <c:valAx>
        <c:axId val="34164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7.07</c:v>
                </c:pt>
                <c:pt idx="1">
                  <c:v>7.43</c:v>
                </c:pt>
                <c:pt idx="2">
                  <c:v>7.63</c:v>
                </c:pt>
                <c:pt idx="3">
                  <c:v>7.68</c:v>
                </c:pt>
                <c:pt idx="4">
                  <c:v>7.71</c:v>
                </c:pt>
              </c:numCache>
            </c:numRef>
          </c:val>
          <c:extLst>
            <c:ext xmlns:c16="http://schemas.microsoft.com/office/drawing/2014/chart" uri="{C3380CC4-5D6E-409C-BE32-E72D297353CC}">
              <c16:uniqueId val="{00000000-CEDA-486B-B4F3-41E9FEF79809}"/>
            </c:ext>
          </c:extLst>
        </c:ser>
        <c:dLbls>
          <c:showLegendKey val="0"/>
          <c:showVal val="0"/>
          <c:showCatName val="0"/>
          <c:showSerName val="0"/>
          <c:showPercent val="0"/>
          <c:showBubbleSize val="0"/>
        </c:dLbls>
        <c:gapWidth val="150"/>
        <c:axId val="341643648"/>
        <c:axId val="34163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CEDA-486B-B4F3-41E9FEF79809}"/>
            </c:ext>
          </c:extLst>
        </c:ser>
        <c:dLbls>
          <c:showLegendKey val="0"/>
          <c:showVal val="0"/>
          <c:showCatName val="0"/>
          <c:showSerName val="0"/>
          <c:showPercent val="0"/>
          <c:showBubbleSize val="0"/>
        </c:dLbls>
        <c:marker val="1"/>
        <c:smooth val="0"/>
        <c:axId val="341643648"/>
        <c:axId val="341638552"/>
      </c:lineChart>
      <c:dateAx>
        <c:axId val="341643648"/>
        <c:scaling>
          <c:orientation val="minMax"/>
        </c:scaling>
        <c:delete val="1"/>
        <c:axPos val="b"/>
        <c:numFmt formatCode="ge" sourceLinked="1"/>
        <c:majorTickMark val="none"/>
        <c:minorTickMark val="none"/>
        <c:tickLblPos val="none"/>
        <c:crossAx val="341638552"/>
        <c:crosses val="autoZero"/>
        <c:auto val="1"/>
        <c:lblOffset val="100"/>
        <c:baseTimeUnit val="years"/>
      </c:dateAx>
      <c:valAx>
        <c:axId val="34163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10.029999999999999</c:v>
                </c:pt>
                <c:pt idx="3">
                  <c:v>0</c:v>
                </c:pt>
                <c:pt idx="4">
                  <c:v>0</c:v>
                </c:pt>
              </c:numCache>
            </c:numRef>
          </c:val>
          <c:extLst>
            <c:ext xmlns:c16="http://schemas.microsoft.com/office/drawing/2014/chart" uri="{C3380CC4-5D6E-409C-BE32-E72D297353CC}">
              <c16:uniqueId val="{00000000-E4B0-4AF0-89B2-A0B10F2BFB17}"/>
            </c:ext>
          </c:extLst>
        </c:ser>
        <c:dLbls>
          <c:showLegendKey val="0"/>
          <c:showVal val="0"/>
          <c:showCatName val="0"/>
          <c:showSerName val="0"/>
          <c:showPercent val="0"/>
          <c:showBubbleSize val="0"/>
        </c:dLbls>
        <c:gapWidth val="150"/>
        <c:axId val="341645216"/>
        <c:axId val="3416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E4B0-4AF0-89B2-A0B10F2BFB17}"/>
            </c:ext>
          </c:extLst>
        </c:ser>
        <c:dLbls>
          <c:showLegendKey val="0"/>
          <c:showVal val="0"/>
          <c:showCatName val="0"/>
          <c:showSerName val="0"/>
          <c:showPercent val="0"/>
          <c:showBubbleSize val="0"/>
        </c:dLbls>
        <c:marker val="1"/>
        <c:smooth val="0"/>
        <c:axId val="341645216"/>
        <c:axId val="341645608"/>
      </c:lineChart>
      <c:dateAx>
        <c:axId val="341645216"/>
        <c:scaling>
          <c:orientation val="minMax"/>
        </c:scaling>
        <c:delete val="1"/>
        <c:axPos val="b"/>
        <c:numFmt formatCode="ge" sourceLinked="1"/>
        <c:majorTickMark val="none"/>
        <c:minorTickMark val="none"/>
        <c:tickLblPos val="none"/>
        <c:crossAx val="341645608"/>
        <c:crosses val="autoZero"/>
        <c:auto val="1"/>
        <c:lblOffset val="100"/>
        <c:baseTimeUnit val="years"/>
      </c:dateAx>
      <c:valAx>
        <c:axId val="341645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6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322.76</c:v>
                </c:pt>
                <c:pt idx="1">
                  <c:v>327.5</c:v>
                </c:pt>
                <c:pt idx="2">
                  <c:v>294.14999999999998</c:v>
                </c:pt>
                <c:pt idx="3">
                  <c:v>235.08</c:v>
                </c:pt>
                <c:pt idx="4">
                  <c:v>215.84</c:v>
                </c:pt>
              </c:numCache>
            </c:numRef>
          </c:val>
          <c:extLst>
            <c:ext xmlns:c16="http://schemas.microsoft.com/office/drawing/2014/chart" uri="{C3380CC4-5D6E-409C-BE32-E72D297353CC}">
              <c16:uniqueId val="{00000000-C418-424C-ABEC-C40A16756723}"/>
            </c:ext>
          </c:extLst>
        </c:ser>
        <c:dLbls>
          <c:showLegendKey val="0"/>
          <c:showVal val="0"/>
          <c:showCatName val="0"/>
          <c:showSerName val="0"/>
          <c:showPercent val="0"/>
          <c:showBubbleSize val="0"/>
        </c:dLbls>
        <c:gapWidth val="150"/>
        <c:axId val="342194728"/>
        <c:axId val="3421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C418-424C-ABEC-C40A16756723}"/>
            </c:ext>
          </c:extLst>
        </c:ser>
        <c:dLbls>
          <c:showLegendKey val="0"/>
          <c:showVal val="0"/>
          <c:showCatName val="0"/>
          <c:showSerName val="0"/>
          <c:showPercent val="0"/>
          <c:showBubbleSize val="0"/>
        </c:dLbls>
        <c:marker val="1"/>
        <c:smooth val="0"/>
        <c:axId val="342194728"/>
        <c:axId val="342195512"/>
      </c:lineChart>
      <c:dateAx>
        <c:axId val="342194728"/>
        <c:scaling>
          <c:orientation val="minMax"/>
        </c:scaling>
        <c:delete val="1"/>
        <c:axPos val="b"/>
        <c:numFmt formatCode="ge" sourceLinked="1"/>
        <c:majorTickMark val="none"/>
        <c:minorTickMark val="none"/>
        <c:tickLblPos val="none"/>
        <c:crossAx val="342195512"/>
        <c:crosses val="autoZero"/>
        <c:auto val="1"/>
        <c:lblOffset val="100"/>
        <c:baseTimeUnit val="years"/>
      </c:dateAx>
      <c:valAx>
        <c:axId val="342195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1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453.39</c:v>
                </c:pt>
                <c:pt idx="1">
                  <c:v>480.75</c:v>
                </c:pt>
                <c:pt idx="2">
                  <c:v>488.32</c:v>
                </c:pt>
                <c:pt idx="3">
                  <c:v>429.59</c:v>
                </c:pt>
                <c:pt idx="4">
                  <c:v>418.88</c:v>
                </c:pt>
              </c:numCache>
            </c:numRef>
          </c:val>
          <c:extLst>
            <c:ext xmlns:c16="http://schemas.microsoft.com/office/drawing/2014/chart" uri="{C3380CC4-5D6E-409C-BE32-E72D297353CC}">
              <c16:uniqueId val="{00000000-68A4-45D8-8D33-A72FB626BCFF}"/>
            </c:ext>
          </c:extLst>
        </c:ser>
        <c:dLbls>
          <c:showLegendKey val="0"/>
          <c:showVal val="0"/>
          <c:showCatName val="0"/>
          <c:showSerName val="0"/>
          <c:showPercent val="0"/>
          <c:showBubbleSize val="0"/>
        </c:dLbls>
        <c:gapWidth val="150"/>
        <c:axId val="342194336"/>
        <c:axId val="34219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68A4-45D8-8D33-A72FB626BCFF}"/>
            </c:ext>
          </c:extLst>
        </c:ser>
        <c:dLbls>
          <c:showLegendKey val="0"/>
          <c:showVal val="0"/>
          <c:showCatName val="0"/>
          <c:showSerName val="0"/>
          <c:showPercent val="0"/>
          <c:showBubbleSize val="0"/>
        </c:dLbls>
        <c:marker val="1"/>
        <c:smooth val="0"/>
        <c:axId val="342194336"/>
        <c:axId val="342193160"/>
      </c:lineChart>
      <c:dateAx>
        <c:axId val="342194336"/>
        <c:scaling>
          <c:orientation val="minMax"/>
        </c:scaling>
        <c:delete val="1"/>
        <c:axPos val="b"/>
        <c:numFmt formatCode="ge" sourceLinked="1"/>
        <c:majorTickMark val="none"/>
        <c:minorTickMark val="none"/>
        <c:tickLblPos val="none"/>
        <c:crossAx val="342193160"/>
        <c:crosses val="autoZero"/>
        <c:auto val="1"/>
        <c:lblOffset val="100"/>
        <c:baseTimeUnit val="years"/>
      </c:dateAx>
      <c:valAx>
        <c:axId val="34219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1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93.46</c:v>
                </c:pt>
                <c:pt idx="1">
                  <c:v>88.09</c:v>
                </c:pt>
                <c:pt idx="2">
                  <c:v>86.91</c:v>
                </c:pt>
                <c:pt idx="3">
                  <c:v>102.77</c:v>
                </c:pt>
                <c:pt idx="4">
                  <c:v>103.82</c:v>
                </c:pt>
              </c:numCache>
            </c:numRef>
          </c:val>
          <c:extLst>
            <c:ext xmlns:c16="http://schemas.microsoft.com/office/drawing/2014/chart" uri="{C3380CC4-5D6E-409C-BE32-E72D297353CC}">
              <c16:uniqueId val="{00000000-84A9-40B1-8741-3F72ADB0C3C5}"/>
            </c:ext>
          </c:extLst>
        </c:ser>
        <c:dLbls>
          <c:showLegendKey val="0"/>
          <c:showVal val="0"/>
          <c:showCatName val="0"/>
          <c:showSerName val="0"/>
          <c:showPercent val="0"/>
          <c:showBubbleSize val="0"/>
        </c:dLbls>
        <c:gapWidth val="150"/>
        <c:axId val="342195120"/>
        <c:axId val="3421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84A9-40B1-8741-3F72ADB0C3C5}"/>
            </c:ext>
          </c:extLst>
        </c:ser>
        <c:dLbls>
          <c:showLegendKey val="0"/>
          <c:showVal val="0"/>
          <c:showCatName val="0"/>
          <c:showSerName val="0"/>
          <c:showPercent val="0"/>
          <c:showBubbleSize val="0"/>
        </c:dLbls>
        <c:marker val="1"/>
        <c:smooth val="0"/>
        <c:axId val="342195120"/>
        <c:axId val="342192768"/>
      </c:lineChart>
      <c:dateAx>
        <c:axId val="342195120"/>
        <c:scaling>
          <c:orientation val="minMax"/>
        </c:scaling>
        <c:delete val="1"/>
        <c:axPos val="b"/>
        <c:numFmt formatCode="ge" sourceLinked="1"/>
        <c:majorTickMark val="none"/>
        <c:minorTickMark val="none"/>
        <c:tickLblPos val="none"/>
        <c:crossAx val="342192768"/>
        <c:crosses val="autoZero"/>
        <c:auto val="1"/>
        <c:lblOffset val="100"/>
        <c:baseTimeUnit val="years"/>
      </c:dateAx>
      <c:valAx>
        <c:axId val="342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143.19</c:v>
                </c:pt>
                <c:pt idx="1">
                  <c:v>152.51</c:v>
                </c:pt>
                <c:pt idx="2">
                  <c:v>154.07</c:v>
                </c:pt>
                <c:pt idx="3">
                  <c:v>147.09</c:v>
                </c:pt>
                <c:pt idx="4">
                  <c:v>148.93</c:v>
                </c:pt>
              </c:numCache>
            </c:numRef>
          </c:val>
          <c:extLst>
            <c:ext xmlns:c16="http://schemas.microsoft.com/office/drawing/2014/chart" uri="{C3380CC4-5D6E-409C-BE32-E72D297353CC}">
              <c16:uniqueId val="{00000000-AF51-40AE-835E-9D6EF19603B2}"/>
            </c:ext>
          </c:extLst>
        </c:ser>
        <c:dLbls>
          <c:showLegendKey val="0"/>
          <c:showVal val="0"/>
          <c:showCatName val="0"/>
          <c:showSerName val="0"/>
          <c:showPercent val="0"/>
          <c:showBubbleSize val="0"/>
        </c:dLbls>
        <c:gapWidth val="150"/>
        <c:axId val="342195904"/>
        <c:axId val="34219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AF51-40AE-835E-9D6EF19603B2}"/>
            </c:ext>
          </c:extLst>
        </c:ser>
        <c:dLbls>
          <c:showLegendKey val="0"/>
          <c:showVal val="0"/>
          <c:showCatName val="0"/>
          <c:showSerName val="0"/>
          <c:showPercent val="0"/>
          <c:showBubbleSize val="0"/>
        </c:dLbls>
        <c:marker val="1"/>
        <c:smooth val="0"/>
        <c:axId val="342195904"/>
        <c:axId val="342196296"/>
      </c:lineChart>
      <c:dateAx>
        <c:axId val="342195904"/>
        <c:scaling>
          <c:orientation val="minMax"/>
        </c:scaling>
        <c:delete val="1"/>
        <c:axPos val="b"/>
        <c:numFmt formatCode="ge" sourceLinked="1"/>
        <c:majorTickMark val="none"/>
        <c:minorTickMark val="none"/>
        <c:tickLblPos val="none"/>
        <c:crossAx val="342196296"/>
        <c:crosses val="autoZero"/>
        <c:auto val="1"/>
        <c:lblOffset val="100"/>
        <c:baseTimeUnit val="years"/>
      </c:dateAx>
      <c:valAx>
        <c:axId val="3421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7" zoomScaleNormal="100" workbookViewId="0">
      <selection activeCell="CD32" sqref="CD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深谷市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143675</v>
      </c>
      <c r="AM8" s="70"/>
      <c r="AN8" s="70"/>
      <c r="AO8" s="70"/>
      <c r="AP8" s="70"/>
      <c r="AQ8" s="70"/>
      <c r="AR8" s="70"/>
      <c r="AS8" s="70"/>
      <c r="AT8" s="66">
        <f>データ!$S$6</f>
        <v>138.37</v>
      </c>
      <c r="AU8" s="67"/>
      <c r="AV8" s="67"/>
      <c r="AW8" s="67"/>
      <c r="AX8" s="67"/>
      <c r="AY8" s="67"/>
      <c r="AZ8" s="67"/>
      <c r="BA8" s="67"/>
      <c r="BB8" s="69">
        <f>データ!$T$6</f>
        <v>1038.3399999999999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67.8</v>
      </c>
      <c r="J10" s="67"/>
      <c r="K10" s="67"/>
      <c r="L10" s="67"/>
      <c r="M10" s="67"/>
      <c r="N10" s="67"/>
      <c r="O10" s="68"/>
      <c r="P10" s="69">
        <f>データ!$P$6</f>
        <v>98.02</v>
      </c>
      <c r="Q10" s="69"/>
      <c r="R10" s="69"/>
      <c r="S10" s="69"/>
      <c r="T10" s="69"/>
      <c r="U10" s="69"/>
      <c r="V10" s="69"/>
      <c r="W10" s="70">
        <f>データ!$Q$6</f>
        <v>2786</v>
      </c>
      <c r="X10" s="70"/>
      <c r="Y10" s="70"/>
      <c r="Z10" s="70"/>
      <c r="AA10" s="70"/>
      <c r="AB10" s="70"/>
      <c r="AC10" s="70"/>
      <c r="AD10" s="2"/>
      <c r="AE10" s="2"/>
      <c r="AF10" s="2"/>
      <c r="AG10" s="2"/>
      <c r="AH10" s="4"/>
      <c r="AI10" s="4"/>
      <c r="AJ10" s="4"/>
      <c r="AK10" s="4"/>
      <c r="AL10" s="70">
        <f>データ!$U$6</f>
        <v>140841</v>
      </c>
      <c r="AM10" s="70"/>
      <c r="AN10" s="70"/>
      <c r="AO10" s="70"/>
      <c r="AP10" s="70"/>
      <c r="AQ10" s="70"/>
      <c r="AR10" s="70"/>
      <c r="AS10" s="70"/>
      <c r="AT10" s="66">
        <f>データ!$V$6</f>
        <v>139.52000000000001</v>
      </c>
      <c r="AU10" s="67"/>
      <c r="AV10" s="67"/>
      <c r="AW10" s="67"/>
      <c r="AX10" s="67"/>
      <c r="AY10" s="67"/>
      <c r="AZ10" s="67"/>
      <c r="BA10" s="67"/>
      <c r="BB10" s="69">
        <f>データ!$W$6</f>
        <v>1009.47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4" t="s">
        <v>106</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104</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4"/>
      <c r="BM60" s="45"/>
      <c r="BN60" s="45"/>
      <c r="BO60" s="45"/>
      <c r="BP60" s="45"/>
      <c r="BQ60" s="45"/>
      <c r="BR60" s="45"/>
      <c r="BS60" s="45"/>
      <c r="BT60" s="45"/>
      <c r="BU60" s="45"/>
      <c r="BV60" s="45"/>
      <c r="BW60" s="45"/>
      <c r="BX60" s="45"/>
      <c r="BY60" s="45"/>
      <c r="BZ60" s="4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4"/>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105</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RLjS0V0+AU47DOo/XBi2dbHK1rP4qThrYXlOyZPq3hRQYXOdIa9VNA73pVnNIQOXiRTKN7wBBIuBi2fToxcyQ==" saltValue="trXb6InXJJryGesqKOTP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112186</v>
      </c>
      <c r="D6" s="34">
        <f t="shared" si="3"/>
        <v>46</v>
      </c>
      <c r="E6" s="34">
        <f t="shared" si="3"/>
        <v>1</v>
      </c>
      <c r="F6" s="34">
        <f t="shared" si="3"/>
        <v>0</v>
      </c>
      <c r="G6" s="34">
        <f t="shared" si="3"/>
        <v>1</v>
      </c>
      <c r="H6" s="34" t="str">
        <f t="shared" si="3"/>
        <v>埼玉県　深谷市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67.8</v>
      </c>
      <c r="P6" s="35">
        <f t="shared" si="3"/>
        <v>98.02</v>
      </c>
      <c r="Q6" s="35">
        <f t="shared" si="3"/>
        <v>2786</v>
      </c>
      <c r="R6" s="35">
        <f t="shared" si="3"/>
        <v>143675</v>
      </c>
      <c r="S6" s="35">
        <f t="shared" si="3"/>
        <v>138.37</v>
      </c>
      <c r="T6" s="35">
        <f t="shared" si="3"/>
        <v>1038.3399999999999</v>
      </c>
      <c r="U6" s="35">
        <f t="shared" si="3"/>
        <v>140841</v>
      </c>
      <c r="V6" s="35">
        <f t="shared" si="3"/>
        <v>139.52000000000001</v>
      </c>
      <c r="W6" s="35">
        <f t="shared" si="3"/>
        <v>1009.47</v>
      </c>
      <c r="X6" s="36">
        <f>IF(X7="",NA(),X7)</f>
        <v>101.41</v>
      </c>
      <c r="Y6" s="36">
        <f t="shared" ref="Y6:AG6" si="4">IF(Y7="",NA(),Y7)</f>
        <v>95.49</v>
      </c>
      <c r="Z6" s="36">
        <f t="shared" si="4"/>
        <v>94.83</v>
      </c>
      <c r="AA6" s="36">
        <f t="shared" si="4"/>
        <v>109.59</v>
      </c>
      <c r="AB6" s="36">
        <f t="shared" si="4"/>
        <v>110.23</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6">
        <f t="shared" si="5"/>
        <v>10.029999999999999</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322.76</v>
      </c>
      <c r="AU6" s="36">
        <f t="shared" ref="AU6:BC6" si="6">IF(AU7="",NA(),AU7)</f>
        <v>327.5</v>
      </c>
      <c r="AV6" s="36">
        <f t="shared" si="6"/>
        <v>294.14999999999998</v>
      </c>
      <c r="AW6" s="36">
        <f t="shared" si="6"/>
        <v>235.08</v>
      </c>
      <c r="AX6" s="36">
        <f t="shared" si="6"/>
        <v>215.84</v>
      </c>
      <c r="AY6" s="36">
        <f t="shared" si="6"/>
        <v>344.19</v>
      </c>
      <c r="AZ6" s="36">
        <f t="shared" si="6"/>
        <v>352.05</v>
      </c>
      <c r="BA6" s="36">
        <f t="shared" si="6"/>
        <v>349.04</v>
      </c>
      <c r="BB6" s="36">
        <f t="shared" si="6"/>
        <v>337.49</v>
      </c>
      <c r="BC6" s="36">
        <f t="shared" si="6"/>
        <v>335.6</v>
      </c>
      <c r="BD6" s="35" t="str">
        <f>IF(BD7="","",IF(BD7="-","【-】","【"&amp;SUBSTITUTE(TEXT(BD7,"#,##0.00"),"-","△")&amp;"】"))</f>
        <v>【261.93】</v>
      </c>
      <c r="BE6" s="36">
        <f>IF(BE7="",NA(),BE7)</f>
        <v>453.39</v>
      </c>
      <c r="BF6" s="36">
        <f t="shared" ref="BF6:BN6" si="7">IF(BF7="",NA(),BF7)</f>
        <v>480.75</v>
      </c>
      <c r="BG6" s="36">
        <f t="shared" si="7"/>
        <v>488.32</v>
      </c>
      <c r="BH6" s="36">
        <f t="shared" si="7"/>
        <v>429.59</v>
      </c>
      <c r="BI6" s="36">
        <f t="shared" si="7"/>
        <v>418.88</v>
      </c>
      <c r="BJ6" s="36">
        <f t="shared" si="7"/>
        <v>252.09</v>
      </c>
      <c r="BK6" s="36">
        <f t="shared" si="7"/>
        <v>250.76</v>
      </c>
      <c r="BL6" s="36">
        <f t="shared" si="7"/>
        <v>254.54</v>
      </c>
      <c r="BM6" s="36">
        <f t="shared" si="7"/>
        <v>265.92</v>
      </c>
      <c r="BN6" s="36">
        <f t="shared" si="7"/>
        <v>258.26</v>
      </c>
      <c r="BO6" s="35" t="str">
        <f>IF(BO7="","",IF(BO7="-","【-】","【"&amp;SUBSTITUTE(TEXT(BO7,"#,##0.00"),"-","△")&amp;"】"))</f>
        <v>【270.46】</v>
      </c>
      <c r="BP6" s="36">
        <f>IF(BP7="",NA(),BP7)</f>
        <v>93.46</v>
      </c>
      <c r="BQ6" s="36">
        <f t="shared" ref="BQ6:BY6" si="8">IF(BQ7="",NA(),BQ7)</f>
        <v>88.09</v>
      </c>
      <c r="BR6" s="36">
        <f t="shared" si="8"/>
        <v>86.91</v>
      </c>
      <c r="BS6" s="36">
        <f t="shared" si="8"/>
        <v>102.77</v>
      </c>
      <c r="BT6" s="36">
        <f t="shared" si="8"/>
        <v>103.82</v>
      </c>
      <c r="BU6" s="36">
        <f t="shared" si="8"/>
        <v>106.22</v>
      </c>
      <c r="BV6" s="36">
        <f t="shared" si="8"/>
        <v>106.69</v>
      </c>
      <c r="BW6" s="36">
        <f t="shared" si="8"/>
        <v>106.52</v>
      </c>
      <c r="BX6" s="36">
        <f t="shared" si="8"/>
        <v>105.86</v>
      </c>
      <c r="BY6" s="36">
        <f t="shared" si="8"/>
        <v>106.07</v>
      </c>
      <c r="BZ6" s="35" t="str">
        <f>IF(BZ7="","",IF(BZ7="-","【-】","【"&amp;SUBSTITUTE(TEXT(BZ7,"#,##0.00"),"-","△")&amp;"】"))</f>
        <v>【103.91】</v>
      </c>
      <c r="CA6" s="36">
        <f>IF(CA7="",NA(),CA7)</f>
        <v>143.19</v>
      </c>
      <c r="CB6" s="36">
        <f t="shared" ref="CB6:CJ6" si="9">IF(CB7="",NA(),CB7)</f>
        <v>152.51</v>
      </c>
      <c r="CC6" s="36">
        <f t="shared" si="9"/>
        <v>154.07</v>
      </c>
      <c r="CD6" s="36">
        <f t="shared" si="9"/>
        <v>147.09</v>
      </c>
      <c r="CE6" s="36">
        <f t="shared" si="9"/>
        <v>148.93</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76.25</v>
      </c>
      <c r="CM6" s="36">
        <f t="shared" ref="CM6:CU6" si="10">IF(CM7="",NA(),CM7)</f>
        <v>76.48</v>
      </c>
      <c r="CN6" s="36">
        <f t="shared" si="10"/>
        <v>75.77</v>
      </c>
      <c r="CO6" s="36">
        <f t="shared" si="10"/>
        <v>75.930000000000007</v>
      </c>
      <c r="CP6" s="36">
        <f t="shared" si="10"/>
        <v>75.790000000000006</v>
      </c>
      <c r="CQ6" s="36">
        <f t="shared" si="10"/>
        <v>62.12</v>
      </c>
      <c r="CR6" s="36">
        <f t="shared" si="10"/>
        <v>62.26</v>
      </c>
      <c r="CS6" s="36">
        <f t="shared" si="10"/>
        <v>62.1</v>
      </c>
      <c r="CT6" s="36">
        <f t="shared" si="10"/>
        <v>62.38</v>
      </c>
      <c r="CU6" s="36">
        <f t="shared" si="10"/>
        <v>62.83</v>
      </c>
      <c r="CV6" s="35" t="str">
        <f>IF(CV7="","",IF(CV7="-","【-】","【"&amp;SUBSTITUTE(TEXT(CV7,"#,##0.00"),"-","△")&amp;"】"))</f>
        <v>【60.27】</v>
      </c>
      <c r="CW6" s="36">
        <f>IF(CW7="",NA(),CW7)</f>
        <v>87.8</v>
      </c>
      <c r="CX6" s="36">
        <f t="shared" ref="CX6:DF6" si="11">IF(CX7="",NA(),CX7)</f>
        <v>87.7</v>
      </c>
      <c r="CY6" s="36">
        <f t="shared" si="11"/>
        <v>87.8</v>
      </c>
      <c r="CZ6" s="36">
        <f t="shared" si="11"/>
        <v>87.9</v>
      </c>
      <c r="DA6" s="36">
        <f t="shared" si="11"/>
        <v>87.8</v>
      </c>
      <c r="DB6" s="36">
        <f t="shared" si="11"/>
        <v>89.45</v>
      </c>
      <c r="DC6" s="36">
        <f t="shared" si="11"/>
        <v>89.5</v>
      </c>
      <c r="DD6" s="36">
        <f t="shared" si="11"/>
        <v>89.52</v>
      </c>
      <c r="DE6" s="36">
        <f t="shared" si="11"/>
        <v>89.17</v>
      </c>
      <c r="DF6" s="36">
        <f t="shared" si="11"/>
        <v>88.86</v>
      </c>
      <c r="DG6" s="35" t="str">
        <f>IF(DG7="","",IF(DG7="-","【-】","【"&amp;SUBSTITUTE(TEXT(DG7,"#,##0.00"),"-","△")&amp;"】"))</f>
        <v>【89.92】</v>
      </c>
      <c r="DH6" s="36">
        <f>IF(DH7="",NA(),DH7)</f>
        <v>38.07</v>
      </c>
      <c r="DI6" s="36">
        <f t="shared" ref="DI6:DQ6" si="12">IF(DI7="",NA(),DI7)</f>
        <v>38.4</v>
      </c>
      <c r="DJ6" s="36">
        <f t="shared" si="12"/>
        <v>39.51</v>
      </c>
      <c r="DK6" s="36">
        <f t="shared" si="12"/>
        <v>40.729999999999997</v>
      </c>
      <c r="DL6" s="36">
        <f t="shared" si="12"/>
        <v>41.89</v>
      </c>
      <c r="DM6" s="36">
        <f t="shared" si="12"/>
        <v>44.91</v>
      </c>
      <c r="DN6" s="36">
        <f t="shared" si="12"/>
        <v>45.89</v>
      </c>
      <c r="DO6" s="36">
        <f t="shared" si="12"/>
        <v>46.58</v>
      </c>
      <c r="DP6" s="36">
        <f t="shared" si="12"/>
        <v>46.99</v>
      </c>
      <c r="DQ6" s="36">
        <f t="shared" si="12"/>
        <v>47.89</v>
      </c>
      <c r="DR6" s="35" t="str">
        <f>IF(DR7="","",IF(DR7="-","【-】","【"&amp;SUBSTITUTE(TEXT(DR7,"#,##0.00"),"-","△")&amp;"】"))</f>
        <v>【48.85】</v>
      </c>
      <c r="DS6" s="36">
        <f>IF(DS7="",NA(),DS7)</f>
        <v>7.07</v>
      </c>
      <c r="DT6" s="36">
        <f t="shared" ref="DT6:EB6" si="13">IF(DT7="",NA(),DT7)</f>
        <v>7.43</v>
      </c>
      <c r="DU6" s="36">
        <f t="shared" si="13"/>
        <v>7.63</v>
      </c>
      <c r="DV6" s="36">
        <f t="shared" si="13"/>
        <v>7.68</v>
      </c>
      <c r="DW6" s="36">
        <f t="shared" si="13"/>
        <v>7.71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1.0900000000000001</v>
      </c>
      <c r="EE6" s="36">
        <f t="shared" ref="EE6:EM6" si="14">IF(EE7="",NA(),EE7)</f>
        <v>1.7</v>
      </c>
      <c r="EF6" s="36">
        <f t="shared" si="14"/>
        <v>1.26</v>
      </c>
      <c r="EG6" s="36">
        <f t="shared" si="14"/>
        <v>1.25</v>
      </c>
      <c r="EH6" s="36">
        <f t="shared" si="14"/>
        <v>1.28</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112186</v>
      </c>
      <c r="D7" s="38">
        <v>46</v>
      </c>
      <c r="E7" s="38">
        <v>1</v>
      </c>
      <c r="F7" s="38">
        <v>0</v>
      </c>
      <c r="G7" s="38">
        <v>1</v>
      </c>
      <c r="H7" s="38" t="s">
        <v>92</v>
      </c>
      <c r="I7" s="38" t="s">
        <v>93</v>
      </c>
      <c r="J7" s="38" t="s">
        <v>94</v>
      </c>
      <c r="K7" s="38" t="s">
        <v>95</v>
      </c>
      <c r="L7" s="38" t="s">
        <v>96</v>
      </c>
      <c r="M7" s="38" t="s">
        <v>97</v>
      </c>
      <c r="N7" s="39" t="s">
        <v>98</v>
      </c>
      <c r="O7" s="39">
        <v>67.8</v>
      </c>
      <c r="P7" s="39">
        <v>98.02</v>
      </c>
      <c r="Q7" s="39">
        <v>2786</v>
      </c>
      <c r="R7" s="39">
        <v>143675</v>
      </c>
      <c r="S7" s="39">
        <v>138.37</v>
      </c>
      <c r="T7" s="39">
        <v>1038.3399999999999</v>
      </c>
      <c r="U7" s="39">
        <v>140841</v>
      </c>
      <c r="V7" s="39">
        <v>139.52000000000001</v>
      </c>
      <c r="W7" s="39">
        <v>1009.47</v>
      </c>
      <c r="X7" s="39">
        <v>101.41</v>
      </c>
      <c r="Y7" s="39">
        <v>95.49</v>
      </c>
      <c r="Z7" s="39">
        <v>94.83</v>
      </c>
      <c r="AA7" s="39">
        <v>109.59</v>
      </c>
      <c r="AB7" s="39">
        <v>110.23</v>
      </c>
      <c r="AC7" s="39">
        <v>113.11</v>
      </c>
      <c r="AD7" s="39">
        <v>114</v>
      </c>
      <c r="AE7" s="39">
        <v>114</v>
      </c>
      <c r="AF7" s="39">
        <v>113.68</v>
      </c>
      <c r="AG7" s="39">
        <v>113.82</v>
      </c>
      <c r="AH7" s="39">
        <v>112.83</v>
      </c>
      <c r="AI7" s="39">
        <v>0</v>
      </c>
      <c r="AJ7" s="39">
        <v>0</v>
      </c>
      <c r="AK7" s="39">
        <v>10.029999999999999</v>
      </c>
      <c r="AL7" s="39">
        <v>0</v>
      </c>
      <c r="AM7" s="39">
        <v>0</v>
      </c>
      <c r="AN7" s="39">
        <v>0</v>
      </c>
      <c r="AO7" s="39">
        <v>0.03</v>
      </c>
      <c r="AP7" s="39">
        <v>0.23</v>
      </c>
      <c r="AQ7" s="39">
        <v>0.03</v>
      </c>
      <c r="AR7" s="39">
        <v>0</v>
      </c>
      <c r="AS7" s="39">
        <v>1.05</v>
      </c>
      <c r="AT7" s="39">
        <v>322.76</v>
      </c>
      <c r="AU7" s="39">
        <v>327.5</v>
      </c>
      <c r="AV7" s="39">
        <v>294.14999999999998</v>
      </c>
      <c r="AW7" s="39">
        <v>235.08</v>
      </c>
      <c r="AX7" s="39">
        <v>215.84</v>
      </c>
      <c r="AY7" s="39">
        <v>344.19</v>
      </c>
      <c r="AZ7" s="39">
        <v>352.05</v>
      </c>
      <c r="BA7" s="39">
        <v>349.04</v>
      </c>
      <c r="BB7" s="39">
        <v>337.49</v>
      </c>
      <c r="BC7" s="39">
        <v>335.6</v>
      </c>
      <c r="BD7" s="39">
        <v>261.93</v>
      </c>
      <c r="BE7" s="39">
        <v>453.39</v>
      </c>
      <c r="BF7" s="39">
        <v>480.75</v>
      </c>
      <c r="BG7" s="39">
        <v>488.32</v>
      </c>
      <c r="BH7" s="39">
        <v>429.59</v>
      </c>
      <c r="BI7" s="39">
        <v>418.88</v>
      </c>
      <c r="BJ7" s="39">
        <v>252.09</v>
      </c>
      <c r="BK7" s="39">
        <v>250.76</v>
      </c>
      <c r="BL7" s="39">
        <v>254.54</v>
      </c>
      <c r="BM7" s="39">
        <v>265.92</v>
      </c>
      <c r="BN7" s="39">
        <v>258.26</v>
      </c>
      <c r="BO7" s="39">
        <v>270.45999999999998</v>
      </c>
      <c r="BP7" s="39">
        <v>93.46</v>
      </c>
      <c r="BQ7" s="39">
        <v>88.09</v>
      </c>
      <c r="BR7" s="39">
        <v>86.91</v>
      </c>
      <c r="BS7" s="39">
        <v>102.77</v>
      </c>
      <c r="BT7" s="39">
        <v>103.82</v>
      </c>
      <c r="BU7" s="39">
        <v>106.22</v>
      </c>
      <c r="BV7" s="39">
        <v>106.69</v>
      </c>
      <c r="BW7" s="39">
        <v>106.52</v>
      </c>
      <c r="BX7" s="39">
        <v>105.86</v>
      </c>
      <c r="BY7" s="39">
        <v>106.07</v>
      </c>
      <c r="BZ7" s="39">
        <v>103.91</v>
      </c>
      <c r="CA7" s="39">
        <v>143.19</v>
      </c>
      <c r="CB7" s="39">
        <v>152.51</v>
      </c>
      <c r="CC7" s="39">
        <v>154.07</v>
      </c>
      <c r="CD7" s="39">
        <v>147.09</v>
      </c>
      <c r="CE7" s="39">
        <v>148.93</v>
      </c>
      <c r="CF7" s="39">
        <v>155.22999999999999</v>
      </c>
      <c r="CG7" s="39">
        <v>154.91999999999999</v>
      </c>
      <c r="CH7" s="39">
        <v>155.80000000000001</v>
      </c>
      <c r="CI7" s="39">
        <v>158.58000000000001</v>
      </c>
      <c r="CJ7" s="39">
        <v>159.22</v>
      </c>
      <c r="CK7" s="39">
        <v>167.11</v>
      </c>
      <c r="CL7" s="39">
        <v>76.25</v>
      </c>
      <c r="CM7" s="39">
        <v>76.48</v>
      </c>
      <c r="CN7" s="39">
        <v>75.77</v>
      </c>
      <c r="CO7" s="39">
        <v>75.930000000000007</v>
      </c>
      <c r="CP7" s="39">
        <v>75.790000000000006</v>
      </c>
      <c r="CQ7" s="39">
        <v>62.12</v>
      </c>
      <c r="CR7" s="39">
        <v>62.26</v>
      </c>
      <c r="CS7" s="39">
        <v>62.1</v>
      </c>
      <c r="CT7" s="39">
        <v>62.38</v>
      </c>
      <c r="CU7" s="39">
        <v>62.83</v>
      </c>
      <c r="CV7" s="39">
        <v>60.27</v>
      </c>
      <c r="CW7" s="39">
        <v>87.8</v>
      </c>
      <c r="CX7" s="39">
        <v>87.7</v>
      </c>
      <c r="CY7" s="39">
        <v>87.8</v>
      </c>
      <c r="CZ7" s="39">
        <v>87.9</v>
      </c>
      <c r="DA7" s="39">
        <v>87.8</v>
      </c>
      <c r="DB7" s="39">
        <v>89.45</v>
      </c>
      <c r="DC7" s="39">
        <v>89.5</v>
      </c>
      <c r="DD7" s="39">
        <v>89.52</v>
      </c>
      <c r="DE7" s="39">
        <v>89.17</v>
      </c>
      <c r="DF7" s="39">
        <v>88.86</v>
      </c>
      <c r="DG7" s="39">
        <v>89.92</v>
      </c>
      <c r="DH7" s="39">
        <v>38.07</v>
      </c>
      <c r="DI7" s="39">
        <v>38.4</v>
      </c>
      <c r="DJ7" s="39">
        <v>39.51</v>
      </c>
      <c r="DK7" s="39">
        <v>40.729999999999997</v>
      </c>
      <c r="DL7" s="39">
        <v>41.89</v>
      </c>
      <c r="DM7" s="39">
        <v>44.91</v>
      </c>
      <c r="DN7" s="39">
        <v>45.89</v>
      </c>
      <c r="DO7" s="39">
        <v>46.58</v>
      </c>
      <c r="DP7" s="39">
        <v>46.99</v>
      </c>
      <c r="DQ7" s="39">
        <v>47.89</v>
      </c>
      <c r="DR7" s="39">
        <v>48.85</v>
      </c>
      <c r="DS7" s="39">
        <v>7.07</v>
      </c>
      <c r="DT7" s="39">
        <v>7.43</v>
      </c>
      <c r="DU7" s="39">
        <v>7.63</v>
      </c>
      <c r="DV7" s="39">
        <v>7.68</v>
      </c>
      <c r="DW7" s="39">
        <v>7.71</v>
      </c>
      <c r="DX7" s="39">
        <v>12.03</v>
      </c>
      <c r="DY7" s="39">
        <v>13.14</v>
      </c>
      <c r="DZ7" s="39">
        <v>14.45</v>
      </c>
      <c r="EA7" s="39">
        <v>15.83</v>
      </c>
      <c r="EB7" s="39">
        <v>16.899999999999999</v>
      </c>
      <c r="EC7" s="39">
        <v>17.8</v>
      </c>
      <c r="ED7" s="39">
        <v>1.0900000000000001</v>
      </c>
      <c r="EE7" s="39">
        <v>1.7</v>
      </c>
      <c r="EF7" s="39">
        <v>1.26</v>
      </c>
      <c r="EG7" s="39">
        <v>1.25</v>
      </c>
      <c r="EH7" s="39">
        <v>1.28</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2020-02-06T06:17:54Z</cp:lastPrinted>
  <dcterms:created xsi:type="dcterms:W3CDTF">2019-12-05T04:12:16Z</dcterms:created>
  <dcterms:modified xsi:type="dcterms:W3CDTF">2020-02-06T06:17:55Z</dcterms:modified>
  <cp:category/>
</cp:coreProperties>
</file>