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0903\70_Gesui\300　業務\07_経営戦略\02 経営比較分析表\R2.1.15公営企業に係る「経営比較分析表」の分析について\【経営比較分析表】2018_112313_47_1718\"/>
    </mc:Choice>
  </mc:AlternateContent>
  <workbookProtection workbookAlgorithmName="SHA-512" workbookHashValue="93oirlweliP3l44VipS5MHBGThAz7kWB/jcmB/esjdjAPsQN2MXs05HG6/Y2nvSG6+GrH0URTFclx+zVINissw==" workbookSaltValue="aSrNI8SMdtDjB2qyoLLib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<sst xmlns="http://schemas.openxmlformats.org/spreadsheetml/2006/main" count="233" uniqueCount="113">
  <si>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</si>
  <si>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</si>
  <si>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</si>
  <si>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</si>
  <si>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</si>
  <si>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</si>
  <si>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</si>
  <si>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</si>
  <si>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</si>
  <si>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</si>
  <si>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</si>
  <si>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</si>
  <si>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</si>
  <si>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</si>
  <si>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</si>
  <si>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</si>
  <si>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</si>
  <si>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</si>
  <si>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</si>
  <si>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</si>
  <si>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</si>
  <si>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</si>
  <si>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</si>
  <si>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</si>
  <si>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</si>
  <si>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</si>
  <si>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</si>
  <si>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</si>
  <si>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</si>
  <si>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</si>
  <si>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</si>
  <si>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</si>
  <si>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</si>
  <si>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</si>
  <si>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</si>
  <si>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</si>
  <si>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</si>
  <si>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</si>
  <si>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</si>
  <si>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</si>
  <si>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</si>
  <si>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</si>
  <si>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</si>
  <si>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</si>
  <si>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</si>
  <si>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</si>
  <si>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</si>
  <si>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</si>
  <si>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</si>
  <si>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</si>
  <si>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</si>
  <si>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</si>
  <si>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</si>
  <si>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</si>
  <si>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</si>
  <si>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</si>
  <si>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</si>
  <si>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</si>
  <si>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</si>
  <si>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</si>
  <si>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</si>
  <si>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</si>
  <si>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</si>
  <si>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</si>
  <si>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</si>
  <si>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</si>
  <si>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</si>
  <si>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</si>
  <si>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</si>
  <si>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</si>
  <si>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</si>
  <si>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</si>
  <si>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</si>
  <si>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</si>
  <si>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</si>
  <si>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</si>
  <si>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</si>
  <si>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</si>
  <si>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</si>
  <si>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</si>
  <si>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</si>
  <si>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</si>
  <si>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</si>
  <si>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</si>
  <si>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</si>
  <si>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</si>
  <si>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</si>
  <si>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</si>
  <si>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</si>
  <si>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</si>
  <si>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</si>
  <si>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</si>
  <si>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</si>
  <si>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</si>
  <si>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</si>
  <si>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</si>
  <si>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</si>
  <si>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桶川市</t>
  </si>
  <si>
    <t>法非適用</t>
  </si>
  <si>
    <t>下水道事業</t>
  </si>
  <si>
    <t>公共下水道</t>
  </si>
  <si>
    <t>Bb1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</si>
  <si>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</si>
  <si>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</si>
  <si>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</si>
  <si>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</si>
  <si>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</si>
  <si>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</si>
  <si>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</si>
  <si>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</si>
  <si>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は、昭和48年度から下水道施設の建設を始めており、管渠の標準耐用年数を超えている管渠はない状況であることから管渠についての更新投資・老朽化対策はまだ行っていない。そのため管渠老朽化対策は0パーセントとなっている。　　　　　　　
　管渠よりも耐用年数の短い汚水中継ポンプ場については順次長寿命化等に取り組んでおり、改修を行っているため、今後は耐用年数を迎えることになる管渠について、有収率向上や不明水対策の観点からも長寿命化等を行っていくよう計画を策定していく予定。</t>
    <phoneticPr fontId="4"/>
  </si>
  <si>
    <t>①平成２９年度までと比較して収益的収支比率が下がっているのは、法適用化に伴う打切決算により平成３１年４月振込となった同年３月分の下水道使用料収入が含まれていないためである。
④企業債残高対事業規模比率については類似団体と比較すると現時点で良好であり、後年度への負担は少ないと考えられる。
⑤経費回収率については、類似団体の平均を下回っており、現状では整備した下水道施設が適切な料金収入に結びついているとは言えない状況である。今後は水洗化促進、有収水量増加、使用料改定等収入額増加に向けた施策を実施していく必要がある。
⑥汚水処理原価が前年までより下落して見えるのは、①同様、打切決算の影響によるものであり、実質前年までと同額となる。下水道施設整備開始より使用年数うが経過した管渠の点検や改修等を今後実施していくことで有収水量を改善し、経費削減を図るとともに、継続して不明水対策を実施していく必要がある。
⑧水洗化率については、平均よりも下回っている状況である。新規整備地域及び整備済み地域の未水洗化地域に対する接続工事をお願いするアナウンスや個別訪問を実施し、経費回収率の上昇に繋げていくことが必要である。</t>
    <rPh sb="1" eb="3">
      <t>ヘイセイ</t>
    </rPh>
    <rPh sb="5" eb="7">
      <t>ネンド</t>
    </rPh>
    <rPh sb="10" eb="12">
      <t>ヒカク</t>
    </rPh>
    <rPh sb="14" eb="17">
      <t>シュウエキテキ</t>
    </rPh>
    <rPh sb="17" eb="19">
      <t>シュウシ</t>
    </rPh>
    <rPh sb="19" eb="21">
      <t>ヒリツ</t>
    </rPh>
    <rPh sb="22" eb="23">
      <t>サ</t>
    </rPh>
    <rPh sb="31" eb="32">
      <t>ホウ</t>
    </rPh>
    <rPh sb="32" eb="35">
      <t>テキヨウカ</t>
    </rPh>
    <rPh sb="36" eb="37">
      <t>トモナ</t>
    </rPh>
    <rPh sb="38" eb="39">
      <t>ウ</t>
    </rPh>
    <rPh sb="39" eb="40">
      <t>キ</t>
    </rPh>
    <rPh sb="40" eb="42">
      <t>ケッサン</t>
    </rPh>
    <rPh sb="45" eb="47">
      <t>ヘイセイ</t>
    </rPh>
    <rPh sb="49" eb="50">
      <t>ネン</t>
    </rPh>
    <rPh sb="51" eb="52">
      <t>ガツ</t>
    </rPh>
    <rPh sb="52" eb="54">
      <t>フリコミ</t>
    </rPh>
    <rPh sb="58" eb="60">
      <t>ドウネン</t>
    </rPh>
    <rPh sb="61" eb="62">
      <t>ガツ</t>
    </rPh>
    <rPh sb="62" eb="63">
      <t>ブン</t>
    </rPh>
    <rPh sb="64" eb="67">
      <t>ゲスイドウ</t>
    </rPh>
    <rPh sb="67" eb="70">
      <t>シヨウリョウ</t>
    </rPh>
    <rPh sb="70" eb="72">
      <t>シュウニュウ</t>
    </rPh>
    <rPh sb="73" eb="74">
      <t>フク</t>
    </rPh>
    <rPh sb="89" eb="91">
      <t>キギョウ</t>
    </rPh>
    <rPh sb="91" eb="92">
      <t>サイ</t>
    </rPh>
    <rPh sb="92" eb="94">
      <t>ザンダカ</t>
    </rPh>
    <rPh sb="94" eb="95">
      <t>タイ</t>
    </rPh>
    <rPh sb="95" eb="97">
      <t>ジギョウ</t>
    </rPh>
    <rPh sb="97" eb="99">
      <t>キボ</t>
    </rPh>
    <rPh sb="99" eb="101">
      <t>ヒリツ</t>
    </rPh>
    <rPh sb="106" eb="108">
      <t>ルイジ</t>
    </rPh>
    <rPh sb="108" eb="110">
      <t>ダンタイ</t>
    </rPh>
    <rPh sb="111" eb="113">
      <t>ヒカク</t>
    </rPh>
    <rPh sb="116" eb="119">
      <t>ゲンジテン</t>
    </rPh>
    <rPh sb="120" eb="122">
      <t>リョウコウ</t>
    </rPh>
    <rPh sb="126" eb="129">
      <t>コウネンド</t>
    </rPh>
    <rPh sb="131" eb="133">
      <t>フタン</t>
    </rPh>
    <rPh sb="134" eb="135">
      <t>スク</t>
    </rPh>
    <rPh sb="138" eb="139">
      <t>カンガ</t>
    </rPh>
    <rPh sb="147" eb="149">
      <t>ケイヒ</t>
    </rPh>
    <rPh sb="149" eb="151">
      <t>カイシュウ</t>
    </rPh>
    <rPh sb="151" eb="152">
      <t>リツ</t>
    </rPh>
    <rPh sb="158" eb="160">
      <t>ルイジ</t>
    </rPh>
    <rPh sb="160" eb="162">
      <t>ダンタイ</t>
    </rPh>
    <rPh sb="163" eb="165">
      <t>ヘイキン</t>
    </rPh>
    <rPh sb="166" eb="168">
      <t>シタマワ</t>
    </rPh>
    <rPh sb="173" eb="175">
      <t>ゲンジョウ</t>
    </rPh>
    <rPh sb="177" eb="179">
      <t>セイビ</t>
    </rPh>
    <rPh sb="181" eb="184">
      <t>ゲスイドウ</t>
    </rPh>
    <rPh sb="184" eb="186">
      <t>シセツ</t>
    </rPh>
    <rPh sb="187" eb="189">
      <t>テキセツ</t>
    </rPh>
    <rPh sb="190" eb="192">
      <t>リョウキン</t>
    </rPh>
    <rPh sb="192" eb="194">
      <t>シュウニュウ</t>
    </rPh>
    <rPh sb="195" eb="196">
      <t>ムス</t>
    </rPh>
    <rPh sb="204" eb="205">
      <t>イ</t>
    </rPh>
    <rPh sb="208" eb="210">
      <t>ジョウキョウ</t>
    </rPh>
    <rPh sb="214" eb="216">
      <t>コンゴ</t>
    </rPh>
    <rPh sb="217" eb="220">
      <t>スイセンカ</t>
    </rPh>
    <rPh sb="220" eb="222">
      <t>ソクシン</t>
    </rPh>
    <rPh sb="223" eb="225">
      <t>ユウシュウ</t>
    </rPh>
    <rPh sb="225" eb="227">
      <t>スイリョウ</t>
    </rPh>
    <rPh sb="227" eb="229">
      <t>ゾウカ</t>
    </rPh>
    <rPh sb="230" eb="233">
      <t>シヨウリョウ</t>
    </rPh>
    <rPh sb="233" eb="235">
      <t>カイテイ</t>
    </rPh>
    <rPh sb="235" eb="236">
      <t>ナド</t>
    </rPh>
    <rPh sb="242" eb="243">
      <t>ム</t>
    </rPh>
    <rPh sb="245" eb="246">
      <t>セ</t>
    </rPh>
    <rPh sb="246" eb="247">
      <t>サク</t>
    </rPh>
    <rPh sb="248" eb="250">
      <t>ジッシ</t>
    </rPh>
    <rPh sb="254" eb="256">
      <t>ヒツヨウ</t>
    </rPh>
    <rPh sb="263" eb="265">
      <t>オスイ</t>
    </rPh>
    <rPh sb="265" eb="267">
      <t>ショリ</t>
    </rPh>
    <rPh sb="267" eb="269">
      <t>ゲンカ</t>
    </rPh>
    <rPh sb="270" eb="272">
      <t>ゼンネン</t>
    </rPh>
    <rPh sb="276" eb="278">
      <t>ゲラク</t>
    </rPh>
    <rPh sb="280" eb="281">
      <t>ミ</t>
    </rPh>
    <rPh sb="287" eb="289">
      <t>ドウヨウ</t>
    </rPh>
    <rPh sb="290" eb="292">
      <t>ウチキ</t>
    </rPh>
    <rPh sb="292" eb="294">
      <t>ケッサン</t>
    </rPh>
    <rPh sb="295" eb="297">
      <t>エイキョウ</t>
    </rPh>
    <rPh sb="306" eb="308">
      <t>ジッシツ</t>
    </rPh>
    <rPh sb="308" eb="310">
      <t>ゼンネン</t>
    </rPh>
    <rPh sb="313" eb="315">
      <t>ドウガク</t>
    </rPh>
    <rPh sb="319" eb="322">
      <t>ゲスイドウ</t>
    </rPh>
    <rPh sb="322" eb="324">
      <t>シセツ</t>
    </rPh>
    <rPh sb="324" eb="326">
      <t>セイビ</t>
    </rPh>
    <rPh sb="326" eb="328">
      <t>カイシ</t>
    </rPh>
    <rPh sb="330" eb="332">
      <t>シヨウ</t>
    </rPh>
    <rPh sb="332" eb="334">
      <t>ネンスウ</t>
    </rPh>
    <rPh sb="336" eb="338">
      <t>ケイカ</t>
    </rPh>
    <rPh sb="340" eb="342">
      <t>カンキョ</t>
    </rPh>
    <rPh sb="343" eb="345">
      <t>テンケン</t>
    </rPh>
    <rPh sb="346" eb="348">
      <t>カイシュウ</t>
    </rPh>
    <rPh sb="348" eb="349">
      <t>ナド</t>
    </rPh>
    <rPh sb="350" eb="352">
      <t>コンゴ</t>
    </rPh>
    <rPh sb="352" eb="354">
      <t>ジッシ</t>
    </rPh>
    <rPh sb="361" eb="365">
      <t>ユウシュウスイリョウ</t>
    </rPh>
    <rPh sb="366" eb="368">
      <t>カイゼン</t>
    </rPh>
    <rPh sb="370" eb="372">
      <t>ケイヒ</t>
    </rPh>
    <rPh sb="372" eb="374">
      <t>サクゲン</t>
    </rPh>
    <rPh sb="375" eb="376">
      <t>ハカ</t>
    </rPh>
    <rPh sb="382" eb="384">
      <t>ケイゾク</t>
    </rPh>
    <rPh sb="386" eb="388">
      <t>フメイ</t>
    </rPh>
    <rPh sb="388" eb="389">
      <t>スイ</t>
    </rPh>
    <rPh sb="389" eb="391">
      <t>タイサク</t>
    </rPh>
    <rPh sb="392" eb="394">
      <t>ジッシ</t>
    </rPh>
    <rPh sb="398" eb="400">
      <t>ヒツヨウ</t>
    </rPh>
    <rPh sb="407" eb="410">
      <t>スイセンカ</t>
    </rPh>
    <rPh sb="410" eb="411">
      <t>リツ</t>
    </rPh>
    <rPh sb="417" eb="419">
      <t>ヘイキン</t>
    </rPh>
    <rPh sb="422" eb="424">
      <t>シタマワ</t>
    </rPh>
    <rPh sb="428" eb="430">
      <t>ジョウキョウ</t>
    </rPh>
    <rPh sb="434" eb="436">
      <t>シンキ</t>
    </rPh>
    <rPh sb="436" eb="438">
      <t>セイビ</t>
    </rPh>
    <rPh sb="438" eb="440">
      <t>チイキ</t>
    </rPh>
    <rPh sb="440" eb="441">
      <t>オヨ</t>
    </rPh>
    <rPh sb="442" eb="444">
      <t>セイビ</t>
    </rPh>
    <rPh sb="444" eb="445">
      <t>ズ</t>
    </rPh>
    <rPh sb="446" eb="448">
      <t>チイキ</t>
    </rPh>
    <rPh sb="449" eb="450">
      <t>ミ</t>
    </rPh>
    <rPh sb="450" eb="453">
      <t>スイセンカ</t>
    </rPh>
    <rPh sb="453" eb="455">
      <t>チイキ</t>
    </rPh>
    <rPh sb="456" eb="457">
      <t>タイ</t>
    </rPh>
    <rPh sb="459" eb="461">
      <t>セツゾク</t>
    </rPh>
    <rPh sb="461" eb="463">
      <t>コウジ</t>
    </rPh>
    <rPh sb="465" eb="466">
      <t>ネガ</t>
    </rPh>
    <rPh sb="475" eb="477">
      <t>コベツ</t>
    </rPh>
    <rPh sb="477" eb="479">
      <t>ホウモン</t>
    </rPh>
    <rPh sb="480" eb="482">
      <t>ジッシ</t>
    </rPh>
    <rPh sb="484" eb="486">
      <t>ケイヒ</t>
    </rPh>
    <rPh sb="486" eb="488">
      <t>カイシュウ</t>
    </rPh>
    <rPh sb="488" eb="489">
      <t>リツ</t>
    </rPh>
    <rPh sb="490" eb="492">
      <t>ジョウショウ</t>
    </rPh>
    <rPh sb="493" eb="494">
      <t>ツナ</t>
    </rPh>
    <rPh sb="501" eb="503">
      <t>ヒツヨウ</t>
    </rPh>
    <phoneticPr fontId="4"/>
  </si>
  <si>
    <t>　当市は、近隣の類似団体と比べて数値に大きく差がついているということはなく、経営状態が大きく破綻していることはないと分析できる。　　　　　　　　　　　　　　　　　　　　　　　　　　　　　　　　　　　　　　　　　　　　　　　　　　
　しかしながら、経費回収率等の改善をすることが、より健全な経営に結びつくことも明らかなことから、令和元年度から導入した公営企業会計の活用により、経理状況を明確化し経費回収率を向上させる施策を検討する必要がある。</t>
    <rPh sb="163" eb="165">
      <t>レイワ</t>
    </rPh>
    <rPh sb="165" eb="167">
      <t>ガンネン</t>
    </rPh>
    <rPh sb="167" eb="168">
      <t>ド</t>
    </rPh>
    <rPh sb="170" eb="172">
      <t>ドウニュウ</t>
    </rPh>
    <rPh sb="178" eb="180">
      <t>カイケイ</t>
    </rPh>
    <rPh sb="181" eb="183">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</si>
</sst>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687-4B75-8FC6-CAEECD113B96}"/>
            </c:ext>
          </c:extLst>
        </c:ser>
        <c:dLbls>
          <c:showLegendKey val="0"/>
          <c:showVal val="0"/>
          <c:showCatName val="0"/>
          <c:showSerName val="0"/>
          <c:showPercent val="0"/>
          <c:showBubbleSize val="0"/>
        </c:dLbls>
        <c:gapWidth val="150"/>
        <c:axId val="807351360"/>
        <c:axId val="80735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0.15</c:v>
                </c:pt>
                <c:pt idx="2">
                  <c:v>4.88</c:v>
                </c:pt>
                <c:pt idx="3">
                  <c:v>0.2</c:v>
                </c:pt>
                <c:pt idx="4">
                  <c:v>0.3</c:v>
                </c:pt>
              </c:numCache>
            </c:numRef>
          </c:val>
          <c:smooth val="0"/>
          <c:extLst xmlns:c16r2="http://schemas.microsoft.com/office/drawing/2015/06/chart">
            <c:ext xmlns:c16="http://schemas.microsoft.com/office/drawing/2014/chart" uri="{C3380CC4-5D6E-409C-BE32-E72D297353CC}">
              <c16:uniqueId val="{00000001-C687-4B75-8FC6-CAEECD113B96}"/>
            </c:ext>
          </c:extLst>
        </c:ser>
        <c:dLbls>
          <c:showLegendKey val="0"/>
          <c:showVal val="0"/>
          <c:showCatName val="0"/>
          <c:showSerName val="0"/>
          <c:showPercent val="0"/>
          <c:showBubbleSize val="0"/>
        </c:dLbls>
        <c:marker val="1"/>
        <c:smooth val="0"/>
        <c:axId val="807351360"/>
        <c:axId val="807356064"/>
      </c:lineChart>
      <c:dateAx>
        <c:axId val="807351360"/>
        <c:scaling>
          <c:orientation val="minMax"/>
        </c:scaling>
        <c:delete val="1"/>
        <c:axPos val="b"/>
        <c:numFmt formatCode="ge" sourceLinked="1"/>
        <c:majorTickMark val="none"/>
        <c:minorTickMark val="none"/>
        <c:tickLblPos val="none"/>
        <c:crossAx val="807356064"/>
        <c:crosses val="autoZero"/>
        <c:auto val="1"/>
        <c:lblOffset val="100"/>
        <c:baseTimeUnit val="years"/>
      </c:dateAx>
      <c:valAx>
        <c:axId val="8073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3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51-46C4-8818-93757C0E6240}"/>
            </c:ext>
          </c:extLst>
        </c:ser>
        <c:dLbls>
          <c:showLegendKey val="0"/>
          <c:showVal val="0"/>
          <c:showCatName val="0"/>
          <c:showSerName val="0"/>
          <c:showPercent val="0"/>
          <c:showBubbleSize val="0"/>
        </c:dLbls>
        <c:gapWidth val="150"/>
        <c:axId val="448724072"/>
        <c:axId val="44872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83.47</c:v>
                </c:pt>
                <c:pt idx="1">
                  <c:v>86.69</c:v>
                </c:pt>
                <c:pt idx="2">
                  <c:v>80.16</c:v>
                </c:pt>
                <c:pt idx="3">
                  <c:v>73.599999999999994</c:v>
                </c:pt>
                <c:pt idx="4">
                  <c:v>70.33</c:v>
                </c:pt>
              </c:numCache>
            </c:numRef>
          </c:val>
          <c:smooth val="0"/>
          <c:extLst xmlns:c16r2="http://schemas.microsoft.com/office/drawing/2015/06/chart">
            <c:ext xmlns:c16="http://schemas.microsoft.com/office/drawing/2014/chart" uri="{C3380CC4-5D6E-409C-BE32-E72D297353CC}">
              <c16:uniqueId val="{00000001-D351-46C4-8818-93757C0E6240}"/>
            </c:ext>
          </c:extLst>
        </c:ser>
        <c:dLbls>
          <c:showLegendKey val="0"/>
          <c:showVal val="0"/>
          <c:showCatName val="0"/>
          <c:showSerName val="0"/>
          <c:showPercent val="0"/>
          <c:showBubbleSize val="0"/>
        </c:dLbls>
        <c:marker val="1"/>
        <c:smooth val="0"/>
        <c:axId val="448724072"/>
        <c:axId val="448723680"/>
      </c:lineChart>
      <c:dateAx>
        <c:axId val="448724072"/>
        <c:scaling>
          <c:orientation val="minMax"/>
        </c:scaling>
        <c:delete val="1"/>
        <c:axPos val="b"/>
        <c:numFmt formatCode="ge" sourceLinked="1"/>
        <c:majorTickMark val="none"/>
        <c:minorTickMark val="none"/>
        <c:tickLblPos val="none"/>
        <c:crossAx val="448723680"/>
        <c:crosses val="autoZero"/>
        <c:auto val="1"/>
        <c:lblOffset val="100"/>
        <c:baseTimeUnit val="years"/>
      </c:dateAx>
      <c:valAx>
        <c:axId val="4487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72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92.98</c:v>
                </c:pt>
                <c:pt idx="1">
                  <c:v>92.77</c:v>
                </c:pt>
                <c:pt idx="2">
                  <c:v>92.6</c:v>
                </c:pt>
                <c:pt idx="3">
                  <c:v>92.48</c:v>
                </c:pt>
                <c:pt idx="4">
                  <c:v>93.04</c:v>
                </c:pt>
              </c:numCache>
            </c:numRef>
          </c:val>
          <c:extLst xmlns:c16r2="http://schemas.microsoft.com/office/drawing/2015/06/chart">
            <c:ext xmlns:c16="http://schemas.microsoft.com/office/drawing/2014/chart" uri="{C3380CC4-5D6E-409C-BE32-E72D297353CC}">
              <c16:uniqueId val="{00000000-E02E-4009-A7F1-800C9A1E3A3E}"/>
            </c:ext>
          </c:extLst>
        </c:ser>
        <c:dLbls>
          <c:showLegendKey val="0"/>
          <c:showVal val="0"/>
          <c:showCatName val="0"/>
          <c:showSerName val="0"/>
          <c:showPercent val="0"/>
          <c:showBubbleSize val="0"/>
        </c:dLbls>
        <c:gapWidth val="150"/>
        <c:axId val="448718192"/>
        <c:axId val="44872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96.07</c:v>
                </c:pt>
                <c:pt idx="1">
                  <c:v>96.14</c:v>
                </c:pt>
                <c:pt idx="2">
                  <c:v>96.19</c:v>
                </c:pt>
                <c:pt idx="3">
                  <c:v>96.4</c:v>
                </c:pt>
                <c:pt idx="4">
                  <c:v>95.85</c:v>
                </c:pt>
              </c:numCache>
            </c:numRef>
          </c:val>
          <c:smooth val="0"/>
          <c:extLst xmlns:c16r2="http://schemas.microsoft.com/office/drawing/2015/06/chart">
            <c:ext xmlns:c16="http://schemas.microsoft.com/office/drawing/2014/chart" uri="{C3380CC4-5D6E-409C-BE32-E72D297353CC}">
              <c16:uniqueId val="{00000001-E02E-4009-A7F1-800C9A1E3A3E}"/>
            </c:ext>
          </c:extLst>
        </c:ser>
        <c:dLbls>
          <c:showLegendKey val="0"/>
          <c:showVal val="0"/>
          <c:showCatName val="0"/>
          <c:showSerName val="0"/>
          <c:showPercent val="0"/>
          <c:showBubbleSize val="0"/>
        </c:dLbls>
        <c:marker val="1"/>
        <c:smooth val="0"/>
        <c:axId val="448718192"/>
        <c:axId val="448720152"/>
      </c:lineChart>
      <c:dateAx>
        <c:axId val="448718192"/>
        <c:scaling>
          <c:orientation val="minMax"/>
        </c:scaling>
        <c:delete val="1"/>
        <c:axPos val="b"/>
        <c:numFmt formatCode="ge" sourceLinked="1"/>
        <c:majorTickMark val="none"/>
        <c:minorTickMark val="none"/>
        <c:tickLblPos val="none"/>
        <c:crossAx val="448720152"/>
        <c:crosses val="autoZero"/>
        <c:auto val="1"/>
        <c:lblOffset val="100"/>
        <c:baseTimeUnit val="years"/>
      </c:dateAx>
      <c:valAx>
        <c:axId val="44872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71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77.91</c:v>
                </c:pt>
                <c:pt idx="1">
                  <c:v>78.13</c:v>
                </c:pt>
                <c:pt idx="2">
                  <c:v>78.209999999999994</c:v>
                </c:pt>
                <c:pt idx="3">
                  <c:v>78.31</c:v>
                </c:pt>
                <c:pt idx="4">
                  <c:v>76.14</c:v>
                </c:pt>
              </c:numCache>
            </c:numRef>
          </c:val>
          <c:extLst xmlns:c16r2="http://schemas.microsoft.com/office/drawing/2015/06/chart">
            <c:ext xmlns:c16="http://schemas.microsoft.com/office/drawing/2014/chart" uri="{C3380CC4-5D6E-409C-BE32-E72D297353CC}">
              <c16:uniqueId val="{00000000-CB79-42BF-AA3B-A8A24010BFCE}"/>
            </c:ext>
          </c:extLst>
        </c:ser>
        <c:dLbls>
          <c:showLegendKey val="0"/>
          <c:showVal val="0"/>
          <c:showCatName val="0"/>
          <c:showSerName val="0"/>
          <c:showPercent val="0"/>
          <c:showBubbleSize val="0"/>
        </c:dLbls>
        <c:gapWidth val="150"/>
        <c:axId val="807352144"/>
        <c:axId val="80734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79-42BF-AA3B-A8A24010BFCE}"/>
            </c:ext>
          </c:extLst>
        </c:ser>
        <c:dLbls>
          <c:showLegendKey val="0"/>
          <c:showVal val="0"/>
          <c:showCatName val="0"/>
          <c:showSerName val="0"/>
          <c:showPercent val="0"/>
          <c:showBubbleSize val="0"/>
        </c:dLbls>
        <c:marker val="1"/>
        <c:smooth val="0"/>
        <c:axId val="807352144"/>
        <c:axId val="807349008"/>
      </c:lineChart>
      <c:dateAx>
        <c:axId val="807352144"/>
        <c:scaling>
          <c:orientation val="minMax"/>
        </c:scaling>
        <c:delete val="1"/>
        <c:axPos val="b"/>
        <c:numFmt formatCode="ge" sourceLinked="1"/>
        <c:majorTickMark val="none"/>
        <c:minorTickMark val="none"/>
        <c:tickLblPos val="none"/>
        <c:crossAx val="807349008"/>
        <c:crosses val="autoZero"/>
        <c:auto val="1"/>
        <c:lblOffset val="100"/>
        <c:baseTimeUnit val="years"/>
      </c:dateAx>
      <c:valAx>
        <c:axId val="80734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35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38-460C-A9F8-35B242174E47}"/>
            </c:ext>
          </c:extLst>
        </c:ser>
        <c:dLbls>
          <c:showLegendKey val="0"/>
          <c:showVal val="0"/>
          <c:showCatName val="0"/>
          <c:showSerName val="0"/>
          <c:showPercent val="0"/>
          <c:showBubbleSize val="0"/>
        </c:dLbls>
        <c:gapWidth val="150"/>
        <c:axId val="807358416"/>
        <c:axId val="80734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38-460C-A9F8-35B242174E47}"/>
            </c:ext>
          </c:extLst>
        </c:ser>
        <c:dLbls>
          <c:showLegendKey val="0"/>
          <c:showVal val="0"/>
          <c:showCatName val="0"/>
          <c:showSerName val="0"/>
          <c:showPercent val="0"/>
          <c:showBubbleSize val="0"/>
        </c:dLbls>
        <c:marker val="1"/>
        <c:smooth val="0"/>
        <c:axId val="807358416"/>
        <c:axId val="807347440"/>
      </c:lineChart>
      <c:dateAx>
        <c:axId val="807358416"/>
        <c:scaling>
          <c:orientation val="minMax"/>
        </c:scaling>
        <c:delete val="1"/>
        <c:axPos val="b"/>
        <c:numFmt formatCode="ge" sourceLinked="1"/>
        <c:majorTickMark val="none"/>
        <c:minorTickMark val="none"/>
        <c:tickLblPos val="none"/>
        <c:crossAx val="807347440"/>
        <c:crosses val="autoZero"/>
        <c:auto val="1"/>
        <c:lblOffset val="100"/>
        <c:baseTimeUnit val="years"/>
      </c:dateAx>
      <c:valAx>
        <c:axId val="80734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35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4F-4D17-8895-B520DF21C275}"/>
            </c:ext>
          </c:extLst>
        </c:ser>
        <c:dLbls>
          <c:showLegendKey val="0"/>
          <c:showVal val="0"/>
          <c:showCatName val="0"/>
          <c:showSerName val="0"/>
          <c:showPercent val="0"/>
          <c:showBubbleSize val="0"/>
        </c:dLbls>
        <c:gapWidth val="150"/>
        <c:axId val="807353712"/>
        <c:axId val="8073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4F-4D17-8895-B520DF21C275}"/>
            </c:ext>
          </c:extLst>
        </c:ser>
        <c:dLbls>
          <c:showLegendKey val="0"/>
          <c:showVal val="0"/>
          <c:showCatName val="0"/>
          <c:showSerName val="0"/>
          <c:showPercent val="0"/>
          <c:showBubbleSize val="0"/>
        </c:dLbls>
        <c:marker val="1"/>
        <c:smooth val="0"/>
        <c:axId val="807353712"/>
        <c:axId val="807348224"/>
      </c:lineChart>
      <c:dateAx>
        <c:axId val="807353712"/>
        <c:scaling>
          <c:orientation val="minMax"/>
        </c:scaling>
        <c:delete val="1"/>
        <c:axPos val="b"/>
        <c:numFmt formatCode="ge" sourceLinked="1"/>
        <c:majorTickMark val="none"/>
        <c:minorTickMark val="none"/>
        <c:tickLblPos val="none"/>
        <c:crossAx val="807348224"/>
        <c:crosses val="autoZero"/>
        <c:auto val="1"/>
        <c:lblOffset val="100"/>
        <c:baseTimeUnit val="years"/>
      </c:dateAx>
      <c:valAx>
        <c:axId val="807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35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26-40DD-A4FE-79740816F075}"/>
            </c:ext>
          </c:extLst>
        </c:ser>
        <c:dLbls>
          <c:showLegendKey val="0"/>
          <c:showVal val="0"/>
          <c:showCatName val="0"/>
          <c:showSerName val="0"/>
          <c:showPercent val="0"/>
          <c:showBubbleSize val="0"/>
        </c:dLbls>
        <c:gapWidth val="150"/>
        <c:axId val="807349400"/>
        <c:axId val="80735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26-40DD-A4FE-79740816F075}"/>
            </c:ext>
          </c:extLst>
        </c:ser>
        <c:dLbls>
          <c:showLegendKey val="0"/>
          <c:showVal val="0"/>
          <c:showCatName val="0"/>
          <c:showSerName val="0"/>
          <c:showPercent val="0"/>
          <c:showBubbleSize val="0"/>
        </c:dLbls>
        <c:marker val="1"/>
        <c:smooth val="0"/>
        <c:axId val="807349400"/>
        <c:axId val="807354104"/>
      </c:lineChart>
      <c:dateAx>
        <c:axId val="807349400"/>
        <c:scaling>
          <c:orientation val="minMax"/>
        </c:scaling>
        <c:delete val="1"/>
        <c:axPos val="b"/>
        <c:numFmt formatCode="ge" sourceLinked="1"/>
        <c:majorTickMark val="none"/>
        <c:minorTickMark val="none"/>
        <c:tickLblPos val="none"/>
        <c:crossAx val="807354104"/>
        <c:crosses val="autoZero"/>
        <c:auto val="1"/>
        <c:lblOffset val="100"/>
        <c:baseTimeUnit val="years"/>
      </c:dateAx>
      <c:valAx>
        <c:axId val="80735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34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12-4FB0-8BBE-B27A490AE253}"/>
            </c:ext>
          </c:extLst>
        </c:ser>
        <c:dLbls>
          <c:showLegendKey val="0"/>
          <c:showVal val="0"/>
          <c:showCatName val="0"/>
          <c:showSerName val="0"/>
          <c:showPercent val="0"/>
          <c:showBubbleSize val="0"/>
        </c:dLbls>
        <c:gapWidth val="150"/>
        <c:axId val="807354496"/>
        <c:axId val="80735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12-4FB0-8BBE-B27A490AE253}"/>
            </c:ext>
          </c:extLst>
        </c:ser>
        <c:dLbls>
          <c:showLegendKey val="0"/>
          <c:showVal val="0"/>
          <c:showCatName val="0"/>
          <c:showSerName val="0"/>
          <c:showPercent val="0"/>
          <c:showBubbleSize val="0"/>
        </c:dLbls>
        <c:marker val="1"/>
        <c:smooth val="0"/>
        <c:axId val="807354496"/>
        <c:axId val="807351752"/>
      </c:lineChart>
      <c:dateAx>
        <c:axId val="807354496"/>
        <c:scaling>
          <c:orientation val="minMax"/>
        </c:scaling>
        <c:delete val="1"/>
        <c:axPos val="b"/>
        <c:numFmt formatCode="ge" sourceLinked="1"/>
        <c:majorTickMark val="none"/>
        <c:minorTickMark val="none"/>
        <c:tickLblPos val="none"/>
        <c:crossAx val="807351752"/>
        <c:crosses val="autoZero"/>
        <c:auto val="1"/>
        <c:lblOffset val="100"/>
        <c:baseTimeUnit val="years"/>
      </c:dateAx>
      <c:valAx>
        <c:axId val="80735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3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713.28</c:v>
                </c:pt>
                <c:pt idx="1">
                  <c:v>671.2</c:v>
                </c:pt>
                <c:pt idx="2">
                  <c:v>677.03</c:v>
                </c:pt>
                <c:pt idx="3">
                  <c:v>641.46</c:v>
                </c:pt>
                <c:pt idx="4">
                  <c:v>691.59</c:v>
                </c:pt>
              </c:numCache>
            </c:numRef>
          </c:val>
          <c:extLst xmlns:c16r2="http://schemas.microsoft.com/office/drawing/2015/06/chart">
            <c:ext xmlns:c16="http://schemas.microsoft.com/office/drawing/2014/chart" uri="{C3380CC4-5D6E-409C-BE32-E72D297353CC}">
              <c16:uniqueId val="{00000000-D399-4A7B-B514-2262E165508A}"/>
            </c:ext>
          </c:extLst>
        </c:ser>
        <c:dLbls>
          <c:showLegendKey val="0"/>
          <c:showVal val="0"/>
          <c:showCatName val="0"/>
          <c:showSerName val="0"/>
          <c:showPercent val="0"/>
          <c:showBubbleSize val="0"/>
        </c:dLbls>
        <c:gapWidth val="150"/>
        <c:axId val="807355672"/>
        <c:axId val="80736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839.9</c:v>
                </c:pt>
                <c:pt idx="1">
                  <c:v>775.45</c:v>
                </c:pt>
                <c:pt idx="2">
                  <c:v>786.46</c:v>
                </c:pt>
                <c:pt idx="3">
                  <c:v>707.12</c:v>
                </c:pt>
                <c:pt idx="4">
                  <c:v>733.93</c:v>
                </c:pt>
              </c:numCache>
            </c:numRef>
          </c:val>
          <c:smooth val="0"/>
          <c:extLst xmlns:c16r2="http://schemas.microsoft.com/office/drawing/2015/06/chart">
            <c:ext xmlns:c16="http://schemas.microsoft.com/office/drawing/2014/chart" uri="{C3380CC4-5D6E-409C-BE32-E72D297353CC}">
              <c16:uniqueId val="{00000001-D399-4A7B-B514-2262E165508A}"/>
            </c:ext>
          </c:extLst>
        </c:ser>
        <c:dLbls>
          <c:showLegendKey val="0"/>
          <c:showVal val="0"/>
          <c:showCatName val="0"/>
          <c:showSerName val="0"/>
          <c:showPercent val="0"/>
          <c:showBubbleSize val="0"/>
        </c:dLbls>
        <c:marker val="1"/>
        <c:smooth val="0"/>
        <c:axId val="807355672"/>
        <c:axId val="807360376"/>
      </c:lineChart>
      <c:dateAx>
        <c:axId val="807355672"/>
        <c:scaling>
          <c:orientation val="minMax"/>
        </c:scaling>
        <c:delete val="1"/>
        <c:axPos val="b"/>
        <c:numFmt formatCode="ge" sourceLinked="1"/>
        <c:majorTickMark val="none"/>
        <c:minorTickMark val="none"/>
        <c:tickLblPos val="none"/>
        <c:crossAx val="807360376"/>
        <c:crosses val="autoZero"/>
        <c:auto val="1"/>
        <c:lblOffset val="100"/>
        <c:baseTimeUnit val="years"/>
      </c:dateAx>
      <c:valAx>
        <c:axId val="80736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35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73.97</c:v>
                </c:pt>
                <c:pt idx="1">
                  <c:v>74.569999999999993</c:v>
                </c:pt>
                <c:pt idx="2">
                  <c:v>74.62</c:v>
                </c:pt>
                <c:pt idx="3">
                  <c:v>74.349999999999994</c:v>
                </c:pt>
                <c:pt idx="4">
                  <c:v>73.650000000000006</c:v>
                </c:pt>
              </c:numCache>
            </c:numRef>
          </c:val>
          <c:extLst xmlns:c16r2="http://schemas.microsoft.com/office/drawing/2015/06/chart">
            <c:ext xmlns:c16="http://schemas.microsoft.com/office/drawing/2014/chart" uri="{C3380CC4-5D6E-409C-BE32-E72D297353CC}">
              <c16:uniqueId val="{00000000-BC33-4534-ADC4-1246C3DDC79F}"/>
            </c:ext>
          </c:extLst>
        </c:ser>
        <c:dLbls>
          <c:showLegendKey val="0"/>
          <c:showVal val="0"/>
          <c:showCatName val="0"/>
          <c:showSerName val="0"/>
          <c:showPercent val="0"/>
          <c:showBubbleSize val="0"/>
        </c:dLbls>
        <c:gapWidth val="150"/>
        <c:axId val="807350184"/>
        <c:axId val="807359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87.66</c:v>
                </c:pt>
                <c:pt idx="1">
                  <c:v>86.34</c:v>
                </c:pt>
                <c:pt idx="2">
                  <c:v>84.89</c:v>
                </c:pt>
                <c:pt idx="3">
                  <c:v>93.62</c:v>
                </c:pt>
                <c:pt idx="4">
                  <c:v>94.59</c:v>
                </c:pt>
              </c:numCache>
            </c:numRef>
          </c:val>
          <c:smooth val="0"/>
          <c:extLst xmlns:c16r2="http://schemas.microsoft.com/office/drawing/2015/06/chart">
            <c:ext xmlns:c16="http://schemas.microsoft.com/office/drawing/2014/chart" uri="{C3380CC4-5D6E-409C-BE32-E72D297353CC}">
              <c16:uniqueId val="{00000001-BC33-4534-ADC4-1246C3DDC79F}"/>
            </c:ext>
          </c:extLst>
        </c:ser>
        <c:dLbls>
          <c:showLegendKey val="0"/>
          <c:showVal val="0"/>
          <c:showCatName val="0"/>
          <c:showSerName val="0"/>
          <c:showPercent val="0"/>
          <c:showBubbleSize val="0"/>
        </c:dLbls>
        <c:marker val="1"/>
        <c:smooth val="0"/>
        <c:axId val="807350184"/>
        <c:axId val="807359592"/>
      </c:lineChart>
      <c:dateAx>
        <c:axId val="807350184"/>
        <c:scaling>
          <c:orientation val="minMax"/>
        </c:scaling>
        <c:delete val="1"/>
        <c:axPos val="b"/>
        <c:numFmt formatCode="ge" sourceLinked="1"/>
        <c:majorTickMark val="none"/>
        <c:minorTickMark val="none"/>
        <c:tickLblPos val="none"/>
        <c:crossAx val="807359592"/>
        <c:crosses val="autoZero"/>
        <c:auto val="1"/>
        <c:lblOffset val="100"/>
        <c:baseTimeUnit val="years"/>
      </c:dateAx>
      <c:valAx>
        <c:axId val="80735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35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150</c:v>
                </c:pt>
                <c:pt idx="4">
                  <c:v>137.75</c:v>
                </c:pt>
              </c:numCache>
            </c:numRef>
          </c:val>
          <c:extLst xmlns:c16r2="http://schemas.microsoft.com/office/drawing/2015/06/chart">
            <c:ext xmlns:c16="http://schemas.microsoft.com/office/drawing/2014/chart" uri="{C3380CC4-5D6E-409C-BE32-E72D297353CC}">
              <c16:uniqueId val="{00000000-259F-4209-8276-30BD37342CEE}"/>
            </c:ext>
          </c:extLst>
        </c:ser>
        <c:dLbls>
          <c:showLegendKey val="0"/>
          <c:showVal val="0"/>
          <c:showCatName val="0"/>
          <c:showSerName val="0"/>
          <c:showPercent val="0"/>
          <c:showBubbleSize val="0"/>
        </c:dLbls>
        <c:gapWidth val="150"/>
        <c:axId val="807359200"/>
        <c:axId val="80736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145.18</c:v>
                </c:pt>
                <c:pt idx="1">
                  <c:v>147.52000000000001</c:v>
                </c:pt>
                <c:pt idx="2">
                  <c:v>146.26</c:v>
                </c:pt>
                <c:pt idx="3">
                  <c:v>136.47</c:v>
                </c:pt>
                <c:pt idx="4">
                  <c:v>131.22</c:v>
                </c:pt>
              </c:numCache>
            </c:numRef>
          </c:val>
          <c:smooth val="0"/>
          <c:extLst xmlns:c16r2="http://schemas.microsoft.com/office/drawing/2015/06/chart">
            <c:ext xmlns:c16="http://schemas.microsoft.com/office/drawing/2014/chart" uri="{C3380CC4-5D6E-409C-BE32-E72D297353CC}">
              <c16:uniqueId val="{00000001-259F-4209-8276-30BD37342CEE}"/>
            </c:ext>
          </c:extLst>
        </c:ser>
        <c:dLbls>
          <c:showLegendKey val="0"/>
          <c:showVal val="0"/>
          <c:showCatName val="0"/>
          <c:showSerName val="0"/>
          <c:showPercent val="0"/>
          <c:showBubbleSize val="0"/>
        </c:dLbls>
        <c:marker val="1"/>
        <c:smooth val="0"/>
        <c:axId val="807359200"/>
        <c:axId val="807361552"/>
      </c:lineChart>
      <c:dateAx>
        <c:axId val="807359200"/>
        <c:scaling>
          <c:orientation val="minMax"/>
        </c:scaling>
        <c:delete val="1"/>
        <c:axPos val="b"/>
        <c:numFmt formatCode="ge" sourceLinked="1"/>
        <c:majorTickMark val="none"/>
        <c:minorTickMark val="none"/>
        <c:tickLblPos val="none"/>
        <c:crossAx val="807361552"/>
        <c:crosses val="autoZero"/>
        <c:auto val="1"/>
        <c:lblOffset val="100"/>
        <c:baseTimeUnit val="years"/>
      </c:dateAx>
      <c:valAx>
        <c:axId val="80736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3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桶川市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Bb1</v>
      </c>
      <c r="X8" s="71"/>
      <c r="Y8" s="71"/>
      <c r="Z8" s="71"/>
      <c r="AA8" s="71"/>
      <c r="AB8" s="71"/>
      <c r="AC8" s="71"/>
      <c r="AD8" s="72" t="str">
        <f>データ!$M$6</f>
        <v>非設置</v>
      </c>
      <c r="AE8" s="72"/>
      <c r="AF8" s="72"/>
      <c r="AG8" s="72"/>
      <c r="AH8" s="72"/>
      <c r="AI8" s="72"/>
      <c r="AJ8" s="72"/>
      <c r="AK8" s="3"/>
      <c r="AL8" s="68">
        <f>データ!S6</f>
        <v>75408</v>
      </c>
      <c r="AM8" s="68"/>
      <c r="AN8" s="68"/>
      <c r="AO8" s="68"/>
      <c r="AP8" s="68"/>
      <c r="AQ8" s="68"/>
      <c r="AR8" s="68"/>
      <c r="AS8" s="68"/>
      <c r="AT8" s="67">
        <f>データ!T6</f>
        <v>25.35</v>
      </c>
      <c r="AU8" s="67"/>
      <c r="AV8" s="67"/>
      <c r="AW8" s="67"/>
      <c r="AX8" s="67"/>
      <c r="AY8" s="67"/>
      <c r="AZ8" s="67"/>
      <c r="BA8" s="67"/>
      <c r="BB8" s="67">
        <f>データ!U6</f>
        <v>2974.67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80.8</v>
      </c>
      <c r="Q10" s="67"/>
      <c r="R10" s="67"/>
      <c r="S10" s="67"/>
      <c r="T10" s="67"/>
      <c r="U10" s="67"/>
      <c r="V10" s="67"/>
      <c r="W10" s="67">
        <f>データ!Q6</f>
        <v>84.88</v>
      </c>
      <c r="X10" s="67"/>
      <c r="Y10" s="67"/>
      <c r="Z10" s="67"/>
      <c r="AA10" s="67"/>
      <c r="AB10" s="67"/>
      <c r="AC10" s="67"/>
      <c r="AD10" s="68">
        <f>データ!R6</f>
        <v>1944</v>
      </c>
      <c r="AE10" s="68"/>
      <c r="AF10" s="68"/>
      <c r="AG10" s="68"/>
      <c r="AH10" s="68"/>
      <c r="AI10" s="68"/>
      <c r="AJ10" s="68"/>
      <c r="AK10" s="2"/>
      <c r="AL10" s="68">
        <f>データ!V6</f>
        <v>60913</v>
      </c>
      <c r="AM10" s="68"/>
      <c r="AN10" s="68"/>
      <c r="AO10" s="68"/>
      <c r="AP10" s="68"/>
      <c r="AQ10" s="68"/>
      <c r="AR10" s="68"/>
      <c r="AS10" s="68"/>
      <c r="AT10" s="67">
        <f>データ!W6</f>
        <v>7.92</v>
      </c>
      <c r="AU10" s="67"/>
      <c r="AV10" s="67"/>
      <c r="AW10" s="67"/>
      <c r="AX10" s="67"/>
      <c r="AY10" s="67"/>
      <c r="AZ10" s="67"/>
      <c r="BA10" s="67"/>
      <c r="BB10" s="67">
        <f>データ!X6</f>
        <v>7691.04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lLTO63NDSkMPwZnycUDePj594fDLIhsC3Y+qkTqs5vAuQAXvSpCCLzJRSvDXjvHe8AWsup3c3sWV3jzPlmNgww==" saltValue="Dzj2qCIWBFG88z/Hpndm5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112313</v>
      </c>
      <c r="D6" s="33">
        <f t="shared" si="3"/>
        <v>47</v>
      </c>
      <c r="E6" s="33">
        <f t="shared" si="3"/>
        <v>17</v>
      </c>
      <c r="F6" s="33">
        <f t="shared" si="3"/>
        <v>1</v>
      </c>
      <c r="G6" s="33">
        <f t="shared" si="3"/>
        <v>0</v>
      </c>
      <c r="H6" s="33" t="str">
        <f t="shared" si="3"/>
        <v>埼玉県　桶川市</v>
      </c>
      <c r="I6" s="33" t="str">
        <f t="shared" si="3"/>
        <v>法非適用</v>
      </c>
      <c r="J6" s="33" t="str">
        <f t="shared" si="3"/>
        <v>下水道事業</v>
      </c>
      <c r="K6" s="33" t="str">
        <f t="shared" si="3"/>
        <v>公共下水道</v>
      </c>
      <c r="L6" s="33" t="str">
        <f t="shared" si="3"/>
        <v>Bb1</v>
      </c>
      <c r="M6" s="33" t="str">
        <f t="shared" si="3"/>
        <v>非設置</v>
      </c>
      <c r="N6" s="34" t="str">
        <f t="shared" si="3"/>
        <v>-</v>
      </c>
      <c r="O6" s="34" t="str">
        <f t="shared" si="3"/>
        <v>該当数値なし</v>
      </c>
      <c r="P6" s="34">
        <f t="shared" si="3"/>
        <v>80.8</v>
      </c>
      <c r="Q6" s="34">
        <f t="shared" si="3"/>
        <v>84.88</v>
      </c>
      <c r="R6" s="34">
        <f t="shared" si="3"/>
        <v>1944</v>
      </c>
      <c r="S6" s="34">
        <f t="shared" si="3"/>
        <v>75408</v>
      </c>
      <c r="T6" s="34">
        <f t="shared" si="3"/>
        <v>25.35</v>
      </c>
      <c r="U6" s="34">
        <f t="shared" si="3"/>
        <v>2974.67</v>
      </c>
      <c r="V6" s="34">
        <f t="shared" si="3"/>
        <v>60913</v>
      </c>
      <c r="W6" s="34">
        <f t="shared" si="3"/>
        <v>7.92</v>
      </c>
      <c r="X6" s="34">
        <f t="shared" si="3"/>
        <v>7691.04</v>
      </c>
      <c r="Y6" s="35">
        <f>IF(Y7="",NA(),Y7)</f>
        <v>77.91</v>
      </c>
      <c r="Z6" s="35">
        <f t="shared" ref="Z6:AH6" si="4">IF(Z7="",NA(),Z7)</f>
        <v>78.13</v>
      </c>
      <c r="AA6" s="35">
        <f t="shared" si="4"/>
        <v>78.209999999999994</v>
      </c>
      <c r="AB6" s="35">
        <f t="shared" si="4"/>
        <v>78.31</v>
      </c>
      <c r="AC6" s="35">
        <f t="shared" si="4"/>
        <v>76.14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713.28</v>
      </c>
      <c r="BG6" s="35">
        <f t="shared" ref="BG6:BO6" si="7">IF(BG7="",NA(),BG7)</f>
        <v>671.2</v>
      </c>
      <c r="BH6" s="35">
        <f t="shared" si="7"/>
        <v>677.03</v>
      </c>
      <c r="BI6" s="35">
        <f t="shared" si="7"/>
        <v>641.46</v>
      </c>
      <c r="BJ6" s="35">
        <f t="shared" si="7"/>
        <v>691.59</v>
      </c>
      <c r="BK6" s="35">
        <f t="shared" si="7"/>
        <v>839.9</v>
      </c>
      <c r="BL6" s="35">
        <f t="shared" si="7"/>
        <v>775.45</v>
      </c>
      <c r="BM6" s="35">
        <f t="shared" si="7"/>
        <v>786.46</v>
      </c>
      <c r="BN6" s="35">
        <f t="shared" si="7"/>
        <v>707.12</v>
      </c>
      <c r="BO6" s="35">
        <f t="shared" si="7"/>
        <v>733.93</v>
      </c>
      <c r="BP6" s="34" t="str">
        <f>IF(BP7="","",IF(BP7="-","【-】","【"&amp;SUBSTITUTE(TEXT(BP7,"#,##0.00"),"-","△")&amp;"】"))</f>
        <v>【682.78】</v>
      </c>
      <c r="BQ6" s="35">
        <f>IF(BQ7="",NA(),BQ7)</f>
        <v>73.97</v>
      </c>
      <c r="BR6" s="35">
        <f t="shared" ref="BR6:BZ6" si="8">IF(BR7="",NA(),BR7)</f>
        <v>74.569999999999993</v>
      </c>
      <c r="BS6" s="35">
        <f t="shared" si="8"/>
        <v>74.62</v>
      </c>
      <c r="BT6" s="35">
        <f t="shared" si="8"/>
        <v>74.349999999999994</v>
      </c>
      <c r="BU6" s="35">
        <f t="shared" si="8"/>
        <v>73.650000000000006</v>
      </c>
      <c r="BV6" s="35">
        <f t="shared" si="8"/>
        <v>87.66</v>
      </c>
      <c r="BW6" s="35">
        <f t="shared" si="8"/>
        <v>86.34</v>
      </c>
      <c r="BX6" s="35">
        <f t="shared" si="8"/>
        <v>84.89</v>
      </c>
      <c r="BY6" s="35">
        <f t="shared" si="8"/>
        <v>93.62</v>
      </c>
      <c r="BZ6" s="35">
        <f t="shared" si="8"/>
        <v>94.59</v>
      </c>
      <c r="CA6" s="34" t="str">
        <f>IF(CA7="","",IF(CA7="-","【-】","【"&amp;SUBSTITUTE(TEXT(CA7,"#,##0.00"),"-","△")&amp;"】"))</f>
        <v>【100.91】</v>
      </c>
      <c r="CB6" s="35">
        <f>IF(CB7="",NA(),CB7)</f>
        <v>150</v>
      </c>
      <c r="CC6" s="35">
        <f t="shared" ref="CC6:CK6" si="9">IF(CC7="",NA(),CC7)</f>
        <v>150</v>
      </c>
      <c r="CD6" s="35">
        <f t="shared" si="9"/>
        <v>150</v>
      </c>
      <c r="CE6" s="35">
        <f t="shared" si="9"/>
        <v>150</v>
      </c>
      <c r="CF6" s="35">
        <f t="shared" si="9"/>
        <v>137.75</v>
      </c>
      <c r="CG6" s="35">
        <f t="shared" si="9"/>
        <v>145.18</v>
      </c>
      <c r="CH6" s="35">
        <f t="shared" si="9"/>
        <v>147.52000000000001</v>
      </c>
      <c r="CI6" s="35">
        <f t="shared" si="9"/>
        <v>146.26</v>
      </c>
      <c r="CJ6" s="35">
        <f t="shared" si="9"/>
        <v>136.47</v>
      </c>
      <c r="CK6" s="35">
        <f t="shared" si="9"/>
        <v>131.22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83.47</v>
      </c>
      <c r="CS6" s="35">
        <f t="shared" si="10"/>
        <v>86.69</v>
      </c>
      <c r="CT6" s="35">
        <f t="shared" si="10"/>
        <v>80.16</v>
      </c>
      <c r="CU6" s="35">
        <f t="shared" si="10"/>
        <v>73.599999999999994</v>
      </c>
      <c r="CV6" s="35">
        <f t="shared" si="10"/>
        <v>70.33</v>
      </c>
      <c r="CW6" s="34" t="str">
        <f>IF(CW7="","",IF(CW7="-","【-】","【"&amp;SUBSTITUTE(TEXT(CW7,"#,##0.00"),"-","△")&amp;"】"))</f>
        <v>【58.98】</v>
      </c>
      <c r="CX6" s="35">
        <f>IF(CX7="",NA(),CX7)</f>
        <v>92.98</v>
      </c>
      <c r="CY6" s="35">
        <f t="shared" ref="CY6:DG6" si="11">IF(CY7="",NA(),CY7)</f>
        <v>92.77</v>
      </c>
      <c r="CZ6" s="35">
        <f t="shared" si="11"/>
        <v>92.6</v>
      </c>
      <c r="DA6" s="35">
        <f t="shared" si="11"/>
        <v>92.48</v>
      </c>
      <c r="DB6" s="35">
        <f t="shared" si="11"/>
        <v>93.04</v>
      </c>
      <c r="DC6" s="35">
        <f t="shared" si="11"/>
        <v>96.07</v>
      </c>
      <c r="DD6" s="35">
        <f t="shared" si="11"/>
        <v>96.14</v>
      </c>
      <c r="DE6" s="35">
        <f t="shared" si="11"/>
        <v>96.19</v>
      </c>
      <c r="DF6" s="35">
        <f t="shared" si="11"/>
        <v>96.4</v>
      </c>
      <c r="DG6" s="35">
        <f t="shared" si="11"/>
        <v>95.85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0.15</v>
      </c>
      <c r="EL6" s="35">
        <f t="shared" si="14"/>
        <v>4.88</v>
      </c>
      <c r="EM6" s="35">
        <f t="shared" si="14"/>
        <v>0.2</v>
      </c>
      <c r="EN6" s="35">
        <f t="shared" si="14"/>
        <v>0.3</v>
      </c>
      <c r="EO6" s="34" t="str">
        <f>IF(EO7="","",IF(EO7="-","【-】","【"&amp;SUBSTITUTE(TEXT(EO7,"#,##0.00"),"-","△")&amp;"】"))</f>
        <v>【0.23】</v>
      </c>
    </row>
    <row r="7" spans="1:145" s="36" customFormat="1" x14ac:dyDescent="0.15">
      <c r="A7" s="28"/>
      <c r="B7" s="37">
        <v>2018</v>
      </c>
      <c r="C7" s="37">
        <v>112313</v>
      </c>
      <c r="D7" s="37">
        <v>47</v>
      </c>
      <c r="E7" s="37">
        <v>17</v>
      </c>
      <c r="F7" s="37">
        <v>1</v>
      </c>
      <c r="G7" s="37">
        <v>0</v>
      </c>
      <c r="H7" s="37" t="s">
        <v>97</v>
      </c>
      <c r="I7" s="37" t="s">
        <v>98</v>
      </c>
      <c r="J7" s="37" t="s">
        <v>99</v>
      </c>
      <c r="K7" s="37" t="s">
        <v>100</v>
      </c>
      <c r="L7" s="37" t="s">
        <v>101</v>
      </c>
      <c r="M7" s="37" t="s">
        <v>102</v>
      </c>
      <c r="N7" s="38" t="s">
        <v>103</v>
      </c>
      <c r="O7" s="38" t="s">
        <v>104</v>
      </c>
      <c r="P7" s="38">
        <v>80.8</v>
      </c>
      <c r="Q7" s="38">
        <v>84.88</v>
      </c>
      <c r="R7" s="38">
        <v>1944</v>
      </c>
      <c r="S7" s="38">
        <v>75408</v>
      </c>
      <c r="T7" s="38">
        <v>25.35</v>
      </c>
      <c r="U7" s="38">
        <v>2974.67</v>
      </c>
      <c r="V7" s="38">
        <v>60913</v>
      </c>
      <c r="W7" s="38">
        <v>7.92</v>
      </c>
      <c r="X7" s="38">
        <v>7691.04</v>
      </c>
      <c r="Y7" s="38">
        <v>77.91</v>
      </c>
      <c r="Z7" s="38">
        <v>78.13</v>
      </c>
      <c r="AA7" s="38">
        <v>78.209999999999994</v>
      </c>
      <c r="AB7" s="38">
        <v>78.31</v>
      </c>
      <c r="AC7" s="38">
        <v>76.14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713.28</v>
      </c>
      <c r="BG7" s="38">
        <v>671.2</v>
      </c>
      <c r="BH7" s="38">
        <v>677.03</v>
      </c>
      <c r="BI7" s="38">
        <v>641.46</v>
      </c>
      <c r="BJ7" s="38">
        <v>691.59</v>
      </c>
      <c r="BK7" s="38">
        <v>839.9</v>
      </c>
      <c r="BL7" s="38">
        <v>775.45</v>
      </c>
      <c r="BM7" s="38">
        <v>786.46</v>
      </c>
      <c r="BN7" s="38">
        <v>707.12</v>
      </c>
      <c r="BO7" s="38">
        <v>733.93</v>
      </c>
      <c r="BP7" s="38">
        <v>682.78</v>
      </c>
      <c r="BQ7" s="38">
        <v>73.97</v>
      </c>
      <c r="BR7" s="38">
        <v>74.569999999999993</v>
      </c>
      <c r="BS7" s="38">
        <v>74.62</v>
      </c>
      <c r="BT7" s="38">
        <v>74.349999999999994</v>
      </c>
      <c r="BU7" s="38">
        <v>73.650000000000006</v>
      </c>
      <c r="BV7" s="38">
        <v>87.66</v>
      </c>
      <c r="BW7" s="38">
        <v>86.34</v>
      </c>
      <c r="BX7" s="38">
        <v>84.89</v>
      </c>
      <c r="BY7" s="38">
        <v>93.62</v>
      </c>
      <c r="BZ7" s="38">
        <v>94.59</v>
      </c>
      <c r="CA7" s="38">
        <v>100.91</v>
      </c>
      <c r="CB7" s="38">
        <v>150</v>
      </c>
      <c r="CC7" s="38">
        <v>150</v>
      </c>
      <c r="CD7" s="38">
        <v>150</v>
      </c>
      <c r="CE7" s="38">
        <v>150</v>
      </c>
      <c r="CF7" s="38">
        <v>137.75</v>
      </c>
      <c r="CG7" s="38">
        <v>145.18</v>
      </c>
      <c r="CH7" s="38">
        <v>147.52000000000001</v>
      </c>
      <c r="CI7" s="38">
        <v>146.26</v>
      </c>
      <c r="CJ7" s="38">
        <v>136.47</v>
      </c>
      <c r="CK7" s="38">
        <v>131.22</v>
      </c>
      <c r="CL7" s="38">
        <v>136.86000000000001</v>
      </c>
      <c r="CM7" s="38" t="s">
        <v>103</v>
      </c>
      <c r="CN7" s="38" t="s">
        <v>103</v>
      </c>
      <c r="CO7" s="38" t="s">
        <v>103</v>
      </c>
      <c r="CP7" s="38" t="s">
        <v>103</v>
      </c>
      <c r="CQ7" s="38" t="s">
        <v>103</v>
      </c>
      <c r="CR7" s="38">
        <v>83.47</v>
      </c>
      <c r="CS7" s="38">
        <v>86.69</v>
      </c>
      <c r="CT7" s="38">
        <v>80.16</v>
      </c>
      <c r="CU7" s="38">
        <v>73.599999999999994</v>
      </c>
      <c r="CV7" s="38">
        <v>70.33</v>
      </c>
      <c r="CW7" s="38">
        <v>58.98</v>
      </c>
      <c r="CX7" s="38">
        <v>92.98</v>
      </c>
      <c r="CY7" s="38">
        <v>92.77</v>
      </c>
      <c r="CZ7" s="38">
        <v>92.6</v>
      </c>
      <c r="DA7" s="38">
        <v>92.48</v>
      </c>
      <c r="DB7" s="38">
        <v>93.04</v>
      </c>
      <c r="DC7" s="38">
        <v>96.07</v>
      </c>
      <c r="DD7" s="38">
        <v>96.14</v>
      </c>
      <c r="DE7" s="38">
        <v>96.19</v>
      </c>
      <c r="DF7" s="38">
        <v>96.4</v>
      </c>
      <c r="DG7" s="38">
        <v>95.85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0.15</v>
      </c>
      <c r="EL7" s="38">
        <v>4.88</v>
      </c>
      <c r="EM7" s="38">
        <v>0.2</v>
      </c>
      <c r="EN7" s="38">
        <v>0.3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2020-02-03T07:08:51Z</cp:lastPrinted>
  <dcterms:created xsi:type="dcterms:W3CDTF">2019-12-05T05:02:49Z</dcterms:created>
  <dcterms:modified xsi:type="dcterms:W3CDTF">2020-02-03T07:15:39Z</dcterms:modified>
  <cp:category/>
</cp:coreProperties>
</file>