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4"/>
  <workbookPr/>
  <mc:AlternateContent xmlns:mc="http://schemas.openxmlformats.org/markup-compatibility/2006">
    <mc:Choice Requires="x15">
      <x15ac:absPath xmlns:x15ac="http://schemas.microsoft.com/office/spreadsheetml/2010/11/ac" url="Z:\市町村課\H31年度\08公営企業担当\◎公営◎\02-2 経営比較分析表\04 公営企業に係る経営比較分析表（平成30年度決算）の分析等について\03団体→県\00各担当作業用\仲村\"/>
    </mc:Choice>
  </mc:AlternateContent>
  <xr:revisionPtr revIDLastSave="0" documentId="13_ncr:1_{E9375D55-2E4E-46BA-8DA7-9D5547E7AFF8}" xr6:coauthVersionLast="36" xr6:coauthVersionMax="36" xr10:uidLastSave="{00000000-0000-0000-0000-000000000000}"/>
  <workbookProtection workbookAlgorithmName="SHA-512" workbookHashValue="rEKnu7azUD15RE21SaBkwX5Rpczs7641BPZlPmkXAxba/PLOnwQ+/scwsBEHG5q72WsOppt0B/037BSQv0bH2w==" workbookSaltValue="yfpZCAtyWrdJgret1NqCzg==" workbookSpinCount="100000" lockStructure="1"/>
  <bookViews>
    <workbookView xWindow="1380" yWindow="60" windowWidth="15360" windowHeight="7635"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AL10" i="4" s="1"/>
  <c r="U6" i="5"/>
  <c r="BB8" i="4" s="1"/>
  <c r="T6" i="5"/>
  <c r="S6" i="5"/>
  <c r="R6" i="5"/>
  <c r="AD10" i="4" s="1"/>
  <c r="Q6" i="5"/>
  <c r="W10" i="4" s="1"/>
  <c r="P6" i="5"/>
  <c r="O6" i="5"/>
  <c r="N6" i="5"/>
  <c r="B10" i="4" s="1"/>
  <c r="M6" i="5"/>
  <c r="AD8" i="4" s="1"/>
  <c r="L6" i="5"/>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E86" i="4"/>
  <c r="AT10" i="4"/>
  <c r="P10" i="4"/>
  <c r="I10" i="4"/>
  <c r="AT8" i="4"/>
  <c r="AL8" i="4"/>
  <c r="W8" i="4"/>
  <c r="P8" i="4"/>
  <c r="I8" i="4"/>
  <c r="C10" i="5" l="1"/>
  <c r="D10" i="5"/>
  <c r="E10" i="5"/>
  <c r="B10" i="5"/>
</calcChain>
</file>

<file path=xl/sharedStrings.xml><?xml version="1.0" encoding="utf-8"?>
<sst xmlns="http://schemas.openxmlformats.org/spreadsheetml/2006/main" count="228" uniqueCount="114">
  <si>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</si>
  <si>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</si>
  <si>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</si>
  <si>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</si>
  <si>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</si>
  <si>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</si>
  <si>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</si>
  <si>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</si>
  <si>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</si>
  <si>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</si>
  <si>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</si>
  <si>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</si>
  <si>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</si>
  <si>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</si>
  <si>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</si>
  <si>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</si>
  <si>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</si>
  <si>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</si>
  <si>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</si>
  <si>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</si>
  <si>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</si>
  <si>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</si>
  <si>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</si>
  <si>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</si>
  <si>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</si>
  <si>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</si>
  <si>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</si>
  <si>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</si>
  <si>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</si>
  <si>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</si>
  <si>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</si>
  <si>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</si>
  <si>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</si>
  <si>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</si>
  <si>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</si>
  <si>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</si>
  <si>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</si>
  <si>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</si>
  <si>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</si>
  <si>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</si>
  <si>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</si>
  <si>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</si>
  <si>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</si>
  <si>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</si>
  <si>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</si>
  <si>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</si>
  <si>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</si>
  <si>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</si>
  <si>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</si>
  <si>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</si>
  <si>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</si>
  <si>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</si>
  <si>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</si>
  <si>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</si>
  <si>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</si>
  <si>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</si>
  <si>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</si>
  <si>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</si>
  <si>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</si>
  <si>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</si>
  <si>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</si>
  <si>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</si>
  <si>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</si>
  <si>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</si>
  <si>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</si>
  <si>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</si>
  <si>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</si>
  <si>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</si>
  <si>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</si>
  <si>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</si>
  <si>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</si>
  <si>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</si>
  <si>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</si>
  <si>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</si>
  <si>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</si>
  <si>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</si>
  <si>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</si>
  <si>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</si>
  <si>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</si>
  <si>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</si>
  <si>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</si>
  <si>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</si>
  <si>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</si>
  <si>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</si>
  <si>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</si>
  <si>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</si>
  <si>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</si>
  <si>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</si>
  <si>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</si>
  <si>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</si>
  <si>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</si>
  <si>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</si>
  <si>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</si>
  <si>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</si>
  <si>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</si>
  <si>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</si>
  <si>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</si>
  <si>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</si>
  <si>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埼玉県　蓮田市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</si>
  <si>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</si>
  <si>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</si>
  <si>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</si>
  <si>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</si>
  <si>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</si>
  <si>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</si>
  <si>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</si>
  <si>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</si>
  <si>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</si>
  <si>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</si>
  <si>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</si>
  <si>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</si>
  <si>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4つの処理施設のうち、上平野処理区や高虫処理区は供用開始から20年が経過しようとしております。現在、管渠については老朽化という状況には至っておりませんが、集落排水処理施設やマンホールポンプ等施設のうち、一部において耐用年数を超えた設備があります。利用者に安心・安全なサービスの提供を図っていくためにも、これらの耐用年数を超えた設備等につきましては、計画的に修繕と更新を行っていくことが必要な状況にあります。</t>
    <phoneticPr fontId="4"/>
  </si>
  <si>
    <t>　これからの当市の農業集落排水事業は、集落排水処理施設とマンホールポンプ場施設の修繕と計画的な更新を中心にした維持管理が重要となってきます。
　また、今後においてより独立した、そして安定的な事業運営を図っていくためにも、引き続き、経費のさらなる抑制や新たな増収への取り組みを行うなど、今後も創意工夫し、効率的、効果的な事業運営に努めていきたいと考えております。</t>
    <phoneticPr fontId="4"/>
  </si>
  <si>
    <r>
      <t>　当市の農業集落排水事業は、上平野処理区（平成9年供用開始）、高虫処理区（平成10年供用開始）、駒崎・井沼処理区（平成14年供用開始）、根金・貝塚処理区（平成20年供用開始）と、4つの処理区で構成されそれぞれ処理を行っております。
　この4つの排水処理施設の使用料収入は約4,779万円、使用料単価は157.5円/㎥となりました。汚水処</t>
    </r>
    <r>
      <rPr>
        <sz val="12"/>
        <rFont val="ＭＳ ゴシック"/>
        <family val="3"/>
        <charset val="128"/>
      </rPr>
      <t>理原価は181.87円/㎥、経費回収率は86.65</t>
    </r>
    <r>
      <rPr>
        <sz val="12"/>
        <color theme="1"/>
        <rFont val="ＭＳ ゴシック"/>
        <family val="3"/>
        <charset val="128"/>
      </rPr>
      <t xml:space="preserve">％となり前年度より大きな改善がみられました。使用料収入の不足分は現在公費で補っている状況です。施設の更新等は今後増加する状況にあることから、今後も継続的な経営改善を行っていく必要があります。
①収益的収支比率の上昇（維持管理費の減少に伴う経費回収率の改善による）
④企業債残高対事業規模比率は前年度と同じ指数
⑤経費回収率の改善（工事抑制による維持管理費の減少による）
⑥汚水処理原価の改善（有収水量の増加、維持管理費の減少による）
⑦施設利用率の低下（処理水量の減少による）
⑧水洗化率は前年とほぼ同じ指数
</t>
    </r>
    <rPh sb="197" eb="200">
      <t>ゼンネンド</t>
    </rPh>
    <rPh sb="202" eb="203">
      <t>オオ</t>
    </rPh>
    <rPh sb="205" eb="207">
      <t>カイゼン</t>
    </rPh>
    <rPh sb="225" eb="227">
      <t>ゲンザイ</t>
    </rPh>
    <rPh sb="240" eb="242">
      <t>シセツ</t>
    </rPh>
    <rPh sb="243" eb="245">
      <t>コウシン</t>
    </rPh>
    <rPh sb="245" eb="246">
      <t>ナド</t>
    </rPh>
    <rPh sb="247" eb="249">
      <t>コンゴ</t>
    </rPh>
    <rPh sb="249" eb="251">
      <t>ゾウカ</t>
    </rPh>
    <rPh sb="253" eb="255">
      <t>ジョウキョウ</t>
    </rPh>
    <rPh sb="263" eb="265">
      <t>コンゴ</t>
    </rPh>
    <rPh sb="266" eb="269">
      <t>ケイゾクテキ</t>
    </rPh>
    <rPh sb="270" eb="272">
      <t>ケイエイ</t>
    </rPh>
    <rPh sb="272" eb="274">
      <t>カイゼン</t>
    </rPh>
    <rPh sb="275" eb="276">
      <t>オコナ</t>
    </rPh>
    <rPh sb="280" eb="282">
      <t>ヒツヨウ</t>
    </rPh>
    <rPh sb="291" eb="294">
      <t>シュウエキテキ</t>
    </rPh>
    <rPh sb="294" eb="296">
      <t>シュウシ</t>
    </rPh>
    <rPh sb="296" eb="298">
      <t>ヒリツ</t>
    </rPh>
    <rPh sb="299" eb="301">
      <t>ジョウショウ</t>
    </rPh>
    <rPh sb="302" eb="304">
      <t>イジ</t>
    </rPh>
    <rPh sb="304" eb="307">
      <t>カンリヒ</t>
    </rPh>
    <rPh sb="308" eb="310">
      <t>ゲンショウ</t>
    </rPh>
    <rPh sb="311" eb="312">
      <t>トモナ</t>
    </rPh>
    <rPh sb="313" eb="315">
      <t>ケイヒ</t>
    </rPh>
    <rPh sb="315" eb="317">
      <t>カイシュウ</t>
    </rPh>
    <rPh sb="317" eb="318">
      <t>リツ</t>
    </rPh>
    <rPh sb="319" eb="320">
      <t>カイ</t>
    </rPh>
    <rPh sb="327" eb="329">
      <t>キギョウ</t>
    </rPh>
    <rPh sb="329" eb="330">
      <t>サイ</t>
    </rPh>
    <rPh sb="330" eb="332">
      <t>ザンダカ</t>
    </rPh>
    <rPh sb="332" eb="333">
      <t>タイ</t>
    </rPh>
    <rPh sb="333" eb="335">
      <t>ジギョウ</t>
    </rPh>
    <rPh sb="335" eb="337">
      <t>キボ</t>
    </rPh>
    <rPh sb="337" eb="339">
      <t>ヒリツ</t>
    </rPh>
    <rPh sb="340" eb="343">
      <t>ゼンネンド</t>
    </rPh>
    <rPh sb="344" eb="345">
      <t>オナ</t>
    </rPh>
    <rPh sb="346" eb="348">
      <t>シスウ</t>
    </rPh>
    <rPh sb="350" eb="352">
      <t>ケイヒ</t>
    </rPh>
    <rPh sb="352" eb="354">
      <t>カイシュウ</t>
    </rPh>
    <rPh sb="354" eb="355">
      <t>リツ</t>
    </rPh>
    <rPh sb="356" eb="358">
      <t>カイゼン</t>
    </rPh>
    <rPh sb="359" eb="361">
      <t>コウジ</t>
    </rPh>
    <rPh sb="361" eb="363">
      <t>ヨクセイ</t>
    </rPh>
    <rPh sb="366" eb="368">
      <t>イジ</t>
    </rPh>
    <rPh sb="368" eb="371">
      <t>カンリヒ</t>
    </rPh>
    <rPh sb="372" eb="374">
      <t>ゲンショウ</t>
    </rPh>
    <rPh sb="380" eb="382">
      <t>オスイ</t>
    </rPh>
    <rPh sb="382" eb="384">
      <t>ショリ</t>
    </rPh>
    <rPh sb="384" eb="386">
      <t>ゲンカ</t>
    </rPh>
    <rPh sb="387" eb="389">
      <t>カイゼン</t>
    </rPh>
    <rPh sb="421" eb="423">
      <t>ショリ</t>
    </rPh>
    <rPh sb="423" eb="425">
      <t>スイリョウ</t>
    </rPh>
    <rPh sb="426" eb="428">
      <t>ゲンショウ</t>
    </rPh>
    <rPh sb="434" eb="437">
      <t>スイセンカ</t>
    </rPh>
    <rPh sb="437" eb="438">
      <t>リツ</t>
    </rPh>
    <rPh sb="439" eb="441">
      <t>ゼンネン</t>
    </rPh>
    <rPh sb="444" eb="445">
      <t>オナ</t>
    </rPh>
    <rPh sb="446" eb="448">
      <t>シスウ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</si>
</sst>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color theme="1"/>
      <name val="ＭＳ ゴシック"/>
      <family val="3"/>
      <charset val="128"/>
    </font>
    <font>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8D6-4D95-9EA4-6B6CCBFBBBC8}"/>
            </c:ext>
          </c:extLst>
        </c:ser>
        <c:dLbls>
          <c:showLegendKey val="0"/>
          <c:showVal val="0"/>
          <c:showCatName val="0"/>
          <c:showSerName val="0"/>
          <c:showPercent val="0"/>
          <c:showBubbleSize val="0"/>
        </c:dLbls>
        <c:gapWidth val="150"/>
        <c:axId val="57375360"/>
        <c:axId val="57393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0.01</c:v>
                </c:pt>
                <c:pt idx="2">
                  <c:v>2.0499999999999998</c:v>
                </c:pt>
                <c:pt idx="3">
                  <c:v>0.01</c:v>
                </c:pt>
                <c:pt idx="4">
                  <c:v>0.01</c:v>
                </c:pt>
              </c:numCache>
            </c:numRef>
          </c:val>
          <c:smooth val="0"/>
          <c:extLst>
            <c:ext xmlns:c16="http://schemas.microsoft.com/office/drawing/2014/chart" uri="{C3380CC4-5D6E-409C-BE32-E72D297353CC}">
              <c16:uniqueId val="{00000001-58D6-4D95-9EA4-6B6CCBFBBBC8}"/>
            </c:ext>
          </c:extLst>
        </c:ser>
        <c:dLbls>
          <c:showLegendKey val="0"/>
          <c:showVal val="0"/>
          <c:showCatName val="0"/>
          <c:showSerName val="0"/>
          <c:showPercent val="0"/>
          <c:showBubbleSize val="0"/>
        </c:dLbls>
        <c:marker val="1"/>
        <c:smooth val="0"/>
        <c:axId val="57375360"/>
        <c:axId val="57393920"/>
      </c:lineChart>
      <c:dateAx>
        <c:axId val="57375360"/>
        <c:scaling>
          <c:orientation val="minMax"/>
        </c:scaling>
        <c:delete val="1"/>
        <c:axPos val="b"/>
        <c:numFmt formatCode="ge" sourceLinked="1"/>
        <c:majorTickMark val="none"/>
        <c:minorTickMark val="none"/>
        <c:tickLblPos val="none"/>
        <c:crossAx val="57393920"/>
        <c:crosses val="autoZero"/>
        <c:auto val="1"/>
        <c:lblOffset val="100"/>
        <c:baseTimeUnit val="years"/>
      </c:dateAx>
      <c:valAx>
        <c:axId val="57393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7375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65.58</c:v>
                </c:pt>
                <c:pt idx="1">
                  <c:v>65.66</c:v>
                </c:pt>
                <c:pt idx="2">
                  <c:v>72.150000000000006</c:v>
                </c:pt>
                <c:pt idx="3">
                  <c:v>65.87</c:v>
                </c:pt>
                <c:pt idx="4">
                  <c:v>58.8</c:v>
                </c:pt>
              </c:numCache>
            </c:numRef>
          </c:val>
          <c:extLst>
            <c:ext xmlns:c16="http://schemas.microsoft.com/office/drawing/2014/chart" uri="{C3380CC4-5D6E-409C-BE32-E72D297353CC}">
              <c16:uniqueId val="{00000000-CF48-4373-9EE9-82E18BE979F1}"/>
            </c:ext>
          </c:extLst>
        </c:ser>
        <c:dLbls>
          <c:showLegendKey val="0"/>
          <c:showVal val="0"/>
          <c:showCatName val="0"/>
          <c:showSerName val="0"/>
          <c:showPercent val="0"/>
          <c:showBubbleSize val="0"/>
        </c:dLbls>
        <c:gapWidth val="150"/>
        <c:axId val="58002432"/>
        <c:axId val="58008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53.24</c:v>
                </c:pt>
                <c:pt idx="1">
                  <c:v>52.31</c:v>
                </c:pt>
                <c:pt idx="2">
                  <c:v>60.65</c:v>
                </c:pt>
                <c:pt idx="3">
                  <c:v>51.75</c:v>
                </c:pt>
                <c:pt idx="4">
                  <c:v>50.68</c:v>
                </c:pt>
              </c:numCache>
            </c:numRef>
          </c:val>
          <c:smooth val="0"/>
          <c:extLst>
            <c:ext xmlns:c16="http://schemas.microsoft.com/office/drawing/2014/chart" uri="{C3380CC4-5D6E-409C-BE32-E72D297353CC}">
              <c16:uniqueId val="{00000001-CF48-4373-9EE9-82E18BE979F1}"/>
            </c:ext>
          </c:extLst>
        </c:ser>
        <c:dLbls>
          <c:showLegendKey val="0"/>
          <c:showVal val="0"/>
          <c:showCatName val="0"/>
          <c:showSerName val="0"/>
          <c:showPercent val="0"/>
          <c:showBubbleSize val="0"/>
        </c:dLbls>
        <c:marker val="1"/>
        <c:smooth val="0"/>
        <c:axId val="58002432"/>
        <c:axId val="58008704"/>
      </c:lineChart>
      <c:dateAx>
        <c:axId val="58002432"/>
        <c:scaling>
          <c:orientation val="minMax"/>
        </c:scaling>
        <c:delete val="1"/>
        <c:axPos val="b"/>
        <c:numFmt formatCode="ge" sourceLinked="1"/>
        <c:majorTickMark val="none"/>
        <c:minorTickMark val="none"/>
        <c:tickLblPos val="none"/>
        <c:crossAx val="58008704"/>
        <c:crosses val="autoZero"/>
        <c:auto val="1"/>
        <c:lblOffset val="100"/>
        <c:baseTimeUnit val="years"/>
      </c:dateAx>
      <c:valAx>
        <c:axId val="58008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8002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78.62</c:v>
                </c:pt>
                <c:pt idx="1">
                  <c:v>81.459999999999994</c:v>
                </c:pt>
                <c:pt idx="2">
                  <c:v>83.49</c:v>
                </c:pt>
                <c:pt idx="3">
                  <c:v>84.57</c:v>
                </c:pt>
                <c:pt idx="4">
                  <c:v>84.73</c:v>
                </c:pt>
              </c:numCache>
            </c:numRef>
          </c:val>
          <c:extLst>
            <c:ext xmlns:c16="http://schemas.microsoft.com/office/drawing/2014/chart" uri="{C3380CC4-5D6E-409C-BE32-E72D297353CC}">
              <c16:uniqueId val="{00000000-467F-4AA1-AAF9-C5A17FD1534D}"/>
            </c:ext>
          </c:extLst>
        </c:ser>
        <c:dLbls>
          <c:showLegendKey val="0"/>
          <c:showVal val="0"/>
          <c:showCatName val="0"/>
          <c:showSerName val="0"/>
          <c:showPercent val="0"/>
          <c:showBubbleSize val="0"/>
        </c:dLbls>
        <c:gapWidth val="150"/>
        <c:axId val="58064256"/>
        <c:axId val="5806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84.07</c:v>
                </c:pt>
                <c:pt idx="1">
                  <c:v>84.32</c:v>
                </c:pt>
                <c:pt idx="2">
                  <c:v>84.58</c:v>
                </c:pt>
                <c:pt idx="3">
                  <c:v>84.84</c:v>
                </c:pt>
                <c:pt idx="4">
                  <c:v>84.86</c:v>
                </c:pt>
              </c:numCache>
            </c:numRef>
          </c:val>
          <c:smooth val="0"/>
          <c:extLst>
            <c:ext xmlns:c16="http://schemas.microsoft.com/office/drawing/2014/chart" uri="{C3380CC4-5D6E-409C-BE32-E72D297353CC}">
              <c16:uniqueId val="{00000001-467F-4AA1-AAF9-C5A17FD1534D}"/>
            </c:ext>
          </c:extLst>
        </c:ser>
        <c:dLbls>
          <c:showLegendKey val="0"/>
          <c:showVal val="0"/>
          <c:showCatName val="0"/>
          <c:showSerName val="0"/>
          <c:showPercent val="0"/>
          <c:showBubbleSize val="0"/>
        </c:dLbls>
        <c:marker val="1"/>
        <c:smooth val="0"/>
        <c:axId val="58064256"/>
        <c:axId val="58066432"/>
      </c:lineChart>
      <c:dateAx>
        <c:axId val="58064256"/>
        <c:scaling>
          <c:orientation val="minMax"/>
        </c:scaling>
        <c:delete val="1"/>
        <c:axPos val="b"/>
        <c:numFmt formatCode="ge" sourceLinked="1"/>
        <c:majorTickMark val="none"/>
        <c:minorTickMark val="none"/>
        <c:tickLblPos val="none"/>
        <c:crossAx val="58066432"/>
        <c:crosses val="autoZero"/>
        <c:auto val="1"/>
        <c:lblOffset val="100"/>
        <c:baseTimeUnit val="years"/>
      </c:dateAx>
      <c:valAx>
        <c:axId val="58066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8064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98.77</c:v>
                </c:pt>
                <c:pt idx="1">
                  <c:v>102.13</c:v>
                </c:pt>
                <c:pt idx="2">
                  <c:v>103.44</c:v>
                </c:pt>
                <c:pt idx="3">
                  <c:v>100.06</c:v>
                </c:pt>
                <c:pt idx="4">
                  <c:v>112.74</c:v>
                </c:pt>
              </c:numCache>
            </c:numRef>
          </c:val>
          <c:extLst>
            <c:ext xmlns:c16="http://schemas.microsoft.com/office/drawing/2014/chart" uri="{C3380CC4-5D6E-409C-BE32-E72D297353CC}">
              <c16:uniqueId val="{00000000-4F67-479E-B2A7-140EDAF980E5}"/>
            </c:ext>
          </c:extLst>
        </c:ser>
        <c:dLbls>
          <c:showLegendKey val="0"/>
          <c:showVal val="0"/>
          <c:showCatName val="0"/>
          <c:showSerName val="0"/>
          <c:showPercent val="0"/>
          <c:showBubbleSize val="0"/>
        </c:dLbls>
        <c:gapWidth val="150"/>
        <c:axId val="57818112"/>
        <c:axId val="57832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F67-479E-B2A7-140EDAF980E5}"/>
            </c:ext>
          </c:extLst>
        </c:ser>
        <c:dLbls>
          <c:showLegendKey val="0"/>
          <c:showVal val="0"/>
          <c:showCatName val="0"/>
          <c:showSerName val="0"/>
          <c:showPercent val="0"/>
          <c:showBubbleSize val="0"/>
        </c:dLbls>
        <c:marker val="1"/>
        <c:smooth val="0"/>
        <c:axId val="57818112"/>
        <c:axId val="57832576"/>
      </c:lineChart>
      <c:dateAx>
        <c:axId val="57818112"/>
        <c:scaling>
          <c:orientation val="minMax"/>
        </c:scaling>
        <c:delete val="1"/>
        <c:axPos val="b"/>
        <c:numFmt formatCode="ge" sourceLinked="1"/>
        <c:majorTickMark val="none"/>
        <c:minorTickMark val="none"/>
        <c:tickLblPos val="none"/>
        <c:crossAx val="57832576"/>
        <c:crosses val="autoZero"/>
        <c:auto val="1"/>
        <c:lblOffset val="100"/>
        <c:baseTimeUnit val="years"/>
      </c:dateAx>
      <c:valAx>
        <c:axId val="57832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7818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7A4-4A25-A177-8FB79284B7F2}"/>
            </c:ext>
          </c:extLst>
        </c:ser>
        <c:dLbls>
          <c:showLegendKey val="0"/>
          <c:showVal val="0"/>
          <c:showCatName val="0"/>
          <c:showSerName val="0"/>
          <c:showPercent val="0"/>
          <c:showBubbleSize val="0"/>
        </c:dLbls>
        <c:gapWidth val="150"/>
        <c:axId val="57553280"/>
        <c:axId val="57554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7A4-4A25-A177-8FB79284B7F2}"/>
            </c:ext>
          </c:extLst>
        </c:ser>
        <c:dLbls>
          <c:showLegendKey val="0"/>
          <c:showVal val="0"/>
          <c:showCatName val="0"/>
          <c:showSerName val="0"/>
          <c:showPercent val="0"/>
          <c:showBubbleSize val="0"/>
        </c:dLbls>
        <c:marker val="1"/>
        <c:smooth val="0"/>
        <c:axId val="57553280"/>
        <c:axId val="57554816"/>
      </c:lineChart>
      <c:dateAx>
        <c:axId val="57553280"/>
        <c:scaling>
          <c:orientation val="minMax"/>
        </c:scaling>
        <c:delete val="1"/>
        <c:axPos val="b"/>
        <c:numFmt formatCode="ge" sourceLinked="1"/>
        <c:majorTickMark val="none"/>
        <c:minorTickMark val="none"/>
        <c:tickLblPos val="none"/>
        <c:crossAx val="57554816"/>
        <c:crosses val="autoZero"/>
        <c:auto val="1"/>
        <c:lblOffset val="100"/>
        <c:baseTimeUnit val="years"/>
      </c:dateAx>
      <c:valAx>
        <c:axId val="57554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7553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38E-48DA-8B2A-0BAABEA9C4C1}"/>
            </c:ext>
          </c:extLst>
        </c:ser>
        <c:dLbls>
          <c:showLegendKey val="0"/>
          <c:showVal val="0"/>
          <c:showCatName val="0"/>
          <c:showSerName val="0"/>
          <c:showPercent val="0"/>
          <c:showBubbleSize val="0"/>
        </c:dLbls>
        <c:gapWidth val="150"/>
        <c:axId val="134950912"/>
        <c:axId val="134952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38E-48DA-8B2A-0BAABEA9C4C1}"/>
            </c:ext>
          </c:extLst>
        </c:ser>
        <c:dLbls>
          <c:showLegendKey val="0"/>
          <c:showVal val="0"/>
          <c:showCatName val="0"/>
          <c:showSerName val="0"/>
          <c:showPercent val="0"/>
          <c:showBubbleSize val="0"/>
        </c:dLbls>
        <c:marker val="1"/>
        <c:smooth val="0"/>
        <c:axId val="134950912"/>
        <c:axId val="134952832"/>
      </c:lineChart>
      <c:dateAx>
        <c:axId val="134950912"/>
        <c:scaling>
          <c:orientation val="minMax"/>
        </c:scaling>
        <c:delete val="1"/>
        <c:axPos val="b"/>
        <c:numFmt formatCode="ge" sourceLinked="1"/>
        <c:majorTickMark val="none"/>
        <c:minorTickMark val="none"/>
        <c:tickLblPos val="none"/>
        <c:crossAx val="134952832"/>
        <c:crosses val="autoZero"/>
        <c:auto val="1"/>
        <c:lblOffset val="100"/>
        <c:baseTimeUnit val="years"/>
      </c:dateAx>
      <c:valAx>
        <c:axId val="134952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4950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0E1-4139-9C4A-17C8CA795603}"/>
            </c:ext>
          </c:extLst>
        </c:ser>
        <c:dLbls>
          <c:showLegendKey val="0"/>
          <c:showVal val="0"/>
          <c:showCatName val="0"/>
          <c:showSerName val="0"/>
          <c:showPercent val="0"/>
          <c:showBubbleSize val="0"/>
        </c:dLbls>
        <c:gapWidth val="150"/>
        <c:axId val="57628928"/>
        <c:axId val="57635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0E1-4139-9C4A-17C8CA795603}"/>
            </c:ext>
          </c:extLst>
        </c:ser>
        <c:dLbls>
          <c:showLegendKey val="0"/>
          <c:showVal val="0"/>
          <c:showCatName val="0"/>
          <c:showSerName val="0"/>
          <c:showPercent val="0"/>
          <c:showBubbleSize val="0"/>
        </c:dLbls>
        <c:marker val="1"/>
        <c:smooth val="0"/>
        <c:axId val="57628928"/>
        <c:axId val="57635200"/>
      </c:lineChart>
      <c:dateAx>
        <c:axId val="57628928"/>
        <c:scaling>
          <c:orientation val="minMax"/>
        </c:scaling>
        <c:delete val="1"/>
        <c:axPos val="b"/>
        <c:numFmt formatCode="ge" sourceLinked="1"/>
        <c:majorTickMark val="none"/>
        <c:minorTickMark val="none"/>
        <c:tickLblPos val="none"/>
        <c:crossAx val="57635200"/>
        <c:crosses val="autoZero"/>
        <c:auto val="1"/>
        <c:lblOffset val="100"/>
        <c:baseTimeUnit val="years"/>
      </c:dateAx>
      <c:valAx>
        <c:axId val="57635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7628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FC4-431A-B9AC-1C71D41311A1}"/>
            </c:ext>
          </c:extLst>
        </c:ser>
        <c:dLbls>
          <c:showLegendKey val="0"/>
          <c:showVal val="0"/>
          <c:showCatName val="0"/>
          <c:showSerName val="0"/>
          <c:showPercent val="0"/>
          <c:showBubbleSize val="0"/>
        </c:dLbls>
        <c:gapWidth val="150"/>
        <c:axId val="57662464"/>
        <c:axId val="57664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FC4-431A-B9AC-1C71D41311A1}"/>
            </c:ext>
          </c:extLst>
        </c:ser>
        <c:dLbls>
          <c:showLegendKey val="0"/>
          <c:showVal val="0"/>
          <c:showCatName val="0"/>
          <c:showSerName val="0"/>
          <c:showPercent val="0"/>
          <c:showBubbleSize val="0"/>
        </c:dLbls>
        <c:marker val="1"/>
        <c:smooth val="0"/>
        <c:axId val="57662464"/>
        <c:axId val="57664640"/>
      </c:lineChart>
      <c:dateAx>
        <c:axId val="57662464"/>
        <c:scaling>
          <c:orientation val="minMax"/>
        </c:scaling>
        <c:delete val="1"/>
        <c:axPos val="b"/>
        <c:numFmt formatCode="ge" sourceLinked="1"/>
        <c:majorTickMark val="none"/>
        <c:minorTickMark val="none"/>
        <c:tickLblPos val="none"/>
        <c:crossAx val="57664640"/>
        <c:crosses val="autoZero"/>
        <c:auto val="1"/>
        <c:lblOffset val="100"/>
        <c:baseTimeUnit val="years"/>
      </c:dateAx>
      <c:valAx>
        <c:axId val="57664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7662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81.94</c:v>
                </c:pt>
                <c:pt idx="1">
                  <c:v>488.33</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6538-4A98-85AD-D01D1D0308D1}"/>
            </c:ext>
          </c:extLst>
        </c:ser>
        <c:dLbls>
          <c:showLegendKey val="0"/>
          <c:showVal val="0"/>
          <c:showCatName val="0"/>
          <c:showSerName val="0"/>
          <c:showPercent val="0"/>
          <c:showBubbleSize val="0"/>
        </c:dLbls>
        <c:gapWidth val="150"/>
        <c:axId val="57773440"/>
        <c:axId val="57796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1044.8</c:v>
                </c:pt>
                <c:pt idx="1">
                  <c:v>1081.8</c:v>
                </c:pt>
                <c:pt idx="2">
                  <c:v>974.93</c:v>
                </c:pt>
                <c:pt idx="3">
                  <c:v>855.8</c:v>
                </c:pt>
                <c:pt idx="4">
                  <c:v>789.46</c:v>
                </c:pt>
              </c:numCache>
            </c:numRef>
          </c:val>
          <c:smooth val="0"/>
          <c:extLst>
            <c:ext xmlns:c16="http://schemas.microsoft.com/office/drawing/2014/chart" uri="{C3380CC4-5D6E-409C-BE32-E72D297353CC}">
              <c16:uniqueId val="{00000001-6538-4A98-85AD-D01D1D0308D1}"/>
            </c:ext>
          </c:extLst>
        </c:ser>
        <c:dLbls>
          <c:showLegendKey val="0"/>
          <c:showVal val="0"/>
          <c:showCatName val="0"/>
          <c:showSerName val="0"/>
          <c:showPercent val="0"/>
          <c:showBubbleSize val="0"/>
        </c:dLbls>
        <c:marker val="1"/>
        <c:smooth val="0"/>
        <c:axId val="57773440"/>
        <c:axId val="57796096"/>
      </c:lineChart>
      <c:dateAx>
        <c:axId val="57773440"/>
        <c:scaling>
          <c:orientation val="minMax"/>
        </c:scaling>
        <c:delete val="1"/>
        <c:axPos val="b"/>
        <c:numFmt formatCode="ge" sourceLinked="1"/>
        <c:majorTickMark val="none"/>
        <c:minorTickMark val="none"/>
        <c:tickLblPos val="none"/>
        <c:crossAx val="57796096"/>
        <c:crosses val="autoZero"/>
        <c:auto val="1"/>
        <c:lblOffset val="100"/>
        <c:baseTimeUnit val="years"/>
      </c:dateAx>
      <c:valAx>
        <c:axId val="57796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7773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70.650000000000006</c:v>
                </c:pt>
                <c:pt idx="1">
                  <c:v>73.47</c:v>
                </c:pt>
                <c:pt idx="2">
                  <c:v>67.94</c:v>
                </c:pt>
                <c:pt idx="3">
                  <c:v>71.930000000000007</c:v>
                </c:pt>
                <c:pt idx="4">
                  <c:v>86.65</c:v>
                </c:pt>
              </c:numCache>
            </c:numRef>
          </c:val>
          <c:extLst>
            <c:ext xmlns:c16="http://schemas.microsoft.com/office/drawing/2014/chart" uri="{C3380CC4-5D6E-409C-BE32-E72D297353CC}">
              <c16:uniqueId val="{00000000-6B30-407D-BEC9-A07FC196108F}"/>
            </c:ext>
          </c:extLst>
        </c:ser>
        <c:dLbls>
          <c:showLegendKey val="0"/>
          <c:showVal val="0"/>
          <c:showCatName val="0"/>
          <c:showSerName val="0"/>
          <c:showPercent val="0"/>
          <c:showBubbleSize val="0"/>
        </c:dLbls>
        <c:gapWidth val="150"/>
        <c:axId val="57870592"/>
        <c:axId val="57889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50.82</c:v>
                </c:pt>
                <c:pt idx="1">
                  <c:v>52.19</c:v>
                </c:pt>
                <c:pt idx="2">
                  <c:v>55.32</c:v>
                </c:pt>
                <c:pt idx="3">
                  <c:v>59.8</c:v>
                </c:pt>
                <c:pt idx="4">
                  <c:v>57.77</c:v>
                </c:pt>
              </c:numCache>
            </c:numRef>
          </c:val>
          <c:smooth val="0"/>
          <c:extLst>
            <c:ext xmlns:c16="http://schemas.microsoft.com/office/drawing/2014/chart" uri="{C3380CC4-5D6E-409C-BE32-E72D297353CC}">
              <c16:uniqueId val="{00000001-6B30-407D-BEC9-A07FC196108F}"/>
            </c:ext>
          </c:extLst>
        </c:ser>
        <c:dLbls>
          <c:showLegendKey val="0"/>
          <c:showVal val="0"/>
          <c:showCatName val="0"/>
          <c:showSerName val="0"/>
          <c:showPercent val="0"/>
          <c:showBubbleSize val="0"/>
        </c:dLbls>
        <c:marker val="1"/>
        <c:smooth val="0"/>
        <c:axId val="57870592"/>
        <c:axId val="57889152"/>
      </c:lineChart>
      <c:dateAx>
        <c:axId val="57870592"/>
        <c:scaling>
          <c:orientation val="minMax"/>
        </c:scaling>
        <c:delete val="1"/>
        <c:axPos val="b"/>
        <c:numFmt formatCode="ge" sourceLinked="1"/>
        <c:majorTickMark val="none"/>
        <c:minorTickMark val="none"/>
        <c:tickLblPos val="none"/>
        <c:crossAx val="57889152"/>
        <c:crosses val="autoZero"/>
        <c:auto val="1"/>
        <c:lblOffset val="100"/>
        <c:baseTimeUnit val="years"/>
      </c:dateAx>
      <c:valAx>
        <c:axId val="57889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7870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209.11</c:v>
                </c:pt>
                <c:pt idx="1">
                  <c:v>203.59</c:v>
                </c:pt>
                <c:pt idx="2">
                  <c:v>213.19</c:v>
                </c:pt>
                <c:pt idx="3">
                  <c:v>201.11</c:v>
                </c:pt>
                <c:pt idx="4">
                  <c:v>181.87</c:v>
                </c:pt>
              </c:numCache>
            </c:numRef>
          </c:val>
          <c:extLst>
            <c:ext xmlns:c16="http://schemas.microsoft.com/office/drawing/2014/chart" uri="{C3380CC4-5D6E-409C-BE32-E72D297353CC}">
              <c16:uniqueId val="{00000000-1583-49C0-A438-F525033BAC9E}"/>
            </c:ext>
          </c:extLst>
        </c:ser>
        <c:dLbls>
          <c:showLegendKey val="0"/>
          <c:showVal val="0"/>
          <c:showCatName val="0"/>
          <c:showSerName val="0"/>
          <c:showPercent val="0"/>
          <c:showBubbleSize val="0"/>
        </c:dLbls>
        <c:gapWidth val="150"/>
        <c:axId val="57911936"/>
        <c:axId val="57918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300.52</c:v>
                </c:pt>
                <c:pt idx="1">
                  <c:v>296.14</c:v>
                </c:pt>
                <c:pt idx="2">
                  <c:v>283.17</c:v>
                </c:pt>
                <c:pt idx="3">
                  <c:v>263.76</c:v>
                </c:pt>
                <c:pt idx="4">
                  <c:v>274.35000000000002</c:v>
                </c:pt>
              </c:numCache>
            </c:numRef>
          </c:val>
          <c:smooth val="0"/>
          <c:extLst>
            <c:ext xmlns:c16="http://schemas.microsoft.com/office/drawing/2014/chart" uri="{C3380CC4-5D6E-409C-BE32-E72D297353CC}">
              <c16:uniqueId val="{00000001-1583-49C0-A438-F525033BAC9E}"/>
            </c:ext>
          </c:extLst>
        </c:ser>
        <c:dLbls>
          <c:showLegendKey val="0"/>
          <c:showVal val="0"/>
          <c:showCatName val="0"/>
          <c:showSerName val="0"/>
          <c:showPercent val="0"/>
          <c:showBubbleSize val="0"/>
        </c:dLbls>
        <c:marker val="1"/>
        <c:smooth val="0"/>
        <c:axId val="57911936"/>
        <c:axId val="57918208"/>
      </c:lineChart>
      <c:dateAx>
        <c:axId val="57911936"/>
        <c:scaling>
          <c:orientation val="minMax"/>
        </c:scaling>
        <c:delete val="1"/>
        <c:axPos val="b"/>
        <c:numFmt formatCode="ge" sourceLinked="1"/>
        <c:majorTickMark val="none"/>
        <c:minorTickMark val="none"/>
        <c:tickLblPos val="none"/>
        <c:crossAx val="57918208"/>
        <c:crosses val="autoZero"/>
        <c:auto val="1"/>
        <c:lblOffset val="100"/>
        <c:baseTimeUnit val="years"/>
      </c:dateAx>
      <c:valAx>
        <c:axId val="57918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7911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D1" zoomScale="85" zoomScaleNormal="85"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埼玉県　蓮田市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農業集落排水</v>
      </c>
      <c r="Q8" s="71"/>
      <c r="R8" s="71"/>
      <c r="S8" s="71"/>
      <c r="T8" s="71"/>
      <c r="U8" s="71"/>
      <c r="V8" s="71"/>
      <c r="W8" s="71" t="str">
        <f>データ!L6</f>
        <v>F2</v>
      </c>
      <c r="X8" s="71"/>
      <c r="Y8" s="71"/>
      <c r="Z8" s="71"/>
      <c r="AA8" s="71"/>
      <c r="AB8" s="71"/>
      <c r="AC8" s="71"/>
      <c r="AD8" s="72" t="str">
        <f>データ!$M$6</f>
        <v>非設置</v>
      </c>
      <c r="AE8" s="72"/>
      <c r="AF8" s="72"/>
      <c r="AG8" s="72"/>
      <c r="AH8" s="72"/>
      <c r="AI8" s="72"/>
      <c r="AJ8" s="72"/>
      <c r="AK8" s="3"/>
      <c r="AL8" s="68">
        <f>データ!S6</f>
        <v>61961</v>
      </c>
      <c r="AM8" s="68"/>
      <c r="AN8" s="68"/>
      <c r="AO8" s="68"/>
      <c r="AP8" s="68"/>
      <c r="AQ8" s="68"/>
      <c r="AR8" s="68"/>
      <c r="AS8" s="68"/>
      <c r="AT8" s="67">
        <f>データ!T6</f>
        <v>27.28</v>
      </c>
      <c r="AU8" s="67"/>
      <c r="AV8" s="67"/>
      <c r="AW8" s="67"/>
      <c r="AX8" s="67"/>
      <c r="AY8" s="67"/>
      <c r="AZ8" s="67"/>
      <c r="BA8" s="67"/>
      <c r="BB8" s="67">
        <f>データ!U6</f>
        <v>2271.3000000000002</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6.15</v>
      </c>
      <c r="Q10" s="67"/>
      <c r="R10" s="67"/>
      <c r="S10" s="67"/>
      <c r="T10" s="67"/>
      <c r="U10" s="67"/>
      <c r="V10" s="67"/>
      <c r="W10" s="67">
        <f>データ!Q6</f>
        <v>100</v>
      </c>
      <c r="X10" s="67"/>
      <c r="Y10" s="67"/>
      <c r="Z10" s="67"/>
      <c r="AA10" s="67"/>
      <c r="AB10" s="67"/>
      <c r="AC10" s="67"/>
      <c r="AD10" s="68">
        <f>データ!R6</f>
        <v>3780</v>
      </c>
      <c r="AE10" s="68"/>
      <c r="AF10" s="68"/>
      <c r="AG10" s="68"/>
      <c r="AH10" s="68"/>
      <c r="AI10" s="68"/>
      <c r="AJ10" s="68"/>
      <c r="AK10" s="2"/>
      <c r="AL10" s="68">
        <f>データ!V6</f>
        <v>3799</v>
      </c>
      <c r="AM10" s="68"/>
      <c r="AN10" s="68"/>
      <c r="AO10" s="68"/>
      <c r="AP10" s="68"/>
      <c r="AQ10" s="68"/>
      <c r="AR10" s="68"/>
      <c r="AS10" s="68"/>
      <c r="AT10" s="67">
        <f>データ!W6</f>
        <v>1.33</v>
      </c>
      <c r="AU10" s="67"/>
      <c r="AV10" s="67"/>
      <c r="AW10" s="67"/>
      <c r="AX10" s="67"/>
      <c r="AY10" s="67"/>
      <c r="AZ10" s="67"/>
      <c r="BA10" s="67"/>
      <c r="BB10" s="67">
        <f>データ!X6</f>
        <v>2856.39</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113</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111</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112</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【747.76】</v>
      </c>
      <c r="I86" s="26" t="str">
        <f>データ!CA6</f>
        <v>【59.51】</v>
      </c>
      <c r="J86" s="26" t="str">
        <f>データ!CL6</f>
        <v>【261.46】</v>
      </c>
      <c r="K86" s="26" t="str">
        <f>データ!CW6</f>
        <v>【52.23】</v>
      </c>
      <c r="L86" s="26" t="str">
        <f>データ!DH6</f>
        <v>【85.82】</v>
      </c>
      <c r="M86" s="26" t="s">
        <v>44</v>
      </c>
      <c r="N86" s="26" t="s">
        <v>44</v>
      </c>
      <c r="O86" s="26" t="str">
        <f>データ!EO6</f>
        <v>【0.02】</v>
      </c>
    </row>
  </sheetData>
  <sheetProtection algorithmName="SHA-512" hashValue="c32qu8WpgV7kS48FaMziFMjSjKh2LEp49FXP4QlPDtatRX/p0e541jd/s52ThFztZtx2PDQYGpdd8OxVYaisEQ==" saltValue="iRf/ww0qYMSbKBoici7Mt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112381</v>
      </c>
      <c r="D6" s="33">
        <f t="shared" si="3"/>
        <v>47</v>
      </c>
      <c r="E6" s="33">
        <f t="shared" si="3"/>
        <v>17</v>
      </c>
      <c r="F6" s="33">
        <f t="shared" si="3"/>
        <v>5</v>
      </c>
      <c r="G6" s="33">
        <f t="shared" si="3"/>
        <v>0</v>
      </c>
      <c r="H6" s="33" t="str">
        <f t="shared" si="3"/>
        <v>埼玉県　蓮田市</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6.15</v>
      </c>
      <c r="Q6" s="34">
        <f t="shared" si="3"/>
        <v>100</v>
      </c>
      <c r="R6" s="34">
        <f t="shared" si="3"/>
        <v>3780</v>
      </c>
      <c r="S6" s="34">
        <f t="shared" si="3"/>
        <v>61961</v>
      </c>
      <c r="T6" s="34">
        <f t="shared" si="3"/>
        <v>27.28</v>
      </c>
      <c r="U6" s="34">
        <f t="shared" si="3"/>
        <v>2271.3000000000002</v>
      </c>
      <c r="V6" s="34">
        <f t="shared" si="3"/>
        <v>3799</v>
      </c>
      <c r="W6" s="34">
        <f t="shared" si="3"/>
        <v>1.33</v>
      </c>
      <c r="X6" s="34">
        <f t="shared" si="3"/>
        <v>2856.39</v>
      </c>
      <c r="Y6" s="35">
        <f>IF(Y7="",NA(),Y7)</f>
        <v>98.77</v>
      </c>
      <c r="Z6" s="35">
        <f t="shared" ref="Z6:AH6" si="4">IF(Z7="",NA(),Z7)</f>
        <v>102.13</v>
      </c>
      <c r="AA6" s="35">
        <f t="shared" si="4"/>
        <v>103.44</v>
      </c>
      <c r="AB6" s="35">
        <f t="shared" si="4"/>
        <v>100.06</v>
      </c>
      <c r="AC6" s="35">
        <f t="shared" si="4"/>
        <v>112.74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81.94</v>
      </c>
      <c r="BG6" s="35">
        <f t="shared" ref="BG6:BO6" si="7">IF(BG7="",NA(),BG7)</f>
        <v>488.33</v>
      </c>
      <c r="BH6" s="34">
        <f t="shared" si="7"/>
        <v>0</v>
      </c>
      <c r="BI6" s="34">
        <f t="shared" si="7"/>
        <v>0</v>
      </c>
      <c r="BJ6" s="34">
        <f t="shared" si="7"/>
        <v>0</v>
      </c>
      <c r="BK6" s="35">
        <f t="shared" si="7"/>
        <v>1044.8</v>
      </c>
      <c r="BL6" s="35">
        <f t="shared" si="7"/>
        <v>1081.8</v>
      </c>
      <c r="BM6" s="35">
        <f t="shared" si="7"/>
        <v>974.93</v>
      </c>
      <c r="BN6" s="35">
        <f t="shared" si="7"/>
        <v>855.8</v>
      </c>
      <c r="BO6" s="35">
        <f t="shared" si="7"/>
        <v>789.46</v>
      </c>
      <c r="BP6" s="34" t="str">
        <f>IF(BP7="","",IF(BP7="-","【-】","【"&amp;SUBSTITUTE(TEXT(BP7,"#,##0.00"),"-","△")&amp;"】"))</f>
        <v>【747.76】</v>
      </c>
      <c r="BQ6" s="35">
        <f>IF(BQ7="",NA(),BQ7)</f>
        <v>70.650000000000006</v>
      </c>
      <c r="BR6" s="35">
        <f t="shared" ref="BR6:BZ6" si="8">IF(BR7="",NA(),BR7)</f>
        <v>73.47</v>
      </c>
      <c r="BS6" s="35">
        <f t="shared" si="8"/>
        <v>67.94</v>
      </c>
      <c r="BT6" s="35">
        <f t="shared" si="8"/>
        <v>71.930000000000007</v>
      </c>
      <c r="BU6" s="35">
        <f t="shared" si="8"/>
        <v>86.65</v>
      </c>
      <c r="BV6" s="35">
        <f t="shared" si="8"/>
        <v>50.82</v>
      </c>
      <c r="BW6" s="35">
        <f t="shared" si="8"/>
        <v>52.19</v>
      </c>
      <c r="BX6" s="35">
        <f t="shared" si="8"/>
        <v>55.32</v>
      </c>
      <c r="BY6" s="35">
        <f t="shared" si="8"/>
        <v>59.8</v>
      </c>
      <c r="BZ6" s="35">
        <f t="shared" si="8"/>
        <v>57.77</v>
      </c>
      <c r="CA6" s="34" t="str">
        <f>IF(CA7="","",IF(CA7="-","【-】","【"&amp;SUBSTITUTE(TEXT(CA7,"#,##0.00"),"-","△")&amp;"】"))</f>
        <v>【59.51】</v>
      </c>
      <c r="CB6" s="35">
        <f>IF(CB7="",NA(),CB7)</f>
        <v>209.11</v>
      </c>
      <c r="CC6" s="35">
        <f t="shared" ref="CC6:CK6" si="9">IF(CC7="",NA(),CC7)</f>
        <v>203.59</v>
      </c>
      <c r="CD6" s="35">
        <f t="shared" si="9"/>
        <v>213.19</v>
      </c>
      <c r="CE6" s="35">
        <f t="shared" si="9"/>
        <v>201.11</v>
      </c>
      <c r="CF6" s="35">
        <f t="shared" si="9"/>
        <v>181.87</v>
      </c>
      <c r="CG6" s="35">
        <f t="shared" si="9"/>
        <v>300.52</v>
      </c>
      <c r="CH6" s="35">
        <f t="shared" si="9"/>
        <v>296.14</v>
      </c>
      <c r="CI6" s="35">
        <f t="shared" si="9"/>
        <v>283.17</v>
      </c>
      <c r="CJ6" s="35">
        <f t="shared" si="9"/>
        <v>263.76</v>
      </c>
      <c r="CK6" s="35">
        <f t="shared" si="9"/>
        <v>274.35000000000002</v>
      </c>
      <c r="CL6" s="34" t="str">
        <f>IF(CL7="","",IF(CL7="-","【-】","【"&amp;SUBSTITUTE(TEXT(CL7,"#,##0.00"),"-","△")&amp;"】"))</f>
        <v>【261.46】</v>
      </c>
      <c r="CM6" s="35">
        <f>IF(CM7="",NA(),CM7)</f>
        <v>65.58</v>
      </c>
      <c r="CN6" s="35">
        <f t="shared" ref="CN6:CV6" si="10">IF(CN7="",NA(),CN7)</f>
        <v>65.66</v>
      </c>
      <c r="CO6" s="35">
        <f t="shared" si="10"/>
        <v>72.150000000000006</v>
      </c>
      <c r="CP6" s="35">
        <f t="shared" si="10"/>
        <v>65.87</v>
      </c>
      <c r="CQ6" s="35">
        <f t="shared" si="10"/>
        <v>58.8</v>
      </c>
      <c r="CR6" s="35">
        <f t="shared" si="10"/>
        <v>53.24</v>
      </c>
      <c r="CS6" s="35">
        <f t="shared" si="10"/>
        <v>52.31</v>
      </c>
      <c r="CT6" s="35">
        <f t="shared" si="10"/>
        <v>60.65</v>
      </c>
      <c r="CU6" s="35">
        <f t="shared" si="10"/>
        <v>51.75</v>
      </c>
      <c r="CV6" s="35">
        <f t="shared" si="10"/>
        <v>50.68</v>
      </c>
      <c r="CW6" s="34" t="str">
        <f>IF(CW7="","",IF(CW7="-","【-】","【"&amp;SUBSTITUTE(TEXT(CW7,"#,##0.00"),"-","△")&amp;"】"))</f>
        <v>【52.23】</v>
      </c>
      <c r="CX6" s="35">
        <f>IF(CX7="",NA(),CX7)</f>
        <v>78.62</v>
      </c>
      <c r="CY6" s="35">
        <f t="shared" ref="CY6:DG6" si="11">IF(CY7="",NA(),CY7)</f>
        <v>81.459999999999994</v>
      </c>
      <c r="CZ6" s="35">
        <f t="shared" si="11"/>
        <v>83.49</v>
      </c>
      <c r="DA6" s="35">
        <f t="shared" si="11"/>
        <v>84.57</v>
      </c>
      <c r="DB6" s="35">
        <f t="shared" si="11"/>
        <v>84.73</v>
      </c>
      <c r="DC6" s="35">
        <f t="shared" si="11"/>
        <v>84.07</v>
      </c>
      <c r="DD6" s="35">
        <f t="shared" si="11"/>
        <v>84.32</v>
      </c>
      <c r="DE6" s="35">
        <f t="shared" si="11"/>
        <v>84.58</v>
      </c>
      <c r="DF6" s="35">
        <f t="shared" si="11"/>
        <v>84.84</v>
      </c>
      <c r="DG6" s="35">
        <f t="shared" si="11"/>
        <v>84.86</v>
      </c>
      <c r="DH6" s="34" t="str">
        <f>IF(DH7="","",IF(DH7="-","【-】","【"&amp;SUBSTITUTE(TEXT(DH7,"#,##0.00"),"-","△")&amp;"】"))</f>
        <v>【85.82】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0.02</v>
      </c>
      <c r="EK6" s="35">
        <f t="shared" si="14"/>
        <v>0.01</v>
      </c>
      <c r="EL6" s="35">
        <f t="shared" si="14"/>
        <v>2.0499999999999998</v>
      </c>
      <c r="EM6" s="35">
        <f t="shared" si="14"/>
        <v>0.01</v>
      </c>
      <c r="EN6" s="35">
        <f t="shared" si="14"/>
        <v>0.01</v>
      </c>
      <c r="EO6" s="34" t="str">
        <f>IF(EO7="","",IF(EO7="-","【-】","【"&amp;SUBSTITUTE(TEXT(EO7,"#,##0.00"),"-","△")&amp;"】"))</f>
        <v>【0.02】</v>
      </c>
    </row>
    <row r="7" spans="1:145" s="36" customFormat="1" x14ac:dyDescent="0.15">
      <c r="A7" s="28"/>
      <c r="B7" s="37">
        <v>2018</v>
      </c>
      <c r="C7" s="37">
        <v>112381</v>
      </c>
      <c r="D7" s="37">
        <v>47</v>
      </c>
      <c r="E7" s="37">
        <v>17</v>
      </c>
      <c r="F7" s="37">
        <v>5</v>
      </c>
      <c r="G7" s="37">
        <v>0</v>
      </c>
      <c r="H7" s="37" t="s">
        <v>98</v>
      </c>
      <c r="I7" s="37" t="s">
        <v>99</v>
      </c>
      <c r="J7" s="37" t="s">
        <v>100</v>
      </c>
      <c r="K7" s="37" t="s">
        <v>101</v>
      </c>
      <c r="L7" s="37" t="s">
        <v>102</v>
      </c>
      <c r="M7" s="37" t="s">
        <v>103</v>
      </c>
      <c r="N7" s="38" t="s">
        <v>104</v>
      </c>
      <c r="O7" s="38" t="s">
        <v>105</v>
      </c>
      <c r="P7" s="38">
        <v>6.15</v>
      </c>
      <c r="Q7" s="38">
        <v>100</v>
      </c>
      <c r="R7" s="38">
        <v>3780</v>
      </c>
      <c r="S7" s="38">
        <v>61961</v>
      </c>
      <c r="T7" s="38">
        <v>27.28</v>
      </c>
      <c r="U7" s="38">
        <v>2271.3000000000002</v>
      </c>
      <c r="V7" s="38">
        <v>3799</v>
      </c>
      <c r="W7" s="38">
        <v>1.33</v>
      </c>
      <c r="X7" s="38">
        <v>2856.39</v>
      </c>
      <c r="Y7" s="38">
        <v>98.77</v>
      </c>
      <c r="Z7" s="38">
        <v>102.13</v>
      </c>
      <c r="AA7" s="38">
        <v>103.44</v>
      </c>
      <c r="AB7" s="38">
        <v>100.06</v>
      </c>
      <c r="AC7" s="38">
        <v>112.74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81.94</v>
      </c>
      <c r="BG7" s="38">
        <v>488.33</v>
      </c>
      <c r="BH7" s="38">
        <v>0</v>
      </c>
      <c r="BI7" s="38">
        <v>0</v>
      </c>
      <c r="BJ7" s="38">
        <v>0</v>
      </c>
      <c r="BK7" s="38">
        <v>1044.8</v>
      </c>
      <c r="BL7" s="38">
        <v>1081.8</v>
      </c>
      <c r="BM7" s="38">
        <v>974.93</v>
      </c>
      <c r="BN7" s="38">
        <v>855.8</v>
      </c>
      <c r="BO7" s="38">
        <v>789.46</v>
      </c>
      <c r="BP7" s="38">
        <v>747.76</v>
      </c>
      <c r="BQ7" s="38">
        <v>70.650000000000006</v>
      </c>
      <c r="BR7" s="38">
        <v>73.47</v>
      </c>
      <c r="BS7" s="38">
        <v>67.94</v>
      </c>
      <c r="BT7" s="38">
        <v>71.930000000000007</v>
      </c>
      <c r="BU7" s="38">
        <v>86.65</v>
      </c>
      <c r="BV7" s="38">
        <v>50.82</v>
      </c>
      <c r="BW7" s="38">
        <v>52.19</v>
      </c>
      <c r="BX7" s="38">
        <v>55.32</v>
      </c>
      <c r="BY7" s="38">
        <v>59.8</v>
      </c>
      <c r="BZ7" s="38">
        <v>57.77</v>
      </c>
      <c r="CA7" s="38">
        <v>59.51</v>
      </c>
      <c r="CB7" s="38">
        <v>209.11</v>
      </c>
      <c r="CC7" s="38">
        <v>203.59</v>
      </c>
      <c r="CD7" s="38">
        <v>213.19</v>
      </c>
      <c r="CE7" s="38">
        <v>201.11</v>
      </c>
      <c r="CF7" s="38">
        <v>181.87</v>
      </c>
      <c r="CG7" s="38">
        <v>300.52</v>
      </c>
      <c r="CH7" s="38">
        <v>296.14</v>
      </c>
      <c r="CI7" s="38">
        <v>283.17</v>
      </c>
      <c r="CJ7" s="38">
        <v>263.76</v>
      </c>
      <c r="CK7" s="38">
        <v>274.35000000000002</v>
      </c>
      <c r="CL7" s="38">
        <v>261.45999999999998</v>
      </c>
      <c r="CM7" s="38">
        <v>65.58</v>
      </c>
      <c r="CN7" s="38">
        <v>65.66</v>
      </c>
      <c r="CO7" s="38">
        <v>72.150000000000006</v>
      </c>
      <c r="CP7" s="38">
        <v>65.87</v>
      </c>
      <c r="CQ7" s="38">
        <v>58.8</v>
      </c>
      <c r="CR7" s="38">
        <v>53.24</v>
      </c>
      <c r="CS7" s="38">
        <v>52.31</v>
      </c>
      <c r="CT7" s="38">
        <v>60.65</v>
      </c>
      <c r="CU7" s="38">
        <v>51.75</v>
      </c>
      <c r="CV7" s="38">
        <v>50.68</v>
      </c>
      <c r="CW7" s="38">
        <v>52.23</v>
      </c>
      <c r="CX7" s="38">
        <v>78.62</v>
      </c>
      <c r="CY7" s="38">
        <v>81.459999999999994</v>
      </c>
      <c r="CZ7" s="38">
        <v>83.49</v>
      </c>
      <c r="DA7" s="38">
        <v>84.57</v>
      </c>
      <c r="DB7" s="38">
        <v>84.73</v>
      </c>
      <c r="DC7" s="38">
        <v>84.07</v>
      </c>
      <c r="DD7" s="38">
        <v>84.32</v>
      </c>
      <c r="DE7" s="38">
        <v>84.58</v>
      </c>
      <c r="DF7" s="38">
        <v>84.84</v>
      </c>
      <c r="DG7" s="38">
        <v>84.86</v>
      </c>
      <c r="DH7" s="38">
        <v>85.82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0.02</v>
      </c>
      <c r="EK7" s="38">
        <v>0.01</v>
      </c>
      <c r="EL7" s="38">
        <v>2.0499999999999998</v>
      </c>
      <c r="EM7" s="38">
        <v>0.01</v>
      </c>
      <c r="EN7" s="38">
        <v>0.01</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埼玉県</cp:lastModifiedBy>
  <cp:lastPrinted>2020-02-06T04:29:06Z</cp:lastPrinted>
  <dcterms:created xsi:type="dcterms:W3CDTF">2019-12-05T05:18:18Z</dcterms:created>
  <dcterms:modified xsi:type="dcterms:W3CDTF">2020-02-06T04:29:09Z</dcterms:modified>
  <cp:category/>
</cp:coreProperties>
</file>