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1経営比較分析表（確定版）\01水道\"/>
    </mc:Choice>
  </mc:AlternateContent>
  <xr:revisionPtr revIDLastSave="0" documentId="8_{D7C59323-B7F0-49DB-83BA-CC26FCD7A6B3}" xr6:coauthVersionLast="36" xr6:coauthVersionMax="36" xr10:uidLastSave="{00000000-0000-0000-0000-000000000000}"/>
  <workbookProtection workbookAlgorithmName="SHA-512" workbookHashValue="VEFrl2Kg5WnnKshb4Bpxnplbt/bsGI/twsibl1jBC3sAsFIxGQhRf8kfrCRTpm1LzgoflPViSlTmpIIDMmImVA==" workbookSaltValue="WDJqztCDlDIcXejM3GwF5g==" workbookSpinCount="100000" lockStructure="1"/>
  <bookViews>
    <workbookView xWindow="0" yWindow="0" windowWidth="20490" windowHeight="77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<sst xmlns="http://schemas.openxmlformats.org/spreadsheetml/2006/main" count="220" uniqueCount="108">
  <si>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</si>
  <si>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</si>
  <si>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</si>
  <si>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</si>
  <si>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</si>
  <si>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</si>
  <si>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</si>
  <si>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</si>
  <si>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</si>
  <si>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</si>
  <si>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</si>
  <si>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</si>
  <si>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</si>
  <si>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</si>
  <si>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</si>
  <si>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</si>
  <si>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</si>
  <si>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</si>
  <si>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</si>
  <si>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</si>
  <si>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</si>
  <si>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</si>
  <si>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</si>
  <si>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</si>
  <si>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</si>
  <si>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</si>
  <si>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</si>
  <si>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</si>
  <si>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</si>
  <si>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</si>
  <si>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</si>
  <si>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</si>
  <si>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</si>
  <si>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</si>
  <si>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</si>
  <si>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</si>
  <si>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</si>
  <si>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</si>
  <si>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</si>
  <si>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</si>
  <si>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</si>
  <si>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</si>
  <si>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</si>
  <si>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</si>
  <si>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</si>
  <si>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</si>
  <si>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</si>
  <si>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</si>
  <si>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</si>
  <si>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</si>
  <si>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</si>
  <si>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</si>
  <si>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</si>
  <si>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</si>
  <si>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</si>
  <si>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</si>
  <si>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</si>
  <si>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</si>
  <si>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</si>
  <si>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</si>
  <si>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</si>
  <si>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</si>
  <si>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</si>
  <si>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</si>
  <si>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</si>
  <si>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</si>
  <si>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</si>
  <si>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</si>
  <si>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</si>
  <si>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</si>
  <si>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</si>
  <si>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</si>
  <si>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</si>
  <si>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</si>
  <si>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</si>
  <si>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</si>
  <si>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</si>
  <si>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</si>
  <si>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</si>
  <si>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</si>
  <si>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</si>
  <si>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</si>
  <si>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</si>
  <si>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</si>
  <si>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</si>
  <si>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</si>
  <si>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</si>
  <si>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</si>
  <si>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</si>
  <si>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</si>
  <si>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</si>
  <si>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</si>
  <si>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</si>
  <si>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蓮田市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</si>
  <si>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</si>
  <si>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</si>
  <si>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</si>
  <si>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</si>
  <si>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</si>
  <si>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</si>
  <si>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</si>
  <si>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</si>
  <si>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</si>
  <si>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</si>
  <si>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</si>
  <si>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①有形固定資産減価償却率は年々上昇している。老朽化している施設が増加しているため、計画的に更新をしていく必要がある。
②管路経年化率は類似団体平均、全国平均よりも高い水準で推移しており、法定耐用年数を超過した管路を計画的に更新していく必要がある。
③管路更新率は、類似団体平均、全国平均よりも下回っている。これは基幹管路を中心に管路の更新工事を進めたため、更新工事割合が低くなったことが主な要因である。</t>
    <rPh sb="13" eb="15">
      <t>ネンネン</t>
    </rPh>
    <rPh sb="15" eb="17">
      <t>ジョウショウ</t>
    </rPh>
    <rPh sb="22" eb="24">
      <t>ロウキュウ</t>
    </rPh>
    <rPh sb="24" eb="25">
      <t>カ</t>
    </rPh>
    <rPh sb="29" eb="31">
      <t>シセツ</t>
    </rPh>
    <rPh sb="32" eb="34">
      <t>ゾウカ</t>
    </rPh>
    <rPh sb="41" eb="43">
      <t>ケイカク</t>
    </rPh>
    <rPh sb="43" eb="44">
      <t>テキ</t>
    </rPh>
    <rPh sb="45" eb="47">
      <t>コウシン</t>
    </rPh>
    <rPh sb="52" eb="54">
      <t>ヒツヨウ</t>
    </rPh>
    <rPh sb="60" eb="62">
      <t>カンロ</t>
    </rPh>
    <rPh sb="62" eb="65">
      <t>ケイネンカ</t>
    </rPh>
    <rPh sb="65" eb="66">
      <t>リツ</t>
    </rPh>
    <rPh sb="81" eb="82">
      <t>タカ</t>
    </rPh>
    <rPh sb="107" eb="110">
      <t>ケイカクテキ</t>
    </rPh>
    <rPh sb="111" eb="113">
      <t>コウシン</t>
    </rPh>
    <rPh sb="117" eb="119">
      <t>ヒツヨウ</t>
    </rPh>
    <rPh sb="146" eb="148">
      <t>シタマワ</t>
    </rPh>
    <rPh sb="167" eb="169">
      <t>コウシン</t>
    </rPh>
    <phoneticPr fontId="4"/>
  </si>
  <si>
    <t>①経常収支比率は100％を上回って推移している。これは平成29年10月に平均16.00％の料金改定を行ったことにより、上昇している。本市は健全な経営を維持しているといえる。
③流動比率は類似団体平均値より高い状態を維持しており、短期的な債務に対する支払い能力は十分に有している。
④企業債残高対給水収益比率は、類似団体平均値を大きく下回っているが、今後管路の更新を進めていくとともに上昇していくことが予想される。
⑤料金回収率は平成29年まで100％を下回っていたが、料金改定を行ったことにより、100％を上回っている状態が続いている。
⑥昨年度は平均値を下回っていたが、漏水修理等の修繕費が増加したことにより、給水原価が増加した。
⑦昨年度までの施設利用率は、類似団体平均を下回る状態であったが、今年度は上回っている。今後も効率的な施設の運用をしていくよう努める。
⑧有収率は近年落ち込みが目立っている。漏水の早期発見と修繕をして、今後も老朽化した管路の計画的な更新と、漏水調査等をして有収率向上のための取組を進めていく。</t>
    <rPh sb="27" eb="29">
      <t>ヘイセイ</t>
    </rPh>
    <rPh sb="36" eb="38">
      <t>ヘイキン</t>
    </rPh>
    <rPh sb="45" eb="47">
      <t>リョウキン</t>
    </rPh>
    <rPh sb="47" eb="49">
      <t>カイテイ</t>
    </rPh>
    <rPh sb="50" eb="51">
      <t>オコナ</t>
    </rPh>
    <rPh sb="59" eb="61">
      <t>ジョウショウ</t>
    </rPh>
    <rPh sb="66" eb="68">
      <t>ホンシ</t>
    </rPh>
    <rPh sb="69" eb="71">
      <t>ケンゼン</t>
    </rPh>
    <rPh sb="72" eb="74">
      <t>ケイエイ</t>
    </rPh>
    <rPh sb="75" eb="77">
      <t>イジ</t>
    </rPh>
    <rPh sb="218" eb="220">
      <t>ヘイセイ</t>
    </rPh>
    <rPh sb="222" eb="223">
      <t>ネン</t>
    </rPh>
    <rPh sb="230" eb="232">
      <t>シタマワ</t>
    </rPh>
    <rPh sb="263" eb="265">
      <t>ジョウタイ</t>
    </rPh>
    <rPh sb="266" eb="267">
      <t>ツヅ</t>
    </rPh>
    <rPh sb="275" eb="278">
      <t>サクネンド</t>
    </rPh>
    <rPh sb="279" eb="282">
      <t>ヘイキンチ</t>
    </rPh>
    <rPh sb="283" eb="285">
      <t>シタマワ</t>
    </rPh>
    <rPh sb="291" eb="293">
      <t>ロウスイ</t>
    </rPh>
    <rPh sb="293" eb="295">
      <t>シュウリ</t>
    </rPh>
    <rPh sb="295" eb="296">
      <t>トウ</t>
    </rPh>
    <rPh sb="297" eb="300">
      <t>シュウゼンヒ</t>
    </rPh>
    <rPh sb="301" eb="303">
      <t>ゾウカ</t>
    </rPh>
    <rPh sb="311" eb="313">
      <t>キュウスイ</t>
    </rPh>
    <rPh sb="313" eb="315">
      <t>ゲンカ</t>
    </rPh>
    <rPh sb="316" eb="318">
      <t>ゾウカ</t>
    </rPh>
    <rPh sb="324" eb="327">
      <t>サクネンド</t>
    </rPh>
    <rPh sb="355" eb="358">
      <t>コンネンド</t>
    </rPh>
    <rPh sb="359" eb="361">
      <t>ウワマワ</t>
    </rPh>
    <rPh sb="366" eb="368">
      <t>コンゴ</t>
    </rPh>
    <rPh sb="369" eb="372">
      <t>コウリツテキ</t>
    </rPh>
    <rPh sb="373" eb="375">
      <t>シセツ</t>
    </rPh>
    <rPh sb="376" eb="378">
      <t>ウンヨウ</t>
    </rPh>
    <rPh sb="385" eb="386">
      <t>ツト</t>
    </rPh>
    <rPh sb="443" eb="445">
      <t>ロウスイ</t>
    </rPh>
    <rPh sb="445" eb="447">
      <t>チョウサ</t>
    </rPh>
    <rPh sb="447" eb="448">
      <t>トウ</t>
    </rPh>
    <rPh sb="463" eb="464">
      <t>スス</t>
    </rPh>
    <phoneticPr fontId="4"/>
  </si>
  <si>
    <t xml:space="preserve">　経営の健全性及び効率性に係る指標を分析すると、経営状況は概ね健全な状態であるといえる。
　老朽化の状況においては、今後更新時期を迎える管路が増加することが考えられるので、一層の経営の効率化を行い、施設の適正な維持保全や需要に見合った施設規模の適正化を図りながら老朽化した水道施設を着実に更新し、事業を継続していく必要がある。そして安全で安心できる水の安定供給を維持していくよう努める。
</t>
    <rPh sb="96" eb="97">
      <t>オコナ</t>
    </rPh>
    <rPh sb="157" eb="159">
      <t>ヒツヨウ</t>
    </rPh>
    <rPh sb="166" eb="168">
      <t>アンゼン</t>
    </rPh>
    <rPh sb="169" eb="171">
      <t>アンシン</t>
    </rPh>
    <rPh sb="174" eb="175">
      <t>ミズ</t>
    </rPh>
    <rPh sb="176" eb="178">
      <t>アンテイ</t>
    </rPh>
    <rPh sb="178" eb="180">
      <t>キョウキュウ</t>
    </rPh>
    <rPh sb="181" eb="183">
      <t>イジ</t>
    </rPh>
    <rPh sb="189" eb="1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</si>
</sst>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0.19</c:v>
                </c:pt>
                <c:pt idx="1">
                  <c:v>0.06</c:v>
                </c:pt>
                <c:pt idx="2">
                  <c:v>7.0000000000000007E-2</c:v>
                </c:pt>
                <c:pt idx="3">
                  <c:v>0.04</c:v>
                </c:pt>
                <c:pt idx="4">
                  <c:v>0.19</c:v>
                </c:pt>
              </c:numCache>
            </c:numRef>
          </c:val>
          <c:extLst>
            <c:ext xmlns:c16="http://schemas.microsoft.com/office/drawing/2014/chart" uri="{C3380CC4-5D6E-409C-BE32-E72D297353CC}">
              <c16:uniqueId val="{00000000-E421-4EBB-A498-82DAB3BEDA52}"/>
            </c:ext>
          </c:extLst>
        </c:ser>
        <c:dLbls>
          <c:showLegendKey val="0"/>
          <c:showVal val="0"/>
          <c:showCatName val="0"/>
          <c:showSerName val="0"/>
          <c:showPercent val="0"/>
          <c:showBubbleSize val="0"/>
        </c:dLbls>
        <c:gapWidth val="150"/>
        <c:axId val="131684608"/>
        <c:axId val="1316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E421-4EBB-A498-82DAB3BEDA52}"/>
            </c:ext>
          </c:extLst>
        </c:ser>
        <c:dLbls>
          <c:showLegendKey val="0"/>
          <c:showVal val="0"/>
          <c:showCatName val="0"/>
          <c:showSerName val="0"/>
          <c:showPercent val="0"/>
          <c:showBubbleSize val="0"/>
        </c:dLbls>
        <c:marker val="1"/>
        <c:smooth val="0"/>
        <c:axId val="131684608"/>
        <c:axId val="131690880"/>
      </c:lineChart>
      <c:dateAx>
        <c:axId val="131684608"/>
        <c:scaling>
          <c:orientation val="minMax"/>
        </c:scaling>
        <c:delete val="1"/>
        <c:axPos val="b"/>
        <c:numFmt formatCode="ge" sourceLinked="1"/>
        <c:majorTickMark val="none"/>
        <c:minorTickMark val="none"/>
        <c:tickLblPos val="none"/>
        <c:crossAx val="131690880"/>
        <c:crosses val="autoZero"/>
        <c:auto val="1"/>
        <c:lblOffset val="100"/>
        <c:baseTimeUnit val="years"/>
      </c:dateAx>
      <c:valAx>
        <c:axId val="1316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55.64</c:v>
                </c:pt>
                <c:pt idx="1">
                  <c:v>55.35</c:v>
                </c:pt>
                <c:pt idx="2">
                  <c:v>57.95</c:v>
                </c:pt>
                <c:pt idx="3">
                  <c:v>59.08</c:v>
                </c:pt>
                <c:pt idx="4">
                  <c:v>59.71</c:v>
                </c:pt>
              </c:numCache>
            </c:numRef>
          </c:val>
          <c:extLst>
            <c:ext xmlns:c16="http://schemas.microsoft.com/office/drawing/2014/chart" uri="{C3380CC4-5D6E-409C-BE32-E72D297353CC}">
              <c16:uniqueId val="{00000000-25B7-41A2-9412-864777C26F4A}"/>
            </c:ext>
          </c:extLst>
        </c:ser>
        <c:dLbls>
          <c:showLegendKey val="0"/>
          <c:showVal val="0"/>
          <c:showCatName val="0"/>
          <c:showSerName val="0"/>
          <c:showPercent val="0"/>
          <c:showBubbleSize val="0"/>
        </c:dLbls>
        <c:gapWidth val="150"/>
        <c:axId val="138244480"/>
        <c:axId val="1382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25B7-41A2-9412-864777C26F4A}"/>
            </c:ext>
          </c:extLst>
        </c:ser>
        <c:dLbls>
          <c:showLegendKey val="0"/>
          <c:showVal val="0"/>
          <c:showCatName val="0"/>
          <c:showSerName val="0"/>
          <c:showPercent val="0"/>
          <c:showBubbleSize val="0"/>
        </c:dLbls>
        <c:marker val="1"/>
        <c:smooth val="0"/>
        <c:axId val="138244480"/>
        <c:axId val="138246400"/>
      </c:lineChart>
      <c:dateAx>
        <c:axId val="138244480"/>
        <c:scaling>
          <c:orientation val="minMax"/>
        </c:scaling>
        <c:delete val="1"/>
        <c:axPos val="b"/>
        <c:numFmt formatCode="ge" sourceLinked="1"/>
        <c:majorTickMark val="none"/>
        <c:minorTickMark val="none"/>
        <c:tickLblPos val="none"/>
        <c:crossAx val="138246400"/>
        <c:crosses val="autoZero"/>
        <c:auto val="1"/>
        <c:lblOffset val="100"/>
        <c:baseTimeUnit val="years"/>
      </c:dateAx>
      <c:valAx>
        <c:axId val="1382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91.28</c:v>
                </c:pt>
                <c:pt idx="1">
                  <c:v>91.45</c:v>
                </c:pt>
                <c:pt idx="2">
                  <c:v>87.09</c:v>
                </c:pt>
                <c:pt idx="3">
                  <c:v>86.12</c:v>
                </c:pt>
                <c:pt idx="4">
                  <c:v>84.07</c:v>
                </c:pt>
              </c:numCache>
            </c:numRef>
          </c:val>
          <c:extLst>
            <c:ext xmlns:c16="http://schemas.microsoft.com/office/drawing/2014/chart" uri="{C3380CC4-5D6E-409C-BE32-E72D297353CC}">
              <c16:uniqueId val="{00000000-AC5B-43B2-82B3-AF9ED483F594}"/>
            </c:ext>
          </c:extLst>
        </c:ser>
        <c:dLbls>
          <c:showLegendKey val="0"/>
          <c:showVal val="0"/>
          <c:showCatName val="0"/>
          <c:showSerName val="0"/>
          <c:showPercent val="0"/>
          <c:showBubbleSize val="0"/>
        </c:dLbls>
        <c:gapWidth val="150"/>
        <c:axId val="138347264"/>
        <c:axId val="1383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AC5B-43B2-82B3-AF9ED483F594}"/>
            </c:ext>
          </c:extLst>
        </c:ser>
        <c:dLbls>
          <c:showLegendKey val="0"/>
          <c:showVal val="0"/>
          <c:showCatName val="0"/>
          <c:showSerName val="0"/>
          <c:showPercent val="0"/>
          <c:showBubbleSize val="0"/>
        </c:dLbls>
        <c:marker val="1"/>
        <c:smooth val="0"/>
        <c:axId val="138347264"/>
        <c:axId val="138349184"/>
      </c:lineChart>
      <c:dateAx>
        <c:axId val="138347264"/>
        <c:scaling>
          <c:orientation val="minMax"/>
        </c:scaling>
        <c:delete val="1"/>
        <c:axPos val="b"/>
        <c:numFmt formatCode="ge" sourceLinked="1"/>
        <c:majorTickMark val="none"/>
        <c:minorTickMark val="none"/>
        <c:tickLblPos val="none"/>
        <c:crossAx val="138349184"/>
        <c:crosses val="autoZero"/>
        <c:auto val="1"/>
        <c:lblOffset val="100"/>
        <c:baseTimeUnit val="years"/>
      </c:dateAx>
      <c:valAx>
        <c:axId val="1383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105.72</c:v>
                </c:pt>
                <c:pt idx="1">
                  <c:v>104.87</c:v>
                </c:pt>
                <c:pt idx="2">
                  <c:v>105.88</c:v>
                </c:pt>
                <c:pt idx="3">
                  <c:v>112.13</c:v>
                </c:pt>
                <c:pt idx="4">
                  <c:v>114.94</c:v>
                </c:pt>
              </c:numCache>
            </c:numRef>
          </c:val>
          <c:extLst>
            <c:ext xmlns:c16="http://schemas.microsoft.com/office/drawing/2014/chart" uri="{C3380CC4-5D6E-409C-BE32-E72D297353CC}">
              <c16:uniqueId val="{00000000-162B-403A-9D81-79872E80AFCB}"/>
            </c:ext>
          </c:extLst>
        </c:ser>
        <c:dLbls>
          <c:showLegendKey val="0"/>
          <c:showVal val="0"/>
          <c:showCatName val="0"/>
          <c:showSerName val="0"/>
          <c:showPercent val="0"/>
          <c:showBubbleSize val="0"/>
        </c:dLbls>
        <c:gapWidth val="150"/>
        <c:axId val="137853568"/>
        <c:axId val="1378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162B-403A-9D81-79872E80AFCB}"/>
            </c:ext>
          </c:extLst>
        </c:ser>
        <c:dLbls>
          <c:showLegendKey val="0"/>
          <c:showVal val="0"/>
          <c:showCatName val="0"/>
          <c:showSerName val="0"/>
          <c:showPercent val="0"/>
          <c:showBubbleSize val="0"/>
        </c:dLbls>
        <c:marker val="1"/>
        <c:smooth val="0"/>
        <c:axId val="137853568"/>
        <c:axId val="137859840"/>
      </c:lineChart>
      <c:dateAx>
        <c:axId val="137853568"/>
        <c:scaling>
          <c:orientation val="minMax"/>
        </c:scaling>
        <c:delete val="1"/>
        <c:axPos val="b"/>
        <c:numFmt formatCode="ge" sourceLinked="1"/>
        <c:majorTickMark val="none"/>
        <c:minorTickMark val="none"/>
        <c:tickLblPos val="none"/>
        <c:crossAx val="137859840"/>
        <c:crosses val="autoZero"/>
        <c:auto val="1"/>
        <c:lblOffset val="100"/>
        <c:baseTimeUnit val="years"/>
      </c:dateAx>
      <c:valAx>
        <c:axId val="13785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8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54.36</c:v>
                </c:pt>
                <c:pt idx="1">
                  <c:v>56.23</c:v>
                </c:pt>
                <c:pt idx="2">
                  <c:v>57.2</c:v>
                </c:pt>
                <c:pt idx="3">
                  <c:v>58.39</c:v>
                </c:pt>
                <c:pt idx="4">
                  <c:v>58.78</c:v>
                </c:pt>
              </c:numCache>
            </c:numRef>
          </c:val>
          <c:extLst>
            <c:ext xmlns:c16="http://schemas.microsoft.com/office/drawing/2014/chart" uri="{C3380CC4-5D6E-409C-BE32-E72D297353CC}">
              <c16:uniqueId val="{00000000-3331-4C1E-916A-9AE158176EB1}"/>
            </c:ext>
          </c:extLst>
        </c:ser>
        <c:dLbls>
          <c:showLegendKey val="0"/>
          <c:showVal val="0"/>
          <c:showCatName val="0"/>
          <c:showSerName val="0"/>
          <c:showPercent val="0"/>
          <c:showBubbleSize val="0"/>
        </c:dLbls>
        <c:gapWidth val="150"/>
        <c:axId val="137956352"/>
        <c:axId val="1379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3331-4C1E-916A-9AE158176EB1}"/>
            </c:ext>
          </c:extLst>
        </c:ser>
        <c:dLbls>
          <c:showLegendKey val="0"/>
          <c:showVal val="0"/>
          <c:showCatName val="0"/>
          <c:showSerName val="0"/>
          <c:showPercent val="0"/>
          <c:showBubbleSize val="0"/>
        </c:dLbls>
        <c:marker val="1"/>
        <c:smooth val="0"/>
        <c:axId val="137956352"/>
        <c:axId val="137966720"/>
      </c:lineChart>
      <c:dateAx>
        <c:axId val="137956352"/>
        <c:scaling>
          <c:orientation val="minMax"/>
        </c:scaling>
        <c:delete val="1"/>
        <c:axPos val="b"/>
        <c:numFmt formatCode="ge" sourceLinked="1"/>
        <c:majorTickMark val="none"/>
        <c:minorTickMark val="none"/>
        <c:tickLblPos val="none"/>
        <c:crossAx val="137966720"/>
        <c:crosses val="autoZero"/>
        <c:auto val="1"/>
        <c:lblOffset val="100"/>
        <c:baseTimeUnit val="years"/>
      </c:dateAx>
      <c:valAx>
        <c:axId val="1379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25.63</c:v>
                </c:pt>
                <c:pt idx="1">
                  <c:v>26.06</c:v>
                </c:pt>
                <c:pt idx="2">
                  <c:v>32.020000000000003</c:v>
                </c:pt>
                <c:pt idx="3">
                  <c:v>32.130000000000003</c:v>
                </c:pt>
                <c:pt idx="4">
                  <c:v>32.11</c:v>
                </c:pt>
              </c:numCache>
            </c:numRef>
          </c:val>
          <c:extLst>
            <c:ext xmlns:c16="http://schemas.microsoft.com/office/drawing/2014/chart" uri="{C3380CC4-5D6E-409C-BE32-E72D297353CC}">
              <c16:uniqueId val="{00000000-E801-40C9-907C-588E28C9848F}"/>
            </c:ext>
          </c:extLst>
        </c:ser>
        <c:dLbls>
          <c:showLegendKey val="0"/>
          <c:showVal val="0"/>
          <c:showCatName val="0"/>
          <c:showSerName val="0"/>
          <c:showPercent val="0"/>
          <c:showBubbleSize val="0"/>
        </c:dLbls>
        <c:gapWidth val="150"/>
        <c:axId val="137981312"/>
        <c:axId val="1380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E801-40C9-907C-588E28C9848F}"/>
            </c:ext>
          </c:extLst>
        </c:ser>
        <c:dLbls>
          <c:showLegendKey val="0"/>
          <c:showVal val="0"/>
          <c:showCatName val="0"/>
          <c:showSerName val="0"/>
          <c:showPercent val="0"/>
          <c:showBubbleSize val="0"/>
        </c:dLbls>
        <c:marker val="1"/>
        <c:smooth val="0"/>
        <c:axId val="137981312"/>
        <c:axId val="138003968"/>
      </c:lineChart>
      <c:dateAx>
        <c:axId val="137981312"/>
        <c:scaling>
          <c:orientation val="minMax"/>
        </c:scaling>
        <c:delete val="1"/>
        <c:axPos val="b"/>
        <c:numFmt formatCode="ge" sourceLinked="1"/>
        <c:majorTickMark val="none"/>
        <c:minorTickMark val="none"/>
        <c:tickLblPos val="none"/>
        <c:crossAx val="138003968"/>
        <c:crosses val="autoZero"/>
        <c:auto val="1"/>
        <c:lblOffset val="100"/>
        <c:baseTimeUnit val="years"/>
      </c:dateAx>
      <c:valAx>
        <c:axId val="1380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4F-436A-ABE7-126B12E59F38}"/>
            </c:ext>
          </c:extLst>
        </c:ser>
        <c:dLbls>
          <c:showLegendKey val="0"/>
          <c:showVal val="0"/>
          <c:showCatName val="0"/>
          <c:showSerName val="0"/>
          <c:showPercent val="0"/>
          <c:showBubbleSize val="0"/>
        </c:dLbls>
        <c:gapWidth val="150"/>
        <c:axId val="138303360"/>
        <c:axId val="1383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434F-436A-ABE7-126B12E59F38}"/>
            </c:ext>
          </c:extLst>
        </c:ser>
        <c:dLbls>
          <c:showLegendKey val="0"/>
          <c:showVal val="0"/>
          <c:showCatName val="0"/>
          <c:showSerName val="0"/>
          <c:showPercent val="0"/>
          <c:showBubbleSize val="0"/>
        </c:dLbls>
        <c:marker val="1"/>
        <c:smooth val="0"/>
        <c:axId val="138303360"/>
        <c:axId val="138321920"/>
      </c:lineChart>
      <c:dateAx>
        <c:axId val="138303360"/>
        <c:scaling>
          <c:orientation val="minMax"/>
        </c:scaling>
        <c:delete val="1"/>
        <c:axPos val="b"/>
        <c:numFmt formatCode="ge" sourceLinked="1"/>
        <c:majorTickMark val="none"/>
        <c:minorTickMark val="none"/>
        <c:tickLblPos val="none"/>
        <c:crossAx val="138321920"/>
        <c:crosses val="autoZero"/>
        <c:auto val="1"/>
        <c:lblOffset val="100"/>
        <c:baseTimeUnit val="years"/>
      </c:dateAx>
      <c:valAx>
        <c:axId val="13832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3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442.16</c:v>
                </c:pt>
                <c:pt idx="1">
                  <c:v>477.05</c:v>
                </c:pt>
                <c:pt idx="2">
                  <c:v>513.17999999999995</c:v>
                </c:pt>
                <c:pt idx="3">
                  <c:v>519.86</c:v>
                </c:pt>
                <c:pt idx="4">
                  <c:v>473.12</c:v>
                </c:pt>
              </c:numCache>
            </c:numRef>
          </c:val>
          <c:extLst>
            <c:ext xmlns:c16="http://schemas.microsoft.com/office/drawing/2014/chart" uri="{C3380CC4-5D6E-409C-BE32-E72D297353CC}">
              <c16:uniqueId val="{00000000-A9F0-457A-A5A5-1CEB605CF849}"/>
            </c:ext>
          </c:extLst>
        </c:ser>
        <c:dLbls>
          <c:showLegendKey val="0"/>
          <c:showVal val="0"/>
          <c:showCatName val="0"/>
          <c:showSerName val="0"/>
          <c:showPercent val="0"/>
          <c:showBubbleSize val="0"/>
        </c:dLbls>
        <c:gapWidth val="150"/>
        <c:axId val="138345856"/>
        <c:axId val="1380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A9F0-457A-A5A5-1CEB605CF849}"/>
            </c:ext>
          </c:extLst>
        </c:ser>
        <c:dLbls>
          <c:showLegendKey val="0"/>
          <c:showVal val="0"/>
          <c:showCatName val="0"/>
          <c:showSerName val="0"/>
          <c:showPercent val="0"/>
          <c:showBubbleSize val="0"/>
        </c:dLbls>
        <c:marker val="1"/>
        <c:smooth val="0"/>
        <c:axId val="138345856"/>
        <c:axId val="138085120"/>
      </c:lineChart>
      <c:dateAx>
        <c:axId val="138345856"/>
        <c:scaling>
          <c:orientation val="minMax"/>
        </c:scaling>
        <c:delete val="1"/>
        <c:axPos val="b"/>
        <c:numFmt formatCode="ge" sourceLinked="1"/>
        <c:majorTickMark val="none"/>
        <c:minorTickMark val="none"/>
        <c:tickLblPos val="none"/>
        <c:crossAx val="138085120"/>
        <c:crosses val="autoZero"/>
        <c:auto val="1"/>
        <c:lblOffset val="100"/>
        <c:baseTimeUnit val="years"/>
      </c:dateAx>
      <c:valAx>
        <c:axId val="13808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132.94999999999999</c:v>
                </c:pt>
                <c:pt idx="1">
                  <c:v>116.95</c:v>
                </c:pt>
                <c:pt idx="2">
                  <c:v>107</c:v>
                </c:pt>
                <c:pt idx="3">
                  <c:v>88.79</c:v>
                </c:pt>
                <c:pt idx="4">
                  <c:v>78.53</c:v>
                </c:pt>
              </c:numCache>
            </c:numRef>
          </c:val>
          <c:extLst>
            <c:ext xmlns:c16="http://schemas.microsoft.com/office/drawing/2014/chart" uri="{C3380CC4-5D6E-409C-BE32-E72D297353CC}">
              <c16:uniqueId val="{00000000-EE2B-44B2-A444-C2E547ADA2E5}"/>
            </c:ext>
          </c:extLst>
        </c:ser>
        <c:dLbls>
          <c:showLegendKey val="0"/>
          <c:showVal val="0"/>
          <c:showCatName val="0"/>
          <c:showSerName val="0"/>
          <c:showPercent val="0"/>
          <c:showBubbleSize val="0"/>
        </c:dLbls>
        <c:gapWidth val="150"/>
        <c:axId val="138120192"/>
        <c:axId val="1381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EE2B-44B2-A444-C2E547ADA2E5}"/>
            </c:ext>
          </c:extLst>
        </c:ser>
        <c:dLbls>
          <c:showLegendKey val="0"/>
          <c:showVal val="0"/>
          <c:showCatName val="0"/>
          <c:showSerName val="0"/>
          <c:showPercent val="0"/>
          <c:showBubbleSize val="0"/>
        </c:dLbls>
        <c:marker val="1"/>
        <c:smooth val="0"/>
        <c:axId val="138120192"/>
        <c:axId val="138130560"/>
      </c:lineChart>
      <c:dateAx>
        <c:axId val="138120192"/>
        <c:scaling>
          <c:orientation val="minMax"/>
        </c:scaling>
        <c:delete val="1"/>
        <c:axPos val="b"/>
        <c:numFmt formatCode="ge" sourceLinked="1"/>
        <c:majorTickMark val="none"/>
        <c:minorTickMark val="none"/>
        <c:tickLblPos val="none"/>
        <c:crossAx val="138130560"/>
        <c:crosses val="autoZero"/>
        <c:auto val="1"/>
        <c:lblOffset val="100"/>
        <c:baseTimeUnit val="years"/>
      </c:dateAx>
      <c:valAx>
        <c:axId val="13813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98.86</c:v>
                </c:pt>
                <c:pt idx="1">
                  <c:v>97.27</c:v>
                </c:pt>
                <c:pt idx="2">
                  <c:v>97.68</c:v>
                </c:pt>
                <c:pt idx="3">
                  <c:v>104.61</c:v>
                </c:pt>
                <c:pt idx="4">
                  <c:v>109.4</c:v>
                </c:pt>
              </c:numCache>
            </c:numRef>
          </c:val>
          <c:extLst>
            <c:ext xmlns:c16="http://schemas.microsoft.com/office/drawing/2014/chart" uri="{C3380CC4-5D6E-409C-BE32-E72D297353CC}">
              <c16:uniqueId val="{00000000-E51B-4CD3-9B8E-35DB63632E2D}"/>
            </c:ext>
          </c:extLst>
        </c:ser>
        <c:dLbls>
          <c:showLegendKey val="0"/>
          <c:showVal val="0"/>
          <c:showCatName val="0"/>
          <c:showSerName val="0"/>
          <c:showPercent val="0"/>
          <c:showBubbleSize val="0"/>
        </c:dLbls>
        <c:gapWidth val="150"/>
        <c:axId val="138161536"/>
        <c:axId val="1381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E51B-4CD3-9B8E-35DB63632E2D}"/>
            </c:ext>
          </c:extLst>
        </c:ser>
        <c:dLbls>
          <c:showLegendKey val="0"/>
          <c:showVal val="0"/>
          <c:showCatName val="0"/>
          <c:showSerName val="0"/>
          <c:showPercent val="0"/>
          <c:showBubbleSize val="0"/>
        </c:dLbls>
        <c:marker val="1"/>
        <c:smooth val="0"/>
        <c:axId val="138161536"/>
        <c:axId val="138163712"/>
      </c:lineChart>
      <c:dateAx>
        <c:axId val="138161536"/>
        <c:scaling>
          <c:orientation val="minMax"/>
        </c:scaling>
        <c:delete val="1"/>
        <c:axPos val="b"/>
        <c:numFmt formatCode="ge" sourceLinked="1"/>
        <c:majorTickMark val="none"/>
        <c:minorTickMark val="none"/>
        <c:tickLblPos val="none"/>
        <c:crossAx val="138163712"/>
        <c:crosses val="autoZero"/>
        <c:auto val="1"/>
        <c:lblOffset val="100"/>
        <c:baseTimeUnit val="years"/>
      </c:dateAx>
      <c:valAx>
        <c:axId val="1381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161.47</c:v>
                </c:pt>
                <c:pt idx="1">
                  <c:v>163.76</c:v>
                </c:pt>
                <c:pt idx="2">
                  <c:v>163.05000000000001</c:v>
                </c:pt>
                <c:pt idx="3">
                  <c:v>160.82</c:v>
                </c:pt>
                <c:pt idx="4">
                  <c:v>168.35</c:v>
                </c:pt>
              </c:numCache>
            </c:numRef>
          </c:val>
          <c:extLst>
            <c:ext xmlns:c16="http://schemas.microsoft.com/office/drawing/2014/chart" uri="{C3380CC4-5D6E-409C-BE32-E72D297353CC}">
              <c16:uniqueId val="{00000000-9545-4711-A299-C98369C67B22}"/>
            </c:ext>
          </c:extLst>
        </c:ser>
        <c:dLbls>
          <c:showLegendKey val="0"/>
          <c:showVal val="0"/>
          <c:showCatName val="0"/>
          <c:showSerName val="0"/>
          <c:showPercent val="0"/>
          <c:showBubbleSize val="0"/>
        </c:dLbls>
        <c:gapWidth val="150"/>
        <c:axId val="138215424"/>
        <c:axId val="1382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9545-4711-A299-C98369C67B22}"/>
            </c:ext>
          </c:extLst>
        </c:ser>
        <c:dLbls>
          <c:showLegendKey val="0"/>
          <c:showVal val="0"/>
          <c:showCatName val="0"/>
          <c:showSerName val="0"/>
          <c:showPercent val="0"/>
          <c:showBubbleSize val="0"/>
        </c:dLbls>
        <c:marker val="1"/>
        <c:smooth val="0"/>
        <c:axId val="138215424"/>
        <c:axId val="138217344"/>
      </c:lineChart>
      <c:dateAx>
        <c:axId val="138215424"/>
        <c:scaling>
          <c:orientation val="minMax"/>
        </c:scaling>
        <c:delete val="1"/>
        <c:axPos val="b"/>
        <c:numFmt formatCode="ge" sourceLinked="1"/>
        <c:majorTickMark val="none"/>
        <c:minorTickMark val="none"/>
        <c:tickLblPos val="none"/>
        <c:crossAx val="138217344"/>
        <c:crosses val="autoZero"/>
        <c:auto val="1"/>
        <c:lblOffset val="100"/>
        <c:baseTimeUnit val="years"/>
      </c:dateAx>
      <c:valAx>
        <c:axId val="1382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蓮田市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61961</v>
      </c>
      <c r="AM8" s="70"/>
      <c r="AN8" s="70"/>
      <c r="AO8" s="70"/>
      <c r="AP8" s="70"/>
      <c r="AQ8" s="70"/>
      <c r="AR8" s="70"/>
      <c r="AS8" s="70"/>
      <c r="AT8" s="66">
        <f>データ!$S$6</f>
        <v>27.28</v>
      </c>
      <c r="AU8" s="67"/>
      <c r="AV8" s="67"/>
      <c r="AW8" s="67"/>
      <c r="AX8" s="67"/>
      <c r="AY8" s="67"/>
      <c r="AZ8" s="67"/>
      <c r="BA8" s="67"/>
      <c r="BB8" s="69">
        <f>データ!$T$6</f>
        <v>2271.3000000000002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83.96</v>
      </c>
      <c r="J10" s="67"/>
      <c r="K10" s="67"/>
      <c r="L10" s="67"/>
      <c r="M10" s="67"/>
      <c r="N10" s="67"/>
      <c r="O10" s="68"/>
      <c r="P10" s="69">
        <f>データ!$P$6</f>
        <v>99.75</v>
      </c>
      <c r="Q10" s="69"/>
      <c r="R10" s="69"/>
      <c r="S10" s="69"/>
      <c r="T10" s="69"/>
      <c r="U10" s="69"/>
      <c r="V10" s="69"/>
      <c r="W10" s="70">
        <f>データ!$Q$6</f>
        <v>3148</v>
      </c>
      <c r="X10" s="70"/>
      <c r="Y10" s="70"/>
      <c r="Z10" s="70"/>
      <c r="AA10" s="70"/>
      <c r="AB10" s="70"/>
      <c r="AC10" s="70"/>
      <c r="AD10" s="2"/>
      <c r="AE10" s="2"/>
      <c r="AF10" s="2"/>
      <c r="AG10" s="2"/>
      <c r="AH10" s="4"/>
      <c r="AI10" s="4"/>
      <c r="AJ10" s="4"/>
      <c r="AK10" s="4"/>
      <c r="AL10" s="70">
        <f>データ!$U$6</f>
        <v>61663</v>
      </c>
      <c r="AM10" s="70"/>
      <c r="AN10" s="70"/>
      <c r="AO10" s="70"/>
      <c r="AP10" s="70"/>
      <c r="AQ10" s="70"/>
      <c r="AR10" s="70"/>
      <c r="AS10" s="70"/>
      <c r="AT10" s="66">
        <f>データ!$V$6</f>
        <v>27.28</v>
      </c>
      <c r="AU10" s="67"/>
      <c r="AV10" s="67"/>
      <c r="AW10" s="67"/>
      <c r="AX10" s="67"/>
      <c r="AY10" s="67"/>
      <c r="AZ10" s="67"/>
      <c r="BA10" s="67"/>
      <c r="BB10" s="69">
        <f>データ!$W$6</f>
        <v>2260.37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ELCXm8CZi3nO22JJ8tzMQFkErH1I4KEhgDv1DpPLw8aWBDWQDgidYPfJBqbmx1crDz1o9ZeDNCTdqaqU88s+w==" saltValue="3UdJtLpqEA1exP7d5emi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112381</v>
      </c>
      <c r="D6" s="34">
        <f t="shared" si="3"/>
        <v>46</v>
      </c>
      <c r="E6" s="34">
        <f t="shared" si="3"/>
        <v>1</v>
      </c>
      <c r="F6" s="34">
        <f t="shared" si="3"/>
        <v>0</v>
      </c>
      <c r="G6" s="34">
        <f t="shared" si="3"/>
        <v>1</v>
      </c>
      <c r="H6" s="34" t="str">
        <f t="shared" si="3"/>
        <v>埼玉県　蓮田市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83.96</v>
      </c>
      <c r="P6" s="35">
        <f t="shared" si="3"/>
        <v>99.75</v>
      </c>
      <c r="Q6" s="35">
        <f t="shared" si="3"/>
        <v>3148</v>
      </c>
      <c r="R6" s="35">
        <f t="shared" si="3"/>
        <v>61961</v>
      </c>
      <c r="S6" s="35">
        <f t="shared" si="3"/>
        <v>27.28</v>
      </c>
      <c r="T6" s="35">
        <f t="shared" si="3"/>
        <v>2271.3000000000002</v>
      </c>
      <c r="U6" s="35">
        <f t="shared" si="3"/>
        <v>61663</v>
      </c>
      <c r="V6" s="35">
        <f t="shared" si="3"/>
        <v>27.28</v>
      </c>
      <c r="W6" s="35">
        <f t="shared" si="3"/>
        <v>2260.37</v>
      </c>
      <c r="X6" s="36">
        <f>IF(X7="",NA(),X7)</f>
        <v>105.72</v>
      </c>
      <c r="Y6" s="36">
        <f t="shared" ref="Y6:AG6" si="4">IF(Y7="",NA(),Y7)</f>
        <v>104.87</v>
      </c>
      <c r="Z6" s="36">
        <f t="shared" si="4"/>
        <v>105.88</v>
      </c>
      <c r="AA6" s="36">
        <f t="shared" si="4"/>
        <v>112.13</v>
      </c>
      <c r="AB6" s="36">
        <f t="shared" si="4"/>
        <v>114.94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442.16</v>
      </c>
      <c r="AU6" s="36">
        <f t="shared" ref="AU6:BC6" si="6">IF(AU7="",NA(),AU7)</f>
        <v>477.05</v>
      </c>
      <c r="AV6" s="36">
        <f t="shared" si="6"/>
        <v>513.17999999999995</v>
      </c>
      <c r="AW6" s="36">
        <f t="shared" si="6"/>
        <v>519.86</v>
      </c>
      <c r="AX6" s="36">
        <f t="shared" si="6"/>
        <v>473.12</v>
      </c>
      <c r="AY6" s="36">
        <f t="shared" si="6"/>
        <v>335.95</v>
      </c>
      <c r="AZ6" s="36">
        <f t="shared" si="6"/>
        <v>346.59</v>
      </c>
      <c r="BA6" s="36">
        <f t="shared" si="6"/>
        <v>357.82</v>
      </c>
      <c r="BB6" s="36">
        <f t="shared" si="6"/>
        <v>355.5</v>
      </c>
      <c r="BC6" s="36">
        <f t="shared" si="6"/>
        <v>349.83</v>
      </c>
      <c r="BD6" s="35" t="str">
        <f>IF(BD7="","",IF(BD7="-","【-】","【"&amp;SUBSTITUTE(TEXT(BD7,"#,##0.00"),"-","△")&amp;"】"))</f>
        <v>【261.93】</v>
      </c>
      <c r="BE6" s="36">
        <f>IF(BE7="",NA(),BE7)</f>
        <v>132.94999999999999</v>
      </c>
      <c r="BF6" s="36">
        <f t="shared" ref="BF6:BN6" si="7">IF(BF7="",NA(),BF7)</f>
        <v>116.95</v>
      </c>
      <c r="BG6" s="36">
        <f t="shared" si="7"/>
        <v>107</v>
      </c>
      <c r="BH6" s="36">
        <f t="shared" si="7"/>
        <v>88.79</v>
      </c>
      <c r="BI6" s="36">
        <f t="shared" si="7"/>
        <v>78.53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98.86</v>
      </c>
      <c r="BQ6" s="36">
        <f t="shared" ref="BQ6:BY6" si="8">IF(BQ7="",NA(),BQ7)</f>
        <v>97.27</v>
      </c>
      <c r="BR6" s="36">
        <f t="shared" si="8"/>
        <v>97.68</v>
      </c>
      <c r="BS6" s="36">
        <f t="shared" si="8"/>
        <v>104.61</v>
      </c>
      <c r="BT6" s="36">
        <f t="shared" si="8"/>
        <v>109.4</v>
      </c>
      <c r="BU6" s="36">
        <f t="shared" si="8"/>
        <v>105.21</v>
      </c>
      <c r="BV6" s="36">
        <f t="shared" si="8"/>
        <v>105.71</v>
      </c>
      <c r="BW6" s="36">
        <f t="shared" si="8"/>
        <v>106.01</v>
      </c>
      <c r="BX6" s="36">
        <f t="shared" si="8"/>
        <v>104.57</v>
      </c>
      <c r="BY6" s="36">
        <f t="shared" si="8"/>
        <v>103.54</v>
      </c>
      <c r="BZ6" s="35" t="str">
        <f>IF(BZ7="","",IF(BZ7="-","【-】","【"&amp;SUBSTITUTE(TEXT(BZ7,"#,##0.00"),"-","△")&amp;"】"))</f>
        <v>【103.91】</v>
      </c>
      <c r="CA6" s="36">
        <f>IF(CA7="",NA(),CA7)</f>
        <v>161.47</v>
      </c>
      <c r="CB6" s="36">
        <f t="shared" ref="CB6:CJ6" si="9">IF(CB7="",NA(),CB7)</f>
        <v>163.76</v>
      </c>
      <c r="CC6" s="36">
        <f t="shared" si="9"/>
        <v>163.05000000000001</v>
      </c>
      <c r="CD6" s="36">
        <f t="shared" si="9"/>
        <v>160.82</v>
      </c>
      <c r="CE6" s="36">
        <f t="shared" si="9"/>
        <v>168.35</v>
      </c>
      <c r="CF6" s="36">
        <f t="shared" si="9"/>
        <v>162.59</v>
      </c>
      <c r="CG6" s="36">
        <f t="shared" si="9"/>
        <v>162.15</v>
      </c>
      <c r="CH6" s="36">
        <f t="shared" si="9"/>
        <v>162.24</v>
      </c>
      <c r="CI6" s="36">
        <f t="shared" si="9"/>
        <v>165.47</v>
      </c>
      <c r="CJ6" s="36">
        <f t="shared" si="9"/>
        <v>167.46</v>
      </c>
      <c r="CK6" s="35" t="str">
        <f>IF(CK7="","",IF(CK7="-","【-】","【"&amp;SUBSTITUTE(TEXT(CK7,"#,##0.00"),"-","△")&amp;"】"))</f>
        <v>【167.11】</v>
      </c>
      <c r="CL6" s="36">
        <f>IF(CL7="",NA(),CL7)</f>
        <v>55.64</v>
      </c>
      <c r="CM6" s="36">
        <f t="shared" ref="CM6:CU6" si="10">IF(CM7="",NA(),CM7)</f>
        <v>55.35</v>
      </c>
      <c r="CN6" s="36">
        <f t="shared" si="10"/>
        <v>57.95</v>
      </c>
      <c r="CO6" s="36">
        <f t="shared" si="10"/>
        <v>59.08</v>
      </c>
      <c r="CP6" s="36">
        <f t="shared" si="10"/>
        <v>59.71</v>
      </c>
      <c r="CQ6" s="36">
        <f t="shared" si="10"/>
        <v>59.17</v>
      </c>
      <c r="CR6" s="36">
        <f t="shared" si="10"/>
        <v>59.34</v>
      </c>
      <c r="CS6" s="36">
        <f t="shared" si="10"/>
        <v>59.11</v>
      </c>
      <c r="CT6" s="36">
        <f t="shared" si="10"/>
        <v>59.74</v>
      </c>
      <c r="CU6" s="36">
        <f t="shared" si="10"/>
        <v>59.46</v>
      </c>
      <c r="CV6" s="35" t="str">
        <f>IF(CV7="","",IF(CV7="-","【-】","【"&amp;SUBSTITUTE(TEXT(CV7,"#,##0.00"),"-","△")&amp;"】"))</f>
        <v>【60.27】</v>
      </c>
      <c r="CW6" s="36">
        <f>IF(CW7="",NA(),CW7)</f>
        <v>91.28</v>
      </c>
      <c r="CX6" s="36">
        <f t="shared" ref="CX6:DF6" si="11">IF(CX7="",NA(),CX7)</f>
        <v>91.45</v>
      </c>
      <c r="CY6" s="36">
        <f t="shared" si="11"/>
        <v>87.09</v>
      </c>
      <c r="CZ6" s="36">
        <f t="shared" si="11"/>
        <v>86.12</v>
      </c>
      <c r="DA6" s="36">
        <f t="shared" si="11"/>
        <v>84.07</v>
      </c>
      <c r="DB6" s="36">
        <f t="shared" si="11"/>
        <v>87.6</v>
      </c>
      <c r="DC6" s="36">
        <f t="shared" si="11"/>
        <v>87.74</v>
      </c>
      <c r="DD6" s="36">
        <f t="shared" si="11"/>
        <v>87.91</v>
      </c>
      <c r="DE6" s="36">
        <f t="shared" si="11"/>
        <v>87.28</v>
      </c>
      <c r="DF6" s="36">
        <f t="shared" si="11"/>
        <v>87.41</v>
      </c>
      <c r="DG6" s="35" t="str">
        <f>IF(DG7="","",IF(DG7="-","【-】","【"&amp;SUBSTITUTE(TEXT(DG7,"#,##0.00"),"-","△")&amp;"】"))</f>
        <v>【89.92】</v>
      </c>
      <c r="DH6" s="36">
        <f>IF(DH7="",NA(),DH7)</f>
        <v>54.36</v>
      </c>
      <c r="DI6" s="36">
        <f t="shared" ref="DI6:DQ6" si="12">IF(DI7="",NA(),DI7)</f>
        <v>56.23</v>
      </c>
      <c r="DJ6" s="36">
        <f t="shared" si="12"/>
        <v>57.2</v>
      </c>
      <c r="DK6" s="36">
        <f t="shared" si="12"/>
        <v>58.39</v>
      </c>
      <c r="DL6" s="36">
        <f t="shared" si="12"/>
        <v>58.78</v>
      </c>
      <c r="DM6" s="36">
        <f t="shared" si="12"/>
        <v>45.25</v>
      </c>
      <c r="DN6" s="36">
        <f t="shared" si="12"/>
        <v>46.27</v>
      </c>
      <c r="DO6" s="36">
        <f t="shared" si="12"/>
        <v>46.88</v>
      </c>
      <c r="DP6" s="36">
        <f t="shared" si="12"/>
        <v>46.94</v>
      </c>
      <c r="DQ6" s="36">
        <f t="shared" si="12"/>
        <v>47.62</v>
      </c>
      <c r="DR6" s="35" t="str">
        <f>IF(DR7="","",IF(DR7="-","【-】","【"&amp;SUBSTITUTE(TEXT(DR7,"#,##0.00"),"-","△")&amp;"】"))</f>
        <v>【48.85】</v>
      </c>
      <c r="DS6" s="36">
        <f>IF(DS7="",NA(),DS7)</f>
        <v>25.63</v>
      </c>
      <c r="DT6" s="36">
        <f t="shared" ref="DT6:EB6" si="13">IF(DT7="",NA(),DT7)</f>
        <v>26.06</v>
      </c>
      <c r="DU6" s="36">
        <f t="shared" si="13"/>
        <v>32.020000000000003</v>
      </c>
      <c r="DV6" s="36">
        <f t="shared" si="13"/>
        <v>32.130000000000003</v>
      </c>
      <c r="DW6" s="36">
        <f t="shared" si="13"/>
        <v>32.11</v>
      </c>
      <c r="DX6" s="36">
        <f t="shared" si="13"/>
        <v>10.71</v>
      </c>
      <c r="DY6" s="36">
        <f t="shared" si="13"/>
        <v>10.93</v>
      </c>
      <c r="DZ6" s="36">
        <f t="shared" si="13"/>
        <v>13.39</v>
      </c>
      <c r="EA6" s="36">
        <f t="shared" si="13"/>
        <v>14.48</v>
      </c>
      <c r="EB6" s="36">
        <f t="shared" si="13"/>
        <v>16.27</v>
      </c>
      <c r="EC6" s="35" t="str">
        <f>IF(EC7="","",IF(EC7="-","【-】","【"&amp;SUBSTITUTE(TEXT(EC7,"#,##0.00"),"-","△")&amp;"】"))</f>
        <v>【17.80】</v>
      </c>
      <c r="ED6" s="36">
        <f>IF(ED7="",NA(),ED7)</f>
        <v>0.19</v>
      </c>
      <c r="EE6" s="36">
        <f t="shared" ref="EE6:EM6" si="14">IF(EE7="",NA(),EE7)</f>
        <v>0.06</v>
      </c>
      <c r="EF6" s="36">
        <f t="shared" si="14"/>
        <v>7.0000000000000007E-2</v>
      </c>
      <c r="EG6" s="36">
        <f t="shared" si="14"/>
        <v>0.04</v>
      </c>
      <c r="EH6" s="36">
        <f t="shared" si="14"/>
        <v>0.19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112381</v>
      </c>
      <c r="D7" s="38">
        <v>46</v>
      </c>
      <c r="E7" s="38">
        <v>1</v>
      </c>
      <c r="F7" s="38">
        <v>0</v>
      </c>
      <c r="G7" s="38">
        <v>1</v>
      </c>
      <c r="H7" s="38" t="s">
        <v>93</v>
      </c>
      <c r="I7" s="38" t="s">
        <v>94</v>
      </c>
      <c r="J7" s="38" t="s">
        <v>95</v>
      </c>
      <c r="K7" s="38" t="s">
        <v>96</v>
      </c>
      <c r="L7" s="38" t="s">
        <v>97</v>
      </c>
      <c r="M7" s="38" t="s">
        <v>98</v>
      </c>
      <c r="N7" s="39" t="s">
        <v>99</v>
      </c>
      <c r="O7" s="39">
        <v>83.96</v>
      </c>
      <c r="P7" s="39">
        <v>99.75</v>
      </c>
      <c r="Q7" s="39">
        <v>3148</v>
      </c>
      <c r="R7" s="39">
        <v>61961</v>
      </c>
      <c r="S7" s="39">
        <v>27.28</v>
      </c>
      <c r="T7" s="39">
        <v>2271.3000000000002</v>
      </c>
      <c r="U7" s="39">
        <v>61663</v>
      </c>
      <c r="V7" s="39">
        <v>27.28</v>
      </c>
      <c r="W7" s="39">
        <v>2260.37</v>
      </c>
      <c r="X7" s="39">
        <v>105.72</v>
      </c>
      <c r="Y7" s="39">
        <v>104.87</v>
      </c>
      <c r="Z7" s="39">
        <v>105.88</v>
      </c>
      <c r="AA7" s="39">
        <v>112.13</v>
      </c>
      <c r="AB7" s="39">
        <v>114.94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442.16</v>
      </c>
      <c r="AU7" s="39">
        <v>477.05</v>
      </c>
      <c r="AV7" s="39">
        <v>513.17999999999995</v>
      </c>
      <c r="AW7" s="39">
        <v>519.86</v>
      </c>
      <c r="AX7" s="39">
        <v>473.12</v>
      </c>
      <c r="AY7" s="39">
        <v>335.95</v>
      </c>
      <c r="AZ7" s="39">
        <v>346.59</v>
      </c>
      <c r="BA7" s="39">
        <v>357.82</v>
      </c>
      <c r="BB7" s="39">
        <v>355.5</v>
      </c>
      <c r="BC7" s="39">
        <v>349.83</v>
      </c>
      <c r="BD7" s="39">
        <v>261.93</v>
      </c>
      <c r="BE7" s="39">
        <v>132.94999999999999</v>
      </c>
      <c r="BF7" s="39">
        <v>116.95</v>
      </c>
      <c r="BG7" s="39">
        <v>107</v>
      </c>
      <c r="BH7" s="39">
        <v>88.79</v>
      </c>
      <c r="BI7" s="39">
        <v>78.53</v>
      </c>
      <c r="BJ7" s="39">
        <v>319.82</v>
      </c>
      <c r="BK7" s="39">
        <v>312.02999999999997</v>
      </c>
      <c r="BL7" s="39">
        <v>307.45999999999998</v>
      </c>
      <c r="BM7" s="39">
        <v>312.58</v>
      </c>
      <c r="BN7" s="39">
        <v>314.87</v>
      </c>
      <c r="BO7" s="39">
        <v>270.45999999999998</v>
      </c>
      <c r="BP7" s="39">
        <v>98.86</v>
      </c>
      <c r="BQ7" s="39">
        <v>97.27</v>
      </c>
      <c r="BR7" s="39">
        <v>97.68</v>
      </c>
      <c r="BS7" s="39">
        <v>104.61</v>
      </c>
      <c r="BT7" s="39">
        <v>109.4</v>
      </c>
      <c r="BU7" s="39">
        <v>105.21</v>
      </c>
      <c r="BV7" s="39">
        <v>105.71</v>
      </c>
      <c r="BW7" s="39">
        <v>106.01</v>
      </c>
      <c r="BX7" s="39">
        <v>104.57</v>
      </c>
      <c r="BY7" s="39">
        <v>103.54</v>
      </c>
      <c r="BZ7" s="39">
        <v>103.91</v>
      </c>
      <c r="CA7" s="39">
        <v>161.47</v>
      </c>
      <c r="CB7" s="39">
        <v>163.76</v>
      </c>
      <c r="CC7" s="39">
        <v>163.05000000000001</v>
      </c>
      <c r="CD7" s="39">
        <v>160.82</v>
      </c>
      <c r="CE7" s="39">
        <v>168.35</v>
      </c>
      <c r="CF7" s="39">
        <v>162.59</v>
      </c>
      <c r="CG7" s="39">
        <v>162.15</v>
      </c>
      <c r="CH7" s="39">
        <v>162.24</v>
      </c>
      <c r="CI7" s="39">
        <v>165.47</v>
      </c>
      <c r="CJ7" s="39">
        <v>167.46</v>
      </c>
      <c r="CK7" s="39">
        <v>167.11</v>
      </c>
      <c r="CL7" s="39">
        <v>55.64</v>
      </c>
      <c r="CM7" s="39">
        <v>55.35</v>
      </c>
      <c r="CN7" s="39">
        <v>57.95</v>
      </c>
      <c r="CO7" s="39">
        <v>59.08</v>
      </c>
      <c r="CP7" s="39">
        <v>59.71</v>
      </c>
      <c r="CQ7" s="39">
        <v>59.17</v>
      </c>
      <c r="CR7" s="39">
        <v>59.34</v>
      </c>
      <c r="CS7" s="39">
        <v>59.11</v>
      </c>
      <c r="CT7" s="39">
        <v>59.74</v>
      </c>
      <c r="CU7" s="39">
        <v>59.46</v>
      </c>
      <c r="CV7" s="39">
        <v>60.27</v>
      </c>
      <c r="CW7" s="39">
        <v>91.28</v>
      </c>
      <c r="CX7" s="39">
        <v>91.45</v>
      </c>
      <c r="CY7" s="39">
        <v>87.09</v>
      </c>
      <c r="CZ7" s="39">
        <v>86.12</v>
      </c>
      <c r="DA7" s="39">
        <v>84.07</v>
      </c>
      <c r="DB7" s="39">
        <v>87.6</v>
      </c>
      <c r="DC7" s="39">
        <v>87.74</v>
      </c>
      <c r="DD7" s="39">
        <v>87.91</v>
      </c>
      <c r="DE7" s="39">
        <v>87.28</v>
      </c>
      <c r="DF7" s="39">
        <v>87.41</v>
      </c>
      <c r="DG7" s="39">
        <v>89.92</v>
      </c>
      <c r="DH7" s="39">
        <v>54.36</v>
      </c>
      <c r="DI7" s="39">
        <v>56.23</v>
      </c>
      <c r="DJ7" s="39">
        <v>57.2</v>
      </c>
      <c r="DK7" s="39">
        <v>58.39</v>
      </c>
      <c r="DL7" s="39">
        <v>58.78</v>
      </c>
      <c r="DM7" s="39">
        <v>45.25</v>
      </c>
      <c r="DN7" s="39">
        <v>46.27</v>
      </c>
      <c r="DO7" s="39">
        <v>46.88</v>
      </c>
      <c r="DP7" s="39">
        <v>46.94</v>
      </c>
      <c r="DQ7" s="39">
        <v>47.62</v>
      </c>
      <c r="DR7" s="39">
        <v>48.85</v>
      </c>
      <c r="DS7" s="39">
        <v>25.63</v>
      </c>
      <c r="DT7" s="39">
        <v>26.06</v>
      </c>
      <c r="DU7" s="39">
        <v>32.020000000000003</v>
      </c>
      <c r="DV7" s="39">
        <v>32.130000000000003</v>
      </c>
      <c r="DW7" s="39">
        <v>32.11</v>
      </c>
      <c r="DX7" s="39">
        <v>10.71</v>
      </c>
      <c r="DY7" s="39">
        <v>10.93</v>
      </c>
      <c r="DZ7" s="39">
        <v>13.39</v>
      </c>
      <c r="EA7" s="39">
        <v>14.48</v>
      </c>
      <c r="EB7" s="39">
        <v>16.27</v>
      </c>
      <c r="EC7" s="39">
        <v>17.8</v>
      </c>
      <c r="ED7" s="39">
        <v>0.19</v>
      </c>
      <c r="EE7" s="39">
        <v>0.06</v>
      </c>
      <c r="EF7" s="39">
        <v>7.0000000000000007E-2</v>
      </c>
      <c r="EG7" s="39">
        <v>0.04</v>
      </c>
      <c r="EH7" s="39">
        <v>0.19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2020-02-17T04:09:21Z</cp:lastPrinted>
  <dcterms:created xsi:type="dcterms:W3CDTF">2019-12-05T04:12:27Z</dcterms:created>
  <dcterms:modified xsi:type="dcterms:W3CDTF">2020-02-17T04:11:36Z</dcterms:modified>
</cp:coreProperties>
</file>