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fficesv02\PUBLIC\平成31年度\009500000 - 水道課\N1 上水道\N105 県通知\市町村課\経営分析比較表\R2.1経営比較分析表\"/>
    </mc:Choice>
  </mc:AlternateContent>
  <workbookProtection workbookAlgorithmName="SHA-512" workbookHashValue="/EfdqrM71+GC/fH5MQLAbiruIEDTRuOyldq9NWmYME7PPgyZ6o3FxkoJKvppQxHqjtd7rqOB5crp60cYOCBKBg==" workbookSaltValue="Rwpc9LBEc5/hXKHgZLZPo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<sst xmlns="http://schemas.openxmlformats.org/spreadsheetml/2006/main" count="220" uniqueCount="107">
  <si>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</si>
  <si>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</si>
  <si>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</si>
  <si>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</si>
  <si>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</si>
  <si>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</si>
  <si>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</si>
  <si>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</si>
  <si>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</si>
  <si>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</si>
  <si>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</si>
  <si>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</si>
  <si>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</si>
  <si>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</si>
  <si>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</si>
  <si>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</si>
  <si>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</si>
  <si>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</si>
  <si>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</si>
  <si>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</si>
  <si>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</si>
  <si>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</si>
  <si>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</si>
  <si>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</si>
  <si>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</si>
  <si>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</si>
  <si>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</si>
  <si>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</si>
  <si>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</si>
  <si>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</si>
  <si>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</si>
  <si>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</si>
  <si>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</si>
  <si>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</si>
  <si>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</si>
  <si>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</si>
  <si>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</si>
  <si>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</si>
  <si>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</si>
  <si>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</si>
  <si>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</si>
  <si>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</si>
  <si>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</si>
  <si>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</si>
  <si>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</si>
  <si>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</si>
  <si>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</si>
  <si>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</si>
  <si>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</si>
  <si>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</si>
  <si>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</si>
  <si>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</si>
  <si>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</si>
  <si>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</si>
  <si>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</si>
  <si>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</si>
  <si>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</si>
  <si>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</si>
  <si>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</si>
  <si>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</si>
  <si>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</si>
  <si>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</si>
  <si>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</si>
  <si>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</si>
  <si>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</si>
  <si>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</si>
  <si>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</si>
  <si>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</si>
  <si>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</si>
  <si>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</si>
  <si>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</si>
  <si>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</si>
  <si>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</si>
  <si>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</si>
  <si>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</si>
  <si>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</si>
  <si>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</si>
  <si>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</si>
  <si>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</si>
  <si>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</si>
  <si>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</si>
  <si>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</si>
  <si>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</si>
  <si>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</si>
  <si>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</si>
  <si>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</si>
  <si>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</si>
  <si>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</si>
  <si>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</si>
  <si>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</si>
  <si>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</si>
  <si>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</si>
  <si>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白岡市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</si>
  <si>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</si>
  <si>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</si>
  <si>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</si>
  <si>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</si>
  <si>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</si>
  <si>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</si>
  <si>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</si>
  <si>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</si>
  <si>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</si>
  <si>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</si>
  <si>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</si>
  <si>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が右肩上がりで推移し、「②管路経年化率」が高い水準で留まっていることから、施設や管路の更新の必要性が高い。「③管路更新率」は前年度と同程度で推移していることから、当該年度に管路等を計画的に更新できたと言えるが、今後更新のペースを上げていく必要がある。
</t>
    <rPh sb="15" eb="17">
      <t>ミギカタ</t>
    </rPh>
    <rPh sb="17" eb="18">
      <t>ア</t>
    </rPh>
    <rPh sb="21" eb="23">
      <t>スイイ</t>
    </rPh>
    <rPh sb="35" eb="36">
      <t>タカ</t>
    </rPh>
    <rPh sb="37" eb="39">
      <t>スイジュン</t>
    </rPh>
    <rPh sb="40" eb="41">
      <t>ト</t>
    </rPh>
    <rPh sb="51" eb="53">
      <t>シセツ</t>
    </rPh>
    <rPh sb="54" eb="56">
      <t>カンロ</t>
    </rPh>
    <rPh sb="57" eb="59">
      <t>コウシン</t>
    </rPh>
    <rPh sb="60" eb="63">
      <t>ヒツヨウセイ</t>
    </rPh>
    <rPh sb="64" eb="65">
      <t>タカ</t>
    </rPh>
    <rPh sb="119" eb="121">
      <t>コンゴ</t>
    </rPh>
    <rPh sb="121" eb="123">
      <t>コウシン</t>
    </rPh>
    <rPh sb="128" eb="129">
      <t>ア</t>
    </rPh>
    <rPh sb="133" eb="135">
      <t>ヒツヨウ</t>
    </rPh>
    <phoneticPr fontId="4"/>
  </si>
  <si>
    <t>　経営については健全性を保っているものの、施設の老朽化は進むので、更新するための経費が増加する。給水収益増加は見込めないため、適切な施設更新とそれに対する財源確保をとりまとめた経営計画をもとに、健全な経営に努めていく必要がある。</t>
    <rPh sb="40" eb="42">
      <t>ケイヒ</t>
    </rPh>
    <rPh sb="43" eb="45">
      <t>ゾウカ</t>
    </rPh>
    <rPh sb="90" eb="92">
      <t>ケイカク</t>
    </rPh>
    <phoneticPr fontId="4"/>
  </si>
  <si>
    <t>　旧浄水場の解体工事が完了したことに伴い、費用が減少したため、前年度と比較すると「⑥給水原価」が減少し、「①経常収支比率」及び「⑤料金回収率」が増加した。
  経営については５年連続で「①経常収支比率」が100％を超え、「②累積欠損金比率」が0％であり、「③流動比率」は100％を上回り、類似団体平均と同等の水準を維持している。「⑦施設利用率」も類似団体や全国平均よりも良い状態で推移している。しかしながら、管路や機械設備の更新により「④企業債残高対給水収益比率」が上昇することが考えられる。
　また、「⑧有収率」は洗管作業が増加したため、前年度に比べ低くなり、今後も低くなることが予想される。将来見込まれる人口減少や節水家電の普及等による節水意識により、給水収益の増加は見込むことができない。
  これらのことから、漏水の減少に努め有収率を向上させるとともに、今後は「⑦施設利用率」を100％に近づけるためのダウンサイジングや、料金の見直しを含む経営改善を検討する必要がある。
　</t>
    <rPh sb="11" eb="13">
      <t>カンリョウ</t>
    </rPh>
    <rPh sb="18" eb="19">
      <t>トモナ</t>
    </rPh>
    <rPh sb="24" eb="26">
      <t>ゲンショウ</t>
    </rPh>
    <rPh sb="31" eb="34">
      <t>ゼンネンド</t>
    </rPh>
    <rPh sb="35" eb="37">
      <t>ヒカク</t>
    </rPh>
    <rPh sb="48" eb="50">
      <t>ゲンショウ</t>
    </rPh>
    <rPh sb="61" eb="62">
      <t>オヨ</t>
    </rPh>
    <rPh sb="72" eb="74">
      <t>ゾウカ</t>
    </rPh>
    <rPh sb="89" eb="91">
      <t>レンゾク</t>
    </rPh>
    <rPh sb="270" eb="273">
      <t>ゼンネンド</t>
    </rPh>
    <rPh sb="274" eb="275">
      <t>クラ</t>
    </rPh>
    <rPh sb="276" eb="277">
      <t>ヒク</t>
    </rPh>
    <rPh sb="281" eb="283">
      <t>コンゴ</t>
    </rPh>
    <rPh sb="284" eb="285">
      <t>ヒク</t>
    </rPh>
    <rPh sb="291" eb="29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</si>
</sst>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0.74</c:v>
                </c:pt>
                <c:pt idx="2">
                  <c:v>0.69</c:v>
                </c:pt>
                <c:pt idx="3">
                  <c:v>0.7</c:v>
                </c:pt>
                <c:pt idx="4">
                  <c:v>0.74</c:v>
                </c:pt>
              </c:numCache>
            </c:numRef>
          </c:val>
          <c:extLst>
            <c:ext xmlns:c16="http://schemas.microsoft.com/office/drawing/2014/chart" uri="{C3380CC4-5D6E-409C-BE32-E72D297353CC}">
              <c16:uniqueId val="{00000000-9A4E-461D-9FA8-5AE4166B5D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A4E-461D-9FA8-5AE4166B5D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73.89</c:v>
                </c:pt>
                <c:pt idx="1">
                  <c:v>74.05</c:v>
                </c:pt>
                <c:pt idx="2">
                  <c:v>74.3</c:v>
                </c:pt>
                <c:pt idx="3">
                  <c:v>74.41</c:v>
                </c:pt>
                <c:pt idx="4">
                  <c:v>78.709999999999994</c:v>
                </c:pt>
              </c:numCache>
            </c:numRef>
          </c:val>
          <c:extLst>
            <c:ext xmlns:c16="http://schemas.microsoft.com/office/drawing/2014/chart" uri="{C3380CC4-5D6E-409C-BE32-E72D297353CC}">
              <c16:uniqueId val="{00000000-07FA-4F85-8206-1112CC433B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7FA-4F85-8206-1112CC433B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88.41</c:v>
                </c:pt>
                <c:pt idx="1">
                  <c:v>88.84</c:v>
                </c:pt>
                <c:pt idx="2">
                  <c:v>89.16</c:v>
                </c:pt>
                <c:pt idx="3">
                  <c:v>90.78</c:v>
                </c:pt>
                <c:pt idx="4">
                  <c:v>85.74</c:v>
                </c:pt>
              </c:numCache>
            </c:numRef>
          </c:val>
          <c:extLst>
            <c:ext xmlns:c16="http://schemas.microsoft.com/office/drawing/2014/chart" uri="{C3380CC4-5D6E-409C-BE32-E72D297353CC}">
              <c16:uniqueId val="{00000000-AEB3-4B8E-99D3-458701BAC2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AEB3-4B8E-99D3-458701BAC2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119.23</c:v>
                </c:pt>
                <c:pt idx="1">
                  <c:v>115.36</c:v>
                </c:pt>
                <c:pt idx="2">
                  <c:v>122.58</c:v>
                </c:pt>
                <c:pt idx="3">
                  <c:v>112.85</c:v>
                </c:pt>
                <c:pt idx="4">
                  <c:v>117.3</c:v>
                </c:pt>
              </c:numCache>
            </c:numRef>
          </c:val>
          <c:extLst>
            <c:ext xmlns:c16="http://schemas.microsoft.com/office/drawing/2014/chart" uri="{C3380CC4-5D6E-409C-BE32-E72D297353CC}">
              <c16:uniqueId val="{00000000-5B48-4C49-B21D-4A7D6A15FF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B48-4C49-B21D-4A7D6A15FF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49.61</c:v>
                </c:pt>
                <c:pt idx="1">
                  <c:v>50.07</c:v>
                </c:pt>
                <c:pt idx="2">
                  <c:v>50.13</c:v>
                </c:pt>
                <c:pt idx="3">
                  <c:v>51.04</c:v>
                </c:pt>
                <c:pt idx="4">
                  <c:v>52.73</c:v>
                </c:pt>
              </c:numCache>
            </c:numRef>
          </c:val>
          <c:extLst>
            <c:ext xmlns:c16="http://schemas.microsoft.com/office/drawing/2014/chart" uri="{C3380CC4-5D6E-409C-BE32-E72D297353CC}">
              <c16:uniqueId val="{00000000-EA7A-4E3B-AEFC-05068F992B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EA7A-4E3B-AEFC-05068F992B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10.16</c:v>
                </c:pt>
                <c:pt idx="1">
                  <c:v>15.69</c:v>
                </c:pt>
                <c:pt idx="2">
                  <c:v>16.18</c:v>
                </c:pt>
                <c:pt idx="3">
                  <c:v>15.95</c:v>
                </c:pt>
                <c:pt idx="4">
                  <c:v>15.27</c:v>
                </c:pt>
              </c:numCache>
            </c:numRef>
          </c:val>
          <c:extLst>
            <c:ext xmlns:c16="http://schemas.microsoft.com/office/drawing/2014/chart" uri="{C3380CC4-5D6E-409C-BE32-E72D297353CC}">
              <c16:uniqueId val="{00000000-00EB-43FC-A57E-8CE10BA883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0EB-43FC-A57E-8CE10BA883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3F-4BC2-A8A2-3DCFFA1E0B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D3F-4BC2-A8A2-3DCFFA1E0B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423.93</c:v>
                </c:pt>
                <c:pt idx="1">
                  <c:v>371.56</c:v>
                </c:pt>
                <c:pt idx="2">
                  <c:v>343.8</c:v>
                </c:pt>
                <c:pt idx="3">
                  <c:v>331.47</c:v>
                </c:pt>
                <c:pt idx="4">
                  <c:v>419.7</c:v>
                </c:pt>
              </c:numCache>
            </c:numRef>
          </c:val>
          <c:extLst>
            <c:ext xmlns:c16="http://schemas.microsoft.com/office/drawing/2014/chart" uri="{C3380CC4-5D6E-409C-BE32-E72D297353CC}">
              <c16:uniqueId val="{00000000-3CAD-4EE2-B91D-CAC5843A7F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CAD-4EE2-B91D-CAC5843A7F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265.45</c:v>
                </c:pt>
                <c:pt idx="1">
                  <c:v>246.27</c:v>
                </c:pt>
                <c:pt idx="2">
                  <c:v>228.42</c:v>
                </c:pt>
                <c:pt idx="3">
                  <c:v>205.4</c:v>
                </c:pt>
                <c:pt idx="4">
                  <c:v>187.23</c:v>
                </c:pt>
              </c:numCache>
            </c:numRef>
          </c:val>
          <c:extLst>
            <c:ext xmlns:c16="http://schemas.microsoft.com/office/drawing/2014/chart" uri="{C3380CC4-5D6E-409C-BE32-E72D297353CC}">
              <c16:uniqueId val="{00000000-1DA6-40DE-ABD8-4A1EBF6077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DA6-40DE-ABD8-4A1EBF6077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108.88</c:v>
                </c:pt>
                <c:pt idx="1">
                  <c:v>106.87</c:v>
                </c:pt>
                <c:pt idx="2">
                  <c:v>112.26</c:v>
                </c:pt>
                <c:pt idx="3">
                  <c:v>102.61</c:v>
                </c:pt>
                <c:pt idx="4">
                  <c:v>110.67</c:v>
                </c:pt>
              </c:numCache>
            </c:numRef>
          </c:val>
          <c:extLst>
            <c:ext xmlns:c16="http://schemas.microsoft.com/office/drawing/2014/chart" uri="{C3380CC4-5D6E-409C-BE32-E72D297353CC}">
              <c16:uniqueId val="{00000000-6DD6-4EE2-9EFA-2FCEAAA079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6DD6-4EE2-9EFA-2FCEAAA079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147.59</c:v>
                </c:pt>
                <c:pt idx="1">
                  <c:v>150.37</c:v>
                </c:pt>
                <c:pt idx="2">
                  <c:v>143.07</c:v>
                </c:pt>
                <c:pt idx="3">
                  <c:v>157.72999999999999</c:v>
                </c:pt>
                <c:pt idx="4">
                  <c:v>147.01</c:v>
                </c:pt>
              </c:numCache>
            </c:numRef>
          </c:val>
          <c:extLst>
            <c:ext xmlns:c16="http://schemas.microsoft.com/office/drawing/2014/chart" uri="{C3380CC4-5D6E-409C-BE32-E72D297353CC}">
              <c16:uniqueId val="{00000000-E524-4451-BAE0-07A5DE6505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524-4451-BAE0-07A5DE6505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白岡市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52497</v>
      </c>
      <c r="AM8" s="60"/>
      <c r="AN8" s="60"/>
      <c r="AO8" s="60"/>
      <c r="AP8" s="60"/>
      <c r="AQ8" s="60"/>
      <c r="AR8" s="60"/>
      <c r="AS8" s="60"/>
      <c r="AT8" s="51">
        <f>データ!$S$6</f>
        <v>24.92</v>
      </c>
      <c r="AU8" s="52"/>
      <c r="AV8" s="52"/>
      <c r="AW8" s="52"/>
      <c r="AX8" s="52"/>
      <c r="AY8" s="52"/>
      <c r="AZ8" s="52"/>
      <c r="BA8" s="52"/>
      <c r="BB8" s="53">
        <f>データ!$T$6</f>
        <v>2106.62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77.86</v>
      </c>
      <c r="J10" s="52"/>
      <c r="K10" s="52"/>
      <c r="L10" s="52"/>
      <c r="M10" s="52"/>
      <c r="N10" s="52"/>
      <c r="O10" s="63"/>
      <c r="P10" s="53">
        <f>データ!$P$6</f>
        <v>99.74</v>
      </c>
      <c r="Q10" s="53"/>
      <c r="R10" s="53"/>
      <c r="S10" s="53"/>
      <c r="T10" s="53"/>
      <c r="U10" s="53"/>
      <c r="V10" s="53"/>
      <c r="W10" s="60">
        <f>データ!$Q$6</f>
        <v>2732</v>
      </c>
      <c r="X10" s="60"/>
      <c r="Y10" s="60"/>
      <c r="Z10" s="60"/>
      <c r="AA10" s="60"/>
      <c r="AB10" s="60"/>
      <c r="AC10" s="60"/>
      <c r="AD10" s="2"/>
      <c r="AE10" s="2"/>
      <c r="AF10" s="2"/>
      <c r="AG10" s="2"/>
      <c r="AH10" s="4"/>
      <c r="AI10" s="4"/>
      <c r="AJ10" s="4"/>
      <c r="AK10" s="4"/>
      <c r="AL10" s="60">
        <f>データ!$U$6</f>
        <v>52338</v>
      </c>
      <c r="AM10" s="60"/>
      <c r="AN10" s="60"/>
      <c r="AO10" s="60"/>
      <c r="AP10" s="60"/>
      <c r="AQ10" s="60"/>
      <c r="AR10" s="60"/>
      <c r="AS10" s="60"/>
      <c r="AT10" s="51">
        <f>データ!$V$6</f>
        <v>24.92</v>
      </c>
      <c r="AU10" s="52"/>
      <c r="AV10" s="52"/>
      <c r="AW10" s="52"/>
      <c r="AX10" s="52"/>
      <c r="AY10" s="52"/>
      <c r="AZ10" s="52"/>
      <c r="BA10" s="52"/>
      <c r="BB10" s="53">
        <f>データ!$W$6</f>
        <v>2100.2399999999998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1Fs9Kt+OP3dsWhTqH1o2aoor8zzMu16s1lXKo2+TGtNYMLMTFYxKUJCff8Kfhiz/81SVnZN0iiO6Ijm4cYQ==" saltValue="puDt9tO1SEH1KvBKaHfS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112461</v>
      </c>
      <c r="D6" s="34">
        <f t="shared" si="3"/>
        <v>46</v>
      </c>
      <c r="E6" s="34">
        <f t="shared" si="3"/>
        <v>1</v>
      </c>
      <c r="F6" s="34">
        <f t="shared" si="3"/>
        <v>0</v>
      </c>
      <c r="G6" s="34">
        <f t="shared" si="3"/>
        <v>1</v>
      </c>
      <c r="H6" s="34" t="str">
        <f t="shared" si="3"/>
        <v>埼玉県　白岡市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77.86</v>
      </c>
      <c r="P6" s="35">
        <f t="shared" si="3"/>
        <v>99.74</v>
      </c>
      <c r="Q6" s="35">
        <f t="shared" si="3"/>
        <v>2732</v>
      </c>
      <c r="R6" s="35">
        <f t="shared" si="3"/>
        <v>52497</v>
      </c>
      <c r="S6" s="35">
        <f t="shared" si="3"/>
        <v>24.92</v>
      </c>
      <c r="T6" s="35">
        <f t="shared" si="3"/>
        <v>2106.62</v>
      </c>
      <c r="U6" s="35">
        <f t="shared" si="3"/>
        <v>52338</v>
      </c>
      <c r="V6" s="35">
        <f t="shared" si="3"/>
        <v>24.92</v>
      </c>
      <c r="W6" s="35">
        <f t="shared" si="3"/>
        <v>2100.2399999999998</v>
      </c>
      <c r="X6" s="36">
        <f>IF(X7="",NA(),X7)</f>
        <v>119.23</v>
      </c>
      <c r="Y6" s="36">
        <f t="shared" ref="Y6:AG6" si="4">IF(Y7="",NA(),Y7)</f>
        <v>115.36</v>
      </c>
      <c r="Z6" s="36">
        <f t="shared" si="4"/>
        <v>122.58</v>
      </c>
      <c r="AA6" s="36">
        <f t="shared" si="4"/>
        <v>112.85</v>
      </c>
      <c r="AB6" s="36">
        <f t="shared" si="4"/>
        <v>117.3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423.93</v>
      </c>
      <c r="AU6" s="36">
        <f t="shared" ref="AU6:BC6" si="6">IF(AU7="",NA(),AU7)</f>
        <v>371.56</v>
      </c>
      <c r="AV6" s="36">
        <f t="shared" si="6"/>
        <v>343.8</v>
      </c>
      <c r="AW6" s="36">
        <f t="shared" si="6"/>
        <v>331.47</v>
      </c>
      <c r="AX6" s="36">
        <f t="shared" si="6"/>
        <v>419.7</v>
      </c>
      <c r="AY6" s="36">
        <f t="shared" si="6"/>
        <v>335.95</v>
      </c>
      <c r="AZ6" s="36">
        <f t="shared" si="6"/>
        <v>346.59</v>
      </c>
      <c r="BA6" s="36">
        <f t="shared" si="6"/>
        <v>357.82</v>
      </c>
      <c r="BB6" s="36">
        <f t="shared" si="6"/>
        <v>355.5</v>
      </c>
      <c r="BC6" s="36">
        <f t="shared" si="6"/>
        <v>349.83</v>
      </c>
      <c r="BD6" s="35" t="str">
        <f>IF(BD7="","",IF(BD7="-","【-】","【"&amp;SUBSTITUTE(TEXT(BD7,"#,##0.00"),"-","△")&amp;"】"))</f>
        <v>【261.93】</v>
      </c>
      <c r="BE6" s="36">
        <f>IF(BE7="",NA(),BE7)</f>
        <v>265.45</v>
      </c>
      <c r="BF6" s="36">
        <f t="shared" ref="BF6:BN6" si="7">IF(BF7="",NA(),BF7)</f>
        <v>246.27</v>
      </c>
      <c r="BG6" s="36">
        <f t="shared" si="7"/>
        <v>228.42</v>
      </c>
      <c r="BH6" s="36">
        <f t="shared" si="7"/>
        <v>205.4</v>
      </c>
      <c r="BI6" s="36">
        <f t="shared" si="7"/>
        <v>187.23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108.88</v>
      </c>
      <c r="BQ6" s="36">
        <f t="shared" ref="BQ6:BY6" si="8">IF(BQ7="",NA(),BQ7)</f>
        <v>106.87</v>
      </c>
      <c r="BR6" s="36">
        <f t="shared" si="8"/>
        <v>112.26</v>
      </c>
      <c r="BS6" s="36">
        <f t="shared" si="8"/>
        <v>102.61</v>
      </c>
      <c r="BT6" s="36">
        <f t="shared" si="8"/>
        <v>110.67</v>
      </c>
      <c r="BU6" s="36">
        <f t="shared" si="8"/>
        <v>105.21</v>
      </c>
      <c r="BV6" s="36">
        <f t="shared" si="8"/>
        <v>105.71</v>
      </c>
      <c r="BW6" s="36">
        <f t="shared" si="8"/>
        <v>106.01</v>
      </c>
      <c r="BX6" s="36">
        <f t="shared" si="8"/>
        <v>104.57</v>
      </c>
      <c r="BY6" s="36">
        <f t="shared" si="8"/>
        <v>103.54</v>
      </c>
      <c r="BZ6" s="35" t="str">
        <f>IF(BZ7="","",IF(BZ7="-","【-】","【"&amp;SUBSTITUTE(TEXT(BZ7,"#,##0.00"),"-","△")&amp;"】"))</f>
        <v>【103.91】</v>
      </c>
      <c r="CA6" s="36">
        <f>IF(CA7="",NA(),CA7)</f>
        <v>147.59</v>
      </c>
      <c r="CB6" s="36">
        <f t="shared" ref="CB6:CJ6" si="9">IF(CB7="",NA(),CB7)</f>
        <v>150.37</v>
      </c>
      <c r="CC6" s="36">
        <f t="shared" si="9"/>
        <v>143.07</v>
      </c>
      <c r="CD6" s="36">
        <f t="shared" si="9"/>
        <v>157.72999999999999</v>
      </c>
      <c r="CE6" s="36">
        <f t="shared" si="9"/>
        <v>147.01</v>
      </c>
      <c r="CF6" s="36">
        <f t="shared" si="9"/>
        <v>162.59</v>
      </c>
      <c r="CG6" s="36">
        <f t="shared" si="9"/>
        <v>162.15</v>
      </c>
      <c r="CH6" s="36">
        <f t="shared" si="9"/>
        <v>162.24</v>
      </c>
      <c r="CI6" s="36">
        <f t="shared" si="9"/>
        <v>165.47</v>
      </c>
      <c r="CJ6" s="36">
        <f t="shared" si="9"/>
        <v>167.46</v>
      </c>
      <c r="CK6" s="35" t="str">
        <f>IF(CK7="","",IF(CK7="-","【-】","【"&amp;SUBSTITUTE(TEXT(CK7,"#,##0.00"),"-","△")&amp;"】"))</f>
        <v>【167.11】</v>
      </c>
      <c r="CL6" s="36">
        <f>IF(CL7="",NA(),CL7)</f>
        <v>73.89</v>
      </c>
      <c r="CM6" s="36">
        <f t="shared" ref="CM6:CU6" si="10">IF(CM7="",NA(),CM7)</f>
        <v>74.05</v>
      </c>
      <c r="CN6" s="36">
        <f t="shared" si="10"/>
        <v>74.3</v>
      </c>
      <c r="CO6" s="36">
        <f t="shared" si="10"/>
        <v>74.41</v>
      </c>
      <c r="CP6" s="36">
        <f t="shared" si="10"/>
        <v>78.709999999999994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88.41</v>
      </c>
      <c r="CX6" s="36">
        <f t="shared" ref="CX6:DF6" si="11">IF(CX7="",NA(),CX7)</f>
        <v>88.84</v>
      </c>
      <c r="CY6" s="36">
        <f t="shared" si="11"/>
        <v>89.16</v>
      </c>
      <c r="CZ6" s="36">
        <f t="shared" si="11"/>
        <v>90.78</v>
      </c>
      <c r="DA6" s="36">
        <f t="shared" si="11"/>
        <v>85.74</v>
      </c>
      <c r="DB6" s="36">
        <f t="shared" si="11"/>
        <v>87.6</v>
      </c>
      <c r="DC6" s="36">
        <f t="shared" si="11"/>
        <v>87.74</v>
      </c>
      <c r="DD6" s="36">
        <f t="shared" si="11"/>
        <v>87.91</v>
      </c>
      <c r="DE6" s="36">
        <f t="shared" si="11"/>
        <v>87.28</v>
      </c>
      <c r="DF6" s="36">
        <f t="shared" si="11"/>
        <v>87.41</v>
      </c>
      <c r="DG6" s="35" t="str">
        <f>IF(DG7="","",IF(DG7="-","【-】","【"&amp;SUBSTITUTE(TEXT(DG7,"#,##0.00"),"-","△")&amp;"】"))</f>
        <v>【89.92】</v>
      </c>
      <c r="DH6" s="36">
        <f>IF(DH7="",NA(),DH7)</f>
        <v>49.61</v>
      </c>
      <c r="DI6" s="36">
        <f t="shared" ref="DI6:DQ6" si="12">IF(DI7="",NA(),DI7)</f>
        <v>50.07</v>
      </c>
      <c r="DJ6" s="36">
        <f t="shared" si="12"/>
        <v>50.13</v>
      </c>
      <c r="DK6" s="36">
        <f t="shared" si="12"/>
        <v>51.04</v>
      </c>
      <c r="DL6" s="36">
        <f t="shared" si="12"/>
        <v>52.73</v>
      </c>
      <c r="DM6" s="36">
        <f t="shared" si="12"/>
        <v>45.25</v>
      </c>
      <c r="DN6" s="36">
        <f t="shared" si="12"/>
        <v>46.27</v>
      </c>
      <c r="DO6" s="36">
        <f t="shared" si="12"/>
        <v>46.88</v>
      </c>
      <c r="DP6" s="36">
        <f t="shared" si="12"/>
        <v>46.94</v>
      </c>
      <c r="DQ6" s="36">
        <f t="shared" si="12"/>
        <v>47.62</v>
      </c>
      <c r="DR6" s="35" t="str">
        <f>IF(DR7="","",IF(DR7="-","【-】","【"&amp;SUBSTITUTE(TEXT(DR7,"#,##0.00"),"-","△")&amp;"】"))</f>
        <v>【48.85】</v>
      </c>
      <c r="DS6" s="36">
        <f>IF(DS7="",NA(),DS7)</f>
        <v>10.16</v>
      </c>
      <c r="DT6" s="36">
        <f t="shared" ref="DT6:EB6" si="13">IF(DT7="",NA(),DT7)</f>
        <v>15.69</v>
      </c>
      <c r="DU6" s="36">
        <f t="shared" si="13"/>
        <v>16.18</v>
      </c>
      <c r="DV6" s="36">
        <f t="shared" si="13"/>
        <v>15.95</v>
      </c>
      <c r="DW6" s="36">
        <f t="shared" si="13"/>
        <v>15.27</v>
      </c>
      <c r="DX6" s="36">
        <f t="shared" si="13"/>
        <v>10.71</v>
      </c>
      <c r="DY6" s="36">
        <f t="shared" si="13"/>
        <v>10.93</v>
      </c>
      <c r="DZ6" s="36">
        <f t="shared" si="13"/>
        <v>13.39</v>
      </c>
      <c r="EA6" s="36">
        <f t="shared" si="13"/>
        <v>14.48</v>
      </c>
      <c r="EB6" s="36">
        <f t="shared" si="13"/>
        <v>16.27</v>
      </c>
      <c r="EC6" s="35" t="str">
        <f>IF(EC7="","",IF(EC7="-","【-】","【"&amp;SUBSTITUTE(TEXT(EC7,"#,##0.00"),"-","△")&amp;"】"))</f>
        <v>【17.80】</v>
      </c>
      <c r="ED6" s="36">
        <f>IF(ED7="",NA(),ED7)</f>
        <v>0.34</v>
      </c>
      <c r="EE6" s="36">
        <f t="shared" ref="EE6:EM6" si="14">IF(EE7="",NA(),EE7)</f>
        <v>0.74</v>
      </c>
      <c r="EF6" s="36">
        <f t="shared" si="14"/>
        <v>0.69</v>
      </c>
      <c r="EG6" s="36">
        <f t="shared" si="14"/>
        <v>0.7</v>
      </c>
      <c r="EH6" s="36">
        <f t="shared" si="14"/>
        <v>0.74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112461</v>
      </c>
      <c r="D7" s="38">
        <v>46</v>
      </c>
      <c r="E7" s="38">
        <v>1</v>
      </c>
      <c r="F7" s="38">
        <v>0</v>
      </c>
      <c r="G7" s="38">
        <v>1</v>
      </c>
      <c r="H7" s="38" t="s">
        <v>92</v>
      </c>
      <c r="I7" s="38" t="s">
        <v>93</v>
      </c>
      <c r="J7" s="38" t="s">
        <v>94</v>
      </c>
      <c r="K7" s="38" t="s">
        <v>95</v>
      </c>
      <c r="L7" s="38" t="s">
        <v>96</v>
      </c>
      <c r="M7" s="38" t="s">
        <v>97</v>
      </c>
      <c r="N7" s="39" t="s">
        <v>98</v>
      </c>
      <c r="O7" s="39">
        <v>77.86</v>
      </c>
      <c r="P7" s="39">
        <v>99.74</v>
      </c>
      <c r="Q7" s="39">
        <v>2732</v>
      </c>
      <c r="R7" s="39">
        <v>52497</v>
      </c>
      <c r="S7" s="39">
        <v>24.92</v>
      </c>
      <c r="T7" s="39">
        <v>2106.62</v>
      </c>
      <c r="U7" s="39">
        <v>52338</v>
      </c>
      <c r="V7" s="39">
        <v>24.92</v>
      </c>
      <c r="W7" s="39">
        <v>2100.2399999999998</v>
      </c>
      <c r="X7" s="39">
        <v>119.23</v>
      </c>
      <c r="Y7" s="39">
        <v>115.36</v>
      </c>
      <c r="Z7" s="39">
        <v>122.58</v>
      </c>
      <c r="AA7" s="39">
        <v>112.85</v>
      </c>
      <c r="AB7" s="39">
        <v>117.3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423.93</v>
      </c>
      <c r="AU7" s="39">
        <v>371.56</v>
      </c>
      <c r="AV7" s="39">
        <v>343.8</v>
      </c>
      <c r="AW7" s="39">
        <v>331.47</v>
      </c>
      <c r="AX7" s="39">
        <v>419.7</v>
      </c>
      <c r="AY7" s="39">
        <v>335.95</v>
      </c>
      <c r="AZ7" s="39">
        <v>346.59</v>
      </c>
      <c r="BA7" s="39">
        <v>357.82</v>
      </c>
      <c r="BB7" s="39">
        <v>355.5</v>
      </c>
      <c r="BC7" s="39">
        <v>349.83</v>
      </c>
      <c r="BD7" s="39">
        <v>261.93</v>
      </c>
      <c r="BE7" s="39">
        <v>265.45</v>
      </c>
      <c r="BF7" s="39">
        <v>246.27</v>
      </c>
      <c r="BG7" s="39">
        <v>228.42</v>
      </c>
      <c r="BH7" s="39">
        <v>205.4</v>
      </c>
      <c r="BI7" s="39">
        <v>187.23</v>
      </c>
      <c r="BJ7" s="39">
        <v>319.82</v>
      </c>
      <c r="BK7" s="39">
        <v>312.02999999999997</v>
      </c>
      <c r="BL7" s="39">
        <v>307.45999999999998</v>
      </c>
      <c r="BM7" s="39">
        <v>312.58</v>
      </c>
      <c r="BN7" s="39">
        <v>314.87</v>
      </c>
      <c r="BO7" s="39">
        <v>270.45999999999998</v>
      </c>
      <c r="BP7" s="39">
        <v>108.88</v>
      </c>
      <c r="BQ7" s="39">
        <v>106.87</v>
      </c>
      <c r="BR7" s="39">
        <v>112.26</v>
      </c>
      <c r="BS7" s="39">
        <v>102.61</v>
      </c>
      <c r="BT7" s="39">
        <v>110.67</v>
      </c>
      <c r="BU7" s="39">
        <v>105.21</v>
      </c>
      <c r="BV7" s="39">
        <v>105.71</v>
      </c>
      <c r="BW7" s="39">
        <v>106.01</v>
      </c>
      <c r="BX7" s="39">
        <v>104.57</v>
      </c>
      <c r="BY7" s="39">
        <v>103.54</v>
      </c>
      <c r="BZ7" s="39">
        <v>103.91</v>
      </c>
      <c r="CA7" s="39">
        <v>147.59</v>
      </c>
      <c r="CB7" s="39">
        <v>150.37</v>
      </c>
      <c r="CC7" s="39">
        <v>143.07</v>
      </c>
      <c r="CD7" s="39">
        <v>157.72999999999999</v>
      </c>
      <c r="CE7" s="39">
        <v>147.01</v>
      </c>
      <c r="CF7" s="39">
        <v>162.59</v>
      </c>
      <c r="CG7" s="39">
        <v>162.15</v>
      </c>
      <c r="CH7" s="39">
        <v>162.24</v>
      </c>
      <c r="CI7" s="39">
        <v>165.47</v>
      </c>
      <c r="CJ7" s="39">
        <v>167.46</v>
      </c>
      <c r="CK7" s="39">
        <v>167.11</v>
      </c>
      <c r="CL7" s="39">
        <v>73.89</v>
      </c>
      <c r="CM7" s="39">
        <v>74.05</v>
      </c>
      <c r="CN7" s="39">
        <v>74.3</v>
      </c>
      <c r="CO7" s="39">
        <v>74.41</v>
      </c>
      <c r="CP7" s="39">
        <v>78.709999999999994</v>
      </c>
      <c r="CQ7" s="39">
        <v>59.17</v>
      </c>
      <c r="CR7" s="39">
        <v>59.34</v>
      </c>
      <c r="CS7" s="39">
        <v>59.11</v>
      </c>
      <c r="CT7" s="39">
        <v>59.74</v>
      </c>
      <c r="CU7" s="39">
        <v>59.46</v>
      </c>
      <c r="CV7" s="39">
        <v>60.27</v>
      </c>
      <c r="CW7" s="39">
        <v>88.41</v>
      </c>
      <c r="CX7" s="39">
        <v>88.84</v>
      </c>
      <c r="CY7" s="39">
        <v>89.16</v>
      </c>
      <c r="CZ7" s="39">
        <v>90.78</v>
      </c>
      <c r="DA7" s="39">
        <v>85.74</v>
      </c>
      <c r="DB7" s="39">
        <v>87.6</v>
      </c>
      <c r="DC7" s="39">
        <v>87.74</v>
      </c>
      <c r="DD7" s="39">
        <v>87.91</v>
      </c>
      <c r="DE7" s="39">
        <v>87.28</v>
      </c>
      <c r="DF7" s="39">
        <v>87.41</v>
      </c>
      <c r="DG7" s="39">
        <v>89.92</v>
      </c>
      <c r="DH7" s="39">
        <v>49.61</v>
      </c>
      <c r="DI7" s="39">
        <v>50.07</v>
      </c>
      <c r="DJ7" s="39">
        <v>50.13</v>
      </c>
      <c r="DK7" s="39">
        <v>51.04</v>
      </c>
      <c r="DL7" s="39">
        <v>52.73</v>
      </c>
      <c r="DM7" s="39">
        <v>45.25</v>
      </c>
      <c r="DN7" s="39">
        <v>46.27</v>
      </c>
      <c r="DO7" s="39">
        <v>46.88</v>
      </c>
      <c r="DP7" s="39">
        <v>46.94</v>
      </c>
      <c r="DQ7" s="39">
        <v>47.62</v>
      </c>
      <c r="DR7" s="39">
        <v>48.85</v>
      </c>
      <c r="DS7" s="39">
        <v>10.16</v>
      </c>
      <c r="DT7" s="39">
        <v>15.69</v>
      </c>
      <c r="DU7" s="39">
        <v>16.18</v>
      </c>
      <c r="DV7" s="39">
        <v>15.95</v>
      </c>
      <c r="DW7" s="39">
        <v>15.27</v>
      </c>
      <c r="DX7" s="39">
        <v>10.71</v>
      </c>
      <c r="DY7" s="39">
        <v>10.93</v>
      </c>
      <c r="DZ7" s="39">
        <v>13.39</v>
      </c>
      <c r="EA7" s="39">
        <v>14.48</v>
      </c>
      <c r="EB7" s="39">
        <v>16.27</v>
      </c>
      <c r="EC7" s="39">
        <v>17.8</v>
      </c>
      <c r="ED7" s="39">
        <v>0.34</v>
      </c>
      <c r="EE7" s="39">
        <v>0.74</v>
      </c>
      <c r="EF7" s="39">
        <v>0.69</v>
      </c>
      <c r="EG7" s="39">
        <v>0.7</v>
      </c>
      <c r="EH7" s="39">
        <v>0.74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雅子</cp:lastModifiedBy>
  <cp:lastPrinted>2020-01-22T08:25:29Z</cp:lastPrinted>
  <dcterms:created xsi:type="dcterms:W3CDTF">2019-12-05T04:12:31Z</dcterms:created>
  <dcterms:modified xsi:type="dcterms:W3CDTF">2020-01-24T02:55:02Z</dcterms:modified>
  <cp:category/>
</cp:coreProperties>
</file>