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Desktop\滑川町公営企業経営比較分析表（H30 )\"/>
    </mc:Choice>
  </mc:AlternateContent>
  <workbookProtection workbookAlgorithmName="SHA-512" workbookHashValue="V2bOoSMcdxLlLpRpSaR2+f82MU5wskQfoCJrvyPnQysHW/4BL9i+dI4VgTUyHo2VoeHU6BA75EIXYJm0mTjMIw==" workbookSaltValue="cOGfGc/7q0d2ZmK+IImQF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<sst xmlns="http://schemas.openxmlformats.org/spreadsheetml/2006/main" count="239" uniqueCount="114">
  <si>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</si>
  <si>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</si>
  <si>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</si>
  <si>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</si>
  <si>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</si>
  <si>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</si>
  <si>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</si>
  <si>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</si>
  <si>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</si>
  <si>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</si>
  <si>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</si>
  <si>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</si>
  <si>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</si>
  <si>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</si>
  <si>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</si>
  <si>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</si>
  <si>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</si>
  <si>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</si>
  <si>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</si>
  <si>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</si>
  <si>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</si>
  <si>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</si>
  <si>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</si>
  <si>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</si>
  <si>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</si>
  <si>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</si>
  <si>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</si>
  <si>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</si>
  <si>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</si>
  <si>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</si>
  <si>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</si>
  <si>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</si>
  <si>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</si>
  <si>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</si>
  <si>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</si>
  <si>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</si>
  <si>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</si>
  <si>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</si>
  <si>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</si>
  <si>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</si>
  <si>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</si>
  <si>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</si>
  <si>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</si>
  <si>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</si>
  <si>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</si>
  <si>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</si>
  <si>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</si>
  <si>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</si>
  <si>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</si>
  <si>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</si>
  <si>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</si>
  <si>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</si>
  <si>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</si>
  <si>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</si>
  <si>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</si>
  <si>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</si>
  <si>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</si>
  <si>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</si>
  <si>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</si>
  <si>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</si>
  <si>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</si>
  <si>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</si>
  <si>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</si>
  <si>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</si>
  <si>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</si>
  <si>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</si>
  <si>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</si>
  <si>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</si>
  <si>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</si>
  <si>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</si>
  <si>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</si>
  <si>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</si>
  <si>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</si>
  <si>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</si>
  <si>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</si>
  <si>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</si>
  <si>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</si>
  <si>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</si>
  <si>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</si>
  <si>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</si>
  <si>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</si>
  <si>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</si>
  <si>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</si>
  <si>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</si>
  <si>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</si>
  <si>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</si>
  <si>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</si>
  <si>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</si>
  <si>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</si>
  <si>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</si>
  <si>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</si>
  <si>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</si>
  <si>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</si>
  <si>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</si>
  <si>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</si>
  <si>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</si>
  <si>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</si>
  <si>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</si>
  <si>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滑川町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</si>
  <si>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</si>
  <si>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</si>
  <si>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</si>
  <si>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</si>
  <si>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</si>
  <si>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</si>
  <si>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</si>
  <si>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</si>
  <si>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</si>
  <si>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</si>
  <si>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</si>
  <si>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</si>
  <si>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順調に整備が進んでおり、単独浄化槽から合併浄化槽への転換により水質の向上が必要となる。</t>
    <rPh sb="1" eb="3">
      <t>ジュンチョウ</t>
    </rPh>
    <rPh sb="4" eb="6">
      <t>セイビ</t>
    </rPh>
    <rPh sb="7" eb="8">
      <t>スス</t>
    </rPh>
    <rPh sb="13" eb="15">
      <t>タンドク</t>
    </rPh>
    <rPh sb="15" eb="17">
      <t>ジョウカ</t>
    </rPh>
    <rPh sb="17" eb="18">
      <t>ソウ</t>
    </rPh>
    <rPh sb="20" eb="22">
      <t>ガッペイ</t>
    </rPh>
    <rPh sb="22" eb="24">
      <t>ジョウカ</t>
    </rPh>
    <rPh sb="24" eb="25">
      <t>ソウ</t>
    </rPh>
    <rPh sb="27" eb="29">
      <t>テンカン</t>
    </rPh>
    <rPh sb="32" eb="34">
      <t>スイシツ</t>
    </rPh>
    <rPh sb="35" eb="37">
      <t>コウジョウ</t>
    </rPh>
    <rPh sb="38" eb="40">
      <t>ヒツヨウ</t>
    </rPh>
    <phoneticPr fontId="4"/>
  </si>
  <si>
    <t>　事業開始から数年が経ち、徐々に維持管理費が増加傾向にある。</t>
    <rPh sb="1" eb="3">
      <t>ジギョウ</t>
    </rPh>
    <rPh sb="3" eb="5">
      <t>カイシ</t>
    </rPh>
    <rPh sb="7" eb="9">
      <t>スウネン</t>
    </rPh>
    <rPh sb="10" eb="11">
      <t>タ</t>
    </rPh>
    <rPh sb="13" eb="15">
      <t>ジョジョ</t>
    </rPh>
    <rPh sb="16" eb="18">
      <t>イジ</t>
    </rPh>
    <rPh sb="18" eb="21">
      <t>カンリヒ</t>
    </rPh>
    <rPh sb="22" eb="24">
      <t>ゾウカ</t>
    </rPh>
    <rPh sb="24" eb="26">
      <t>ケイコウ</t>
    </rPh>
    <phoneticPr fontId="4"/>
  </si>
  <si>
    <t>　収益的収支比率については、100%未満であることから、経営改善に向けた取組が必要である。経費回収率は、類似団体を上回っており、使用料で回収すべき経費を賄えている状況である。汚水処理原価は全国平均を下回っており、低コストで汚水処理が出来ている状況であるが、今後、維持管理費の増加等によるコスト上昇について注視が必要である。今後も普及拡大により、水洗化率の向上を図る必要がある。</t>
    <rPh sb="1" eb="3">
      <t>シュウエキ</t>
    </rPh>
    <rPh sb="3" eb="4">
      <t>テキ</t>
    </rPh>
    <rPh sb="4" eb="6">
      <t>シュウシ</t>
    </rPh>
    <rPh sb="6" eb="8">
      <t>ヒリツ</t>
    </rPh>
    <rPh sb="18" eb="20">
      <t>ミマン</t>
    </rPh>
    <rPh sb="28" eb="30">
      <t>ケイエイ</t>
    </rPh>
    <rPh sb="30" eb="32">
      <t>カイゼン</t>
    </rPh>
    <rPh sb="33" eb="34">
      <t>ム</t>
    </rPh>
    <rPh sb="81" eb="83">
      <t>ジョウキョウ</t>
    </rPh>
    <rPh sb="87" eb="89">
      <t>オスイ</t>
    </rPh>
    <rPh sb="89" eb="91">
      <t>ショリ</t>
    </rPh>
    <rPh sb="91" eb="93">
      <t>ゲンカ</t>
    </rPh>
    <rPh sb="94" eb="96">
      <t>ゼンコク</t>
    </rPh>
    <rPh sb="96" eb="98">
      <t>ヘイキン</t>
    </rPh>
    <rPh sb="99" eb="101">
      <t>シタマワ</t>
    </rPh>
    <rPh sb="106" eb="107">
      <t>テイ</t>
    </rPh>
    <rPh sb="111" eb="113">
      <t>オスイ</t>
    </rPh>
    <rPh sb="113" eb="115">
      <t>ショリ</t>
    </rPh>
    <rPh sb="116" eb="118">
      <t>デキ</t>
    </rPh>
    <rPh sb="121" eb="123">
      <t>ジョウキョウ</t>
    </rPh>
    <rPh sb="128" eb="130">
      <t>コンゴ</t>
    </rPh>
    <rPh sb="131" eb="133">
      <t>イジ</t>
    </rPh>
    <rPh sb="133" eb="135">
      <t>カンリ</t>
    </rPh>
    <rPh sb="135" eb="136">
      <t>ヒ</t>
    </rPh>
    <rPh sb="137" eb="139">
      <t>ゾウカ</t>
    </rPh>
    <rPh sb="139" eb="140">
      <t>トウ</t>
    </rPh>
    <rPh sb="146" eb="148">
      <t>ジョウショウ</t>
    </rPh>
    <rPh sb="152" eb="154">
      <t>チュウシ</t>
    </rPh>
    <rPh sb="155" eb="157">
      <t>ヒツヨウ</t>
    </rPh>
    <rPh sb="161" eb="163">
      <t>コンゴ</t>
    </rPh>
    <rPh sb="164" eb="166">
      <t>フキュウ</t>
    </rPh>
    <rPh sb="166" eb="168">
      <t>カクダイ</t>
    </rPh>
    <rPh sb="172" eb="175">
      <t>スイセンカ</t>
    </rPh>
    <rPh sb="175" eb="176">
      <t>リツ</t>
    </rPh>
    <rPh sb="177" eb="179">
      <t>コウジョウ</t>
    </rPh>
    <rPh sb="180" eb="181">
      <t>ハカ</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</si>
</sst>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47-492E-AA78-741293DEC0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47-492E-AA78-741293DEC0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63-45CA-85E3-D840243C7B3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B363-45CA-85E3-D840243C7B3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8.39</c:v>
                </c:pt>
                <c:pt idx="2">
                  <c:v>9.76</c:v>
                </c:pt>
                <c:pt idx="3">
                  <c:v>10.92</c:v>
                </c:pt>
                <c:pt idx="4">
                  <c:v>100</c:v>
                </c:pt>
              </c:numCache>
            </c:numRef>
          </c:val>
          <c:extLst>
            <c:ext xmlns:c16="http://schemas.microsoft.com/office/drawing/2014/chart" uri="{C3380CC4-5D6E-409C-BE32-E72D297353CC}">
              <c16:uniqueId val="{00000000-1279-4D37-80A9-4D8693685D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1279-4D37-80A9-4D8693685D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143.59</c:v>
                </c:pt>
                <c:pt idx="1">
                  <c:v>105.88</c:v>
                </c:pt>
                <c:pt idx="2">
                  <c:v>103.44</c:v>
                </c:pt>
                <c:pt idx="3">
                  <c:v>125.99</c:v>
                </c:pt>
                <c:pt idx="4">
                  <c:v>149.58000000000001</c:v>
                </c:pt>
              </c:numCache>
            </c:numRef>
          </c:val>
          <c:extLst>
            <c:ext xmlns:c16="http://schemas.microsoft.com/office/drawing/2014/chart" uri="{C3380CC4-5D6E-409C-BE32-E72D297353CC}">
              <c16:uniqueId val="{00000000-4679-44B4-A3D7-32B7891FE6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79-44B4-A3D7-32B7891FE6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19-4D9E-8ABA-1D9E72A527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19-4D9E-8ABA-1D9E72A527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8-4E81-9F26-EA699232EE4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8-4E81-9F26-EA699232EE4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8-42FF-817D-EE759191E3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8-42FF-817D-EE759191E3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3-4972-89C6-967E1F94F6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3-4972-89C6-967E1F94F6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76-437F-B3DE-81B89DFC3C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7B76-437F-B3DE-81B89DFC3C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106.68</c:v>
                </c:pt>
                <c:pt idx="1">
                  <c:v>103.93</c:v>
                </c:pt>
                <c:pt idx="2">
                  <c:v>103.36</c:v>
                </c:pt>
                <c:pt idx="3">
                  <c:v>105.49</c:v>
                </c:pt>
                <c:pt idx="4">
                  <c:v>87.74</c:v>
                </c:pt>
              </c:numCache>
            </c:numRef>
          </c:val>
          <c:extLst>
            <c:ext xmlns:c16="http://schemas.microsoft.com/office/drawing/2014/chart" uri="{C3380CC4-5D6E-409C-BE32-E72D297353CC}">
              <c16:uniqueId val="{00000000-DE69-4EF4-9181-387D3075A0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DE69-4EF4-9181-387D3075A0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106.9</c:v>
                </c:pt>
                <c:pt idx="1">
                  <c:v>131.09</c:v>
                </c:pt>
                <c:pt idx="2">
                  <c:v>120.69</c:v>
                </c:pt>
                <c:pt idx="3">
                  <c:v>139.78</c:v>
                </c:pt>
                <c:pt idx="4">
                  <c:v>155.76</c:v>
                </c:pt>
              </c:numCache>
            </c:numRef>
          </c:val>
          <c:extLst>
            <c:ext xmlns:c16="http://schemas.microsoft.com/office/drawing/2014/chart" uri="{C3380CC4-5D6E-409C-BE32-E72D297353CC}">
              <c16:uniqueId val="{00000000-F0CC-4016-AF4A-7895FFC91CB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F0CC-4016-AF4A-7895FFC91CB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滑川町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19038</v>
      </c>
      <c r="AM8" s="68"/>
      <c r="AN8" s="68"/>
      <c r="AO8" s="68"/>
      <c r="AP8" s="68"/>
      <c r="AQ8" s="68"/>
      <c r="AR8" s="68"/>
      <c r="AS8" s="68"/>
      <c r="AT8" s="67">
        <f>データ!T6</f>
        <v>29.68</v>
      </c>
      <c r="AU8" s="67"/>
      <c r="AV8" s="67"/>
      <c r="AW8" s="67"/>
      <c r="AX8" s="67"/>
      <c r="AY8" s="67"/>
      <c r="AZ8" s="67"/>
      <c r="BA8" s="67"/>
      <c r="BB8" s="67">
        <f>データ!U6</f>
        <v>641.44000000000005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2.5</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479</v>
      </c>
      <c r="AM10" s="68"/>
      <c r="AN10" s="68"/>
      <c r="AO10" s="68"/>
      <c r="AP10" s="68"/>
      <c r="AQ10" s="68"/>
      <c r="AR10" s="68"/>
      <c r="AS10" s="68"/>
      <c r="AT10" s="67">
        <f>データ!W6</f>
        <v>25.83</v>
      </c>
      <c r="AU10" s="67"/>
      <c r="AV10" s="67"/>
      <c r="AW10" s="67"/>
      <c r="AX10" s="67"/>
      <c r="AY10" s="67"/>
      <c r="AZ10" s="67"/>
      <c r="BA10" s="67"/>
      <c r="BB10" s="67">
        <f>データ!X6</f>
        <v>18.54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qH7U8a4iSsMqSVVE2DxEFWzUBJTqnhKf5FW0zABQ6r/ybFHlJn40Dmbc2Y89QLb3wVbWz1xpBXcV2+kuN4dn9A==" saltValue="HH6N9AYjn7sIHtKeaVIP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113417</v>
      </c>
      <c r="D6" s="33">
        <f t="shared" si="3"/>
        <v>47</v>
      </c>
      <c r="E6" s="33">
        <f t="shared" si="3"/>
        <v>18</v>
      </c>
      <c r="F6" s="33">
        <f t="shared" si="3"/>
        <v>0</v>
      </c>
      <c r="G6" s="33">
        <f t="shared" si="3"/>
        <v>0</v>
      </c>
      <c r="H6" s="33" t="str">
        <f t="shared" si="3"/>
        <v>埼玉県　滑川町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2.5</v>
      </c>
      <c r="Q6" s="34">
        <f t="shared" si="3"/>
        <v>100</v>
      </c>
      <c r="R6" s="34">
        <f t="shared" si="3"/>
        <v>3240</v>
      </c>
      <c r="S6" s="34">
        <f t="shared" si="3"/>
        <v>19038</v>
      </c>
      <c r="T6" s="34">
        <f t="shared" si="3"/>
        <v>29.68</v>
      </c>
      <c r="U6" s="34">
        <f t="shared" si="3"/>
        <v>641.44000000000005</v>
      </c>
      <c r="V6" s="34">
        <f t="shared" si="3"/>
        <v>479</v>
      </c>
      <c r="W6" s="34">
        <f t="shared" si="3"/>
        <v>25.83</v>
      </c>
      <c r="X6" s="34">
        <f t="shared" si="3"/>
        <v>18.54</v>
      </c>
      <c r="Y6" s="35">
        <f>IF(Y7="",NA(),Y7)</f>
        <v>143.59</v>
      </c>
      <c r="Z6" s="35">
        <f t="shared" ref="Z6:AH6" si="4">IF(Z7="",NA(),Z7)</f>
        <v>105.88</v>
      </c>
      <c r="AA6" s="35">
        <f t="shared" si="4"/>
        <v>103.44</v>
      </c>
      <c r="AB6" s="35">
        <f t="shared" si="4"/>
        <v>125.99</v>
      </c>
      <c r="AC6" s="35">
        <f t="shared" si="4"/>
        <v>149.58000000000001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106.68</v>
      </c>
      <c r="BR6" s="35">
        <f t="shared" ref="BR6:BZ6" si="8">IF(BR7="",NA(),BR7)</f>
        <v>103.93</v>
      </c>
      <c r="BS6" s="35">
        <f t="shared" si="8"/>
        <v>103.36</v>
      </c>
      <c r="BT6" s="35">
        <f t="shared" si="8"/>
        <v>105.49</v>
      </c>
      <c r="BU6" s="35">
        <f t="shared" si="8"/>
        <v>87.74</v>
      </c>
      <c r="BV6" s="35">
        <f t="shared" si="8"/>
        <v>57.93</v>
      </c>
      <c r="BW6" s="35">
        <f t="shared" si="8"/>
        <v>57.03</v>
      </c>
      <c r="BX6" s="35">
        <f t="shared" si="8"/>
        <v>55.84</v>
      </c>
      <c r="BY6" s="35">
        <f t="shared" si="8"/>
        <v>57.08</v>
      </c>
      <c r="BZ6" s="35">
        <f t="shared" si="8"/>
        <v>55.85</v>
      </c>
      <c r="CA6" s="34" t="str">
        <f>IF(CA7="","",IF(CA7="-","【-】","【"&amp;SUBSTITUTE(TEXT(CA7,"#,##0.00"),"-","△")&amp;"】"))</f>
        <v>【60.61】</v>
      </c>
      <c r="CB6" s="35">
        <f>IF(CB7="",NA(),CB7)</f>
        <v>106.9</v>
      </c>
      <c r="CC6" s="35">
        <f t="shared" ref="CC6:CK6" si="9">IF(CC7="",NA(),CC7)</f>
        <v>131.09</v>
      </c>
      <c r="CD6" s="35">
        <f t="shared" si="9"/>
        <v>120.69</v>
      </c>
      <c r="CE6" s="35">
        <f t="shared" si="9"/>
        <v>139.78</v>
      </c>
      <c r="CF6" s="35">
        <f t="shared" si="9"/>
        <v>155.76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8.39</v>
      </c>
      <c r="CZ6" s="35">
        <f t="shared" si="11"/>
        <v>9.76</v>
      </c>
      <c r="DA6" s="35">
        <f t="shared" si="11"/>
        <v>10.92</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113417</v>
      </c>
      <c r="D7" s="37">
        <v>47</v>
      </c>
      <c r="E7" s="37">
        <v>18</v>
      </c>
      <c r="F7" s="37">
        <v>0</v>
      </c>
      <c r="G7" s="37">
        <v>0</v>
      </c>
      <c r="H7" s="37" t="s">
        <v>98</v>
      </c>
      <c r="I7" s="37" t="s">
        <v>99</v>
      </c>
      <c r="J7" s="37" t="s">
        <v>100</v>
      </c>
      <c r="K7" s="37" t="s">
        <v>101</v>
      </c>
      <c r="L7" s="37" t="s">
        <v>102</v>
      </c>
      <c r="M7" s="37" t="s">
        <v>103</v>
      </c>
      <c r="N7" s="38" t="s">
        <v>104</v>
      </c>
      <c r="O7" s="38" t="s">
        <v>105</v>
      </c>
      <c r="P7" s="38">
        <v>2.5</v>
      </c>
      <c r="Q7" s="38">
        <v>100</v>
      </c>
      <c r="R7" s="38">
        <v>3240</v>
      </c>
      <c r="S7" s="38">
        <v>19038</v>
      </c>
      <c r="T7" s="38">
        <v>29.68</v>
      </c>
      <c r="U7" s="38">
        <v>641.44000000000005</v>
      </c>
      <c r="V7" s="38">
        <v>479</v>
      </c>
      <c r="W7" s="38">
        <v>25.83</v>
      </c>
      <c r="X7" s="38">
        <v>18.54</v>
      </c>
      <c r="Y7" s="38">
        <v>143.59</v>
      </c>
      <c r="Z7" s="38">
        <v>105.88</v>
      </c>
      <c r="AA7" s="38">
        <v>103.44</v>
      </c>
      <c r="AB7" s="38">
        <v>125.99</v>
      </c>
      <c r="AC7" s="38">
        <v>149.58000000000001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106.68</v>
      </c>
      <c r="BR7" s="38">
        <v>103.93</v>
      </c>
      <c r="BS7" s="38">
        <v>103.36</v>
      </c>
      <c r="BT7" s="38">
        <v>105.49</v>
      </c>
      <c r="BU7" s="38">
        <v>87.74</v>
      </c>
      <c r="BV7" s="38">
        <v>57.93</v>
      </c>
      <c r="BW7" s="38">
        <v>57.03</v>
      </c>
      <c r="BX7" s="38">
        <v>55.84</v>
      </c>
      <c r="BY7" s="38">
        <v>57.08</v>
      </c>
      <c r="BZ7" s="38">
        <v>55.85</v>
      </c>
      <c r="CA7" s="38">
        <v>60.61</v>
      </c>
      <c r="CB7" s="38">
        <v>106.9</v>
      </c>
      <c r="CC7" s="38">
        <v>131.09</v>
      </c>
      <c r="CD7" s="38">
        <v>120.69</v>
      </c>
      <c r="CE7" s="38">
        <v>139.78</v>
      </c>
      <c r="CF7" s="38">
        <v>155.76</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8.39</v>
      </c>
      <c r="CZ7" s="38">
        <v>9.76</v>
      </c>
      <c r="DA7" s="38">
        <v>10.92</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神田　等</cp:lastModifiedBy>
  <cp:lastPrinted>2020-02-05T01:28:57Z</cp:lastPrinted>
  <dcterms:created xsi:type="dcterms:W3CDTF">2019-12-05T05:28:45Z</dcterms:created>
  <dcterms:modified xsi:type="dcterms:W3CDTF">2020-02-05T01:28:59Z</dcterms:modified>
  <cp:category/>
</cp:coreProperties>
</file>