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Y:\08.上下水道課\444 下水道事業\000_予算・決算統計・消費税\020_決算統計(６月)\H30決算統計(H31提出)\経営比較分析表\"/>
    </mc:Choice>
  </mc:AlternateContent>
  <xr:revisionPtr revIDLastSave="0" documentId="13_ncr:1_{70291F75-AB27-47FA-BB57-8A40A744E5EC}" xr6:coauthVersionLast="36" xr6:coauthVersionMax="36" xr10:uidLastSave="{00000000-0000-0000-0000-000000000000}"/>
  <workbookProtection workbookAlgorithmName="SHA-512" workbookHashValue="IzULAhJmhFxDiYJVspaQIvqpplY/+f9d5w/NUrYQUU0E1mYv9vCHpjWnVmWX/YYcf/Xcownv3ulKTIE643b//Q==" workbookSaltValue="Fi13BD7cRWmgQmGY9PTSX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AD10" i="4"/>
  <c r="P10" i="4"/>
  <c r="I10" i="4"/>
  <c r="B10" i="4"/>
  <c r="AL8" i="4"/>
  <c r="P8" i="4"/>
  <c r="I8" i="4"/>
  <c r="C10" i="5" l="1"/>
  <c r="D10" i="5"/>
  <c r="E10" i="5"/>
  <c r="B10" i="5"/>
</calcChain>
</file>

<file path=xl/sharedStrings.xml><?xml version="1.0" encoding="utf-8"?>
<sst xmlns="http://schemas.openxmlformats.org/spreadsheetml/2006/main" count="233" uniqueCount="112">
  <si>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</si>
  <si>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</si>
  <si>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</si>
  <si>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</si>
  <si>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</si>
  <si>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</si>
  <si>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</si>
  <si>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</si>
  <si>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</si>
  <si>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</si>
  <si>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</si>
  <si>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</si>
  <si>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</si>
  <si>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</si>
  <si>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</si>
  <si>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</si>
  <si>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</si>
  <si>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</si>
  <si>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</si>
  <si>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</si>
  <si>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</si>
  <si>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</si>
  <si>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</si>
  <si>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</si>
  <si>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</si>
  <si>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</si>
  <si>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</si>
  <si>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</si>
  <si>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</si>
  <si>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</si>
  <si>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</si>
  <si>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</si>
  <si>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</si>
  <si>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</si>
  <si>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</si>
  <si>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</si>
  <si>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</si>
  <si>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</si>
  <si>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</si>
  <si>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</si>
  <si>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</si>
  <si>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</si>
  <si>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</si>
  <si>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</si>
  <si>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</si>
  <si>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</si>
  <si>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</si>
  <si>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</si>
  <si>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</si>
  <si>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</si>
  <si>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</si>
  <si>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</si>
  <si>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</si>
  <si>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</si>
  <si>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</si>
  <si>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</si>
  <si>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</si>
  <si>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</si>
  <si>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</si>
  <si>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</si>
  <si>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</si>
  <si>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</si>
  <si>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</si>
  <si>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</si>
  <si>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</si>
  <si>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</si>
  <si>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</si>
  <si>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</si>
  <si>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</si>
  <si>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</si>
  <si>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</si>
  <si>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</si>
  <si>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</si>
  <si>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</si>
  <si>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</si>
  <si>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</si>
  <si>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</si>
  <si>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</si>
  <si>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</si>
  <si>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</si>
  <si>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</si>
  <si>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</si>
  <si>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</si>
  <si>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</si>
  <si>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</si>
  <si>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</si>
  <si>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</si>
  <si>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</si>
  <si>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</si>
  <si>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</si>
  <si>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</si>
  <si>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</si>
  <si>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</si>
  <si>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</si>
  <si>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</si>
  <si>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</si>
  <si>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美里町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</si>
  <si>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</si>
  <si>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</si>
  <si>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</si>
  <si>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</si>
  <si>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</si>
  <si>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</si>
  <si>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</si>
  <si>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</si>
  <si>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</si>
  <si>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</si>
  <si>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</si>
  <si>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</si>
  <si>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平成２５年に供用開始しており、比較的新しい管渠であるため、現時点での老朽化対策は不要である。
　しかし、管渠やマンホールの状態を把握するために巡回・点検を実施する必要がある。</t>
    <rPh sb="1" eb="3">
      <t>ヘイセイ</t>
    </rPh>
    <rPh sb="5" eb="6">
      <t>ネン</t>
    </rPh>
    <rPh sb="7" eb="9">
      <t>キョウヨウ</t>
    </rPh>
    <rPh sb="9" eb="11">
      <t>カイシ</t>
    </rPh>
    <rPh sb="16" eb="19">
      <t>ヒカクテキ</t>
    </rPh>
    <rPh sb="19" eb="20">
      <t>アタラ</t>
    </rPh>
    <rPh sb="22" eb="24">
      <t>カンキョ</t>
    </rPh>
    <rPh sb="30" eb="33">
      <t>ゲンジテン</t>
    </rPh>
    <rPh sb="35" eb="38">
      <t>ロウキュウカ</t>
    </rPh>
    <rPh sb="38" eb="40">
      <t>タイサク</t>
    </rPh>
    <rPh sb="41" eb="43">
      <t>フヨウ</t>
    </rPh>
    <rPh sb="53" eb="55">
      <t>カンキョ</t>
    </rPh>
    <rPh sb="62" eb="64">
      <t>ジョウタイ</t>
    </rPh>
    <rPh sb="65" eb="67">
      <t>ハアク</t>
    </rPh>
    <rPh sb="72" eb="74">
      <t>ジュンカイ</t>
    </rPh>
    <rPh sb="75" eb="77">
      <t>テンケン</t>
    </rPh>
    <rPh sb="78" eb="80">
      <t>ジッシ</t>
    </rPh>
    <rPh sb="82" eb="84">
      <t>ヒツヨウ</t>
    </rPh>
    <phoneticPr fontId="4"/>
  </si>
  <si>
    <t>　公衆衛生の向上や河川等の水質保全による良好な環境の創造を目的としつつ、安定した事業経営を行うために接続の推進等による使用料収入の確保に努める必要がある。</t>
    <rPh sb="1" eb="3">
      <t>コウシュウ</t>
    </rPh>
    <rPh sb="3" eb="5">
      <t>エイセイ</t>
    </rPh>
    <rPh sb="6" eb="8">
      <t>コウジョウ</t>
    </rPh>
    <rPh sb="9" eb="11">
      <t>カセン</t>
    </rPh>
    <rPh sb="11" eb="12">
      <t>トウ</t>
    </rPh>
    <rPh sb="13" eb="15">
      <t>スイシツ</t>
    </rPh>
    <rPh sb="15" eb="17">
      <t>ホゼン</t>
    </rPh>
    <rPh sb="20" eb="22">
      <t>リョウコウ</t>
    </rPh>
    <rPh sb="23" eb="25">
      <t>カンキョウ</t>
    </rPh>
    <rPh sb="26" eb="28">
      <t>ソウゾウ</t>
    </rPh>
    <rPh sb="29" eb="31">
      <t>モクテキ</t>
    </rPh>
    <rPh sb="36" eb="38">
      <t>アンテイ</t>
    </rPh>
    <rPh sb="40" eb="42">
      <t>ジギョウ</t>
    </rPh>
    <rPh sb="42" eb="44">
      <t>ケイエイ</t>
    </rPh>
    <rPh sb="45" eb="46">
      <t>オコナ</t>
    </rPh>
    <rPh sb="50" eb="52">
      <t>セツゾク</t>
    </rPh>
    <rPh sb="53" eb="55">
      <t>スイシン</t>
    </rPh>
    <rPh sb="55" eb="56">
      <t>トウ</t>
    </rPh>
    <rPh sb="59" eb="62">
      <t>シヨウリョウ</t>
    </rPh>
    <rPh sb="62" eb="64">
      <t>シュウニュウ</t>
    </rPh>
    <rPh sb="65" eb="67">
      <t>カクホ</t>
    </rPh>
    <rPh sb="68" eb="69">
      <t>ツト</t>
    </rPh>
    <rPh sb="71" eb="73">
      <t>ヒツヨウ</t>
    </rPh>
    <phoneticPr fontId="4"/>
  </si>
  <si>
    <t>①収益的収支比率
　前年度に比べ総収益に大きな増減はないが、地方債償還金が増加したことにより、収益的収支比率が前年度より減少している。
④企業債残高対事業規模比率
　地方債残高の全てを一般会計で負担しているため、当指標は０となっている。
⑤経費回収率
　加入件数の増加による料金収入の増加及び維持管理費の減少による汚水処理費の減少により経費回収率が前年度に比べ増加している。
⑥汚水処理原価
　年間有収水量に大きな増減はないが、⑤経費回収率と同様に、維持管理費の減少による汚水処理費の減少によって、前年度と比べると汚水処理原価が減少している。
⑧水洗化率
　現在処理区域内人口は前年度に比べ大きく増減していないが、接続件数が増加しているため、水洗化率が増加している。
　供用開始後間もないため、接続件数が少なく使用料金も少ないため一般会計からの繰入金に依存している状況である。
　各項目とも類似団体と比較すると大きな差があるため使用料収入を増加させるため加入促進等により水洗化人口及び有収水量の増加を目指す必要がある。</t>
    <rPh sb="1" eb="4">
      <t>シュウエキテキ</t>
    </rPh>
    <rPh sb="4" eb="6">
      <t>シュウシ</t>
    </rPh>
    <rPh sb="6" eb="8">
      <t>ヒリツ</t>
    </rPh>
    <rPh sb="10" eb="13">
      <t>ゼンネンド</t>
    </rPh>
    <rPh sb="14" eb="15">
      <t>クラ</t>
    </rPh>
    <rPh sb="16" eb="19">
      <t>ソウシュウエキ</t>
    </rPh>
    <rPh sb="20" eb="21">
      <t>オオ</t>
    </rPh>
    <rPh sb="23" eb="25">
      <t>ゾウゲン</t>
    </rPh>
    <rPh sb="30" eb="33">
      <t>チホウサイ</t>
    </rPh>
    <rPh sb="33" eb="36">
      <t>ショウカンキン</t>
    </rPh>
    <rPh sb="37" eb="39">
      <t>ゾウカ</t>
    </rPh>
    <rPh sb="47" eb="50">
      <t>シュウエキテキ</t>
    </rPh>
    <rPh sb="50" eb="52">
      <t>シュウシ</t>
    </rPh>
    <rPh sb="52" eb="54">
      <t>ヒリツ</t>
    </rPh>
    <rPh sb="69" eb="71">
      <t>キギョウ</t>
    </rPh>
    <rPh sb="71" eb="72">
      <t>サイ</t>
    </rPh>
    <rPh sb="72" eb="74">
      <t>ザンダカ</t>
    </rPh>
    <rPh sb="74" eb="75">
      <t>タイ</t>
    </rPh>
    <rPh sb="75" eb="77">
      <t>ジギョウ</t>
    </rPh>
    <rPh sb="77" eb="79">
      <t>キボ</t>
    </rPh>
    <rPh sb="79" eb="81">
      <t>ヒリツ</t>
    </rPh>
    <rPh sb="120" eb="122">
      <t>ケイヒ</t>
    </rPh>
    <rPh sb="122" eb="124">
      <t>カイシュウ</t>
    </rPh>
    <rPh sb="124" eb="125">
      <t>リツ</t>
    </rPh>
    <rPh sb="127" eb="129">
      <t>カニュウ</t>
    </rPh>
    <rPh sb="129" eb="131">
      <t>ケンスウ</t>
    </rPh>
    <rPh sb="132" eb="134">
      <t>ゾウカ</t>
    </rPh>
    <rPh sb="137" eb="139">
      <t>リョウキン</t>
    </rPh>
    <rPh sb="139" eb="141">
      <t>シュウニュウ</t>
    </rPh>
    <rPh sb="142" eb="144">
      <t>ゾウカ</t>
    </rPh>
    <rPh sb="144" eb="145">
      <t>オヨ</t>
    </rPh>
    <rPh sb="146" eb="148">
      <t>イジ</t>
    </rPh>
    <rPh sb="148" eb="151">
      <t>カンリヒ</t>
    </rPh>
    <rPh sb="152" eb="154">
      <t>ゲンショウ</t>
    </rPh>
    <rPh sb="157" eb="159">
      <t>オスイ</t>
    </rPh>
    <rPh sb="159" eb="161">
      <t>ショリ</t>
    </rPh>
    <rPh sb="161" eb="162">
      <t>ヒ</t>
    </rPh>
    <rPh sb="163" eb="165">
      <t>ゲンショウ</t>
    </rPh>
    <rPh sb="168" eb="170">
      <t>ケイヒ</t>
    </rPh>
    <rPh sb="170" eb="172">
      <t>カイシュウ</t>
    </rPh>
    <rPh sb="172" eb="173">
      <t>リツ</t>
    </rPh>
    <rPh sb="174" eb="176">
      <t>ゼンネン</t>
    </rPh>
    <rPh sb="176" eb="177">
      <t>ド</t>
    </rPh>
    <rPh sb="178" eb="179">
      <t>クラ</t>
    </rPh>
    <rPh sb="180" eb="182">
      <t>ゾウカ</t>
    </rPh>
    <rPh sb="197" eb="199">
      <t>ネンカン</t>
    </rPh>
    <rPh sb="199" eb="201">
      <t>ユウシュウ</t>
    </rPh>
    <rPh sb="201" eb="203">
      <t>スイリョウ</t>
    </rPh>
    <rPh sb="204" eb="205">
      <t>オオ</t>
    </rPh>
    <rPh sb="207" eb="209">
      <t>ゾウゲン</t>
    </rPh>
    <rPh sb="240" eb="241">
      <t>ヒ</t>
    </rPh>
    <rPh sb="248" eb="251">
      <t>ゼンネンド</t>
    </rPh>
    <rPh sb="252" eb="253">
      <t>クラ</t>
    </rPh>
    <rPh sb="256" eb="258">
      <t>オスイ</t>
    </rPh>
    <rPh sb="258" eb="260">
      <t>ショリ</t>
    </rPh>
    <rPh sb="260" eb="262">
      <t>ゲンカ</t>
    </rPh>
    <rPh sb="263" eb="265">
      <t>ゲンショウ</t>
    </rPh>
    <rPh sb="273" eb="276">
      <t>スイセンカ</t>
    </rPh>
    <rPh sb="276" eb="277">
      <t>リツ</t>
    </rPh>
    <rPh sb="279" eb="281">
      <t>ゲンザイ</t>
    </rPh>
    <rPh sb="281" eb="283">
      <t>ショリ</t>
    </rPh>
    <rPh sb="283" eb="286">
      <t>クイキナイ</t>
    </rPh>
    <rPh sb="286" eb="288">
      <t>ジンコウ</t>
    </rPh>
    <rPh sb="289" eb="292">
      <t>ゼンネンド</t>
    </rPh>
    <rPh sb="293" eb="294">
      <t>クラ</t>
    </rPh>
    <rPh sb="307" eb="309">
      <t>セツゾク</t>
    </rPh>
    <rPh sb="309" eb="311">
      <t>ケンスウ</t>
    </rPh>
    <rPh sb="312" eb="314">
      <t>ゾウカ</t>
    </rPh>
    <rPh sb="321" eb="324">
      <t>スイセンカ</t>
    </rPh>
    <rPh sb="324" eb="325">
      <t>リツ</t>
    </rPh>
    <rPh sb="326" eb="328">
      <t>ゾウカ</t>
    </rPh>
    <rPh sb="336" eb="338">
      <t>キョウヨウ</t>
    </rPh>
    <rPh sb="338" eb="340">
      <t>カイシ</t>
    </rPh>
    <rPh sb="340" eb="341">
      <t>ゴ</t>
    </rPh>
    <rPh sb="341" eb="342">
      <t>マ</t>
    </rPh>
    <rPh sb="348" eb="350">
      <t>セツゾク</t>
    </rPh>
    <rPh sb="350" eb="352">
      <t>ケンスウ</t>
    </rPh>
    <rPh sb="353" eb="354">
      <t>スク</t>
    </rPh>
    <rPh sb="356" eb="358">
      <t>シヨウ</t>
    </rPh>
    <rPh sb="358" eb="360">
      <t>リョウキン</t>
    </rPh>
    <rPh sb="361" eb="362">
      <t>スク</t>
    </rPh>
    <rPh sb="366" eb="368">
      <t>イッパン</t>
    </rPh>
    <rPh sb="368" eb="370">
      <t>カイケイ</t>
    </rPh>
    <rPh sb="373" eb="375">
      <t>クリイレ</t>
    </rPh>
    <rPh sb="375" eb="376">
      <t>キン</t>
    </rPh>
    <rPh sb="377" eb="379">
      <t>イゾン</t>
    </rPh>
    <rPh sb="383" eb="385">
      <t>ジョウキョウ</t>
    </rPh>
    <rPh sb="391" eb="394">
      <t>カクコウモク</t>
    </rPh>
    <rPh sb="396" eb="398">
      <t>ルイジ</t>
    </rPh>
    <rPh sb="398" eb="400">
      <t>ダンタイ</t>
    </rPh>
    <rPh sb="401" eb="403">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</si>
</sst>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8E-4C38-AD39-3857C56D1D6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c:ext xmlns:c16="http://schemas.microsoft.com/office/drawing/2014/chart" uri="{C3380CC4-5D6E-409C-BE32-E72D297353CC}">
              <c16:uniqueId val="{00000001-1A8E-4C38-AD39-3857C56D1D6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86-46C0-9ABD-1F3A7AA148A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c:ext xmlns:c16="http://schemas.microsoft.com/office/drawing/2014/chart" uri="{C3380CC4-5D6E-409C-BE32-E72D297353CC}">
              <c16:uniqueId val="{00000001-FC86-46C0-9ABD-1F3A7AA148A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12.01</c:v>
                </c:pt>
                <c:pt idx="1">
                  <c:v>10.51</c:v>
                </c:pt>
                <c:pt idx="2">
                  <c:v>18.07</c:v>
                </c:pt>
                <c:pt idx="3">
                  <c:v>21.04</c:v>
                </c:pt>
                <c:pt idx="4">
                  <c:v>23.75</c:v>
                </c:pt>
              </c:numCache>
            </c:numRef>
          </c:val>
          <c:extLst>
            <c:ext xmlns:c16="http://schemas.microsoft.com/office/drawing/2014/chart" uri="{C3380CC4-5D6E-409C-BE32-E72D297353CC}">
              <c16:uniqueId val="{00000000-56C7-4DF7-856D-B609BF735CA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c:ext xmlns:c16="http://schemas.microsoft.com/office/drawing/2014/chart" uri="{C3380CC4-5D6E-409C-BE32-E72D297353CC}">
              <c16:uniqueId val="{00000001-56C7-4DF7-856D-B609BF735CA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90.27</c:v>
                </c:pt>
                <c:pt idx="1">
                  <c:v>73.14</c:v>
                </c:pt>
                <c:pt idx="2">
                  <c:v>76.25</c:v>
                </c:pt>
                <c:pt idx="3">
                  <c:v>63.64</c:v>
                </c:pt>
                <c:pt idx="4">
                  <c:v>61.11</c:v>
                </c:pt>
              </c:numCache>
            </c:numRef>
          </c:val>
          <c:extLst>
            <c:ext xmlns:c16="http://schemas.microsoft.com/office/drawing/2014/chart" uri="{C3380CC4-5D6E-409C-BE32-E72D297353CC}">
              <c16:uniqueId val="{00000000-B065-4DE2-9B5E-D2695E3513F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65-4DE2-9B5E-D2695E3513F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4F-411F-B861-252B4519B4E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4F-411F-B861-252B4519B4E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30-4C52-B47C-961636EDF1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30-4C52-B47C-961636EDF1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EB-4E46-9E0D-5EEB6E18DE7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EB-4E46-9E0D-5EEB6E18DE7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E1-41A0-AFC6-1C78ED41C5B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E1-41A0-AFC6-1C78ED41C5B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28-41A0-B9D2-CE0D6B3E953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c:ext xmlns:c16="http://schemas.microsoft.com/office/drawing/2014/chart" uri="{C3380CC4-5D6E-409C-BE32-E72D297353CC}">
              <c16:uniqueId val="{00000001-8D28-41A0-B9D2-CE0D6B3E953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6.08</c:v>
                </c:pt>
                <c:pt idx="1">
                  <c:v>9.6199999999999992</c:v>
                </c:pt>
                <c:pt idx="2">
                  <c:v>35.909999999999997</c:v>
                </c:pt>
                <c:pt idx="3">
                  <c:v>18.34</c:v>
                </c:pt>
                <c:pt idx="4">
                  <c:v>25.71</c:v>
                </c:pt>
              </c:numCache>
            </c:numRef>
          </c:val>
          <c:extLst>
            <c:ext xmlns:c16="http://schemas.microsoft.com/office/drawing/2014/chart" uri="{C3380CC4-5D6E-409C-BE32-E72D297353CC}">
              <c16:uniqueId val="{00000000-A1A1-46B3-B70A-31C2410B0FF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c:ext xmlns:c16="http://schemas.microsoft.com/office/drawing/2014/chart" uri="{C3380CC4-5D6E-409C-BE32-E72D297353CC}">
              <c16:uniqueId val="{00000001-A1A1-46B3-B70A-31C2410B0FF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2005.68</c:v>
                </c:pt>
                <c:pt idx="1">
                  <c:v>1257.27</c:v>
                </c:pt>
                <c:pt idx="2">
                  <c:v>395.93</c:v>
                </c:pt>
                <c:pt idx="3">
                  <c:v>661.78</c:v>
                </c:pt>
                <c:pt idx="4">
                  <c:v>546.37</c:v>
                </c:pt>
              </c:numCache>
            </c:numRef>
          </c:val>
          <c:extLst>
            <c:ext xmlns:c16="http://schemas.microsoft.com/office/drawing/2014/chart" uri="{C3380CC4-5D6E-409C-BE32-E72D297353CC}">
              <c16:uniqueId val="{00000000-BAA3-457C-B5D2-3F7D8D676C8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c:ext xmlns:c16="http://schemas.microsoft.com/office/drawing/2014/chart" uri="{C3380CC4-5D6E-409C-BE32-E72D297353CC}">
              <c16:uniqueId val="{00000001-BAA3-457C-B5D2-3F7D8D676C8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80" zoomScaleNormal="80" workbookViewId="0">
      <selection activeCell="BC35" sqref="BC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美里町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Cc3</v>
      </c>
      <c r="X8" s="49"/>
      <c r="Y8" s="49"/>
      <c r="Z8" s="49"/>
      <c r="AA8" s="49"/>
      <c r="AB8" s="49"/>
      <c r="AC8" s="49"/>
      <c r="AD8" s="50" t="str">
        <f>データ!$M$6</f>
        <v>非設置</v>
      </c>
      <c r="AE8" s="50"/>
      <c r="AF8" s="50"/>
      <c r="AG8" s="50"/>
      <c r="AH8" s="50"/>
      <c r="AI8" s="50"/>
      <c r="AJ8" s="50"/>
      <c r="AK8" s="3"/>
      <c r="AL8" s="51">
        <f>データ!S6</f>
        <v>11226</v>
      </c>
      <c r="AM8" s="51"/>
      <c r="AN8" s="51"/>
      <c r="AO8" s="51"/>
      <c r="AP8" s="51"/>
      <c r="AQ8" s="51"/>
      <c r="AR8" s="51"/>
      <c r="AS8" s="51"/>
      <c r="AT8" s="46">
        <f>データ!T6</f>
        <v>33.409999999999997</v>
      </c>
      <c r="AU8" s="46"/>
      <c r="AV8" s="46"/>
      <c r="AW8" s="46"/>
      <c r="AX8" s="46"/>
      <c r="AY8" s="46"/>
      <c r="AZ8" s="46"/>
      <c r="BA8" s="46"/>
      <c r="BB8" s="46">
        <f>データ!U6</f>
        <v>336.01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7.13</v>
      </c>
      <c r="Q10" s="46"/>
      <c r="R10" s="46"/>
      <c r="S10" s="46"/>
      <c r="T10" s="46"/>
      <c r="U10" s="46"/>
      <c r="V10" s="46"/>
      <c r="W10" s="46">
        <f>データ!Q6</f>
        <v>100</v>
      </c>
      <c r="X10" s="46"/>
      <c r="Y10" s="46"/>
      <c r="Z10" s="46"/>
      <c r="AA10" s="46"/>
      <c r="AB10" s="46"/>
      <c r="AC10" s="46"/>
      <c r="AD10" s="51">
        <f>データ!R6</f>
        <v>2160</v>
      </c>
      <c r="AE10" s="51"/>
      <c r="AF10" s="51"/>
      <c r="AG10" s="51"/>
      <c r="AH10" s="51"/>
      <c r="AI10" s="51"/>
      <c r="AJ10" s="51"/>
      <c r="AK10" s="2"/>
      <c r="AL10" s="51">
        <f>データ!V6</f>
        <v>800</v>
      </c>
      <c r="AM10" s="51"/>
      <c r="AN10" s="51"/>
      <c r="AO10" s="51"/>
      <c r="AP10" s="51"/>
      <c r="AQ10" s="51"/>
      <c r="AR10" s="51"/>
      <c r="AS10" s="51"/>
      <c r="AT10" s="46">
        <f>データ!W6</f>
        <v>0.28000000000000003</v>
      </c>
      <c r="AU10" s="46"/>
      <c r="AV10" s="46"/>
      <c r="AW10" s="46"/>
      <c r="AX10" s="46"/>
      <c r="AY10" s="46"/>
      <c r="AZ10" s="46"/>
      <c r="BA10" s="46"/>
      <c r="BB10" s="46">
        <f>データ!X6</f>
        <v>2857.14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iyH32zrkqwBi96AQ5tkNLCKI3fF7tZs6LCCFZu8cA9a2AaL0k4pZNRJoilLZk5MB0gb9gjL+/utXCI/5sA1rXQ==" saltValue="wgh947QlPZP58jrmGcy5f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113816</v>
      </c>
      <c r="D6" s="33">
        <f t="shared" si="3"/>
        <v>47</v>
      </c>
      <c r="E6" s="33">
        <f t="shared" si="3"/>
        <v>17</v>
      </c>
      <c r="F6" s="33">
        <f t="shared" si="3"/>
        <v>1</v>
      </c>
      <c r="G6" s="33">
        <f t="shared" si="3"/>
        <v>0</v>
      </c>
      <c r="H6" s="33" t="str">
        <f t="shared" si="3"/>
        <v>埼玉県　美里町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7.13</v>
      </c>
      <c r="Q6" s="34">
        <f t="shared" si="3"/>
        <v>100</v>
      </c>
      <c r="R6" s="34">
        <f t="shared" si="3"/>
        <v>2160</v>
      </c>
      <c r="S6" s="34">
        <f t="shared" si="3"/>
        <v>11226</v>
      </c>
      <c r="T6" s="34">
        <f t="shared" si="3"/>
        <v>33.409999999999997</v>
      </c>
      <c r="U6" s="34">
        <f t="shared" si="3"/>
        <v>336.01</v>
      </c>
      <c r="V6" s="34">
        <f t="shared" si="3"/>
        <v>800</v>
      </c>
      <c r="W6" s="34">
        <f t="shared" si="3"/>
        <v>0.28000000000000003</v>
      </c>
      <c r="X6" s="34">
        <f t="shared" si="3"/>
        <v>2857.14</v>
      </c>
      <c r="Y6" s="35">
        <f>IF(Y7="",NA(),Y7)</f>
        <v>90.27</v>
      </c>
      <c r="Z6" s="35">
        <f t="shared" ref="Z6:AH6" si="4">IF(Z7="",NA(),Z7)</f>
        <v>73.14</v>
      </c>
      <c r="AA6" s="35">
        <f t="shared" si="4"/>
        <v>76.25</v>
      </c>
      <c r="AB6" s="35">
        <f t="shared" si="4"/>
        <v>63.64</v>
      </c>
      <c r="AC6" s="35">
        <f t="shared" si="4"/>
        <v>61.11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6.08</v>
      </c>
      <c r="BR6" s="35">
        <f t="shared" ref="BR6:BZ6" si="8">IF(BR7="",NA(),BR7)</f>
        <v>9.6199999999999992</v>
      </c>
      <c r="BS6" s="35">
        <f t="shared" si="8"/>
        <v>35.909999999999997</v>
      </c>
      <c r="BT6" s="35">
        <f t="shared" si="8"/>
        <v>18.34</v>
      </c>
      <c r="BU6" s="35">
        <f t="shared" si="8"/>
        <v>25.71</v>
      </c>
      <c r="BV6" s="35">
        <f t="shared" si="8"/>
        <v>60.78</v>
      </c>
      <c r="BW6" s="35">
        <f t="shared" si="8"/>
        <v>60.17</v>
      </c>
      <c r="BX6" s="35">
        <f t="shared" si="8"/>
        <v>65.569999999999993</v>
      </c>
      <c r="BY6" s="35">
        <f t="shared" si="8"/>
        <v>75.7</v>
      </c>
      <c r="BZ6" s="35">
        <f t="shared" si="8"/>
        <v>74.61</v>
      </c>
      <c r="CA6" s="34" t="str">
        <f>IF(CA7="","",IF(CA7="-","【-】","【"&amp;SUBSTITUTE(TEXT(CA7,"#,##0.00"),"-","△")&amp;"】"))</f>
        <v>【100.91】</v>
      </c>
      <c r="CB6" s="35">
        <f>IF(CB7="",NA(),CB7)</f>
        <v>2005.68</v>
      </c>
      <c r="CC6" s="35">
        <f t="shared" ref="CC6:CK6" si="9">IF(CC7="",NA(),CC7)</f>
        <v>1257.27</v>
      </c>
      <c r="CD6" s="35">
        <f t="shared" si="9"/>
        <v>395.93</v>
      </c>
      <c r="CE6" s="35">
        <f t="shared" si="9"/>
        <v>661.78</v>
      </c>
      <c r="CF6" s="35">
        <f t="shared" si="9"/>
        <v>546.37</v>
      </c>
      <c r="CG6" s="35">
        <f t="shared" si="9"/>
        <v>276.26</v>
      </c>
      <c r="CH6" s="35">
        <f t="shared" si="9"/>
        <v>281.52999999999997</v>
      </c>
      <c r="CI6" s="35">
        <f t="shared" si="9"/>
        <v>263.04000000000002</v>
      </c>
      <c r="CJ6" s="35">
        <f t="shared" si="9"/>
        <v>230.04</v>
      </c>
      <c r="CK6" s="35">
        <f t="shared" si="9"/>
        <v>233.5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41.63</v>
      </c>
      <c r="CS6" s="35">
        <f t="shared" si="10"/>
        <v>44.89</v>
      </c>
      <c r="CT6" s="35">
        <f t="shared" si="10"/>
        <v>40.75</v>
      </c>
      <c r="CU6" s="35">
        <f t="shared" si="10"/>
        <v>42.4</v>
      </c>
      <c r="CV6" s="35">
        <f t="shared" si="10"/>
        <v>45.44</v>
      </c>
      <c r="CW6" s="34" t="str">
        <f>IF(CW7="","",IF(CW7="-","【-】","【"&amp;SUBSTITUTE(TEXT(CW7,"#,##0.00"),"-","△")&amp;"】"))</f>
        <v>【58.98】</v>
      </c>
      <c r="CX6" s="35">
        <f>IF(CX7="",NA(),CX7)</f>
        <v>12.01</v>
      </c>
      <c r="CY6" s="35">
        <f t="shared" ref="CY6:DG6" si="11">IF(CY7="",NA(),CY7)</f>
        <v>10.51</v>
      </c>
      <c r="CZ6" s="35">
        <f t="shared" si="11"/>
        <v>18.07</v>
      </c>
      <c r="DA6" s="35">
        <f t="shared" si="11"/>
        <v>21.04</v>
      </c>
      <c r="DB6" s="35">
        <f t="shared" si="11"/>
        <v>23.75</v>
      </c>
      <c r="DC6" s="35">
        <f t="shared" si="11"/>
        <v>66.33</v>
      </c>
      <c r="DD6" s="35">
        <f t="shared" si="11"/>
        <v>64.89</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0.25</v>
      </c>
      <c r="EO6" s="34" t="str">
        <f>IF(EO7="","",IF(EO7="-","【-】","【"&amp;SUBSTITUTE(TEXT(EO7,"#,##0.00"),"-","△")&amp;"】"))</f>
        <v>【0.23】</v>
      </c>
    </row>
    <row r="7" spans="1:145" s="36" customFormat="1" x14ac:dyDescent="0.15">
      <c r="A7" s="28"/>
      <c r="B7" s="37">
        <v>2018</v>
      </c>
      <c r="C7" s="37">
        <v>113816</v>
      </c>
      <c r="D7" s="37">
        <v>47</v>
      </c>
      <c r="E7" s="37">
        <v>17</v>
      </c>
      <c r="F7" s="37">
        <v>1</v>
      </c>
      <c r="G7" s="37">
        <v>0</v>
      </c>
      <c r="H7" s="37" t="s">
        <v>96</v>
      </c>
      <c r="I7" s="37" t="s">
        <v>97</v>
      </c>
      <c r="J7" s="37" t="s">
        <v>98</v>
      </c>
      <c r="K7" s="37" t="s">
        <v>99</v>
      </c>
      <c r="L7" s="37" t="s">
        <v>100</v>
      </c>
      <c r="M7" s="37" t="s">
        <v>101</v>
      </c>
      <c r="N7" s="38" t="s">
        <v>102</v>
      </c>
      <c r="O7" s="38" t="s">
        <v>103</v>
      </c>
      <c r="P7" s="38">
        <v>7.13</v>
      </c>
      <c r="Q7" s="38">
        <v>100</v>
      </c>
      <c r="R7" s="38">
        <v>2160</v>
      </c>
      <c r="S7" s="38">
        <v>11226</v>
      </c>
      <c r="T7" s="38">
        <v>33.409999999999997</v>
      </c>
      <c r="U7" s="38">
        <v>336.01</v>
      </c>
      <c r="V7" s="38">
        <v>800</v>
      </c>
      <c r="W7" s="38">
        <v>0.28000000000000003</v>
      </c>
      <c r="X7" s="38">
        <v>2857.14</v>
      </c>
      <c r="Y7" s="38">
        <v>90.27</v>
      </c>
      <c r="Z7" s="38">
        <v>73.14</v>
      </c>
      <c r="AA7" s="38">
        <v>76.25</v>
      </c>
      <c r="AB7" s="38">
        <v>63.64</v>
      </c>
      <c r="AC7" s="38">
        <v>61.11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1315.67</v>
      </c>
      <c r="BL7" s="38">
        <v>1240.1600000000001</v>
      </c>
      <c r="BM7" s="38">
        <v>1193.49</v>
      </c>
      <c r="BN7" s="38">
        <v>876.19</v>
      </c>
      <c r="BO7" s="38">
        <v>722.53</v>
      </c>
      <c r="BP7" s="38">
        <v>682.78</v>
      </c>
      <c r="BQ7" s="38">
        <v>6.08</v>
      </c>
      <c r="BR7" s="38">
        <v>9.6199999999999992</v>
      </c>
      <c r="BS7" s="38">
        <v>35.909999999999997</v>
      </c>
      <c r="BT7" s="38">
        <v>18.34</v>
      </c>
      <c r="BU7" s="38">
        <v>25.71</v>
      </c>
      <c r="BV7" s="38">
        <v>60.78</v>
      </c>
      <c r="BW7" s="38">
        <v>60.17</v>
      </c>
      <c r="BX7" s="38">
        <v>65.569999999999993</v>
      </c>
      <c r="BY7" s="38">
        <v>75.7</v>
      </c>
      <c r="BZ7" s="38">
        <v>74.61</v>
      </c>
      <c r="CA7" s="38">
        <v>100.91</v>
      </c>
      <c r="CB7" s="38">
        <v>2005.68</v>
      </c>
      <c r="CC7" s="38">
        <v>1257.27</v>
      </c>
      <c r="CD7" s="38">
        <v>395.93</v>
      </c>
      <c r="CE7" s="38">
        <v>661.78</v>
      </c>
      <c r="CF7" s="38">
        <v>546.37</v>
      </c>
      <c r="CG7" s="38">
        <v>276.26</v>
      </c>
      <c r="CH7" s="38">
        <v>281.52999999999997</v>
      </c>
      <c r="CI7" s="38">
        <v>263.04000000000002</v>
      </c>
      <c r="CJ7" s="38">
        <v>230.04</v>
      </c>
      <c r="CK7" s="38">
        <v>233.5</v>
      </c>
      <c r="CL7" s="38">
        <v>136.86000000000001</v>
      </c>
      <c r="CM7" s="38" t="s">
        <v>102</v>
      </c>
      <c r="CN7" s="38" t="s">
        <v>102</v>
      </c>
      <c r="CO7" s="38" t="s">
        <v>102</v>
      </c>
      <c r="CP7" s="38" t="s">
        <v>102</v>
      </c>
      <c r="CQ7" s="38" t="s">
        <v>102</v>
      </c>
      <c r="CR7" s="38">
        <v>41.63</v>
      </c>
      <c r="CS7" s="38">
        <v>44.89</v>
      </c>
      <c r="CT7" s="38">
        <v>40.75</v>
      </c>
      <c r="CU7" s="38">
        <v>42.4</v>
      </c>
      <c r="CV7" s="38">
        <v>45.44</v>
      </c>
      <c r="CW7" s="38">
        <v>58.98</v>
      </c>
      <c r="CX7" s="38">
        <v>12.01</v>
      </c>
      <c r="CY7" s="38">
        <v>10.51</v>
      </c>
      <c r="CZ7" s="42">
        <v>18.07</v>
      </c>
      <c r="DA7" s="38">
        <v>21.04</v>
      </c>
      <c r="DB7" s="38">
        <v>23.75</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0.15</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稲村 勇人</cp:lastModifiedBy>
  <cp:lastPrinted>2020-01-20T06:56:06Z</cp:lastPrinted>
  <dcterms:created xsi:type="dcterms:W3CDTF">2019-12-05T05:02:59Z</dcterms:created>
  <dcterms:modified xsi:type="dcterms:W3CDTF">2020-01-22T04:27:35Z</dcterms:modified>
  <cp:category/>
</cp:coreProperties>
</file>