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192.168.1.25\上下水道課\◎業務係\12.経営比較分析\H30\【経営比較分析表】2018_113859_47_1718（農集）\"/>
    </mc:Choice>
  </mc:AlternateContent>
  <xr:revisionPtr revIDLastSave="0" documentId="13_ncr:1_{A1AC4F22-6FC0-4299-9D43-6953B7F3BF9D}" xr6:coauthVersionLast="36" xr6:coauthVersionMax="36" xr10:uidLastSave="{00000000-0000-0000-0000-000000000000}"/>
  <workbookProtection workbookAlgorithmName="SHA-512" workbookHashValue="dV+zOeVDbY5FowXp+YEcMXo8H3vRxJBMuqeuiP3/Om9YgFLt2dTPcNp8Yunj4HjvdBxFMqwHh3lONvneXe5ozg==" workbookSaltValue="gt8g/QbQMIjP1bWaiU+uVA==" workbookSpinCount="100000" lockStructure="1"/>
  <bookViews>
    <workbookView xWindow="0" yWindow="0" windowWidth="20490" windowHeight="745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E86" i="4"/>
  <c r="AL10" i="4"/>
  <c r="AD10" i="4"/>
  <c r="B10"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<sst xmlns="http://schemas.openxmlformats.org/spreadsheetml/2006/main" count="228" uniqueCount="114">
  <si>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</si>
  <si>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</si>
  <si>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</si>
  <si>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</si>
  <si>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</si>
  <si>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</si>
  <si>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</si>
  <si>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</si>
  <si>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</si>
  <si>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</si>
  <si>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</si>
  <si>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</si>
  <si>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</si>
  <si>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</si>
  <si>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</si>
  <si>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</si>
  <si>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</si>
  <si>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</si>
  <si>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</si>
  <si>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</si>
  <si>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</si>
  <si>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</si>
  <si>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</si>
  <si>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</si>
  <si>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</si>
  <si>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</si>
  <si>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</si>
  <si>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</si>
  <si>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</si>
  <si>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</si>
  <si>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</si>
  <si>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</si>
  <si>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</si>
  <si>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</si>
  <si>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</si>
  <si>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</si>
  <si>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</si>
  <si>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</si>
  <si>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</si>
  <si>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</si>
  <si>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</si>
  <si>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</si>
  <si>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</si>
  <si>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</si>
  <si>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</si>
  <si>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</si>
  <si>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</si>
  <si>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</si>
  <si>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</si>
  <si>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</si>
  <si>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</si>
  <si>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</si>
  <si>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</si>
  <si>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</si>
  <si>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</si>
  <si>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</si>
  <si>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</si>
  <si>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</si>
  <si>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</si>
  <si>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</si>
  <si>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</si>
  <si>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</si>
  <si>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</si>
  <si>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</si>
  <si>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</si>
  <si>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</si>
  <si>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</si>
  <si>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</si>
  <si>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</si>
  <si>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</si>
  <si>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</si>
  <si>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</si>
  <si>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</si>
  <si>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</si>
  <si>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</si>
  <si>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</si>
  <si>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</si>
  <si>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</si>
  <si>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</si>
  <si>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</si>
  <si>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</si>
  <si>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</si>
  <si>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</si>
  <si>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</si>
  <si>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</si>
  <si>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</si>
  <si>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</si>
  <si>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</si>
  <si>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</si>
  <si>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</si>
  <si>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</si>
  <si>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</si>
  <si>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</si>
  <si>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</si>
  <si>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</si>
  <si>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</si>
  <si>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</si>
  <si>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</si>
  <si>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上里町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</si>
  <si>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</si>
  <si>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</si>
  <si>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</si>
  <si>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</si>
  <si>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</si>
  <si>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</si>
  <si>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</si>
  <si>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</si>
  <si>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</si>
  <si>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</si>
  <si>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</si>
  <si>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</si>
  <si>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使用料収入は安定していますが、一般会計からの負担も高い状況です。維持管理における経費の見直し等経営改善は、今後も引き続き行っていきます。
　また、より収益性を向上させるためには、水洗化率の向上が必要であり、地域住民の方々に対し啓発・推進を継続的に行っていく必要もあります。
　将来に発生する施設の老朽化などの問題については、総合的な計画に沿った事業運営が必要となります。</t>
    <rPh sb="1" eb="4">
      <t>シヨウリョウ</t>
    </rPh>
    <rPh sb="4" eb="6">
      <t>シュウニュウ</t>
    </rPh>
    <rPh sb="7" eb="9">
      <t>アンテイ</t>
    </rPh>
    <rPh sb="16" eb="18">
      <t>イッパン</t>
    </rPh>
    <rPh sb="18" eb="20">
      <t>カイケイ</t>
    </rPh>
    <rPh sb="23" eb="25">
      <t>フタン</t>
    </rPh>
    <rPh sb="26" eb="27">
      <t>タカ</t>
    </rPh>
    <rPh sb="28" eb="30">
      <t>ジョウキョウ</t>
    </rPh>
    <rPh sb="33" eb="35">
      <t>イジ</t>
    </rPh>
    <rPh sb="35" eb="37">
      <t>カンリ</t>
    </rPh>
    <rPh sb="41" eb="43">
      <t>ケイヒ</t>
    </rPh>
    <rPh sb="44" eb="46">
      <t>ミナオ</t>
    </rPh>
    <rPh sb="47" eb="48">
      <t>トウ</t>
    </rPh>
    <rPh sb="48" eb="50">
      <t>ケイエイ</t>
    </rPh>
    <rPh sb="50" eb="52">
      <t>カイゼン</t>
    </rPh>
    <rPh sb="54" eb="56">
      <t>コンゴ</t>
    </rPh>
    <rPh sb="57" eb="58">
      <t>ヒ</t>
    </rPh>
    <rPh sb="59" eb="60">
      <t>ツヅ</t>
    </rPh>
    <rPh sb="61" eb="62">
      <t>オコナ</t>
    </rPh>
    <rPh sb="76" eb="79">
      <t>シュウエキセイ</t>
    </rPh>
    <rPh sb="80" eb="82">
      <t>コウジョウ</t>
    </rPh>
    <rPh sb="90" eb="93">
      <t>スイセンカ</t>
    </rPh>
    <rPh sb="93" eb="94">
      <t>リツ</t>
    </rPh>
    <rPh sb="95" eb="97">
      <t>コウジョウ</t>
    </rPh>
    <rPh sb="98" eb="100">
      <t>ヒツヨウ</t>
    </rPh>
    <rPh sb="104" eb="106">
      <t>チイキ</t>
    </rPh>
    <rPh sb="106" eb="108">
      <t>ジュウミン</t>
    </rPh>
    <rPh sb="109" eb="113">
      <t>カタガタニタイ</t>
    </rPh>
    <rPh sb="114" eb="116">
      <t>ケイハツ</t>
    </rPh>
    <rPh sb="117" eb="119">
      <t>スイシン</t>
    </rPh>
    <rPh sb="120" eb="122">
      <t>ケイゾク</t>
    </rPh>
    <rPh sb="122" eb="123">
      <t>テキ</t>
    </rPh>
    <rPh sb="124" eb="125">
      <t>オコナ</t>
    </rPh>
    <rPh sb="129" eb="131">
      <t>ヒツヨウ</t>
    </rPh>
    <rPh sb="139" eb="141">
      <t>ショウライ</t>
    </rPh>
    <rPh sb="142" eb="144">
      <t>ハッセイ</t>
    </rPh>
    <rPh sb="146" eb="148">
      <t>シセツ</t>
    </rPh>
    <rPh sb="149" eb="152">
      <t>ロウキュウカ</t>
    </rPh>
    <rPh sb="155" eb="157">
      <t>モンダイ</t>
    </rPh>
    <rPh sb="163" eb="166">
      <t>ソウゴウテキ</t>
    </rPh>
    <rPh sb="167" eb="169">
      <t>ケイカク</t>
    </rPh>
    <rPh sb="170" eb="171">
      <t>ソ</t>
    </rPh>
    <rPh sb="173" eb="175">
      <t>ジギョウ</t>
    </rPh>
    <rPh sb="175" eb="177">
      <t>ウンエイ</t>
    </rPh>
    <rPh sb="178" eb="180">
      <t>ヒツヨウ</t>
    </rPh>
    <phoneticPr fontId="4"/>
  </si>
  <si>
    <t>　農業集落排水事業は、平成16年に供用を開始し、現在まで約15年あまりの年数を経ています。管渠の法定耐用年数までしばらくの期間がありますが、今後老朽管が発生した場合や修繕などに備え、事前に計画や対策などを作成したり、投資設計していくことが必要となります。</t>
    <rPh sb="1" eb="3">
      <t>ノウギョウ</t>
    </rPh>
    <rPh sb="3" eb="7">
      <t>シュウラクハイスイ</t>
    </rPh>
    <rPh sb="7" eb="9">
      <t>ジギョウ</t>
    </rPh>
    <rPh sb="11" eb="13">
      <t>ヘイセイ</t>
    </rPh>
    <rPh sb="15" eb="16">
      <t>ネン</t>
    </rPh>
    <rPh sb="17" eb="19">
      <t>キョウヨウ</t>
    </rPh>
    <rPh sb="20" eb="22">
      <t>カイシ</t>
    </rPh>
    <rPh sb="24" eb="26">
      <t>ゲンザイ</t>
    </rPh>
    <rPh sb="28" eb="29">
      <t>ヤク</t>
    </rPh>
    <rPh sb="31" eb="32">
      <t>ネン</t>
    </rPh>
    <rPh sb="36" eb="38">
      <t>ネンスウ</t>
    </rPh>
    <rPh sb="39" eb="40">
      <t>ヘ</t>
    </rPh>
    <rPh sb="45" eb="47">
      <t>カンキョ</t>
    </rPh>
    <rPh sb="48" eb="50">
      <t>ホウテイ</t>
    </rPh>
    <rPh sb="50" eb="52">
      <t>タイヨウ</t>
    </rPh>
    <rPh sb="52" eb="54">
      <t>ネンスウ</t>
    </rPh>
    <rPh sb="61" eb="63">
      <t>キカン</t>
    </rPh>
    <rPh sb="70" eb="72">
      <t>コンゴ</t>
    </rPh>
    <rPh sb="72" eb="74">
      <t>ロウキュウ</t>
    </rPh>
    <rPh sb="74" eb="75">
      <t>カン</t>
    </rPh>
    <rPh sb="76" eb="78">
      <t>ハッセイ</t>
    </rPh>
    <rPh sb="80" eb="82">
      <t>バアイ</t>
    </rPh>
    <rPh sb="83" eb="85">
      <t>シュウゼン</t>
    </rPh>
    <rPh sb="88" eb="89">
      <t>ソナ</t>
    </rPh>
    <rPh sb="91" eb="93">
      <t>ジゼン</t>
    </rPh>
    <rPh sb="94" eb="96">
      <t>ケイカク</t>
    </rPh>
    <rPh sb="97" eb="99">
      <t>タイサク</t>
    </rPh>
    <rPh sb="102" eb="104">
      <t>サクセイ</t>
    </rPh>
    <rPh sb="108" eb="110">
      <t>トウシ</t>
    </rPh>
    <rPh sb="110" eb="112">
      <t>セッケイ</t>
    </rPh>
    <rPh sb="119" eb="121">
      <t>ヒツヨウ</t>
    </rPh>
    <phoneticPr fontId="4"/>
  </si>
  <si>
    <t xml:space="preserve">　①収益的収支比率では料金収入や一般会計からの繰入金等の収益で維持管理費に企業債元利償還金を加えた費用をどの程度賄えているかの指標になります。H30年度は100％を上回る結果となりました。
　④「企業債残高事業規模比率」は一般会計からの負担以外の地方債残高はないため比率としてあらわれておりません。
　⑤経費を使用料でどの程度賄えているかを示す「経費回収率」はH30年度は類似団体の平均値とほぼ同様でした。今後は、老朽化に伴う維持修繕のための経費の増加が見込まれるため経費の効率化が一層求められます。
　⑥有収水量1㎥あたりの汚水処理に要した費用である「汚水処理原価」は平均値を上回る結果となっている状態で、経費の効率化が求められています。
　⑦施設・設備が一日に対応可能な処理能力に対する平均処理の割合である「施設利用率」については平均値には届いておらず、利用率をあげるためには地域住民の方に水洗化への啓発・推進を今後も続けていく必要があります。
　⑧「水洗化率」については、平均値を上回る結果となりましたが、施設利用率と同様にさらに水洗化への啓発・推進が必要です。　							
														</t>
    <rPh sb="2" eb="5">
      <t>シュウエキテキ</t>
    </rPh>
    <rPh sb="5" eb="7">
      <t>シュウシ</t>
    </rPh>
    <rPh sb="7" eb="9">
      <t>ヒリツ</t>
    </rPh>
    <rPh sb="11" eb="13">
      <t>リョウキン</t>
    </rPh>
    <rPh sb="13" eb="15">
      <t>シュウニュウ</t>
    </rPh>
    <rPh sb="16" eb="18">
      <t>イッパン</t>
    </rPh>
    <rPh sb="18" eb="20">
      <t>カイケイ</t>
    </rPh>
    <rPh sb="23" eb="25">
      <t>クリイレ</t>
    </rPh>
    <rPh sb="25" eb="26">
      <t>キン</t>
    </rPh>
    <rPh sb="26" eb="27">
      <t>トウ</t>
    </rPh>
    <rPh sb="28" eb="30">
      <t>シュウエキ</t>
    </rPh>
    <rPh sb="31" eb="33">
      <t>イジ</t>
    </rPh>
    <rPh sb="33" eb="36">
      <t>カンリヒ</t>
    </rPh>
    <rPh sb="37" eb="39">
      <t>キギョウ</t>
    </rPh>
    <rPh sb="39" eb="40">
      <t>サイ</t>
    </rPh>
    <rPh sb="40" eb="42">
      <t>ガンリ</t>
    </rPh>
    <rPh sb="42" eb="44">
      <t>ショウカン</t>
    </rPh>
    <rPh sb="44" eb="45">
      <t>キン</t>
    </rPh>
    <rPh sb="46" eb="47">
      <t>クワ</t>
    </rPh>
    <rPh sb="49" eb="51">
      <t>ヒヨウ</t>
    </rPh>
    <rPh sb="54" eb="56">
      <t>テイド</t>
    </rPh>
    <rPh sb="56" eb="57">
      <t>マカナ</t>
    </rPh>
    <rPh sb="63" eb="65">
      <t>シヒョウ</t>
    </rPh>
    <rPh sb="74" eb="76">
      <t>ネンド</t>
    </rPh>
    <rPh sb="82" eb="84">
      <t>ウワマワ</t>
    </rPh>
    <rPh sb="85" eb="87">
      <t>ケッカ</t>
    </rPh>
    <rPh sb="99" eb="101">
      <t>キギョウ</t>
    </rPh>
    <rPh sb="101" eb="102">
      <t>サイ</t>
    </rPh>
    <rPh sb="102" eb="104">
      <t>ザンダカ</t>
    </rPh>
    <rPh sb="104" eb="106">
      <t>ジギョウ</t>
    </rPh>
    <rPh sb="106" eb="108">
      <t>キボ</t>
    </rPh>
    <rPh sb="108" eb="110">
      <t>ヒリツ</t>
    </rPh>
    <rPh sb="112" eb="114">
      <t>イッパン</t>
    </rPh>
    <rPh sb="114" eb="116">
      <t>カイケイ</t>
    </rPh>
    <rPh sb="119" eb="121">
      <t>フタン</t>
    </rPh>
    <rPh sb="121" eb="123">
      <t>イガイ</t>
    </rPh>
    <rPh sb="124" eb="127">
      <t>チホウサイ</t>
    </rPh>
    <rPh sb="127" eb="129">
      <t>ザンダカ</t>
    </rPh>
    <rPh sb="134" eb="136">
      <t>ヒリツ</t>
    </rPh>
    <rPh sb="154" eb="156">
      <t>ケイヒ</t>
    </rPh>
    <rPh sb="157" eb="159">
      <t>シヨウ</t>
    </rPh>
    <rPh sb="159" eb="160">
      <t>リョウ</t>
    </rPh>
    <rPh sb="163" eb="165">
      <t>テイド</t>
    </rPh>
    <rPh sb="165" eb="166">
      <t>マカナ</t>
    </rPh>
    <rPh sb="172" eb="173">
      <t>シメ</t>
    </rPh>
    <rPh sb="175" eb="177">
      <t>ケイヒ</t>
    </rPh>
    <rPh sb="177" eb="179">
      <t>カイシュウ</t>
    </rPh>
    <rPh sb="179" eb="180">
      <t>リツ</t>
    </rPh>
    <rPh sb="185" eb="187">
      <t>ネンド</t>
    </rPh>
    <rPh sb="188" eb="190">
      <t>ルイジ</t>
    </rPh>
    <rPh sb="190" eb="192">
      <t>ダンタイ</t>
    </rPh>
    <rPh sb="193" eb="196">
      <t>ヘイキンチ</t>
    </rPh>
    <rPh sb="199" eb="201">
      <t>ドウヨウ</t>
    </rPh>
    <rPh sb="205" eb="207">
      <t>コンゴ</t>
    </rPh>
    <rPh sb="209" eb="212">
      <t>ロウキュウカ</t>
    </rPh>
    <rPh sb="213" eb="214">
      <t>トモナ</t>
    </rPh>
    <rPh sb="215" eb="217">
      <t>イジ</t>
    </rPh>
    <rPh sb="217" eb="219">
      <t>シュウゼン</t>
    </rPh>
    <rPh sb="223" eb="225">
      <t>ケイヒ</t>
    </rPh>
    <rPh sb="226" eb="228">
      <t>ゾウカ</t>
    </rPh>
    <rPh sb="229" eb="231">
      <t>ミコ</t>
    </rPh>
    <rPh sb="236" eb="238">
      <t>ケイヒ</t>
    </rPh>
    <rPh sb="239" eb="242">
      <t>コウリツカ</t>
    </rPh>
    <rPh sb="243" eb="245">
      <t>イッソウ</t>
    </rPh>
    <rPh sb="245" eb="246">
      <t>モト</t>
    </rPh>
    <rPh sb="303" eb="305">
      <t>ジョウタイ</t>
    </rPh>
    <rPh sb="415" eb="417">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</si>
</sst>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AA-42A5-8BE8-BCC130D1C4E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formatCode="#,##0.00;&quot;△&quot;#,##0.00">
                  <c:v>0</c:v>
                </c:pt>
                <c:pt idx="4">
                  <c:v>0.04</c:v>
                </c:pt>
              </c:numCache>
            </c:numRef>
          </c:val>
          <c:smooth val="0"/>
          <c:extLst>
            <c:ext xmlns:c16="http://schemas.microsoft.com/office/drawing/2014/chart" uri="{C3380CC4-5D6E-409C-BE32-E72D297353CC}">
              <c16:uniqueId val="{00000001-B8AA-42A5-8BE8-BCC130D1C4E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36.22</c:v>
                </c:pt>
                <c:pt idx="1">
                  <c:v>36.22</c:v>
                </c:pt>
                <c:pt idx="2">
                  <c:v>37.01</c:v>
                </c:pt>
                <c:pt idx="3">
                  <c:v>37.01</c:v>
                </c:pt>
                <c:pt idx="4">
                  <c:v>35.43</c:v>
                </c:pt>
              </c:numCache>
            </c:numRef>
          </c:val>
          <c:extLst>
            <c:ext xmlns:c16="http://schemas.microsoft.com/office/drawing/2014/chart" uri="{C3380CC4-5D6E-409C-BE32-E72D297353CC}">
              <c16:uniqueId val="{00000000-94FE-4461-9003-6B74C181392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40.93</c:v>
                </c:pt>
                <c:pt idx="4">
                  <c:v>43.38</c:v>
                </c:pt>
              </c:numCache>
            </c:numRef>
          </c:val>
          <c:smooth val="0"/>
          <c:extLst>
            <c:ext xmlns:c16="http://schemas.microsoft.com/office/drawing/2014/chart" uri="{C3380CC4-5D6E-409C-BE32-E72D297353CC}">
              <c16:uniqueId val="{00000001-94FE-4461-9003-6B74C181392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68.239999999999995</c:v>
                </c:pt>
                <c:pt idx="1">
                  <c:v>68.63</c:v>
                </c:pt>
                <c:pt idx="2">
                  <c:v>66.67</c:v>
                </c:pt>
                <c:pt idx="3">
                  <c:v>68.239999999999995</c:v>
                </c:pt>
                <c:pt idx="4">
                  <c:v>67.569999999999993</c:v>
                </c:pt>
              </c:numCache>
            </c:numRef>
          </c:val>
          <c:extLst>
            <c:ext xmlns:c16="http://schemas.microsoft.com/office/drawing/2014/chart" uri="{C3380CC4-5D6E-409C-BE32-E72D297353CC}">
              <c16:uniqueId val="{00000000-6572-4425-AAC5-88E0AF21F85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62.73</c:v>
                </c:pt>
                <c:pt idx="4">
                  <c:v>62.02</c:v>
                </c:pt>
              </c:numCache>
            </c:numRef>
          </c:val>
          <c:smooth val="0"/>
          <c:extLst>
            <c:ext xmlns:c16="http://schemas.microsoft.com/office/drawing/2014/chart" uri="{C3380CC4-5D6E-409C-BE32-E72D297353CC}">
              <c16:uniqueId val="{00000001-6572-4425-AAC5-88E0AF21F85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103.91</c:v>
                </c:pt>
                <c:pt idx="1">
                  <c:v>99.38</c:v>
                </c:pt>
                <c:pt idx="2">
                  <c:v>100.38</c:v>
                </c:pt>
                <c:pt idx="3">
                  <c:v>97.8</c:v>
                </c:pt>
                <c:pt idx="4">
                  <c:v>103.03</c:v>
                </c:pt>
              </c:numCache>
            </c:numRef>
          </c:val>
          <c:extLst>
            <c:ext xmlns:c16="http://schemas.microsoft.com/office/drawing/2014/chart" uri="{C3380CC4-5D6E-409C-BE32-E72D297353CC}">
              <c16:uniqueId val="{00000000-2BBE-4372-AC5E-6E3E24F8200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BE-4372-AC5E-6E3E24F8200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4D-4AA5-ADB6-3A546513A85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4D-4AA5-ADB6-3A546513A85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F3-43DE-BB2B-AD3ACCD86C6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F3-43DE-BB2B-AD3ACCD86C6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05-4813-B266-63C06126BF0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05-4813-B266-63C06126BF0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96-4FE2-A2AA-AA4B2C0E6AF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96-4FE2-A2AA-AA4B2C0E6AF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62-469A-B5AD-F9729BF7C34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982.29</c:v>
                </c:pt>
                <c:pt idx="4">
                  <c:v>713.28</c:v>
                </c:pt>
              </c:numCache>
            </c:numRef>
          </c:val>
          <c:smooth val="0"/>
          <c:extLst>
            <c:ext xmlns:c16="http://schemas.microsoft.com/office/drawing/2014/chart" uri="{C3380CC4-5D6E-409C-BE32-E72D297353CC}">
              <c16:uniqueId val="{00000001-3062-469A-B5AD-F9729BF7C34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38.380000000000003</c:v>
                </c:pt>
                <c:pt idx="1">
                  <c:v>47.79</c:v>
                </c:pt>
                <c:pt idx="2">
                  <c:v>39.92</c:v>
                </c:pt>
                <c:pt idx="3">
                  <c:v>38.380000000000003</c:v>
                </c:pt>
                <c:pt idx="4">
                  <c:v>41.36</c:v>
                </c:pt>
              </c:numCache>
            </c:numRef>
          </c:val>
          <c:extLst>
            <c:ext xmlns:c16="http://schemas.microsoft.com/office/drawing/2014/chart" uri="{C3380CC4-5D6E-409C-BE32-E72D297353CC}">
              <c16:uniqueId val="{00000000-0172-4735-9412-3DE6281E365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41.25</c:v>
                </c:pt>
                <c:pt idx="4">
                  <c:v>40.75</c:v>
                </c:pt>
              </c:numCache>
            </c:numRef>
          </c:val>
          <c:smooth val="0"/>
          <c:extLst>
            <c:ext xmlns:c16="http://schemas.microsoft.com/office/drawing/2014/chart" uri="{C3380CC4-5D6E-409C-BE32-E72D297353CC}">
              <c16:uniqueId val="{00000001-0172-4735-9412-3DE6281E365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366.92</c:v>
                </c:pt>
                <c:pt idx="1">
                  <c:v>300.10000000000002</c:v>
                </c:pt>
                <c:pt idx="2">
                  <c:v>360.68</c:v>
                </c:pt>
                <c:pt idx="3">
                  <c:v>377.21</c:v>
                </c:pt>
                <c:pt idx="4">
                  <c:v>364.44</c:v>
                </c:pt>
              </c:numCache>
            </c:numRef>
          </c:val>
          <c:extLst>
            <c:ext xmlns:c16="http://schemas.microsoft.com/office/drawing/2014/chart" uri="{C3380CC4-5D6E-409C-BE32-E72D297353CC}">
              <c16:uniqueId val="{00000000-FC55-4A5E-B289-7367D9D09C9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334.48</c:v>
                </c:pt>
                <c:pt idx="4">
                  <c:v>311.70999999999998</c:v>
                </c:pt>
              </c:numCache>
            </c:numRef>
          </c:val>
          <c:smooth val="0"/>
          <c:extLst>
            <c:ext xmlns:c16="http://schemas.microsoft.com/office/drawing/2014/chart" uri="{C3380CC4-5D6E-409C-BE32-E72D297353CC}">
              <c16:uniqueId val="{00000001-FC55-4A5E-B289-7367D9D09C9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4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上里町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F3</v>
      </c>
      <c r="X8" s="71"/>
      <c r="Y8" s="71"/>
      <c r="Z8" s="71"/>
      <c r="AA8" s="71"/>
      <c r="AB8" s="71"/>
      <c r="AC8" s="71"/>
      <c r="AD8" s="72" t="str">
        <f>データ!$M$6</f>
        <v>非設置</v>
      </c>
      <c r="AE8" s="72"/>
      <c r="AF8" s="72"/>
      <c r="AG8" s="72"/>
      <c r="AH8" s="72"/>
      <c r="AI8" s="72"/>
      <c r="AJ8" s="72"/>
      <c r="AK8" s="3"/>
      <c r="AL8" s="68">
        <f>データ!S6</f>
        <v>31138</v>
      </c>
      <c r="AM8" s="68"/>
      <c r="AN8" s="68"/>
      <c r="AO8" s="68"/>
      <c r="AP8" s="68"/>
      <c r="AQ8" s="68"/>
      <c r="AR8" s="68"/>
      <c r="AS8" s="68"/>
      <c r="AT8" s="67">
        <f>データ!T6</f>
        <v>29.18</v>
      </c>
      <c r="AU8" s="67"/>
      <c r="AV8" s="67"/>
      <c r="AW8" s="67"/>
      <c r="AX8" s="67"/>
      <c r="AY8" s="67"/>
      <c r="AZ8" s="67"/>
      <c r="BA8" s="67"/>
      <c r="BB8" s="67">
        <f>データ!U6</f>
        <v>1067.0999999999999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0.84</v>
      </c>
      <c r="Q10" s="67"/>
      <c r="R10" s="67"/>
      <c r="S10" s="67"/>
      <c r="T10" s="67"/>
      <c r="U10" s="67"/>
      <c r="V10" s="67"/>
      <c r="W10" s="67">
        <f>データ!Q6</f>
        <v>100</v>
      </c>
      <c r="X10" s="67"/>
      <c r="Y10" s="67"/>
      <c r="Z10" s="67"/>
      <c r="AA10" s="67"/>
      <c r="AB10" s="67"/>
      <c r="AC10" s="67"/>
      <c r="AD10" s="68">
        <f>データ!R6</f>
        <v>3360</v>
      </c>
      <c r="AE10" s="68"/>
      <c r="AF10" s="68"/>
      <c r="AG10" s="68"/>
      <c r="AH10" s="68"/>
      <c r="AI10" s="68"/>
      <c r="AJ10" s="68"/>
      <c r="AK10" s="2"/>
      <c r="AL10" s="68">
        <f>データ!V6</f>
        <v>259</v>
      </c>
      <c r="AM10" s="68"/>
      <c r="AN10" s="68"/>
      <c r="AO10" s="68"/>
      <c r="AP10" s="68"/>
      <c r="AQ10" s="68"/>
      <c r="AR10" s="68"/>
      <c r="AS10" s="68"/>
      <c r="AT10" s="67">
        <f>データ!W6</f>
        <v>0.12</v>
      </c>
      <c r="AU10" s="67"/>
      <c r="AV10" s="67"/>
      <c r="AW10" s="67"/>
      <c r="AX10" s="67"/>
      <c r="AY10" s="67"/>
      <c r="AZ10" s="67"/>
      <c r="BA10" s="67"/>
      <c r="BB10" s="67">
        <f>データ!X6</f>
        <v>2158.33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5ixnKTJfWuVGC5tjxZew/1YzWxHAAeLi/8ao+jejuuuOtHqXOBjfYji6avhqQGp4fXjntMUhQsNaXXDSOiaW1w==" saltValue="YYuOM0Qq8foxx7ANoyLi4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113859</v>
      </c>
      <c r="D6" s="33">
        <f t="shared" si="3"/>
        <v>47</v>
      </c>
      <c r="E6" s="33">
        <f t="shared" si="3"/>
        <v>17</v>
      </c>
      <c r="F6" s="33">
        <f t="shared" si="3"/>
        <v>5</v>
      </c>
      <c r="G6" s="33">
        <f t="shared" si="3"/>
        <v>0</v>
      </c>
      <c r="H6" s="33" t="str">
        <f t="shared" si="3"/>
        <v>埼玉県　上里町</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0.84</v>
      </c>
      <c r="Q6" s="34">
        <f t="shared" si="3"/>
        <v>100</v>
      </c>
      <c r="R6" s="34">
        <f t="shared" si="3"/>
        <v>3360</v>
      </c>
      <c r="S6" s="34">
        <f t="shared" si="3"/>
        <v>31138</v>
      </c>
      <c r="T6" s="34">
        <f t="shared" si="3"/>
        <v>29.18</v>
      </c>
      <c r="U6" s="34">
        <f t="shared" si="3"/>
        <v>1067.0999999999999</v>
      </c>
      <c r="V6" s="34">
        <f t="shared" si="3"/>
        <v>259</v>
      </c>
      <c r="W6" s="34">
        <f t="shared" si="3"/>
        <v>0.12</v>
      </c>
      <c r="X6" s="34">
        <f t="shared" si="3"/>
        <v>2158.33</v>
      </c>
      <c r="Y6" s="35">
        <f>IF(Y7="",NA(),Y7)</f>
        <v>103.91</v>
      </c>
      <c r="Z6" s="35">
        <f t="shared" ref="Z6:AH6" si="4">IF(Z7="",NA(),Z7)</f>
        <v>99.38</v>
      </c>
      <c r="AA6" s="35">
        <f t="shared" si="4"/>
        <v>100.38</v>
      </c>
      <c r="AB6" s="35">
        <f t="shared" si="4"/>
        <v>97.8</v>
      </c>
      <c r="AC6" s="35">
        <f t="shared" si="4"/>
        <v>103.03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1161.05</v>
      </c>
      <c r="BL6" s="35">
        <f t="shared" si="7"/>
        <v>979.89</v>
      </c>
      <c r="BM6" s="35">
        <f t="shared" si="7"/>
        <v>1051.43</v>
      </c>
      <c r="BN6" s="35">
        <f t="shared" si="7"/>
        <v>982.29</v>
      </c>
      <c r="BO6" s="35">
        <f t="shared" si="7"/>
        <v>713.28</v>
      </c>
      <c r="BP6" s="34" t="str">
        <f>IF(BP7="","",IF(BP7="-","【-】","【"&amp;SUBSTITUTE(TEXT(BP7,"#,##0.00"),"-","△")&amp;"】"))</f>
        <v>【747.76】</v>
      </c>
      <c r="BQ6" s="35">
        <f>IF(BQ7="",NA(),BQ7)</f>
        <v>38.380000000000003</v>
      </c>
      <c r="BR6" s="35">
        <f t="shared" ref="BR6:BZ6" si="8">IF(BR7="",NA(),BR7)</f>
        <v>47.79</v>
      </c>
      <c r="BS6" s="35">
        <f t="shared" si="8"/>
        <v>39.92</v>
      </c>
      <c r="BT6" s="35">
        <f t="shared" si="8"/>
        <v>38.380000000000003</v>
      </c>
      <c r="BU6" s="35">
        <f t="shared" si="8"/>
        <v>41.36</v>
      </c>
      <c r="BV6" s="35">
        <f t="shared" si="8"/>
        <v>41.08</v>
      </c>
      <c r="BW6" s="35">
        <f t="shared" si="8"/>
        <v>41.34</v>
      </c>
      <c r="BX6" s="35">
        <f t="shared" si="8"/>
        <v>40.06</v>
      </c>
      <c r="BY6" s="35">
        <f t="shared" si="8"/>
        <v>41.25</v>
      </c>
      <c r="BZ6" s="35">
        <f t="shared" si="8"/>
        <v>40.75</v>
      </c>
      <c r="CA6" s="34" t="str">
        <f>IF(CA7="","",IF(CA7="-","【-】","【"&amp;SUBSTITUTE(TEXT(CA7,"#,##0.00"),"-","△")&amp;"】"))</f>
        <v>【59.51】</v>
      </c>
      <c r="CB6" s="35">
        <f>IF(CB7="",NA(),CB7)</f>
        <v>366.92</v>
      </c>
      <c r="CC6" s="35">
        <f t="shared" ref="CC6:CK6" si="9">IF(CC7="",NA(),CC7)</f>
        <v>300.10000000000002</v>
      </c>
      <c r="CD6" s="35">
        <f t="shared" si="9"/>
        <v>360.68</v>
      </c>
      <c r="CE6" s="35">
        <f t="shared" si="9"/>
        <v>377.21</v>
      </c>
      <c r="CF6" s="35">
        <f t="shared" si="9"/>
        <v>364.44</v>
      </c>
      <c r="CG6" s="35">
        <f t="shared" si="9"/>
        <v>378.08</v>
      </c>
      <c r="CH6" s="35">
        <f t="shared" si="9"/>
        <v>357.49</v>
      </c>
      <c r="CI6" s="35">
        <f t="shared" si="9"/>
        <v>355.22</v>
      </c>
      <c r="CJ6" s="35">
        <f t="shared" si="9"/>
        <v>334.48</v>
      </c>
      <c r="CK6" s="35">
        <f t="shared" si="9"/>
        <v>311.70999999999998</v>
      </c>
      <c r="CL6" s="34" t="str">
        <f>IF(CL7="","",IF(CL7="-","【-】","【"&amp;SUBSTITUTE(TEXT(CL7,"#,##0.00"),"-","△")&amp;"】"))</f>
        <v>【261.46】</v>
      </c>
      <c r="CM6" s="35">
        <f>IF(CM7="",NA(),CM7)</f>
        <v>36.22</v>
      </c>
      <c r="CN6" s="35">
        <f t="shared" ref="CN6:CV6" si="10">IF(CN7="",NA(),CN7)</f>
        <v>36.22</v>
      </c>
      <c r="CO6" s="35">
        <f t="shared" si="10"/>
        <v>37.01</v>
      </c>
      <c r="CP6" s="35">
        <f t="shared" si="10"/>
        <v>37.01</v>
      </c>
      <c r="CQ6" s="35">
        <f t="shared" si="10"/>
        <v>35.43</v>
      </c>
      <c r="CR6" s="35">
        <f t="shared" si="10"/>
        <v>44.69</v>
      </c>
      <c r="CS6" s="35">
        <f t="shared" si="10"/>
        <v>44.69</v>
      </c>
      <c r="CT6" s="35">
        <f t="shared" si="10"/>
        <v>42.84</v>
      </c>
      <c r="CU6" s="35">
        <f t="shared" si="10"/>
        <v>40.93</v>
      </c>
      <c r="CV6" s="35">
        <f t="shared" si="10"/>
        <v>43.38</v>
      </c>
      <c r="CW6" s="34" t="str">
        <f>IF(CW7="","",IF(CW7="-","【-】","【"&amp;SUBSTITUTE(TEXT(CW7,"#,##0.00"),"-","△")&amp;"】"))</f>
        <v>【52.23】</v>
      </c>
      <c r="CX6" s="35">
        <f>IF(CX7="",NA(),CX7)</f>
        <v>68.239999999999995</v>
      </c>
      <c r="CY6" s="35">
        <f t="shared" ref="CY6:DG6" si="11">IF(CY7="",NA(),CY7)</f>
        <v>68.63</v>
      </c>
      <c r="CZ6" s="35">
        <f t="shared" si="11"/>
        <v>66.67</v>
      </c>
      <c r="DA6" s="35">
        <f t="shared" si="11"/>
        <v>68.239999999999995</v>
      </c>
      <c r="DB6" s="35">
        <f t="shared" si="11"/>
        <v>67.569999999999993</v>
      </c>
      <c r="DC6" s="35">
        <f t="shared" si="11"/>
        <v>70.59</v>
      </c>
      <c r="DD6" s="35">
        <f t="shared" si="11"/>
        <v>69.67</v>
      </c>
      <c r="DE6" s="35">
        <f t="shared" si="11"/>
        <v>66.3</v>
      </c>
      <c r="DF6" s="35">
        <f t="shared" si="11"/>
        <v>62.73</v>
      </c>
      <c r="DG6" s="35">
        <f t="shared" si="11"/>
        <v>62.02</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4">
        <f t="shared" si="14"/>
        <v>0</v>
      </c>
      <c r="EN6" s="35">
        <f t="shared" si="14"/>
        <v>0.04</v>
      </c>
      <c r="EO6" s="34" t="str">
        <f>IF(EO7="","",IF(EO7="-","【-】","【"&amp;SUBSTITUTE(TEXT(EO7,"#,##0.00"),"-","△")&amp;"】"))</f>
        <v>【0.02】</v>
      </c>
    </row>
    <row r="7" spans="1:145" s="36" customFormat="1" x14ac:dyDescent="0.15">
      <c r="A7" s="28"/>
      <c r="B7" s="37">
        <v>2018</v>
      </c>
      <c r="C7" s="37">
        <v>113859</v>
      </c>
      <c r="D7" s="37">
        <v>47</v>
      </c>
      <c r="E7" s="37">
        <v>17</v>
      </c>
      <c r="F7" s="37">
        <v>5</v>
      </c>
      <c r="G7" s="37">
        <v>0</v>
      </c>
      <c r="H7" s="37" t="s">
        <v>98</v>
      </c>
      <c r="I7" s="37" t="s">
        <v>99</v>
      </c>
      <c r="J7" s="37" t="s">
        <v>100</v>
      </c>
      <c r="K7" s="37" t="s">
        <v>101</v>
      </c>
      <c r="L7" s="37" t="s">
        <v>102</v>
      </c>
      <c r="M7" s="37" t="s">
        <v>103</v>
      </c>
      <c r="N7" s="38" t="s">
        <v>104</v>
      </c>
      <c r="O7" s="38" t="s">
        <v>105</v>
      </c>
      <c r="P7" s="38">
        <v>0.84</v>
      </c>
      <c r="Q7" s="38">
        <v>100</v>
      </c>
      <c r="R7" s="38">
        <v>3360</v>
      </c>
      <c r="S7" s="38">
        <v>31138</v>
      </c>
      <c r="T7" s="38">
        <v>29.18</v>
      </c>
      <c r="U7" s="38">
        <v>1067.0999999999999</v>
      </c>
      <c r="V7" s="38">
        <v>259</v>
      </c>
      <c r="W7" s="38">
        <v>0.12</v>
      </c>
      <c r="X7" s="38">
        <v>2158.33</v>
      </c>
      <c r="Y7" s="38">
        <v>103.91</v>
      </c>
      <c r="Z7" s="38">
        <v>99.38</v>
      </c>
      <c r="AA7" s="38">
        <v>100.38</v>
      </c>
      <c r="AB7" s="38">
        <v>97.8</v>
      </c>
      <c r="AC7" s="38">
        <v>103.03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1161.05</v>
      </c>
      <c r="BL7" s="38">
        <v>979.89</v>
      </c>
      <c r="BM7" s="38">
        <v>1051.43</v>
      </c>
      <c r="BN7" s="38">
        <v>982.29</v>
      </c>
      <c r="BO7" s="38">
        <v>713.28</v>
      </c>
      <c r="BP7" s="38">
        <v>747.76</v>
      </c>
      <c r="BQ7" s="38">
        <v>38.380000000000003</v>
      </c>
      <c r="BR7" s="38">
        <v>47.79</v>
      </c>
      <c r="BS7" s="38">
        <v>39.92</v>
      </c>
      <c r="BT7" s="38">
        <v>38.380000000000003</v>
      </c>
      <c r="BU7" s="38">
        <v>41.36</v>
      </c>
      <c r="BV7" s="38">
        <v>41.08</v>
      </c>
      <c r="BW7" s="38">
        <v>41.34</v>
      </c>
      <c r="BX7" s="38">
        <v>40.06</v>
      </c>
      <c r="BY7" s="38">
        <v>41.25</v>
      </c>
      <c r="BZ7" s="38">
        <v>40.75</v>
      </c>
      <c r="CA7" s="38">
        <v>59.51</v>
      </c>
      <c r="CB7" s="38">
        <v>366.92</v>
      </c>
      <c r="CC7" s="38">
        <v>300.10000000000002</v>
      </c>
      <c r="CD7" s="38">
        <v>360.68</v>
      </c>
      <c r="CE7" s="38">
        <v>377.21</v>
      </c>
      <c r="CF7" s="38">
        <v>364.44</v>
      </c>
      <c r="CG7" s="38">
        <v>378.08</v>
      </c>
      <c r="CH7" s="38">
        <v>357.49</v>
      </c>
      <c r="CI7" s="38">
        <v>355.22</v>
      </c>
      <c r="CJ7" s="38">
        <v>334.48</v>
      </c>
      <c r="CK7" s="38">
        <v>311.70999999999998</v>
      </c>
      <c r="CL7" s="38">
        <v>261.45999999999998</v>
      </c>
      <c r="CM7" s="38">
        <v>36.22</v>
      </c>
      <c r="CN7" s="38">
        <v>36.22</v>
      </c>
      <c r="CO7" s="38">
        <v>37.01</v>
      </c>
      <c r="CP7" s="38">
        <v>37.01</v>
      </c>
      <c r="CQ7" s="38">
        <v>35.43</v>
      </c>
      <c r="CR7" s="38">
        <v>44.69</v>
      </c>
      <c r="CS7" s="38">
        <v>44.69</v>
      </c>
      <c r="CT7" s="38">
        <v>42.84</v>
      </c>
      <c r="CU7" s="38">
        <v>40.93</v>
      </c>
      <c r="CV7" s="38">
        <v>43.38</v>
      </c>
      <c r="CW7" s="38">
        <v>52.23</v>
      </c>
      <c r="CX7" s="38">
        <v>68.239999999999995</v>
      </c>
      <c r="CY7" s="38">
        <v>68.63</v>
      </c>
      <c r="CZ7" s="38">
        <v>66.67</v>
      </c>
      <c r="DA7" s="38">
        <v>68.239999999999995</v>
      </c>
      <c r="DB7" s="38">
        <v>67.569999999999993</v>
      </c>
      <c r="DC7" s="38">
        <v>70.59</v>
      </c>
      <c r="DD7" s="38">
        <v>69.67</v>
      </c>
      <c r="DE7" s="38">
        <v>66.3</v>
      </c>
      <c r="DF7" s="38">
        <v>62.73</v>
      </c>
      <c r="DG7" s="38">
        <v>62.02</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由美子</cp:lastModifiedBy>
  <cp:lastPrinted>2020-01-23T01:44:23Z</cp:lastPrinted>
  <dcterms:created xsi:type="dcterms:W3CDTF">2019-12-05T05:18:27Z</dcterms:created>
  <dcterms:modified xsi:type="dcterms:W3CDTF">2020-01-23T01:44:25Z</dcterms:modified>
  <cp:category/>
</cp:coreProperties>
</file>