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ohashi27928\Desktop\仮置き　メール　\"/>
    </mc:Choice>
  </mc:AlternateContent>
  <xr:revisionPtr revIDLastSave="0" documentId="13_ncr:1_{F607A878-CB56-42C7-946A-C2CD586B65A2}" xr6:coauthVersionLast="45" xr6:coauthVersionMax="45" xr10:uidLastSave="{00000000-0000-0000-0000-000000000000}"/>
  <workbookProtection workbookAlgorithmName="SHA-512" workbookHashValue="zcE3Ik2r9r8e8GbXIBwfCvoi0+3KHhavIwvQQNtrx6MkWvS0khmslauicQSZ9SRn/Bf2q3qOrTs/CrTdM2T9nA==" workbookSaltValue="Fq6tYy/YOV/4zh97iC0bh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I10" i="4" s="1"/>
  <c r="N6" i="5"/>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E85" i="4"/>
  <c r="BB10" i="4"/>
  <c r="AT10" i="4"/>
  <c r="AL10" i="4"/>
  <c r="W10" i="4"/>
  <c r="B10" i="4"/>
  <c r="BB8" i="4"/>
  <c r="AL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<sst xmlns="http://schemas.openxmlformats.org/spreadsheetml/2006/main" count="220" uniqueCount="108">
  <si>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</si>
  <si>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</si>
  <si>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</si>
  <si>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</si>
  <si>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</si>
  <si>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</si>
  <si>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</si>
  <si>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</si>
  <si>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</si>
  <si>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</si>
  <si>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</si>
  <si>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</si>
  <si>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</si>
  <si>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</si>
  <si>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</si>
  <si>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</si>
  <si>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</si>
  <si>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</si>
  <si>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</si>
  <si>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</si>
  <si>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</si>
  <si>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</si>
  <si>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</si>
  <si>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</si>
  <si>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</si>
  <si>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</si>
  <si>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</si>
  <si>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</si>
  <si>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</si>
  <si>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</si>
  <si>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</si>
  <si>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</si>
  <si>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</si>
  <si>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</si>
  <si>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</si>
  <si>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</si>
  <si>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</si>
  <si>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</si>
  <si>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</si>
  <si>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</si>
  <si>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</si>
  <si>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</si>
  <si>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</si>
  <si>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</si>
  <si>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</si>
  <si>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</si>
  <si>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</si>
  <si>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</si>
  <si>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</si>
  <si>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</si>
  <si>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</si>
  <si>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</si>
  <si>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</si>
  <si>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</si>
  <si>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</si>
  <si>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</si>
  <si>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</si>
  <si>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</si>
  <si>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</si>
  <si>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</si>
  <si>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</si>
  <si>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</si>
  <si>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</si>
  <si>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</si>
  <si>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</si>
  <si>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</si>
  <si>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</si>
  <si>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</si>
  <si>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</si>
  <si>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</si>
  <si>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</si>
  <si>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</si>
  <si>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</si>
  <si>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</si>
  <si>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</si>
  <si>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</si>
  <si>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</si>
  <si>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</si>
  <si>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</si>
  <si>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</si>
  <si>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</si>
  <si>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</si>
  <si>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</si>
  <si>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</si>
  <si>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</si>
  <si>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</si>
  <si>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</si>
  <si>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</si>
  <si>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</si>
  <si>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</si>
  <si>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</si>
  <si>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</si>
  <si>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</si>
  <si>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杉戸町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</si>
  <si>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</si>
  <si>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</si>
  <si>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</si>
  <si>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</si>
  <si>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</si>
  <si>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</si>
  <si>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</si>
  <si>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</si>
  <si>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</si>
  <si>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</si>
  <si>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</si>
  <si>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①有形固定資産減価償却率は平均をやや上回っており、施設や管路の老朽化が進んでいる。
②管路経年化率は平成２５年度に再調査し、実績値
を把握して、積極的に更新事業を実施したことで平均値と同程度まで改善した。
③管路更新率は年度によりばらつきがあるが、施設の更新・耐震化を計画的に行っており、全体的な投資額の中で着実な管路更新を実施している。
</t>
    <rPh sb="18" eb="19">
      <t>ウエ</t>
    </rPh>
    <rPh sb="72" eb="75">
      <t>セッキョクテキ</t>
    </rPh>
    <rPh sb="88" eb="91">
      <t>ヘイキンチ</t>
    </rPh>
    <rPh sb="92" eb="95">
      <t>ドウテイド</t>
    </rPh>
    <rPh sb="97" eb="99">
      <t>カイゼン</t>
    </rPh>
    <rPh sb="124" eb="126">
      <t>シセツ</t>
    </rPh>
    <rPh sb="127" eb="129">
      <t>コウシン</t>
    </rPh>
    <rPh sb="130" eb="133">
      <t>タイシンカ</t>
    </rPh>
    <rPh sb="134" eb="136">
      <t>ケイカク</t>
    </rPh>
    <rPh sb="136" eb="137">
      <t>テキ</t>
    </rPh>
    <rPh sb="144" eb="146">
      <t>ゼンタイ</t>
    </rPh>
    <rPh sb="146" eb="147">
      <t>テキ</t>
    </rPh>
    <rPh sb="148" eb="150">
      <t>トウシ</t>
    </rPh>
    <rPh sb="150" eb="151">
      <t>ガク</t>
    </rPh>
    <rPh sb="152" eb="153">
      <t>ナカ</t>
    </rPh>
    <rPh sb="154" eb="156">
      <t>チャクジツ</t>
    </rPh>
    <rPh sb="157" eb="159">
      <t>カンロ</t>
    </rPh>
    <rPh sb="159" eb="161">
      <t>コウシン</t>
    </rPh>
    <phoneticPr fontId="16"/>
  </si>
  <si>
    <t xml:space="preserve">給水原価が供給単価を上回っており、料金回収率が１００％を下回っている。また、平成９年度を最後に料金の見直しを実施していないことから、今後は、供給単価と給水原価の乖離及び老朽管の更新に対して財源確保を勘案し、料金の見直しを検討する予定である。
</t>
    <rPh sb="17" eb="19">
      <t>リョウキン</t>
    </rPh>
    <rPh sb="19" eb="21">
      <t>カイシュウ</t>
    </rPh>
    <rPh sb="21" eb="22">
      <t>リツ</t>
    </rPh>
    <rPh sb="28" eb="30">
      <t>シタマワ</t>
    </rPh>
    <rPh sb="70" eb="72">
      <t>キョウキュウ</t>
    </rPh>
    <rPh sb="72" eb="74">
      <t>タンカ</t>
    </rPh>
    <rPh sb="75" eb="77">
      <t>キュウスイ</t>
    </rPh>
    <rPh sb="77" eb="79">
      <t>ゲンカ</t>
    </rPh>
    <rPh sb="80" eb="82">
      <t>カイリ</t>
    </rPh>
    <phoneticPr fontId="16"/>
  </si>
  <si>
    <t>①経常収支は赤字が続いていたが、Ｈ２６年度か
ら、会計制度の変更により黒字となっている。しかし、有収水量の減少により類似団体平均値を下回っており、営業収支の改善が必要である。
②純損失については剰余金の取崩で対応をしている
ので、繰越欠損金は発生していない。Ｈ２６年度か
らは純利益が生じており、累積欠損金は発生しな
かった。
③流動比率については、平均値を上回っており、１
００％を上回っているため、短期的な債務に対する
支払能力は十分である。
④企業債残高対給水収益比率は平均を下回ってお
り、一定水準を保っている。
⑤料金回収率はＨ２６年度を除き、１００％を下
回っている。料金収入では賄えず、他の収入に依存
している。
⑥給水原価については、平成２８年度より施設の更新・耐震化を計画的に実施しているため、給水原価が上昇傾向にある。
⑦施設利用率は平均を上回っており、充分な水準を
有している。
⑧有収率は、平均を上回っており、充分な漏水対策
の効果が表れている。</t>
    <rPh sb="48" eb="50">
      <t>ユウシュウ</t>
    </rPh>
    <rPh sb="50" eb="52">
      <t>スイリョウ</t>
    </rPh>
    <rPh sb="53" eb="55">
      <t>ゲンショウ</t>
    </rPh>
    <rPh sb="58" eb="60">
      <t>ルイジ</t>
    </rPh>
    <rPh sb="60" eb="62">
      <t>ダンタイ</t>
    </rPh>
    <rPh sb="62" eb="65">
      <t>ヘイキンチ</t>
    </rPh>
    <rPh sb="66" eb="68">
      <t>シタマワ</t>
    </rPh>
    <rPh sb="73" eb="75">
      <t>エイギョウ</t>
    </rPh>
    <rPh sb="75" eb="77">
      <t>シュウシ</t>
    </rPh>
    <rPh sb="78" eb="80">
      <t>カイゼン</t>
    </rPh>
    <rPh sb="81" eb="83">
      <t>ヒツヨウ</t>
    </rPh>
    <rPh sb="325" eb="327">
      <t>ヘイセイ</t>
    </rPh>
    <rPh sb="329" eb="331">
      <t>ネンド</t>
    </rPh>
    <rPh sb="333" eb="335">
      <t>シセツ</t>
    </rPh>
    <rPh sb="336" eb="338">
      <t>コウシン</t>
    </rPh>
    <rPh sb="339" eb="342">
      <t>タイシンカ</t>
    </rPh>
    <rPh sb="343" eb="346">
      <t>ケイカクテキ</t>
    </rPh>
    <rPh sb="347" eb="349">
      <t>ジッシ</t>
    </rPh>
    <rPh sb="356" eb="358">
      <t>キュウスイ</t>
    </rPh>
    <rPh sb="358" eb="360">
      <t>ゲンカ</t>
    </rPh>
    <rPh sb="361" eb="363">
      <t>ジョウショウ</t>
    </rPh>
    <rPh sb="363" eb="365">
      <t>ケイコウ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</si>
</sst>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xr:uid="{38512013-85DC-4D4E-B53D-D6F0D7004E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0.72</c:v>
                </c:pt>
                <c:pt idx="1">
                  <c:v>7.0000000000000007E-2</c:v>
                </c:pt>
                <c:pt idx="2">
                  <c:v>0.09</c:v>
                </c:pt>
                <c:pt idx="3">
                  <c:v>0.54</c:v>
                </c:pt>
                <c:pt idx="4">
                  <c:v>1.07</c:v>
                </c:pt>
              </c:numCache>
            </c:numRef>
          </c:val>
          <c:extLst>
            <c:ext xmlns:c16="http://schemas.microsoft.com/office/drawing/2014/chart" uri="{C3380CC4-5D6E-409C-BE32-E72D297353CC}">
              <c16:uniqueId val="{00000000-AF4F-4822-8C49-7EA2182D4D9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AF4F-4822-8C49-7EA2182D4D9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67.19</c:v>
                </c:pt>
                <c:pt idx="1">
                  <c:v>66.59</c:v>
                </c:pt>
                <c:pt idx="2">
                  <c:v>66.27</c:v>
                </c:pt>
                <c:pt idx="3">
                  <c:v>66.2</c:v>
                </c:pt>
                <c:pt idx="4">
                  <c:v>65.69</c:v>
                </c:pt>
              </c:numCache>
            </c:numRef>
          </c:val>
          <c:extLst>
            <c:ext xmlns:c16="http://schemas.microsoft.com/office/drawing/2014/chart" uri="{C3380CC4-5D6E-409C-BE32-E72D297353CC}">
              <c16:uniqueId val="{00000000-75C8-44BB-9031-5793BB72325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75C8-44BB-9031-5793BB72325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93.57</c:v>
                </c:pt>
                <c:pt idx="1">
                  <c:v>93.07</c:v>
                </c:pt>
                <c:pt idx="2">
                  <c:v>92.67</c:v>
                </c:pt>
                <c:pt idx="3">
                  <c:v>92.62</c:v>
                </c:pt>
                <c:pt idx="4">
                  <c:v>92.91</c:v>
                </c:pt>
              </c:numCache>
            </c:numRef>
          </c:val>
          <c:extLst>
            <c:ext xmlns:c16="http://schemas.microsoft.com/office/drawing/2014/chart" uri="{C3380CC4-5D6E-409C-BE32-E72D297353CC}">
              <c16:uniqueId val="{00000000-7666-4E63-A93B-4760E2F15CB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7666-4E63-A93B-4760E2F15CB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111.55</c:v>
                </c:pt>
                <c:pt idx="1">
                  <c:v>108.02</c:v>
                </c:pt>
                <c:pt idx="2">
                  <c:v>102.63</c:v>
                </c:pt>
                <c:pt idx="3">
                  <c:v>107.57</c:v>
                </c:pt>
                <c:pt idx="4">
                  <c:v>105.99</c:v>
                </c:pt>
              </c:numCache>
            </c:numRef>
          </c:val>
          <c:extLst>
            <c:ext xmlns:c16="http://schemas.microsoft.com/office/drawing/2014/chart" uri="{C3380CC4-5D6E-409C-BE32-E72D297353CC}">
              <c16:uniqueId val="{00000000-0D01-4AFC-A7D2-BF70E483150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0D01-4AFC-A7D2-BF70E483150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43.22</c:v>
                </c:pt>
                <c:pt idx="1">
                  <c:v>45.13</c:v>
                </c:pt>
                <c:pt idx="2">
                  <c:v>46.97</c:v>
                </c:pt>
                <c:pt idx="3">
                  <c:v>48.63</c:v>
                </c:pt>
                <c:pt idx="4">
                  <c:v>49.99</c:v>
                </c:pt>
              </c:numCache>
            </c:numRef>
          </c:val>
          <c:extLst>
            <c:ext xmlns:c16="http://schemas.microsoft.com/office/drawing/2014/chart" uri="{C3380CC4-5D6E-409C-BE32-E72D297353CC}">
              <c16:uniqueId val="{00000000-96A6-47B1-BE66-16106C01978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96A6-47B1-BE66-16106C01978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16.739999999999998</c:v>
                </c:pt>
                <c:pt idx="1">
                  <c:v>16.649999999999999</c:v>
                </c:pt>
                <c:pt idx="2">
                  <c:v>11.02</c:v>
                </c:pt>
                <c:pt idx="3">
                  <c:v>12.19</c:v>
                </c:pt>
                <c:pt idx="4">
                  <c:v>11.94</c:v>
                </c:pt>
              </c:numCache>
            </c:numRef>
          </c:val>
          <c:extLst>
            <c:ext xmlns:c16="http://schemas.microsoft.com/office/drawing/2014/chart" uri="{C3380CC4-5D6E-409C-BE32-E72D297353CC}">
              <c16:uniqueId val="{00000000-1AB2-4C45-8143-A86E95E8458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1AB2-4C45-8143-A86E95E8458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9E-4FB2-A89E-68C1324BB2B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7C9E-4FB2-A89E-68C1324BB2B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629.84</c:v>
                </c:pt>
                <c:pt idx="1">
                  <c:v>534.25</c:v>
                </c:pt>
                <c:pt idx="2">
                  <c:v>505.41</c:v>
                </c:pt>
                <c:pt idx="3">
                  <c:v>699.71</c:v>
                </c:pt>
                <c:pt idx="4">
                  <c:v>603.04999999999995</c:v>
                </c:pt>
              </c:numCache>
            </c:numRef>
          </c:val>
          <c:extLst>
            <c:ext xmlns:c16="http://schemas.microsoft.com/office/drawing/2014/chart" uri="{C3380CC4-5D6E-409C-BE32-E72D297353CC}">
              <c16:uniqueId val="{00000000-57C5-49FD-94D0-322A4D95B5E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57C5-49FD-94D0-322A4D95B5E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185.23</c:v>
                </c:pt>
                <c:pt idx="1">
                  <c:v>174.62</c:v>
                </c:pt>
                <c:pt idx="2">
                  <c:v>172.93</c:v>
                </c:pt>
                <c:pt idx="3">
                  <c:v>172.67</c:v>
                </c:pt>
                <c:pt idx="4">
                  <c:v>165.82</c:v>
                </c:pt>
              </c:numCache>
            </c:numRef>
          </c:val>
          <c:extLst>
            <c:ext xmlns:c16="http://schemas.microsoft.com/office/drawing/2014/chart" uri="{C3380CC4-5D6E-409C-BE32-E72D297353CC}">
              <c16:uniqueId val="{00000000-8C14-4052-B6DD-9FE0436A189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8C14-4052-B6DD-9FE0436A189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101.08</c:v>
                </c:pt>
                <c:pt idx="1">
                  <c:v>94.73</c:v>
                </c:pt>
                <c:pt idx="2">
                  <c:v>91.39</c:v>
                </c:pt>
                <c:pt idx="3">
                  <c:v>94.48</c:v>
                </c:pt>
                <c:pt idx="4">
                  <c:v>92.52</c:v>
                </c:pt>
              </c:numCache>
            </c:numRef>
          </c:val>
          <c:extLst>
            <c:ext xmlns:c16="http://schemas.microsoft.com/office/drawing/2014/chart" uri="{C3380CC4-5D6E-409C-BE32-E72D297353CC}">
              <c16:uniqueId val="{00000000-CA25-4246-8994-01B38F6021D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CA25-4246-8994-01B38F6021D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156.93</c:v>
                </c:pt>
                <c:pt idx="1">
                  <c:v>166.76</c:v>
                </c:pt>
                <c:pt idx="2">
                  <c:v>172.88</c:v>
                </c:pt>
                <c:pt idx="3">
                  <c:v>168.03</c:v>
                </c:pt>
                <c:pt idx="4">
                  <c:v>173.16</c:v>
                </c:pt>
              </c:numCache>
            </c:numRef>
          </c:val>
          <c:extLst>
            <c:ext xmlns:c16="http://schemas.microsoft.com/office/drawing/2014/chart" uri="{C3380CC4-5D6E-409C-BE32-E72D297353CC}">
              <c16:uniqueId val="{00000000-3BE9-41DF-A7ED-8F99F0FCF4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3BE9-41DF-A7ED-8F99F0FCF4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16" zoomScaleNormal="100" workbookViewId="0">
      <selection activeCell="CO31" sqref="CN31:CO3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埼玉県　杉戸町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A5</v>
      </c>
      <c r="X8" s="76"/>
      <c r="Y8" s="76"/>
      <c r="Z8" s="76"/>
      <c r="AA8" s="76"/>
      <c r="AB8" s="76"/>
      <c r="AC8" s="76"/>
      <c r="AD8" s="76" t="str">
        <f>データ!$M$6</f>
        <v>非設置</v>
      </c>
      <c r="AE8" s="76"/>
      <c r="AF8" s="76"/>
      <c r="AG8" s="76"/>
      <c r="AH8" s="76"/>
      <c r="AI8" s="76"/>
      <c r="AJ8" s="76"/>
      <c r="AK8" s="4"/>
      <c r="AL8" s="64">
        <f>データ!$R$6</f>
        <v>45117</v>
      </c>
      <c r="AM8" s="64"/>
      <c r="AN8" s="64"/>
      <c r="AO8" s="64"/>
      <c r="AP8" s="64"/>
      <c r="AQ8" s="64"/>
      <c r="AR8" s="64"/>
      <c r="AS8" s="64"/>
      <c r="AT8" s="60">
        <f>データ!$S$6</f>
        <v>30.03</v>
      </c>
      <c r="AU8" s="61"/>
      <c r="AV8" s="61"/>
      <c r="AW8" s="61"/>
      <c r="AX8" s="61"/>
      <c r="AY8" s="61"/>
      <c r="AZ8" s="61"/>
      <c r="BA8" s="61"/>
      <c r="BB8" s="63">
        <f>データ!$T$6</f>
        <v>1502.4</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83.1</v>
      </c>
      <c r="J10" s="61"/>
      <c r="K10" s="61"/>
      <c r="L10" s="61"/>
      <c r="M10" s="61"/>
      <c r="N10" s="61"/>
      <c r="O10" s="62"/>
      <c r="P10" s="63">
        <f>データ!$P$6</f>
        <v>99.94</v>
      </c>
      <c r="Q10" s="63"/>
      <c r="R10" s="63"/>
      <c r="S10" s="63"/>
      <c r="T10" s="63"/>
      <c r="U10" s="63"/>
      <c r="V10" s="63"/>
      <c r="W10" s="64">
        <f>データ!$Q$6</f>
        <v>2754</v>
      </c>
      <c r="X10" s="64"/>
      <c r="Y10" s="64"/>
      <c r="Z10" s="64"/>
      <c r="AA10" s="64"/>
      <c r="AB10" s="64"/>
      <c r="AC10" s="64"/>
      <c r="AD10" s="2"/>
      <c r="AE10" s="2"/>
      <c r="AF10" s="2"/>
      <c r="AG10" s="2"/>
      <c r="AH10" s="4"/>
      <c r="AI10" s="4"/>
      <c r="AJ10" s="4"/>
      <c r="AK10" s="4"/>
      <c r="AL10" s="64">
        <f>データ!$U$6</f>
        <v>44978</v>
      </c>
      <c r="AM10" s="64"/>
      <c r="AN10" s="64"/>
      <c r="AO10" s="64"/>
      <c r="AP10" s="64"/>
      <c r="AQ10" s="64"/>
      <c r="AR10" s="64"/>
      <c r="AS10" s="64"/>
      <c r="AT10" s="60">
        <f>データ!$V$6</f>
        <v>30.03</v>
      </c>
      <c r="AU10" s="61"/>
      <c r="AV10" s="61"/>
      <c r="AW10" s="61"/>
      <c r="AX10" s="61"/>
      <c r="AY10" s="61"/>
      <c r="AZ10" s="61"/>
      <c r="BA10" s="61"/>
      <c r="BB10" s="63">
        <f>データ!$W$6</f>
        <v>1497.77</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107</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105</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8"/>
      <c r="BM60" s="89"/>
      <c r="BN60" s="89"/>
      <c r="BO60" s="89"/>
      <c r="BP60" s="89"/>
      <c r="BQ60" s="89"/>
      <c r="BR60" s="89"/>
      <c r="BS60" s="89"/>
      <c r="BT60" s="89"/>
      <c r="BU60" s="89"/>
      <c r="BV60" s="89"/>
      <c r="BW60" s="89"/>
      <c r="BX60" s="89"/>
      <c r="BY60" s="89"/>
      <c r="BZ60" s="9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106</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7NDIdZLrAV0iq7EnJJKS31AOQP/cfkHDzUE8cBxjY0Dd+XM1G1khBPWaRKwmfgbLTgJx3UPT5JDDLV4F6+zTgA==" saltValue="3tQyS0SVkki3FtRXboebK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114642</v>
      </c>
      <c r="D6" s="34">
        <f t="shared" si="3"/>
        <v>46</v>
      </c>
      <c r="E6" s="34">
        <f t="shared" si="3"/>
        <v>1</v>
      </c>
      <c r="F6" s="34">
        <f t="shared" si="3"/>
        <v>0</v>
      </c>
      <c r="G6" s="34">
        <f t="shared" si="3"/>
        <v>1</v>
      </c>
      <c r="H6" s="34" t="str">
        <f t="shared" si="3"/>
        <v>埼玉県　杉戸町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83.1</v>
      </c>
      <c r="P6" s="35">
        <f t="shared" si="3"/>
        <v>99.94</v>
      </c>
      <c r="Q6" s="35">
        <f t="shared" si="3"/>
        <v>2754</v>
      </c>
      <c r="R6" s="35">
        <f t="shared" si="3"/>
        <v>45117</v>
      </c>
      <c r="S6" s="35">
        <f t="shared" si="3"/>
        <v>30.03</v>
      </c>
      <c r="T6" s="35">
        <f t="shared" si="3"/>
        <v>1502.4</v>
      </c>
      <c r="U6" s="35">
        <f t="shared" si="3"/>
        <v>44978</v>
      </c>
      <c r="V6" s="35">
        <f t="shared" si="3"/>
        <v>30.03</v>
      </c>
      <c r="W6" s="35">
        <f t="shared" si="3"/>
        <v>1497.77</v>
      </c>
      <c r="X6" s="36">
        <f>IF(X7="",NA(),X7)</f>
        <v>111.55</v>
      </c>
      <c r="Y6" s="36">
        <f t="shared" ref="Y6:AG6" si="4">IF(Y7="",NA(),Y7)</f>
        <v>108.02</v>
      </c>
      <c r="Z6" s="36">
        <f t="shared" si="4"/>
        <v>102.63</v>
      </c>
      <c r="AA6" s="36">
        <f t="shared" si="4"/>
        <v>107.57</v>
      </c>
      <c r="AB6" s="36">
        <f t="shared" si="4"/>
        <v>105.99</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629.84</v>
      </c>
      <c r="AU6" s="36">
        <f t="shared" ref="AU6:BC6" si="6">IF(AU7="",NA(),AU7)</f>
        <v>534.25</v>
      </c>
      <c r="AV6" s="36">
        <f t="shared" si="6"/>
        <v>505.41</v>
      </c>
      <c r="AW6" s="36">
        <f t="shared" si="6"/>
        <v>699.71</v>
      </c>
      <c r="AX6" s="36">
        <f t="shared" si="6"/>
        <v>603.04999999999995</v>
      </c>
      <c r="AY6" s="36">
        <f t="shared" si="6"/>
        <v>382.09</v>
      </c>
      <c r="AZ6" s="36">
        <f t="shared" si="6"/>
        <v>371.31</v>
      </c>
      <c r="BA6" s="36">
        <f t="shared" si="6"/>
        <v>377.63</v>
      </c>
      <c r="BB6" s="36">
        <f t="shared" si="6"/>
        <v>357.34</v>
      </c>
      <c r="BC6" s="36">
        <f t="shared" si="6"/>
        <v>366.03</v>
      </c>
      <c r="BD6" s="35" t="str">
        <f>IF(BD7="","",IF(BD7="-","【-】","【"&amp;SUBSTITUTE(TEXT(BD7,"#,##0.00"),"-","△")&amp;"】"))</f>
        <v>【261.93】</v>
      </c>
      <c r="BE6" s="36">
        <f>IF(BE7="",NA(),BE7)</f>
        <v>185.23</v>
      </c>
      <c r="BF6" s="36">
        <f t="shared" ref="BF6:BN6" si="7">IF(BF7="",NA(),BF7)</f>
        <v>174.62</v>
      </c>
      <c r="BG6" s="36">
        <f t="shared" si="7"/>
        <v>172.93</v>
      </c>
      <c r="BH6" s="36">
        <f t="shared" si="7"/>
        <v>172.67</v>
      </c>
      <c r="BI6" s="36">
        <f t="shared" si="7"/>
        <v>165.82</v>
      </c>
      <c r="BJ6" s="36">
        <f t="shared" si="7"/>
        <v>385.06</v>
      </c>
      <c r="BK6" s="36">
        <f t="shared" si="7"/>
        <v>373.09</v>
      </c>
      <c r="BL6" s="36">
        <f t="shared" si="7"/>
        <v>364.71</v>
      </c>
      <c r="BM6" s="36">
        <f t="shared" si="7"/>
        <v>373.69</v>
      </c>
      <c r="BN6" s="36">
        <f t="shared" si="7"/>
        <v>370.12</v>
      </c>
      <c r="BO6" s="35" t="str">
        <f>IF(BO7="","",IF(BO7="-","【-】","【"&amp;SUBSTITUTE(TEXT(BO7,"#,##0.00"),"-","△")&amp;"】"))</f>
        <v>【270.46】</v>
      </c>
      <c r="BP6" s="36">
        <f>IF(BP7="",NA(),BP7)</f>
        <v>101.08</v>
      </c>
      <c r="BQ6" s="36">
        <f t="shared" ref="BQ6:BY6" si="8">IF(BQ7="",NA(),BQ7)</f>
        <v>94.73</v>
      </c>
      <c r="BR6" s="36">
        <f t="shared" si="8"/>
        <v>91.39</v>
      </c>
      <c r="BS6" s="36">
        <f t="shared" si="8"/>
        <v>94.48</v>
      </c>
      <c r="BT6" s="36">
        <f t="shared" si="8"/>
        <v>92.52</v>
      </c>
      <c r="BU6" s="36">
        <f t="shared" si="8"/>
        <v>99.07</v>
      </c>
      <c r="BV6" s="36">
        <f t="shared" si="8"/>
        <v>99.99</v>
      </c>
      <c r="BW6" s="36">
        <f t="shared" si="8"/>
        <v>100.65</v>
      </c>
      <c r="BX6" s="36">
        <f t="shared" si="8"/>
        <v>99.87</v>
      </c>
      <c r="BY6" s="36">
        <f t="shared" si="8"/>
        <v>100.42</v>
      </c>
      <c r="BZ6" s="35" t="str">
        <f>IF(BZ7="","",IF(BZ7="-","【-】","【"&amp;SUBSTITUTE(TEXT(BZ7,"#,##0.00"),"-","△")&amp;"】"))</f>
        <v>【103.91】</v>
      </c>
      <c r="CA6" s="36">
        <f>IF(CA7="",NA(),CA7)</f>
        <v>156.93</v>
      </c>
      <c r="CB6" s="36">
        <f t="shared" ref="CB6:CJ6" si="9">IF(CB7="",NA(),CB7)</f>
        <v>166.76</v>
      </c>
      <c r="CC6" s="36">
        <f t="shared" si="9"/>
        <v>172.88</v>
      </c>
      <c r="CD6" s="36">
        <f t="shared" si="9"/>
        <v>168.03</v>
      </c>
      <c r="CE6" s="36">
        <f t="shared" si="9"/>
        <v>173.16</v>
      </c>
      <c r="CF6" s="36">
        <f t="shared" si="9"/>
        <v>173.03</v>
      </c>
      <c r="CG6" s="36">
        <f t="shared" si="9"/>
        <v>171.15</v>
      </c>
      <c r="CH6" s="36">
        <f t="shared" si="9"/>
        <v>170.19</v>
      </c>
      <c r="CI6" s="36">
        <f t="shared" si="9"/>
        <v>171.81</v>
      </c>
      <c r="CJ6" s="36">
        <f t="shared" si="9"/>
        <v>171.67</v>
      </c>
      <c r="CK6" s="35" t="str">
        <f>IF(CK7="","",IF(CK7="-","【-】","【"&amp;SUBSTITUTE(TEXT(CK7,"#,##0.00"),"-","△")&amp;"】"))</f>
        <v>【167.11】</v>
      </c>
      <c r="CL6" s="36">
        <f>IF(CL7="",NA(),CL7)</f>
        <v>67.19</v>
      </c>
      <c r="CM6" s="36">
        <f t="shared" ref="CM6:CU6" si="10">IF(CM7="",NA(),CM7)</f>
        <v>66.59</v>
      </c>
      <c r="CN6" s="36">
        <f t="shared" si="10"/>
        <v>66.27</v>
      </c>
      <c r="CO6" s="36">
        <f t="shared" si="10"/>
        <v>66.2</v>
      </c>
      <c r="CP6" s="36">
        <f t="shared" si="10"/>
        <v>65.69</v>
      </c>
      <c r="CQ6" s="36">
        <f t="shared" si="10"/>
        <v>58.58</v>
      </c>
      <c r="CR6" s="36">
        <f t="shared" si="10"/>
        <v>58.53</v>
      </c>
      <c r="CS6" s="36">
        <f t="shared" si="10"/>
        <v>59.01</v>
      </c>
      <c r="CT6" s="36">
        <f t="shared" si="10"/>
        <v>60.03</v>
      </c>
      <c r="CU6" s="36">
        <f t="shared" si="10"/>
        <v>59.74</v>
      </c>
      <c r="CV6" s="35" t="str">
        <f>IF(CV7="","",IF(CV7="-","【-】","【"&amp;SUBSTITUTE(TEXT(CV7,"#,##0.00"),"-","△")&amp;"】"))</f>
        <v>【60.27】</v>
      </c>
      <c r="CW6" s="36">
        <f>IF(CW7="",NA(),CW7)</f>
        <v>93.57</v>
      </c>
      <c r="CX6" s="36">
        <f t="shared" ref="CX6:DF6" si="11">IF(CX7="",NA(),CX7)</f>
        <v>93.07</v>
      </c>
      <c r="CY6" s="36">
        <f t="shared" si="11"/>
        <v>92.67</v>
      </c>
      <c r="CZ6" s="36">
        <f t="shared" si="11"/>
        <v>92.62</v>
      </c>
      <c r="DA6" s="36">
        <f t="shared" si="11"/>
        <v>92.91</v>
      </c>
      <c r="DB6" s="36">
        <f t="shared" si="11"/>
        <v>85.23</v>
      </c>
      <c r="DC6" s="36">
        <f t="shared" si="11"/>
        <v>85.26</v>
      </c>
      <c r="DD6" s="36">
        <f t="shared" si="11"/>
        <v>85.37</v>
      </c>
      <c r="DE6" s="36">
        <f t="shared" si="11"/>
        <v>84.81</v>
      </c>
      <c r="DF6" s="36">
        <f t="shared" si="11"/>
        <v>84.8</v>
      </c>
      <c r="DG6" s="35" t="str">
        <f>IF(DG7="","",IF(DG7="-","【-】","【"&amp;SUBSTITUTE(TEXT(DG7,"#,##0.00"),"-","△")&amp;"】"))</f>
        <v>【89.92】</v>
      </c>
      <c r="DH6" s="36">
        <f>IF(DH7="",NA(),DH7)</f>
        <v>43.22</v>
      </c>
      <c r="DI6" s="36">
        <f t="shared" ref="DI6:DQ6" si="12">IF(DI7="",NA(),DI7)</f>
        <v>45.13</v>
      </c>
      <c r="DJ6" s="36">
        <f t="shared" si="12"/>
        <v>46.97</v>
      </c>
      <c r="DK6" s="36">
        <f t="shared" si="12"/>
        <v>48.63</v>
      </c>
      <c r="DL6" s="36">
        <f t="shared" si="12"/>
        <v>49.99</v>
      </c>
      <c r="DM6" s="36">
        <f t="shared" si="12"/>
        <v>44.31</v>
      </c>
      <c r="DN6" s="36">
        <f t="shared" si="12"/>
        <v>45.75</v>
      </c>
      <c r="DO6" s="36">
        <f t="shared" si="12"/>
        <v>46.9</v>
      </c>
      <c r="DP6" s="36">
        <f t="shared" si="12"/>
        <v>47.28</v>
      </c>
      <c r="DQ6" s="36">
        <f t="shared" si="12"/>
        <v>47.66</v>
      </c>
      <c r="DR6" s="35" t="str">
        <f>IF(DR7="","",IF(DR7="-","【-】","【"&amp;SUBSTITUTE(TEXT(DR7,"#,##0.00"),"-","△")&amp;"】"))</f>
        <v>【48.85】</v>
      </c>
      <c r="DS6" s="36">
        <f>IF(DS7="",NA(),DS7)</f>
        <v>16.739999999999998</v>
      </c>
      <c r="DT6" s="36">
        <f t="shared" ref="DT6:EB6" si="13">IF(DT7="",NA(),DT7)</f>
        <v>16.649999999999999</v>
      </c>
      <c r="DU6" s="36">
        <f t="shared" si="13"/>
        <v>11.02</v>
      </c>
      <c r="DV6" s="36">
        <f t="shared" si="13"/>
        <v>12.19</v>
      </c>
      <c r="DW6" s="36">
        <f t="shared" si="13"/>
        <v>11.94</v>
      </c>
      <c r="DX6" s="36">
        <f t="shared" si="13"/>
        <v>10.09</v>
      </c>
      <c r="DY6" s="36">
        <f t="shared" si="13"/>
        <v>10.54</v>
      </c>
      <c r="DZ6" s="36">
        <f t="shared" si="13"/>
        <v>12.03</v>
      </c>
      <c r="EA6" s="36">
        <f t="shared" si="13"/>
        <v>12.19</v>
      </c>
      <c r="EB6" s="36">
        <f t="shared" si="13"/>
        <v>15.1</v>
      </c>
      <c r="EC6" s="35" t="str">
        <f>IF(EC7="","",IF(EC7="-","【-】","【"&amp;SUBSTITUTE(TEXT(EC7,"#,##0.00"),"-","△")&amp;"】"))</f>
        <v>【17.80】</v>
      </c>
      <c r="ED6" s="36">
        <f>IF(ED7="",NA(),ED7)</f>
        <v>0.72</v>
      </c>
      <c r="EE6" s="36">
        <f t="shared" ref="EE6:EM6" si="14">IF(EE7="",NA(),EE7)</f>
        <v>7.0000000000000007E-2</v>
      </c>
      <c r="EF6" s="36">
        <f t="shared" si="14"/>
        <v>0.09</v>
      </c>
      <c r="EG6" s="36">
        <f t="shared" si="14"/>
        <v>0.54</v>
      </c>
      <c r="EH6" s="36">
        <f t="shared" si="14"/>
        <v>1.07</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114642</v>
      </c>
      <c r="D7" s="38">
        <v>46</v>
      </c>
      <c r="E7" s="38">
        <v>1</v>
      </c>
      <c r="F7" s="38">
        <v>0</v>
      </c>
      <c r="G7" s="38">
        <v>1</v>
      </c>
      <c r="H7" s="38" t="s">
        <v>93</v>
      </c>
      <c r="I7" s="38" t="s">
        <v>94</v>
      </c>
      <c r="J7" s="38" t="s">
        <v>95</v>
      </c>
      <c r="K7" s="38" t="s">
        <v>96</v>
      </c>
      <c r="L7" s="38" t="s">
        <v>97</v>
      </c>
      <c r="M7" s="38" t="s">
        <v>98</v>
      </c>
      <c r="N7" s="39" t="s">
        <v>99</v>
      </c>
      <c r="O7" s="39">
        <v>83.1</v>
      </c>
      <c r="P7" s="39">
        <v>99.94</v>
      </c>
      <c r="Q7" s="39">
        <v>2754</v>
      </c>
      <c r="R7" s="39">
        <v>45117</v>
      </c>
      <c r="S7" s="39">
        <v>30.03</v>
      </c>
      <c r="T7" s="39">
        <v>1502.4</v>
      </c>
      <c r="U7" s="39">
        <v>44978</v>
      </c>
      <c r="V7" s="39">
        <v>30.03</v>
      </c>
      <c r="W7" s="39">
        <v>1497.77</v>
      </c>
      <c r="X7" s="39">
        <v>111.55</v>
      </c>
      <c r="Y7" s="39">
        <v>108.02</v>
      </c>
      <c r="Z7" s="39">
        <v>102.63</v>
      </c>
      <c r="AA7" s="39">
        <v>107.57</v>
      </c>
      <c r="AB7" s="39">
        <v>105.99</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629.84</v>
      </c>
      <c r="AU7" s="39">
        <v>534.25</v>
      </c>
      <c r="AV7" s="39">
        <v>505.41</v>
      </c>
      <c r="AW7" s="39">
        <v>699.71</v>
      </c>
      <c r="AX7" s="39">
        <v>603.04999999999995</v>
      </c>
      <c r="AY7" s="39">
        <v>382.09</v>
      </c>
      <c r="AZ7" s="39">
        <v>371.31</v>
      </c>
      <c r="BA7" s="39">
        <v>377.63</v>
      </c>
      <c r="BB7" s="39">
        <v>357.34</v>
      </c>
      <c r="BC7" s="39">
        <v>366.03</v>
      </c>
      <c r="BD7" s="39">
        <v>261.93</v>
      </c>
      <c r="BE7" s="39">
        <v>185.23</v>
      </c>
      <c r="BF7" s="39">
        <v>174.62</v>
      </c>
      <c r="BG7" s="39">
        <v>172.93</v>
      </c>
      <c r="BH7" s="39">
        <v>172.67</v>
      </c>
      <c r="BI7" s="39">
        <v>165.82</v>
      </c>
      <c r="BJ7" s="39">
        <v>385.06</v>
      </c>
      <c r="BK7" s="39">
        <v>373.09</v>
      </c>
      <c r="BL7" s="39">
        <v>364.71</v>
      </c>
      <c r="BM7" s="39">
        <v>373.69</v>
      </c>
      <c r="BN7" s="39">
        <v>370.12</v>
      </c>
      <c r="BO7" s="39">
        <v>270.45999999999998</v>
      </c>
      <c r="BP7" s="39">
        <v>101.08</v>
      </c>
      <c r="BQ7" s="39">
        <v>94.73</v>
      </c>
      <c r="BR7" s="39">
        <v>91.39</v>
      </c>
      <c r="BS7" s="39">
        <v>94.48</v>
      </c>
      <c r="BT7" s="39">
        <v>92.52</v>
      </c>
      <c r="BU7" s="39">
        <v>99.07</v>
      </c>
      <c r="BV7" s="39">
        <v>99.99</v>
      </c>
      <c r="BW7" s="39">
        <v>100.65</v>
      </c>
      <c r="BX7" s="39">
        <v>99.87</v>
      </c>
      <c r="BY7" s="39">
        <v>100.42</v>
      </c>
      <c r="BZ7" s="39">
        <v>103.91</v>
      </c>
      <c r="CA7" s="39">
        <v>156.93</v>
      </c>
      <c r="CB7" s="39">
        <v>166.76</v>
      </c>
      <c r="CC7" s="39">
        <v>172.88</v>
      </c>
      <c r="CD7" s="39">
        <v>168.03</v>
      </c>
      <c r="CE7" s="39">
        <v>173.16</v>
      </c>
      <c r="CF7" s="39">
        <v>173.03</v>
      </c>
      <c r="CG7" s="39">
        <v>171.15</v>
      </c>
      <c r="CH7" s="39">
        <v>170.19</v>
      </c>
      <c r="CI7" s="39">
        <v>171.81</v>
      </c>
      <c r="CJ7" s="39">
        <v>171.67</v>
      </c>
      <c r="CK7" s="39">
        <v>167.11</v>
      </c>
      <c r="CL7" s="39">
        <v>67.19</v>
      </c>
      <c r="CM7" s="39">
        <v>66.59</v>
      </c>
      <c r="CN7" s="39">
        <v>66.27</v>
      </c>
      <c r="CO7" s="39">
        <v>66.2</v>
      </c>
      <c r="CP7" s="39">
        <v>65.69</v>
      </c>
      <c r="CQ7" s="39">
        <v>58.58</v>
      </c>
      <c r="CR7" s="39">
        <v>58.53</v>
      </c>
      <c r="CS7" s="39">
        <v>59.01</v>
      </c>
      <c r="CT7" s="39">
        <v>60.03</v>
      </c>
      <c r="CU7" s="39">
        <v>59.74</v>
      </c>
      <c r="CV7" s="39">
        <v>60.27</v>
      </c>
      <c r="CW7" s="39">
        <v>93.57</v>
      </c>
      <c r="CX7" s="39">
        <v>93.07</v>
      </c>
      <c r="CY7" s="39">
        <v>92.67</v>
      </c>
      <c r="CZ7" s="39">
        <v>92.62</v>
      </c>
      <c r="DA7" s="39">
        <v>92.91</v>
      </c>
      <c r="DB7" s="39">
        <v>85.23</v>
      </c>
      <c r="DC7" s="39">
        <v>85.26</v>
      </c>
      <c r="DD7" s="39">
        <v>85.37</v>
      </c>
      <c r="DE7" s="39">
        <v>84.81</v>
      </c>
      <c r="DF7" s="39">
        <v>84.8</v>
      </c>
      <c r="DG7" s="39">
        <v>89.92</v>
      </c>
      <c r="DH7" s="39">
        <v>43.22</v>
      </c>
      <c r="DI7" s="39">
        <v>45.13</v>
      </c>
      <c r="DJ7" s="39">
        <v>46.97</v>
      </c>
      <c r="DK7" s="39">
        <v>48.63</v>
      </c>
      <c r="DL7" s="39">
        <v>49.99</v>
      </c>
      <c r="DM7" s="39">
        <v>44.31</v>
      </c>
      <c r="DN7" s="39">
        <v>45.75</v>
      </c>
      <c r="DO7" s="39">
        <v>46.9</v>
      </c>
      <c r="DP7" s="39">
        <v>47.28</v>
      </c>
      <c r="DQ7" s="39">
        <v>47.66</v>
      </c>
      <c r="DR7" s="39">
        <v>48.85</v>
      </c>
      <c r="DS7" s="39">
        <v>16.739999999999998</v>
      </c>
      <c r="DT7" s="39">
        <v>16.649999999999999</v>
      </c>
      <c r="DU7" s="39">
        <v>11.02</v>
      </c>
      <c r="DV7" s="39">
        <v>12.19</v>
      </c>
      <c r="DW7" s="39">
        <v>11.94</v>
      </c>
      <c r="DX7" s="39">
        <v>10.09</v>
      </c>
      <c r="DY7" s="39">
        <v>10.54</v>
      </c>
      <c r="DZ7" s="39">
        <v>12.03</v>
      </c>
      <c r="EA7" s="39">
        <v>12.19</v>
      </c>
      <c r="EB7" s="39">
        <v>15.1</v>
      </c>
      <c r="EC7" s="39">
        <v>17.8</v>
      </c>
      <c r="ED7" s="39">
        <v>0.72</v>
      </c>
      <c r="EE7" s="39">
        <v>7.0000000000000007E-2</v>
      </c>
      <c r="EF7" s="39">
        <v>0.09</v>
      </c>
      <c r="EG7" s="39">
        <v>0.54</v>
      </c>
      <c r="EH7" s="39">
        <v>1.07</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大橋正宏</cp:lastModifiedBy>
  <cp:lastPrinted>2020-01-28T04:40:26Z</cp:lastPrinted>
  <dcterms:created xsi:type="dcterms:W3CDTF">2019-12-05T04:12:46Z</dcterms:created>
  <dcterms:modified xsi:type="dcterms:W3CDTF">2020-01-28T04:45:53Z</dcterms:modified>
  <cp:category/>
</cp:coreProperties>
</file>