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0ksv001\10各課文書\451000_下水道課\005農集担当\11 ✓R元長期保存データ\01 経営比較分析表\H30年度\"/>
    </mc:Choice>
  </mc:AlternateContent>
  <workbookProtection workbookAlgorithmName="SHA-512" workbookHashValue="Qd4eAtCfsSOg5x6BiMLFpec8zm9/iNdRHo5nHfCgn4tjGr7uzPnnioKyMKhO+PIpd2BjG/qm4HxYvUTbg1I41A==" workbookSaltValue="7GxJjIcyjksNaAuQpaWayg==" workbookSpinCount="100000" lockStructure="1"/>
  <bookViews>
    <workbookView xWindow="0" yWindow="0" windowWidth="15360" windowHeight="763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AD10" i="4" s="1"/>
  <c r="Q6" i="5"/>
  <c r="W10" i="4" s="1"/>
  <c r="P6" i="5"/>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P10" i="4"/>
  <c r="I10" i="4"/>
  <c r="AT8" i="4"/>
  <c r="AL8" i="4"/>
  <c r="P8" i="4"/>
  <c r="I8" i="4"/>
  <c r="C10" i="5" l="1"/>
  <c r="D10" i="5"/>
  <c r="E10" i="5"/>
  <c r="B10" i="5"/>
</calcChain>
</file>

<file path=xl/sharedStrings.xml><?xml version="1.0" encoding="utf-8"?>
<sst xmlns="http://schemas.openxmlformats.org/spreadsheetml/2006/main" count="228" uniqueCount="115">
  <si>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</si>
  <si>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</si>
  <si>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</si>
  <si>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</si>
  <si>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</si>
  <si>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</si>
  <si>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</si>
  <si>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</si>
  <si>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</si>
  <si>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</si>
  <si>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</si>
  <si>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</si>
  <si>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</si>
  <si>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</si>
  <si>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</si>
  <si>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</si>
  <si>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</si>
  <si>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</si>
  <si>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</si>
  <si>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</si>
  <si>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</si>
  <si>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</si>
  <si>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</si>
  <si>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</si>
  <si>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</si>
  <si>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</si>
  <si>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</si>
  <si>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</si>
  <si>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</si>
  <si>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</si>
  <si>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</si>
  <si>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</si>
  <si>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</si>
  <si>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</si>
  <si>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</si>
  <si>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</si>
  <si>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</si>
  <si>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</si>
  <si>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</si>
  <si>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</si>
  <si>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</si>
  <si>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</si>
  <si>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</si>
  <si>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</si>
  <si>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</si>
  <si>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</si>
  <si>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</si>
  <si>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</si>
  <si>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</si>
  <si>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</si>
  <si>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</si>
  <si>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</si>
  <si>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</si>
  <si>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</si>
  <si>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</si>
  <si>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</si>
  <si>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</si>
  <si>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</si>
  <si>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</si>
  <si>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</si>
  <si>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</si>
  <si>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</si>
  <si>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</si>
  <si>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</si>
  <si>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</si>
  <si>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</si>
  <si>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</si>
  <si>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</si>
  <si>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</si>
  <si>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</si>
  <si>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</si>
  <si>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</si>
  <si>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</si>
  <si>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</si>
  <si>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</si>
  <si>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</si>
  <si>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</si>
  <si>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</si>
  <si>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</si>
  <si>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</si>
  <si>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</si>
  <si>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</si>
  <si>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</si>
  <si>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</si>
  <si>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</si>
  <si>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</si>
  <si>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</si>
  <si>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</si>
  <si>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</si>
  <si>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</si>
  <si>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</si>
  <si>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</si>
  <si>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</si>
  <si>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</si>
  <si>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</si>
  <si>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</si>
  <si>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</si>
  <si>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</si>
  <si>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</si>
  <si>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埼玉県　加須市</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</si>
  <si>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</si>
  <si>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</si>
  <si>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</si>
  <si>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</si>
  <si>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</si>
  <si>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</si>
  <si>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</si>
  <si>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</si>
  <si>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</si>
  <si>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</si>
  <si>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</si>
  <si>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</si>
  <si>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当事業は１６箇所の処理区を有しており、経営効率が高いといえない状況にある。一般会計繰入金への依存度が高く、この依存性をできる限り減少させるために水洗化率の向上等に努めるとともに維持管理費の削減に努める。
　また、将来、人口減少が際立ってきた場合には、隣接する処理施設の統合等の検討を行っていく必要がある。</t>
    <rPh sb="49" eb="50">
      <t>ド</t>
    </rPh>
    <phoneticPr fontId="4"/>
  </si>
  <si>
    <t>○収益的収支比率
　総収益の額では総費用と地方債償還金を合算した額は賄えていない。これは、償還金の額が大きいことによるものである。総費用の額は抑制しているものの、償還金の額が年々増加していることと、平成30年度は総収益の額が減少したことにより、収支比率が下降に転じた。
○企業債残高対事業規模比率
　比率値は０％となっているが、一般会計からの繰り入れが必須となっている状況である。
○経費回収率
　経費回収率についてはほぼ横ばい状態であり、全国平均及び類似団体と同等の値となっている。経費回収率の上昇のために、さらなる経営努力が必要である。
○汚水処理原価
　汚水処理について経費節約に努めているがほとんど横ばい状態である。今後も引き続き経費節約に努める。
○施設利用率
　水洗化率が上昇しているにもかかわらず利用率が同程度で推移している。水洗化率の上昇を1件当たりの汚水量が減少し相殺している。減少の原因は節約志向の結果と考えられる。
○水洗化率
　水洗化率は継続して上昇しているものの微増であり全国平均には達していない状況である。未接続者に対し加入促進を行い、水洗化率の向上と施設利用率の向上を進める必要がある。</t>
    <rPh sb="45" eb="48">
      <t>ショウカンキン</t>
    </rPh>
    <rPh sb="49" eb="50">
      <t>ガク</t>
    </rPh>
    <rPh sb="51" eb="52">
      <t>オオ</t>
    </rPh>
    <rPh sb="71" eb="73">
      <t>ヨクセイ</t>
    </rPh>
    <rPh sb="87" eb="89">
      <t>ネンネン</t>
    </rPh>
    <rPh sb="89" eb="91">
      <t>ゾウカ</t>
    </rPh>
    <rPh sb="99" eb="101">
      <t>ヘイセイ</t>
    </rPh>
    <rPh sb="103" eb="105">
      <t>ネンド</t>
    </rPh>
    <rPh sb="106" eb="109">
      <t>ソウシュウエキ</t>
    </rPh>
    <rPh sb="110" eb="111">
      <t>ガク</t>
    </rPh>
    <rPh sb="112" eb="114">
      <t>ゲンショウ</t>
    </rPh>
    <rPh sb="122" eb="126">
      <t>シュウシヒリツ</t>
    </rPh>
    <rPh sb="127" eb="129">
      <t>カコウ</t>
    </rPh>
    <rPh sb="130" eb="131">
      <t>テン</t>
    </rPh>
    <rPh sb="211" eb="212">
      <t>ヨコ</t>
    </rPh>
    <rPh sb="214" eb="216">
      <t>ジョウタイ</t>
    </rPh>
    <phoneticPr fontId="4"/>
  </si>
  <si>
    <t>　当事業の供用開始は昭和６０年度であり、供用開始から約３４年しか経過しておらず、耐用年数５０年である下水道管の更新はまだ行う必要がないが、処理施設の機械設備等は適切な時期に更新老朽化対策を実施する必要がある。
　平成２８年度には供用開始の一番古い名倉処理施設の改修工事を行った。平成２９年度は二番目に古い伊賀袋処理施設の全体実施設計及び管路調査を実施し、平成３０年度に同施設の改修工事を行った。</t>
    <rPh sb="193" eb="194">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</si>
</sst>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ABA6-4E6E-8213-7E5F93C18F56}"/>
            </c:ext>
          </c:extLst>
        </c:ser>
        <c:dLbls>
          <c:showLegendKey val="0"/>
          <c:showVal val="0"/>
          <c:showCatName val="0"/>
          <c:showSerName val="0"/>
          <c:showPercent val="0"/>
          <c:showBubbleSize val="0"/>
        </c:dLbls>
        <c:gapWidth val="150"/>
        <c:axId val="368906744"/>
        <c:axId val="368913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0.01</c:v>
                </c:pt>
                <c:pt idx="2">
                  <c:v>2.0499999999999998</c:v>
                </c:pt>
                <c:pt idx="3">
                  <c:v>0.01</c:v>
                </c:pt>
                <c:pt idx="4">
                  <c:v>0.01</c:v>
                </c:pt>
              </c:numCache>
            </c:numRef>
          </c:val>
          <c:smooth val="0"/>
          <c:extLst xmlns:c16r2="http://schemas.microsoft.com/office/drawing/2015/06/chart">
            <c:ext xmlns:c16="http://schemas.microsoft.com/office/drawing/2014/chart" uri="{C3380CC4-5D6E-409C-BE32-E72D297353CC}">
              <c16:uniqueId val="{00000001-ABA6-4E6E-8213-7E5F93C18F56}"/>
            </c:ext>
          </c:extLst>
        </c:ser>
        <c:dLbls>
          <c:showLegendKey val="0"/>
          <c:showVal val="0"/>
          <c:showCatName val="0"/>
          <c:showSerName val="0"/>
          <c:showPercent val="0"/>
          <c:showBubbleSize val="0"/>
        </c:dLbls>
        <c:marker val="1"/>
        <c:smooth val="0"/>
        <c:axId val="368906744"/>
        <c:axId val="368913408"/>
      </c:lineChart>
      <c:dateAx>
        <c:axId val="368906744"/>
        <c:scaling>
          <c:orientation val="minMax"/>
        </c:scaling>
        <c:delete val="1"/>
        <c:axPos val="b"/>
        <c:numFmt formatCode="ge" sourceLinked="1"/>
        <c:majorTickMark val="none"/>
        <c:minorTickMark val="none"/>
        <c:tickLblPos val="none"/>
        <c:crossAx val="368913408"/>
        <c:crosses val="autoZero"/>
        <c:auto val="1"/>
        <c:lblOffset val="100"/>
        <c:baseTimeUnit val="years"/>
      </c:dateAx>
      <c:valAx>
        <c:axId val="368913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8906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49.95</c:v>
                </c:pt>
                <c:pt idx="1">
                  <c:v>49.43</c:v>
                </c:pt>
                <c:pt idx="2">
                  <c:v>49.86</c:v>
                </c:pt>
                <c:pt idx="3">
                  <c:v>50.45</c:v>
                </c:pt>
                <c:pt idx="4">
                  <c:v>50.24</c:v>
                </c:pt>
              </c:numCache>
            </c:numRef>
          </c:val>
          <c:extLst xmlns:c16r2="http://schemas.microsoft.com/office/drawing/2015/06/chart">
            <c:ext xmlns:c16="http://schemas.microsoft.com/office/drawing/2014/chart" uri="{C3380CC4-5D6E-409C-BE32-E72D297353CC}">
              <c16:uniqueId val="{00000000-66B6-48B3-9654-94016A0156A5}"/>
            </c:ext>
          </c:extLst>
        </c:ser>
        <c:dLbls>
          <c:showLegendKey val="0"/>
          <c:showVal val="0"/>
          <c:showCatName val="0"/>
          <c:showSerName val="0"/>
          <c:showPercent val="0"/>
          <c:showBubbleSize val="0"/>
        </c:dLbls>
        <c:gapWidth val="150"/>
        <c:axId val="389691216"/>
        <c:axId val="3896884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44.69</c:v>
                </c:pt>
                <c:pt idx="1">
                  <c:v>52.31</c:v>
                </c:pt>
                <c:pt idx="2">
                  <c:v>60.65</c:v>
                </c:pt>
                <c:pt idx="3">
                  <c:v>51.75</c:v>
                </c:pt>
                <c:pt idx="4">
                  <c:v>50.68</c:v>
                </c:pt>
              </c:numCache>
            </c:numRef>
          </c:val>
          <c:smooth val="0"/>
          <c:extLst xmlns:c16r2="http://schemas.microsoft.com/office/drawing/2015/06/chart">
            <c:ext xmlns:c16="http://schemas.microsoft.com/office/drawing/2014/chart" uri="{C3380CC4-5D6E-409C-BE32-E72D297353CC}">
              <c16:uniqueId val="{00000001-66B6-48B3-9654-94016A0156A5}"/>
            </c:ext>
          </c:extLst>
        </c:ser>
        <c:dLbls>
          <c:showLegendKey val="0"/>
          <c:showVal val="0"/>
          <c:showCatName val="0"/>
          <c:showSerName val="0"/>
          <c:showPercent val="0"/>
          <c:showBubbleSize val="0"/>
        </c:dLbls>
        <c:marker val="1"/>
        <c:smooth val="0"/>
        <c:axId val="389691216"/>
        <c:axId val="389688472"/>
      </c:lineChart>
      <c:dateAx>
        <c:axId val="389691216"/>
        <c:scaling>
          <c:orientation val="minMax"/>
        </c:scaling>
        <c:delete val="1"/>
        <c:axPos val="b"/>
        <c:numFmt formatCode="ge" sourceLinked="1"/>
        <c:majorTickMark val="none"/>
        <c:minorTickMark val="none"/>
        <c:tickLblPos val="none"/>
        <c:crossAx val="389688472"/>
        <c:crosses val="autoZero"/>
        <c:auto val="1"/>
        <c:lblOffset val="100"/>
        <c:baseTimeUnit val="years"/>
      </c:dateAx>
      <c:valAx>
        <c:axId val="389688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9691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70.25</c:v>
                </c:pt>
                <c:pt idx="1">
                  <c:v>71.67</c:v>
                </c:pt>
                <c:pt idx="2">
                  <c:v>72.83</c:v>
                </c:pt>
                <c:pt idx="3">
                  <c:v>73.95</c:v>
                </c:pt>
                <c:pt idx="4">
                  <c:v>74.87</c:v>
                </c:pt>
              </c:numCache>
            </c:numRef>
          </c:val>
          <c:extLst xmlns:c16r2="http://schemas.microsoft.com/office/drawing/2015/06/chart">
            <c:ext xmlns:c16="http://schemas.microsoft.com/office/drawing/2014/chart" uri="{C3380CC4-5D6E-409C-BE32-E72D297353CC}">
              <c16:uniqueId val="{00000000-E84E-40BF-8EE1-2D08F1991329}"/>
            </c:ext>
          </c:extLst>
        </c:ser>
        <c:dLbls>
          <c:showLegendKey val="0"/>
          <c:showVal val="0"/>
          <c:showCatName val="0"/>
          <c:showSerName val="0"/>
          <c:showPercent val="0"/>
          <c:showBubbleSize val="0"/>
        </c:dLbls>
        <c:gapWidth val="150"/>
        <c:axId val="388381224"/>
        <c:axId val="42143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70.59</c:v>
                </c:pt>
                <c:pt idx="1">
                  <c:v>84.32</c:v>
                </c:pt>
                <c:pt idx="2">
                  <c:v>84.58</c:v>
                </c:pt>
                <c:pt idx="3">
                  <c:v>84.84</c:v>
                </c:pt>
                <c:pt idx="4">
                  <c:v>84.86</c:v>
                </c:pt>
              </c:numCache>
            </c:numRef>
          </c:val>
          <c:smooth val="0"/>
          <c:extLst xmlns:c16r2="http://schemas.microsoft.com/office/drawing/2015/06/chart">
            <c:ext xmlns:c16="http://schemas.microsoft.com/office/drawing/2014/chart" uri="{C3380CC4-5D6E-409C-BE32-E72D297353CC}">
              <c16:uniqueId val="{00000001-E84E-40BF-8EE1-2D08F1991329}"/>
            </c:ext>
          </c:extLst>
        </c:ser>
        <c:dLbls>
          <c:showLegendKey val="0"/>
          <c:showVal val="0"/>
          <c:showCatName val="0"/>
          <c:showSerName val="0"/>
          <c:showPercent val="0"/>
          <c:showBubbleSize val="0"/>
        </c:dLbls>
        <c:marker val="1"/>
        <c:smooth val="0"/>
        <c:axId val="388381224"/>
        <c:axId val="42143008"/>
      </c:lineChart>
      <c:dateAx>
        <c:axId val="388381224"/>
        <c:scaling>
          <c:orientation val="minMax"/>
        </c:scaling>
        <c:delete val="1"/>
        <c:axPos val="b"/>
        <c:numFmt formatCode="ge" sourceLinked="1"/>
        <c:majorTickMark val="none"/>
        <c:minorTickMark val="none"/>
        <c:tickLblPos val="none"/>
        <c:crossAx val="42143008"/>
        <c:crosses val="autoZero"/>
        <c:auto val="1"/>
        <c:lblOffset val="100"/>
        <c:baseTimeUnit val="years"/>
      </c:dateAx>
      <c:valAx>
        <c:axId val="42143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8381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74.14</c:v>
                </c:pt>
                <c:pt idx="1">
                  <c:v>78.78</c:v>
                </c:pt>
                <c:pt idx="2">
                  <c:v>82.81</c:v>
                </c:pt>
                <c:pt idx="3">
                  <c:v>84.87</c:v>
                </c:pt>
                <c:pt idx="4">
                  <c:v>77.67</c:v>
                </c:pt>
              </c:numCache>
            </c:numRef>
          </c:val>
          <c:extLst xmlns:c16r2="http://schemas.microsoft.com/office/drawing/2015/06/chart">
            <c:ext xmlns:c16="http://schemas.microsoft.com/office/drawing/2014/chart" uri="{C3380CC4-5D6E-409C-BE32-E72D297353CC}">
              <c16:uniqueId val="{00000000-A829-493E-BC02-58B3088CC96B}"/>
            </c:ext>
          </c:extLst>
        </c:ser>
        <c:dLbls>
          <c:showLegendKey val="0"/>
          <c:showVal val="0"/>
          <c:showCatName val="0"/>
          <c:showSerName val="0"/>
          <c:showPercent val="0"/>
          <c:showBubbleSize val="0"/>
        </c:dLbls>
        <c:gapWidth val="150"/>
        <c:axId val="368911840"/>
        <c:axId val="3689079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829-493E-BC02-58B3088CC96B}"/>
            </c:ext>
          </c:extLst>
        </c:ser>
        <c:dLbls>
          <c:showLegendKey val="0"/>
          <c:showVal val="0"/>
          <c:showCatName val="0"/>
          <c:showSerName val="0"/>
          <c:showPercent val="0"/>
          <c:showBubbleSize val="0"/>
        </c:dLbls>
        <c:marker val="1"/>
        <c:smooth val="0"/>
        <c:axId val="368911840"/>
        <c:axId val="368907920"/>
      </c:lineChart>
      <c:dateAx>
        <c:axId val="368911840"/>
        <c:scaling>
          <c:orientation val="minMax"/>
        </c:scaling>
        <c:delete val="1"/>
        <c:axPos val="b"/>
        <c:numFmt formatCode="ge" sourceLinked="1"/>
        <c:majorTickMark val="none"/>
        <c:minorTickMark val="none"/>
        <c:tickLblPos val="none"/>
        <c:crossAx val="368907920"/>
        <c:crosses val="autoZero"/>
        <c:auto val="1"/>
        <c:lblOffset val="100"/>
        <c:baseTimeUnit val="years"/>
      </c:dateAx>
      <c:valAx>
        <c:axId val="368907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8911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33F-40CA-8152-19B41E11D783}"/>
            </c:ext>
          </c:extLst>
        </c:ser>
        <c:dLbls>
          <c:showLegendKey val="0"/>
          <c:showVal val="0"/>
          <c:showCatName val="0"/>
          <c:showSerName val="0"/>
          <c:showPercent val="0"/>
          <c:showBubbleSize val="0"/>
        </c:dLbls>
        <c:gapWidth val="150"/>
        <c:axId val="368911056"/>
        <c:axId val="389689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33F-40CA-8152-19B41E11D783}"/>
            </c:ext>
          </c:extLst>
        </c:ser>
        <c:dLbls>
          <c:showLegendKey val="0"/>
          <c:showVal val="0"/>
          <c:showCatName val="0"/>
          <c:showSerName val="0"/>
          <c:showPercent val="0"/>
          <c:showBubbleSize val="0"/>
        </c:dLbls>
        <c:marker val="1"/>
        <c:smooth val="0"/>
        <c:axId val="368911056"/>
        <c:axId val="389689256"/>
      </c:lineChart>
      <c:dateAx>
        <c:axId val="368911056"/>
        <c:scaling>
          <c:orientation val="minMax"/>
        </c:scaling>
        <c:delete val="1"/>
        <c:axPos val="b"/>
        <c:numFmt formatCode="ge" sourceLinked="1"/>
        <c:majorTickMark val="none"/>
        <c:minorTickMark val="none"/>
        <c:tickLblPos val="none"/>
        <c:crossAx val="389689256"/>
        <c:crosses val="autoZero"/>
        <c:auto val="1"/>
        <c:lblOffset val="100"/>
        <c:baseTimeUnit val="years"/>
      </c:dateAx>
      <c:valAx>
        <c:axId val="389689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8911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63F-4A41-B3AF-691347789994}"/>
            </c:ext>
          </c:extLst>
        </c:ser>
        <c:dLbls>
          <c:showLegendKey val="0"/>
          <c:showVal val="0"/>
          <c:showCatName val="0"/>
          <c:showSerName val="0"/>
          <c:showPercent val="0"/>
          <c:showBubbleSize val="0"/>
        </c:dLbls>
        <c:gapWidth val="150"/>
        <c:axId val="389687296"/>
        <c:axId val="389685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63F-4A41-B3AF-691347789994}"/>
            </c:ext>
          </c:extLst>
        </c:ser>
        <c:dLbls>
          <c:showLegendKey val="0"/>
          <c:showVal val="0"/>
          <c:showCatName val="0"/>
          <c:showSerName val="0"/>
          <c:showPercent val="0"/>
          <c:showBubbleSize val="0"/>
        </c:dLbls>
        <c:marker val="1"/>
        <c:smooth val="0"/>
        <c:axId val="389687296"/>
        <c:axId val="389685728"/>
      </c:lineChart>
      <c:dateAx>
        <c:axId val="389687296"/>
        <c:scaling>
          <c:orientation val="minMax"/>
        </c:scaling>
        <c:delete val="1"/>
        <c:axPos val="b"/>
        <c:numFmt formatCode="ge" sourceLinked="1"/>
        <c:majorTickMark val="none"/>
        <c:minorTickMark val="none"/>
        <c:tickLblPos val="none"/>
        <c:crossAx val="389685728"/>
        <c:crosses val="autoZero"/>
        <c:auto val="1"/>
        <c:lblOffset val="100"/>
        <c:baseTimeUnit val="years"/>
      </c:dateAx>
      <c:valAx>
        <c:axId val="389685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9687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61B-425D-B938-BD8139E0B97A}"/>
            </c:ext>
          </c:extLst>
        </c:ser>
        <c:dLbls>
          <c:showLegendKey val="0"/>
          <c:showVal val="0"/>
          <c:showCatName val="0"/>
          <c:showSerName val="0"/>
          <c:showPercent val="0"/>
          <c:showBubbleSize val="0"/>
        </c:dLbls>
        <c:gapWidth val="150"/>
        <c:axId val="389688080"/>
        <c:axId val="389690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61B-425D-B938-BD8139E0B97A}"/>
            </c:ext>
          </c:extLst>
        </c:ser>
        <c:dLbls>
          <c:showLegendKey val="0"/>
          <c:showVal val="0"/>
          <c:showCatName val="0"/>
          <c:showSerName val="0"/>
          <c:showPercent val="0"/>
          <c:showBubbleSize val="0"/>
        </c:dLbls>
        <c:marker val="1"/>
        <c:smooth val="0"/>
        <c:axId val="389688080"/>
        <c:axId val="389690432"/>
      </c:lineChart>
      <c:dateAx>
        <c:axId val="389688080"/>
        <c:scaling>
          <c:orientation val="minMax"/>
        </c:scaling>
        <c:delete val="1"/>
        <c:axPos val="b"/>
        <c:numFmt formatCode="ge" sourceLinked="1"/>
        <c:majorTickMark val="none"/>
        <c:minorTickMark val="none"/>
        <c:tickLblPos val="none"/>
        <c:crossAx val="389690432"/>
        <c:crosses val="autoZero"/>
        <c:auto val="1"/>
        <c:lblOffset val="100"/>
        <c:baseTimeUnit val="years"/>
      </c:dateAx>
      <c:valAx>
        <c:axId val="389690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9688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8D8-4253-93B4-9483AC6D35A3}"/>
            </c:ext>
          </c:extLst>
        </c:ser>
        <c:dLbls>
          <c:showLegendKey val="0"/>
          <c:showVal val="0"/>
          <c:showCatName val="0"/>
          <c:showSerName val="0"/>
          <c:showPercent val="0"/>
          <c:showBubbleSize val="0"/>
        </c:dLbls>
        <c:gapWidth val="150"/>
        <c:axId val="388381616"/>
        <c:axId val="388376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8D8-4253-93B4-9483AC6D35A3}"/>
            </c:ext>
          </c:extLst>
        </c:ser>
        <c:dLbls>
          <c:showLegendKey val="0"/>
          <c:showVal val="0"/>
          <c:showCatName val="0"/>
          <c:showSerName val="0"/>
          <c:showPercent val="0"/>
          <c:showBubbleSize val="0"/>
        </c:dLbls>
        <c:marker val="1"/>
        <c:smooth val="0"/>
        <c:axId val="388381616"/>
        <c:axId val="388376520"/>
      </c:lineChart>
      <c:dateAx>
        <c:axId val="388381616"/>
        <c:scaling>
          <c:orientation val="minMax"/>
        </c:scaling>
        <c:delete val="1"/>
        <c:axPos val="b"/>
        <c:numFmt formatCode="ge" sourceLinked="1"/>
        <c:majorTickMark val="none"/>
        <c:minorTickMark val="none"/>
        <c:tickLblPos val="none"/>
        <c:crossAx val="388376520"/>
        <c:crosses val="autoZero"/>
        <c:auto val="1"/>
        <c:lblOffset val="100"/>
        <c:baseTimeUnit val="years"/>
      </c:dateAx>
      <c:valAx>
        <c:axId val="388376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8381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FCA3-461E-B8A0-ED1C28FE9F6F}"/>
            </c:ext>
          </c:extLst>
        </c:ser>
        <c:dLbls>
          <c:showLegendKey val="0"/>
          <c:showVal val="0"/>
          <c:showCatName val="0"/>
          <c:showSerName val="0"/>
          <c:showPercent val="0"/>
          <c:showBubbleSize val="0"/>
        </c:dLbls>
        <c:gapWidth val="150"/>
        <c:axId val="388377304"/>
        <c:axId val="388379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1161.05</c:v>
                </c:pt>
                <c:pt idx="1">
                  <c:v>1081.8</c:v>
                </c:pt>
                <c:pt idx="2">
                  <c:v>974.93</c:v>
                </c:pt>
                <c:pt idx="3">
                  <c:v>855.8</c:v>
                </c:pt>
                <c:pt idx="4">
                  <c:v>789.46</c:v>
                </c:pt>
              </c:numCache>
            </c:numRef>
          </c:val>
          <c:smooth val="0"/>
          <c:extLst xmlns:c16r2="http://schemas.microsoft.com/office/drawing/2015/06/chart">
            <c:ext xmlns:c16="http://schemas.microsoft.com/office/drawing/2014/chart" uri="{C3380CC4-5D6E-409C-BE32-E72D297353CC}">
              <c16:uniqueId val="{00000001-FCA3-461E-B8A0-ED1C28FE9F6F}"/>
            </c:ext>
          </c:extLst>
        </c:ser>
        <c:dLbls>
          <c:showLegendKey val="0"/>
          <c:showVal val="0"/>
          <c:showCatName val="0"/>
          <c:showSerName val="0"/>
          <c:showPercent val="0"/>
          <c:showBubbleSize val="0"/>
        </c:dLbls>
        <c:marker val="1"/>
        <c:smooth val="0"/>
        <c:axId val="388377304"/>
        <c:axId val="388379656"/>
      </c:lineChart>
      <c:dateAx>
        <c:axId val="388377304"/>
        <c:scaling>
          <c:orientation val="minMax"/>
        </c:scaling>
        <c:delete val="1"/>
        <c:axPos val="b"/>
        <c:numFmt formatCode="ge" sourceLinked="1"/>
        <c:majorTickMark val="none"/>
        <c:minorTickMark val="none"/>
        <c:tickLblPos val="none"/>
        <c:crossAx val="388379656"/>
        <c:crosses val="autoZero"/>
        <c:auto val="1"/>
        <c:lblOffset val="100"/>
        <c:baseTimeUnit val="years"/>
      </c:dateAx>
      <c:valAx>
        <c:axId val="388379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8377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54.44</c:v>
                </c:pt>
                <c:pt idx="1">
                  <c:v>53.16</c:v>
                </c:pt>
                <c:pt idx="2">
                  <c:v>57.87</c:v>
                </c:pt>
                <c:pt idx="3">
                  <c:v>61.61</c:v>
                </c:pt>
                <c:pt idx="4">
                  <c:v>58.97</c:v>
                </c:pt>
              </c:numCache>
            </c:numRef>
          </c:val>
          <c:extLst xmlns:c16r2="http://schemas.microsoft.com/office/drawing/2015/06/chart">
            <c:ext xmlns:c16="http://schemas.microsoft.com/office/drawing/2014/chart" uri="{C3380CC4-5D6E-409C-BE32-E72D297353CC}">
              <c16:uniqueId val="{00000000-3968-4E5A-BAC3-82F04152A157}"/>
            </c:ext>
          </c:extLst>
        </c:ser>
        <c:dLbls>
          <c:showLegendKey val="0"/>
          <c:showVal val="0"/>
          <c:showCatName val="0"/>
          <c:showSerName val="0"/>
          <c:showPercent val="0"/>
          <c:showBubbleSize val="0"/>
        </c:dLbls>
        <c:gapWidth val="150"/>
        <c:axId val="388376912"/>
        <c:axId val="365339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41.08</c:v>
                </c:pt>
                <c:pt idx="1">
                  <c:v>52.19</c:v>
                </c:pt>
                <c:pt idx="2">
                  <c:v>55.32</c:v>
                </c:pt>
                <c:pt idx="3">
                  <c:v>59.8</c:v>
                </c:pt>
                <c:pt idx="4">
                  <c:v>57.77</c:v>
                </c:pt>
              </c:numCache>
            </c:numRef>
          </c:val>
          <c:smooth val="0"/>
          <c:extLst xmlns:c16r2="http://schemas.microsoft.com/office/drawing/2015/06/chart">
            <c:ext xmlns:c16="http://schemas.microsoft.com/office/drawing/2014/chart" uri="{C3380CC4-5D6E-409C-BE32-E72D297353CC}">
              <c16:uniqueId val="{00000001-3968-4E5A-BAC3-82F04152A157}"/>
            </c:ext>
          </c:extLst>
        </c:ser>
        <c:dLbls>
          <c:showLegendKey val="0"/>
          <c:showVal val="0"/>
          <c:showCatName val="0"/>
          <c:showSerName val="0"/>
          <c:showPercent val="0"/>
          <c:showBubbleSize val="0"/>
        </c:dLbls>
        <c:marker val="1"/>
        <c:smooth val="0"/>
        <c:axId val="388376912"/>
        <c:axId val="365339712"/>
      </c:lineChart>
      <c:dateAx>
        <c:axId val="388376912"/>
        <c:scaling>
          <c:orientation val="minMax"/>
        </c:scaling>
        <c:delete val="1"/>
        <c:axPos val="b"/>
        <c:numFmt formatCode="ge" sourceLinked="1"/>
        <c:majorTickMark val="none"/>
        <c:minorTickMark val="none"/>
        <c:tickLblPos val="none"/>
        <c:crossAx val="365339712"/>
        <c:crosses val="autoZero"/>
        <c:auto val="1"/>
        <c:lblOffset val="100"/>
        <c:baseTimeUnit val="years"/>
      </c:dateAx>
      <c:valAx>
        <c:axId val="365339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8376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294.72000000000003</c:v>
                </c:pt>
                <c:pt idx="1">
                  <c:v>297.27</c:v>
                </c:pt>
                <c:pt idx="2">
                  <c:v>269.38</c:v>
                </c:pt>
                <c:pt idx="3">
                  <c:v>252.77</c:v>
                </c:pt>
                <c:pt idx="4">
                  <c:v>267.83</c:v>
                </c:pt>
              </c:numCache>
            </c:numRef>
          </c:val>
          <c:extLst xmlns:c16r2="http://schemas.microsoft.com/office/drawing/2015/06/chart">
            <c:ext xmlns:c16="http://schemas.microsoft.com/office/drawing/2014/chart" uri="{C3380CC4-5D6E-409C-BE32-E72D297353CC}">
              <c16:uniqueId val="{00000000-7D1F-4758-AB37-07A53CF8D74A}"/>
            </c:ext>
          </c:extLst>
        </c:ser>
        <c:dLbls>
          <c:showLegendKey val="0"/>
          <c:showVal val="0"/>
          <c:showCatName val="0"/>
          <c:showSerName val="0"/>
          <c:showPercent val="0"/>
          <c:showBubbleSize val="0"/>
        </c:dLbls>
        <c:gapWidth val="150"/>
        <c:axId val="365340496"/>
        <c:axId val="3653385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378.08</c:v>
                </c:pt>
                <c:pt idx="1">
                  <c:v>296.14</c:v>
                </c:pt>
                <c:pt idx="2">
                  <c:v>283.17</c:v>
                </c:pt>
                <c:pt idx="3">
                  <c:v>263.76</c:v>
                </c:pt>
                <c:pt idx="4">
                  <c:v>274.35000000000002</c:v>
                </c:pt>
              </c:numCache>
            </c:numRef>
          </c:val>
          <c:smooth val="0"/>
          <c:extLst xmlns:c16r2="http://schemas.microsoft.com/office/drawing/2015/06/chart">
            <c:ext xmlns:c16="http://schemas.microsoft.com/office/drawing/2014/chart" uri="{C3380CC4-5D6E-409C-BE32-E72D297353CC}">
              <c16:uniqueId val="{00000001-7D1F-4758-AB37-07A53CF8D74A}"/>
            </c:ext>
          </c:extLst>
        </c:ser>
        <c:dLbls>
          <c:showLegendKey val="0"/>
          <c:showVal val="0"/>
          <c:showCatName val="0"/>
          <c:showSerName val="0"/>
          <c:showPercent val="0"/>
          <c:showBubbleSize val="0"/>
        </c:dLbls>
        <c:marker val="1"/>
        <c:smooth val="0"/>
        <c:axId val="365340496"/>
        <c:axId val="365338536"/>
      </c:lineChart>
      <c:dateAx>
        <c:axId val="365340496"/>
        <c:scaling>
          <c:orientation val="minMax"/>
        </c:scaling>
        <c:delete val="1"/>
        <c:axPos val="b"/>
        <c:numFmt formatCode="ge" sourceLinked="1"/>
        <c:majorTickMark val="none"/>
        <c:minorTickMark val="none"/>
        <c:tickLblPos val="none"/>
        <c:crossAx val="365338536"/>
        <c:crosses val="autoZero"/>
        <c:auto val="1"/>
        <c:lblOffset val="100"/>
        <c:baseTimeUnit val="years"/>
      </c:dateAx>
      <c:valAx>
        <c:axId val="365338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5340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V1" zoomScale="80" zoomScaleNormal="8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埼玉県　加須市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農業集落排水</v>
      </c>
      <c r="Q8" s="48"/>
      <c r="R8" s="48"/>
      <c r="S8" s="48"/>
      <c r="T8" s="48"/>
      <c r="U8" s="48"/>
      <c r="V8" s="48"/>
      <c r="W8" s="48" t="str">
        <f>データ!L6</f>
        <v>F2</v>
      </c>
      <c r="X8" s="48"/>
      <c r="Y8" s="48"/>
      <c r="Z8" s="48"/>
      <c r="AA8" s="48"/>
      <c r="AB8" s="48"/>
      <c r="AC8" s="48"/>
      <c r="AD8" s="49" t="str">
        <f>データ!$M$6</f>
        <v>非設置</v>
      </c>
      <c r="AE8" s="49"/>
      <c r="AF8" s="49"/>
      <c r="AG8" s="49"/>
      <c r="AH8" s="49"/>
      <c r="AI8" s="49"/>
      <c r="AJ8" s="49"/>
      <c r="AK8" s="3"/>
      <c r="AL8" s="50">
        <f>データ!S6</f>
        <v>113321</v>
      </c>
      <c r="AM8" s="50"/>
      <c r="AN8" s="50"/>
      <c r="AO8" s="50"/>
      <c r="AP8" s="50"/>
      <c r="AQ8" s="50"/>
      <c r="AR8" s="50"/>
      <c r="AS8" s="50"/>
      <c r="AT8" s="45">
        <f>データ!T6</f>
        <v>133.30000000000001</v>
      </c>
      <c r="AU8" s="45"/>
      <c r="AV8" s="45"/>
      <c r="AW8" s="45"/>
      <c r="AX8" s="45"/>
      <c r="AY8" s="45"/>
      <c r="AZ8" s="45"/>
      <c r="BA8" s="45"/>
      <c r="BB8" s="45">
        <f>データ!U6</f>
        <v>850.12</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11.51</v>
      </c>
      <c r="Q10" s="45"/>
      <c r="R10" s="45"/>
      <c r="S10" s="45"/>
      <c r="T10" s="45"/>
      <c r="U10" s="45"/>
      <c r="V10" s="45"/>
      <c r="W10" s="45">
        <f>データ!Q6</f>
        <v>98.76</v>
      </c>
      <c r="X10" s="45"/>
      <c r="Y10" s="45"/>
      <c r="Z10" s="45"/>
      <c r="AA10" s="45"/>
      <c r="AB10" s="45"/>
      <c r="AC10" s="45"/>
      <c r="AD10" s="50">
        <f>データ!R6</f>
        <v>3482</v>
      </c>
      <c r="AE10" s="50"/>
      <c r="AF10" s="50"/>
      <c r="AG10" s="50"/>
      <c r="AH10" s="50"/>
      <c r="AI10" s="50"/>
      <c r="AJ10" s="50"/>
      <c r="AK10" s="2"/>
      <c r="AL10" s="50">
        <f>データ!V6</f>
        <v>13022</v>
      </c>
      <c r="AM10" s="50"/>
      <c r="AN10" s="50"/>
      <c r="AO10" s="50"/>
      <c r="AP10" s="50"/>
      <c r="AQ10" s="50"/>
      <c r="AR10" s="50"/>
      <c r="AS10" s="50"/>
      <c r="AT10" s="45">
        <f>データ!W6</f>
        <v>10.43</v>
      </c>
      <c r="AU10" s="45"/>
      <c r="AV10" s="45"/>
      <c r="AW10" s="45"/>
      <c r="AX10" s="45"/>
      <c r="AY10" s="45"/>
      <c r="AZ10" s="45"/>
      <c r="BA10" s="45"/>
      <c r="BB10" s="45">
        <f>データ!X6</f>
        <v>1248.51</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113</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114</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112</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【747.76】</v>
      </c>
      <c r="I86" s="26" t="str">
        <f>データ!CA6</f>
        <v>【59.51】</v>
      </c>
      <c r="J86" s="26" t="str">
        <f>データ!CL6</f>
        <v>【261.46】</v>
      </c>
      <c r="K86" s="26" t="str">
        <f>データ!CW6</f>
        <v>【52.23】</v>
      </c>
      <c r="L86" s="26" t="str">
        <f>データ!DH6</f>
        <v>【85.82】</v>
      </c>
      <c r="M86" s="26" t="s">
        <v>44</v>
      </c>
      <c r="N86" s="26" t="s">
        <v>45</v>
      </c>
      <c r="O86" s="26" t="str">
        <f>データ!EO6</f>
        <v>【0.02】</v>
      </c>
    </row>
  </sheetData>
  <sheetProtection algorithmName="SHA-512" hashValue="793+edxyB4qhaOU/+O8f/do3qjdboqtwgRQsM6GK+fi+j8CRllZD11g2xLh+AfuWC6Ye96BIBJpZxQalXf0RtQ==" saltValue="NsDFwKzYvFzATrKuyL3Bf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48</v>
      </c>
      <c r="B3" s="29" t="s">
        <v>49</v>
      </c>
      <c r="C3" s="29" t="s">
        <v>50</v>
      </c>
      <c r="D3" s="29" t="s">
        <v>51</v>
      </c>
      <c r="E3" s="29" t="s">
        <v>52</v>
      </c>
      <c r="F3" s="29" t="s">
        <v>53</v>
      </c>
      <c r="G3" s="29" t="s">
        <v>54</v>
      </c>
      <c r="H3" s="76" t="s">
        <v>55</v>
      </c>
      <c r="I3" s="77"/>
      <c r="J3" s="77"/>
      <c r="K3" s="77"/>
      <c r="L3" s="77"/>
      <c r="M3" s="77"/>
      <c r="N3" s="77"/>
      <c r="O3" s="77"/>
      <c r="P3" s="77"/>
      <c r="Q3" s="77"/>
      <c r="R3" s="77"/>
      <c r="S3" s="77"/>
      <c r="T3" s="77"/>
      <c r="U3" s="77"/>
      <c r="V3" s="77"/>
      <c r="W3" s="77"/>
      <c r="X3" s="78"/>
      <c r="Y3" s="82" t="s">
        <v>56</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57</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58</v>
      </c>
      <c r="B4" s="30"/>
      <c r="C4" s="30"/>
      <c r="D4" s="30"/>
      <c r="E4" s="30"/>
      <c r="F4" s="30"/>
      <c r="G4" s="30"/>
      <c r="H4" s="79"/>
      <c r="I4" s="80"/>
      <c r="J4" s="80"/>
      <c r="K4" s="80"/>
      <c r="L4" s="80"/>
      <c r="M4" s="80"/>
      <c r="N4" s="80"/>
      <c r="O4" s="80"/>
      <c r="P4" s="80"/>
      <c r="Q4" s="80"/>
      <c r="R4" s="80"/>
      <c r="S4" s="80"/>
      <c r="T4" s="80"/>
      <c r="U4" s="80"/>
      <c r="V4" s="80"/>
      <c r="W4" s="80"/>
      <c r="X4" s="81"/>
      <c r="Y4" s="75" t="s">
        <v>59</v>
      </c>
      <c r="Z4" s="75"/>
      <c r="AA4" s="75"/>
      <c r="AB4" s="75"/>
      <c r="AC4" s="75"/>
      <c r="AD4" s="75"/>
      <c r="AE4" s="75"/>
      <c r="AF4" s="75"/>
      <c r="AG4" s="75"/>
      <c r="AH4" s="75"/>
      <c r="AI4" s="75"/>
      <c r="AJ4" s="75" t="s">
        <v>60</v>
      </c>
      <c r="AK4" s="75"/>
      <c r="AL4" s="75"/>
      <c r="AM4" s="75"/>
      <c r="AN4" s="75"/>
      <c r="AO4" s="75"/>
      <c r="AP4" s="75"/>
      <c r="AQ4" s="75"/>
      <c r="AR4" s="75"/>
      <c r="AS4" s="75"/>
      <c r="AT4" s="75"/>
      <c r="AU4" s="75" t="s">
        <v>61</v>
      </c>
      <c r="AV4" s="75"/>
      <c r="AW4" s="75"/>
      <c r="AX4" s="75"/>
      <c r="AY4" s="75"/>
      <c r="AZ4" s="75"/>
      <c r="BA4" s="75"/>
      <c r="BB4" s="75"/>
      <c r="BC4" s="75"/>
      <c r="BD4" s="75"/>
      <c r="BE4" s="75"/>
      <c r="BF4" s="75" t="s">
        <v>62</v>
      </c>
      <c r="BG4" s="75"/>
      <c r="BH4" s="75"/>
      <c r="BI4" s="75"/>
      <c r="BJ4" s="75"/>
      <c r="BK4" s="75"/>
      <c r="BL4" s="75"/>
      <c r="BM4" s="75"/>
      <c r="BN4" s="75"/>
      <c r="BO4" s="75"/>
      <c r="BP4" s="75"/>
      <c r="BQ4" s="75" t="s">
        <v>63</v>
      </c>
      <c r="BR4" s="75"/>
      <c r="BS4" s="75"/>
      <c r="BT4" s="75"/>
      <c r="BU4" s="75"/>
      <c r="BV4" s="75"/>
      <c r="BW4" s="75"/>
      <c r="BX4" s="75"/>
      <c r="BY4" s="75"/>
      <c r="BZ4" s="75"/>
      <c r="CA4" s="75"/>
      <c r="CB4" s="75" t="s">
        <v>64</v>
      </c>
      <c r="CC4" s="75"/>
      <c r="CD4" s="75"/>
      <c r="CE4" s="75"/>
      <c r="CF4" s="75"/>
      <c r="CG4" s="75"/>
      <c r="CH4" s="75"/>
      <c r="CI4" s="75"/>
      <c r="CJ4" s="75"/>
      <c r="CK4" s="75"/>
      <c r="CL4" s="75"/>
      <c r="CM4" s="75" t="s">
        <v>65</v>
      </c>
      <c r="CN4" s="75"/>
      <c r="CO4" s="75"/>
      <c r="CP4" s="75"/>
      <c r="CQ4" s="75"/>
      <c r="CR4" s="75"/>
      <c r="CS4" s="75"/>
      <c r="CT4" s="75"/>
      <c r="CU4" s="75"/>
      <c r="CV4" s="75"/>
      <c r="CW4" s="75"/>
      <c r="CX4" s="75" t="s">
        <v>66</v>
      </c>
      <c r="CY4" s="75"/>
      <c r="CZ4" s="75"/>
      <c r="DA4" s="75"/>
      <c r="DB4" s="75"/>
      <c r="DC4" s="75"/>
      <c r="DD4" s="75"/>
      <c r="DE4" s="75"/>
      <c r="DF4" s="75"/>
      <c r="DG4" s="75"/>
      <c r="DH4" s="75"/>
      <c r="DI4" s="75" t="s">
        <v>67</v>
      </c>
      <c r="DJ4" s="75"/>
      <c r="DK4" s="75"/>
      <c r="DL4" s="75"/>
      <c r="DM4" s="75"/>
      <c r="DN4" s="75"/>
      <c r="DO4" s="75"/>
      <c r="DP4" s="75"/>
      <c r="DQ4" s="75"/>
      <c r="DR4" s="75"/>
      <c r="DS4" s="75"/>
      <c r="DT4" s="75" t="s">
        <v>68</v>
      </c>
      <c r="DU4" s="75"/>
      <c r="DV4" s="75"/>
      <c r="DW4" s="75"/>
      <c r="DX4" s="75"/>
      <c r="DY4" s="75"/>
      <c r="DZ4" s="75"/>
      <c r="EA4" s="75"/>
      <c r="EB4" s="75"/>
      <c r="EC4" s="75"/>
      <c r="ED4" s="75"/>
      <c r="EE4" s="75" t="s">
        <v>69</v>
      </c>
      <c r="EF4" s="75"/>
      <c r="EG4" s="75"/>
      <c r="EH4" s="75"/>
      <c r="EI4" s="75"/>
      <c r="EJ4" s="75"/>
      <c r="EK4" s="75"/>
      <c r="EL4" s="75"/>
      <c r="EM4" s="75"/>
      <c r="EN4" s="75"/>
      <c r="EO4" s="75"/>
    </row>
    <row r="5" spans="1:145" x14ac:dyDescent="0.15">
      <c r="A5" s="28" t="s">
        <v>70</v>
      </c>
      <c r="B5" s="31"/>
      <c r="C5" s="31"/>
      <c r="D5" s="31"/>
      <c r="E5" s="31"/>
      <c r="F5" s="31"/>
      <c r="G5" s="31"/>
      <c r="H5" s="32" t="s">
        <v>71</v>
      </c>
      <c r="I5" s="32" t="s">
        <v>72</v>
      </c>
      <c r="J5" s="32" t="s">
        <v>73</v>
      </c>
      <c r="K5" s="32" t="s">
        <v>74</v>
      </c>
      <c r="L5" s="32" t="s">
        <v>75</v>
      </c>
      <c r="M5" s="32" t="s">
        <v>5</v>
      </c>
      <c r="N5" s="32" t="s">
        <v>76</v>
      </c>
      <c r="O5" s="32" t="s">
        <v>77</v>
      </c>
      <c r="P5" s="32" t="s">
        <v>78</v>
      </c>
      <c r="Q5" s="32" t="s">
        <v>79</v>
      </c>
      <c r="R5" s="32" t="s">
        <v>80</v>
      </c>
      <c r="S5" s="32" t="s">
        <v>81</v>
      </c>
      <c r="T5" s="32" t="s">
        <v>82</v>
      </c>
      <c r="U5" s="32" t="s">
        <v>83</v>
      </c>
      <c r="V5" s="32" t="s">
        <v>84</v>
      </c>
      <c r="W5" s="32" t="s">
        <v>85</v>
      </c>
      <c r="X5" s="32" t="s">
        <v>86</v>
      </c>
      <c r="Y5" s="32" t="s">
        <v>87</v>
      </c>
      <c r="Z5" s="32" t="s">
        <v>88</v>
      </c>
      <c r="AA5" s="32" t="s">
        <v>89</v>
      </c>
      <c r="AB5" s="32" t="s">
        <v>90</v>
      </c>
      <c r="AC5" s="32" t="s">
        <v>91</v>
      </c>
      <c r="AD5" s="32" t="s">
        <v>92</v>
      </c>
      <c r="AE5" s="32" t="s">
        <v>93</v>
      </c>
      <c r="AF5" s="32" t="s">
        <v>94</v>
      </c>
      <c r="AG5" s="32" t="s">
        <v>95</v>
      </c>
      <c r="AH5" s="32" t="s">
        <v>96</v>
      </c>
      <c r="AI5" s="32" t="s">
        <v>31</v>
      </c>
      <c r="AJ5" s="32" t="s">
        <v>87</v>
      </c>
      <c r="AK5" s="32" t="s">
        <v>88</v>
      </c>
      <c r="AL5" s="32" t="s">
        <v>89</v>
      </c>
      <c r="AM5" s="32" t="s">
        <v>90</v>
      </c>
      <c r="AN5" s="32" t="s">
        <v>91</v>
      </c>
      <c r="AO5" s="32" t="s">
        <v>92</v>
      </c>
      <c r="AP5" s="32" t="s">
        <v>93</v>
      </c>
      <c r="AQ5" s="32" t="s">
        <v>94</v>
      </c>
      <c r="AR5" s="32" t="s">
        <v>95</v>
      </c>
      <c r="AS5" s="32" t="s">
        <v>96</v>
      </c>
      <c r="AT5" s="32" t="s">
        <v>97</v>
      </c>
      <c r="AU5" s="32" t="s">
        <v>87</v>
      </c>
      <c r="AV5" s="32" t="s">
        <v>88</v>
      </c>
      <c r="AW5" s="32" t="s">
        <v>89</v>
      </c>
      <c r="AX5" s="32" t="s">
        <v>90</v>
      </c>
      <c r="AY5" s="32" t="s">
        <v>91</v>
      </c>
      <c r="AZ5" s="32" t="s">
        <v>92</v>
      </c>
      <c r="BA5" s="32" t="s">
        <v>93</v>
      </c>
      <c r="BB5" s="32" t="s">
        <v>94</v>
      </c>
      <c r="BC5" s="32" t="s">
        <v>95</v>
      </c>
      <c r="BD5" s="32" t="s">
        <v>96</v>
      </c>
      <c r="BE5" s="32" t="s">
        <v>97</v>
      </c>
      <c r="BF5" s="32" t="s">
        <v>87</v>
      </c>
      <c r="BG5" s="32" t="s">
        <v>88</v>
      </c>
      <c r="BH5" s="32" t="s">
        <v>89</v>
      </c>
      <c r="BI5" s="32" t="s">
        <v>90</v>
      </c>
      <c r="BJ5" s="32" t="s">
        <v>91</v>
      </c>
      <c r="BK5" s="32" t="s">
        <v>92</v>
      </c>
      <c r="BL5" s="32" t="s">
        <v>93</v>
      </c>
      <c r="BM5" s="32" t="s">
        <v>94</v>
      </c>
      <c r="BN5" s="32" t="s">
        <v>95</v>
      </c>
      <c r="BO5" s="32" t="s">
        <v>96</v>
      </c>
      <c r="BP5" s="32" t="s">
        <v>97</v>
      </c>
      <c r="BQ5" s="32" t="s">
        <v>87</v>
      </c>
      <c r="BR5" s="32" t="s">
        <v>88</v>
      </c>
      <c r="BS5" s="32" t="s">
        <v>89</v>
      </c>
      <c r="BT5" s="32" t="s">
        <v>90</v>
      </c>
      <c r="BU5" s="32" t="s">
        <v>91</v>
      </c>
      <c r="BV5" s="32" t="s">
        <v>92</v>
      </c>
      <c r="BW5" s="32" t="s">
        <v>93</v>
      </c>
      <c r="BX5" s="32" t="s">
        <v>94</v>
      </c>
      <c r="BY5" s="32" t="s">
        <v>95</v>
      </c>
      <c r="BZ5" s="32" t="s">
        <v>96</v>
      </c>
      <c r="CA5" s="32" t="s">
        <v>97</v>
      </c>
      <c r="CB5" s="32" t="s">
        <v>87</v>
      </c>
      <c r="CC5" s="32" t="s">
        <v>88</v>
      </c>
      <c r="CD5" s="32" t="s">
        <v>89</v>
      </c>
      <c r="CE5" s="32" t="s">
        <v>90</v>
      </c>
      <c r="CF5" s="32" t="s">
        <v>91</v>
      </c>
      <c r="CG5" s="32" t="s">
        <v>92</v>
      </c>
      <c r="CH5" s="32" t="s">
        <v>93</v>
      </c>
      <c r="CI5" s="32" t="s">
        <v>94</v>
      </c>
      <c r="CJ5" s="32" t="s">
        <v>95</v>
      </c>
      <c r="CK5" s="32" t="s">
        <v>96</v>
      </c>
      <c r="CL5" s="32" t="s">
        <v>97</v>
      </c>
      <c r="CM5" s="32" t="s">
        <v>87</v>
      </c>
      <c r="CN5" s="32" t="s">
        <v>88</v>
      </c>
      <c r="CO5" s="32" t="s">
        <v>89</v>
      </c>
      <c r="CP5" s="32" t="s">
        <v>90</v>
      </c>
      <c r="CQ5" s="32" t="s">
        <v>91</v>
      </c>
      <c r="CR5" s="32" t="s">
        <v>92</v>
      </c>
      <c r="CS5" s="32" t="s">
        <v>93</v>
      </c>
      <c r="CT5" s="32" t="s">
        <v>94</v>
      </c>
      <c r="CU5" s="32" t="s">
        <v>95</v>
      </c>
      <c r="CV5" s="32" t="s">
        <v>96</v>
      </c>
      <c r="CW5" s="32" t="s">
        <v>97</v>
      </c>
      <c r="CX5" s="32" t="s">
        <v>87</v>
      </c>
      <c r="CY5" s="32" t="s">
        <v>88</v>
      </c>
      <c r="CZ5" s="32" t="s">
        <v>89</v>
      </c>
      <c r="DA5" s="32" t="s">
        <v>90</v>
      </c>
      <c r="DB5" s="32" t="s">
        <v>91</v>
      </c>
      <c r="DC5" s="32" t="s">
        <v>92</v>
      </c>
      <c r="DD5" s="32" t="s">
        <v>93</v>
      </c>
      <c r="DE5" s="32" t="s">
        <v>94</v>
      </c>
      <c r="DF5" s="32" t="s">
        <v>95</v>
      </c>
      <c r="DG5" s="32" t="s">
        <v>96</v>
      </c>
      <c r="DH5" s="32" t="s">
        <v>97</v>
      </c>
      <c r="DI5" s="32" t="s">
        <v>87</v>
      </c>
      <c r="DJ5" s="32" t="s">
        <v>88</v>
      </c>
      <c r="DK5" s="32" t="s">
        <v>89</v>
      </c>
      <c r="DL5" s="32" t="s">
        <v>90</v>
      </c>
      <c r="DM5" s="32" t="s">
        <v>91</v>
      </c>
      <c r="DN5" s="32" t="s">
        <v>92</v>
      </c>
      <c r="DO5" s="32" t="s">
        <v>93</v>
      </c>
      <c r="DP5" s="32" t="s">
        <v>94</v>
      </c>
      <c r="DQ5" s="32" t="s">
        <v>95</v>
      </c>
      <c r="DR5" s="32" t="s">
        <v>96</v>
      </c>
      <c r="DS5" s="32" t="s">
        <v>97</v>
      </c>
      <c r="DT5" s="32" t="s">
        <v>87</v>
      </c>
      <c r="DU5" s="32" t="s">
        <v>88</v>
      </c>
      <c r="DV5" s="32" t="s">
        <v>89</v>
      </c>
      <c r="DW5" s="32" t="s">
        <v>90</v>
      </c>
      <c r="DX5" s="32" t="s">
        <v>91</v>
      </c>
      <c r="DY5" s="32" t="s">
        <v>92</v>
      </c>
      <c r="DZ5" s="32" t="s">
        <v>93</v>
      </c>
      <c r="EA5" s="32" t="s">
        <v>94</v>
      </c>
      <c r="EB5" s="32" t="s">
        <v>95</v>
      </c>
      <c r="EC5" s="32" t="s">
        <v>96</v>
      </c>
      <c r="ED5" s="32" t="s">
        <v>97</v>
      </c>
      <c r="EE5" s="32" t="s">
        <v>87</v>
      </c>
      <c r="EF5" s="32" t="s">
        <v>88</v>
      </c>
      <c r="EG5" s="32" t="s">
        <v>89</v>
      </c>
      <c r="EH5" s="32" t="s">
        <v>90</v>
      </c>
      <c r="EI5" s="32" t="s">
        <v>91</v>
      </c>
      <c r="EJ5" s="32" t="s">
        <v>92</v>
      </c>
      <c r="EK5" s="32" t="s">
        <v>93</v>
      </c>
      <c r="EL5" s="32" t="s">
        <v>94</v>
      </c>
      <c r="EM5" s="32" t="s">
        <v>95</v>
      </c>
      <c r="EN5" s="32" t="s">
        <v>96</v>
      </c>
      <c r="EO5" s="32" t="s">
        <v>97</v>
      </c>
    </row>
    <row r="6" spans="1:145" s="36" customFormat="1" x14ac:dyDescent="0.15">
      <c r="A6" s="28" t="s">
        <v>98</v>
      </c>
      <c r="B6" s="33">
        <f>B7</f>
        <v>2018</v>
      </c>
      <c r="C6" s="33">
        <f t="shared" ref="C6:X6" si="3">C7</f>
        <v>112101</v>
      </c>
      <c r="D6" s="33">
        <f t="shared" si="3"/>
        <v>47</v>
      </c>
      <c r="E6" s="33">
        <f t="shared" si="3"/>
        <v>17</v>
      </c>
      <c r="F6" s="33">
        <f t="shared" si="3"/>
        <v>5</v>
      </c>
      <c r="G6" s="33">
        <f t="shared" si="3"/>
        <v>0</v>
      </c>
      <c r="H6" s="33" t="str">
        <f t="shared" si="3"/>
        <v>埼玉県　加須市</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11.51</v>
      </c>
      <c r="Q6" s="34">
        <f t="shared" si="3"/>
        <v>98.76</v>
      </c>
      <c r="R6" s="34">
        <f t="shared" si="3"/>
        <v>3482</v>
      </c>
      <c r="S6" s="34">
        <f t="shared" si="3"/>
        <v>113321</v>
      </c>
      <c r="T6" s="34">
        <f t="shared" si="3"/>
        <v>133.30000000000001</v>
      </c>
      <c r="U6" s="34">
        <f t="shared" si="3"/>
        <v>850.12</v>
      </c>
      <c r="V6" s="34">
        <f t="shared" si="3"/>
        <v>13022</v>
      </c>
      <c r="W6" s="34">
        <f t="shared" si="3"/>
        <v>10.43</v>
      </c>
      <c r="X6" s="34">
        <f t="shared" si="3"/>
        <v>1248.51</v>
      </c>
      <c r="Y6" s="35">
        <f>IF(Y7="",NA(),Y7)</f>
        <v>74.14</v>
      </c>
      <c r="Z6" s="35">
        <f t="shared" ref="Z6:AH6" si="4">IF(Z7="",NA(),Z7)</f>
        <v>78.78</v>
      </c>
      <c r="AA6" s="35">
        <f t="shared" si="4"/>
        <v>82.81</v>
      </c>
      <c r="AB6" s="35">
        <f t="shared" si="4"/>
        <v>84.87</v>
      </c>
      <c r="AC6" s="35">
        <f t="shared" si="4"/>
        <v>77.67</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1161.05</v>
      </c>
      <c r="BL6" s="35">
        <f t="shared" si="7"/>
        <v>1081.8</v>
      </c>
      <c r="BM6" s="35">
        <f t="shared" si="7"/>
        <v>974.93</v>
      </c>
      <c r="BN6" s="35">
        <f t="shared" si="7"/>
        <v>855.8</v>
      </c>
      <c r="BO6" s="35">
        <f t="shared" si="7"/>
        <v>789.46</v>
      </c>
      <c r="BP6" s="34" t="str">
        <f>IF(BP7="","",IF(BP7="-","【-】","【"&amp;SUBSTITUTE(TEXT(BP7,"#,##0.00"),"-","△")&amp;"】"))</f>
        <v>【747.76】</v>
      </c>
      <c r="BQ6" s="35">
        <f>IF(BQ7="",NA(),BQ7)</f>
        <v>54.44</v>
      </c>
      <c r="BR6" s="35">
        <f t="shared" ref="BR6:BZ6" si="8">IF(BR7="",NA(),BR7)</f>
        <v>53.16</v>
      </c>
      <c r="BS6" s="35">
        <f t="shared" si="8"/>
        <v>57.87</v>
      </c>
      <c r="BT6" s="35">
        <f t="shared" si="8"/>
        <v>61.61</v>
      </c>
      <c r="BU6" s="35">
        <f t="shared" si="8"/>
        <v>58.97</v>
      </c>
      <c r="BV6" s="35">
        <f t="shared" si="8"/>
        <v>41.08</v>
      </c>
      <c r="BW6" s="35">
        <f t="shared" si="8"/>
        <v>52.19</v>
      </c>
      <c r="BX6" s="35">
        <f t="shared" si="8"/>
        <v>55.32</v>
      </c>
      <c r="BY6" s="35">
        <f t="shared" si="8"/>
        <v>59.8</v>
      </c>
      <c r="BZ6" s="35">
        <f t="shared" si="8"/>
        <v>57.77</v>
      </c>
      <c r="CA6" s="34" t="str">
        <f>IF(CA7="","",IF(CA7="-","【-】","【"&amp;SUBSTITUTE(TEXT(CA7,"#,##0.00"),"-","△")&amp;"】"))</f>
        <v>【59.51】</v>
      </c>
      <c r="CB6" s="35">
        <f>IF(CB7="",NA(),CB7)</f>
        <v>294.72000000000003</v>
      </c>
      <c r="CC6" s="35">
        <f t="shared" ref="CC6:CK6" si="9">IF(CC7="",NA(),CC7)</f>
        <v>297.27</v>
      </c>
      <c r="CD6" s="35">
        <f t="shared" si="9"/>
        <v>269.38</v>
      </c>
      <c r="CE6" s="35">
        <f t="shared" si="9"/>
        <v>252.77</v>
      </c>
      <c r="CF6" s="35">
        <f t="shared" si="9"/>
        <v>267.83</v>
      </c>
      <c r="CG6" s="35">
        <f t="shared" si="9"/>
        <v>378.08</v>
      </c>
      <c r="CH6" s="35">
        <f t="shared" si="9"/>
        <v>296.14</v>
      </c>
      <c r="CI6" s="35">
        <f t="shared" si="9"/>
        <v>283.17</v>
      </c>
      <c r="CJ6" s="35">
        <f t="shared" si="9"/>
        <v>263.76</v>
      </c>
      <c r="CK6" s="35">
        <f t="shared" si="9"/>
        <v>274.35000000000002</v>
      </c>
      <c r="CL6" s="34" t="str">
        <f>IF(CL7="","",IF(CL7="-","【-】","【"&amp;SUBSTITUTE(TEXT(CL7,"#,##0.00"),"-","△")&amp;"】"))</f>
        <v>【261.46】</v>
      </c>
      <c r="CM6" s="35">
        <f>IF(CM7="",NA(),CM7)</f>
        <v>49.95</v>
      </c>
      <c r="CN6" s="35">
        <f t="shared" ref="CN6:CV6" si="10">IF(CN7="",NA(),CN7)</f>
        <v>49.43</v>
      </c>
      <c r="CO6" s="35">
        <f t="shared" si="10"/>
        <v>49.86</v>
      </c>
      <c r="CP6" s="35">
        <f t="shared" si="10"/>
        <v>50.45</v>
      </c>
      <c r="CQ6" s="35">
        <f t="shared" si="10"/>
        <v>50.24</v>
      </c>
      <c r="CR6" s="35">
        <f t="shared" si="10"/>
        <v>44.69</v>
      </c>
      <c r="CS6" s="35">
        <f t="shared" si="10"/>
        <v>52.31</v>
      </c>
      <c r="CT6" s="35">
        <f t="shared" si="10"/>
        <v>60.65</v>
      </c>
      <c r="CU6" s="35">
        <f t="shared" si="10"/>
        <v>51.75</v>
      </c>
      <c r="CV6" s="35">
        <f t="shared" si="10"/>
        <v>50.68</v>
      </c>
      <c r="CW6" s="34" t="str">
        <f>IF(CW7="","",IF(CW7="-","【-】","【"&amp;SUBSTITUTE(TEXT(CW7,"#,##0.00"),"-","△")&amp;"】"))</f>
        <v>【52.23】</v>
      </c>
      <c r="CX6" s="35">
        <f>IF(CX7="",NA(),CX7)</f>
        <v>70.25</v>
      </c>
      <c r="CY6" s="35">
        <f t="shared" ref="CY6:DG6" si="11">IF(CY7="",NA(),CY7)</f>
        <v>71.67</v>
      </c>
      <c r="CZ6" s="35">
        <f t="shared" si="11"/>
        <v>72.83</v>
      </c>
      <c r="DA6" s="35">
        <f t="shared" si="11"/>
        <v>73.95</v>
      </c>
      <c r="DB6" s="35">
        <f t="shared" si="11"/>
        <v>74.87</v>
      </c>
      <c r="DC6" s="35">
        <f t="shared" si="11"/>
        <v>70.59</v>
      </c>
      <c r="DD6" s="35">
        <f t="shared" si="11"/>
        <v>84.32</v>
      </c>
      <c r="DE6" s="35">
        <f t="shared" si="11"/>
        <v>84.58</v>
      </c>
      <c r="DF6" s="35">
        <f t="shared" si="11"/>
        <v>84.84</v>
      </c>
      <c r="DG6" s="35">
        <f t="shared" si="11"/>
        <v>84.86</v>
      </c>
      <c r="DH6" s="34" t="str">
        <f>IF(DH7="","",IF(DH7="-","【-】","【"&amp;SUBSTITUTE(TEXT(DH7,"#,##0.00"),"-","△")&amp;"】"))</f>
        <v>【85.82】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7.0000000000000007E-2</v>
      </c>
      <c r="EK6" s="35">
        <f t="shared" si="14"/>
        <v>0.01</v>
      </c>
      <c r="EL6" s="35">
        <f t="shared" si="14"/>
        <v>2.0499999999999998</v>
      </c>
      <c r="EM6" s="35">
        <f t="shared" si="14"/>
        <v>0.01</v>
      </c>
      <c r="EN6" s="35">
        <f t="shared" si="14"/>
        <v>0.01</v>
      </c>
      <c r="EO6" s="34" t="str">
        <f>IF(EO7="","",IF(EO7="-","【-】","【"&amp;SUBSTITUTE(TEXT(EO7,"#,##0.00"),"-","△")&amp;"】"))</f>
        <v>【0.02】</v>
      </c>
    </row>
    <row r="7" spans="1:145" s="36" customFormat="1" x14ac:dyDescent="0.15">
      <c r="A7" s="28"/>
      <c r="B7" s="37">
        <v>2018</v>
      </c>
      <c r="C7" s="37">
        <v>112101</v>
      </c>
      <c r="D7" s="37">
        <v>47</v>
      </c>
      <c r="E7" s="37">
        <v>17</v>
      </c>
      <c r="F7" s="37">
        <v>5</v>
      </c>
      <c r="G7" s="37">
        <v>0</v>
      </c>
      <c r="H7" s="37" t="s">
        <v>99</v>
      </c>
      <c r="I7" s="37" t="s">
        <v>100</v>
      </c>
      <c r="J7" s="37" t="s">
        <v>101</v>
      </c>
      <c r="K7" s="37" t="s">
        <v>102</v>
      </c>
      <c r="L7" s="37" t="s">
        <v>103</v>
      </c>
      <c r="M7" s="37" t="s">
        <v>104</v>
      </c>
      <c r="N7" s="38" t="s">
        <v>105</v>
      </c>
      <c r="O7" s="38" t="s">
        <v>106</v>
      </c>
      <c r="P7" s="38">
        <v>11.51</v>
      </c>
      <c r="Q7" s="38">
        <v>98.76</v>
      </c>
      <c r="R7" s="38">
        <v>3482</v>
      </c>
      <c r="S7" s="38">
        <v>113321</v>
      </c>
      <c r="T7" s="38">
        <v>133.30000000000001</v>
      </c>
      <c r="U7" s="38">
        <v>850.12</v>
      </c>
      <c r="V7" s="38">
        <v>13022</v>
      </c>
      <c r="W7" s="38">
        <v>10.43</v>
      </c>
      <c r="X7" s="38">
        <v>1248.51</v>
      </c>
      <c r="Y7" s="38">
        <v>74.14</v>
      </c>
      <c r="Z7" s="38">
        <v>78.78</v>
      </c>
      <c r="AA7" s="38">
        <v>82.81</v>
      </c>
      <c r="AB7" s="38">
        <v>84.87</v>
      </c>
      <c r="AC7" s="38">
        <v>77.67</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1161.05</v>
      </c>
      <c r="BL7" s="38">
        <v>1081.8</v>
      </c>
      <c r="BM7" s="38">
        <v>974.93</v>
      </c>
      <c r="BN7" s="38">
        <v>855.8</v>
      </c>
      <c r="BO7" s="38">
        <v>789.46</v>
      </c>
      <c r="BP7" s="38">
        <v>747.76</v>
      </c>
      <c r="BQ7" s="38">
        <v>54.44</v>
      </c>
      <c r="BR7" s="38">
        <v>53.16</v>
      </c>
      <c r="BS7" s="38">
        <v>57.87</v>
      </c>
      <c r="BT7" s="38">
        <v>61.61</v>
      </c>
      <c r="BU7" s="38">
        <v>58.97</v>
      </c>
      <c r="BV7" s="38">
        <v>41.08</v>
      </c>
      <c r="BW7" s="38">
        <v>52.19</v>
      </c>
      <c r="BX7" s="38">
        <v>55.32</v>
      </c>
      <c r="BY7" s="38">
        <v>59.8</v>
      </c>
      <c r="BZ7" s="38">
        <v>57.77</v>
      </c>
      <c r="CA7" s="38">
        <v>59.51</v>
      </c>
      <c r="CB7" s="38">
        <v>294.72000000000003</v>
      </c>
      <c r="CC7" s="38">
        <v>297.27</v>
      </c>
      <c r="CD7" s="38">
        <v>269.38</v>
      </c>
      <c r="CE7" s="38">
        <v>252.77</v>
      </c>
      <c r="CF7" s="38">
        <v>267.83</v>
      </c>
      <c r="CG7" s="38">
        <v>378.08</v>
      </c>
      <c r="CH7" s="38">
        <v>296.14</v>
      </c>
      <c r="CI7" s="38">
        <v>283.17</v>
      </c>
      <c r="CJ7" s="38">
        <v>263.76</v>
      </c>
      <c r="CK7" s="38">
        <v>274.35000000000002</v>
      </c>
      <c r="CL7" s="38">
        <v>261.45999999999998</v>
      </c>
      <c r="CM7" s="38">
        <v>49.95</v>
      </c>
      <c r="CN7" s="38">
        <v>49.43</v>
      </c>
      <c r="CO7" s="38">
        <v>49.86</v>
      </c>
      <c r="CP7" s="38">
        <v>50.45</v>
      </c>
      <c r="CQ7" s="38">
        <v>50.24</v>
      </c>
      <c r="CR7" s="38">
        <v>44.69</v>
      </c>
      <c r="CS7" s="38">
        <v>52.31</v>
      </c>
      <c r="CT7" s="38">
        <v>60.65</v>
      </c>
      <c r="CU7" s="38">
        <v>51.75</v>
      </c>
      <c r="CV7" s="38">
        <v>50.68</v>
      </c>
      <c r="CW7" s="38">
        <v>52.23</v>
      </c>
      <c r="CX7" s="38">
        <v>70.25</v>
      </c>
      <c r="CY7" s="38">
        <v>71.67</v>
      </c>
      <c r="CZ7" s="38">
        <v>72.83</v>
      </c>
      <c r="DA7" s="38">
        <v>73.95</v>
      </c>
      <c r="DB7" s="38">
        <v>74.87</v>
      </c>
      <c r="DC7" s="38">
        <v>70.59</v>
      </c>
      <c r="DD7" s="38">
        <v>84.32</v>
      </c>
      <c r="DE7" s="38">
        <v>84.58</v>
      </c>
      <c r="DF7" s="38">
        <v>84.84</v>
      </c>
      <c r="DG7" s="38">
        <v>84.86</v>
      </c>
      <c r="DH7" s="38">
        <v>85.82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7.0000000000000007E-2</v>
      </c>
      <c r="EK7" s="38">
        <v>0.01</v>
      </c>
      <c r="EL7" s="38">
        <v>2.0499999999999998</v>
      </c>
      <c r="EM7" s="38">
        <v>0.01</v>
      </c>
      <c r="EN7" s="38">
        <v>0.01</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107</v>
      </c>
      <c r="C9" s="40" t="s">
        <v>108</v>
      </c>
      <c r="D9" s="40" t="s">
        <v>109</v>
      </c>
      <c r="E9" s="40" t="s">
        <v>110</v>
      </c>
      <c r="F9" s="40" t="s">
        <v>111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49</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加須市役所</cp:lastModifiedBy>
  <cp:lastPrinted>2020-01-17T01:41:53Z</cp:lastPrinted>
  <dcterms:created xsi:type="dcterms:W3CDTF">2019-12-05T05:18:15Z</dcterms:created>
  <dcterms:modified xsi:type="dcterms:W3CDTF">2020-01-17T01:48:28Z</dcterms:modified>
  <cp:category/>
</cp:coreProperties>
</file>