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9200" windowHeight="11460" tabRatio="931" activeTab="0"/>
  </bookViews>
  <sheets>
    <sheet name="歳入総括" sheetId="1" r:id="rId1"/>
    <sheet name="目的別総括" sheetId="2" r:id="rId2"/>
    <sheet name="性質別総括" sheetId="3" r:id="rId3"/>
    <sheet name="市町村税・繰入金内訳" sheetId="4" r:id="rId4"/>
    <sheet name="地方債内訳" sheetId="5" r:id="rId5"/>
    <sheet name="普建積立内訳" sheetId="6" r:id="rId6"/>
    <sheet name="予算総額" sheetId="7" r:id="rId7"/>
  </sheets>
  <definedNames>
    <definedName name="_xlnm.Print_Area" localSheetId="0">'歳入総括'!$A$1:$L$33</definedName>
    <definedName name="_xlnm.Print_Area" localSheetId="3">'市町村税・繰入金内訳'!$A$1:$L$29</definedName>
    <definedName name="_xlnm.Print_Area" localSheetId="2">'性質別総括'!$A$1:$M$24</definedName>
    <definedName name="_xlnm.Print_Area" localSheetId="4">'地方債内訳'!$A$1:$K$14</definedName>
    <definedName name="_xlnm.Print_Area" localSheetId="5">'普建積立内訳'!$A$1:$K$19</definedName>
    <definedName name="_xlnm.Print_Area" localSheetId="1">'目的別総括'!$A$1:$L$18</definedName>
    <definedName name="_xlnm.Print_Area" localSheetId="6">'予算総額'!$A$1:$G$74</definedName>
    <definedName name="その他の時間" localSheetId="3">#REF!</definedName>
    <definedName name="その他の時間">#REF!</definedName>
    <definedName name="その他の理由" localSheetId="3">#REF!</definedName>
    <definedName name="その他の理由">#REF!</definedName>
    <definedName name="リスト" localSheetId="3">#REF!</definedName>
    <definedName name="リスト">#REF!</definedName>
    <definedName name="勤務地" localSheetId="3">#REF!</definedName>
    <definedName name="勤務地">#REF!</definedName>
    <definedName name="事務室内" localSheetId="3">#REF!</definedName>
    <definedName name="事務室内">#REF!</definedName>
    <definedName name="事務室内の時間" localSheetId="3">#REF!</definedName>
    <definedName name="事務室内の時間">#REF!</definedName>
    <definedName name="職位" localSheetId="3">#REF!</definedName>
    <definedName name="職位">#REF!</definedName>
    <definedName name="前年度数値等" localSheetId="3">#REF!</definedName>
    <definedName name="前年度数値等" localSheetId="6">#REF!</definedName>
    <definedName name="前年度数値等">#REF!</definedName>
    <definedName name="庁舎外" localSheetId="3">#REF!</definedName>
    <definedName name="庁舎外">#REF!</definedName>
    <definedName name="庁舎外の時間" localSheetId="3">#REF!</definedName>
    <definedName name="庁舎外の時間">#REF!</definedName>
    <definedName name="庁舎内" localSheetId="3">#REF!</definedName>
    <definedName name="庁舎内">#REF!</definedName>
    <definedName name="庁舎内の時間" localSheetId="3">#REF!</definedName>
    <definedName name="庁舎内の時間">#REF!</definedName>
    <definedName name="年齢" localSheetId="3">#REF!</definedName>
    <definedName name="年齢">#REF!</definedName>
  </definedNames>
  <calcPr fullCalcOnLoad="1"/>
</workbook>
</file>

<file path=xl/comments6.xml><?xml version="1.0" encoding="utf-8"?>
<comments xmlns="http://schemas.openxmlformats.org/spreadsheetml/2006/main">
  <authors>
    <author>作成者</author>
  </authors>
  <commentList>
    <comment ref="H19" authorId="0">
      <text>
        <r>
          <rPr>
            <b/>
            <sz val="9"/>
            <rFont val="ＭＳ Ｐゴシック"/>
            <family val="3"/>
          </rPr>
          <t>前年度　8,418,296　⇒差176
狭山市　繰出金に計上すべき土地開発基金
　　　　　積立金175を積立金に誤計上
川口市　繰出金に計上すべき土地開発基金
　　　　　積立金1を積立金に誤計上</t>
        </r>
      </text>
    </comment>
  </commentList>
</comments>
</file>

<file path=xl/sharedStrings.xml><?xml version="1.0" encoding="utf-8"?>
<sst xmlns="http://schemas.openxmlformats.org/spreadsheetml/2006/main" count="275" uniqueCount="198">
  <si>
    <t>総務債</t>
  </si>
  <si>
    <t>民生債</t>
  </si>
  <si>
    <t>衛生債</t>
  </si>
  <si>
    <t>土木債</t>
  </si>
  <si>
    <t>教育債</t>
  </si>
  <si>
    <t>その他</t>
  </si>
  <si>
    <t>臨時財政対策債</t>
  </si>
  <si>
    <t>財政調整基金積立金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</si>
  <si>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</si>
  <si>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</si>
  <si>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</si>
  <si>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</si>
  <si>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</si>
  <si>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</si>
  <si>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</si>
  <si>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</si>
  <si>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</si>
  <si>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</si>
  <si>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</si>
  <si>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</si>
  <si>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</si>
  <si>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</si>
  <si>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</si>
  <si>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</si>
  <si>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</si>
  <si>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</si>
  <si>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</si>
  <si>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</si>
  <si>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</si>
  <si>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</si>
  <si>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</si>
  <si>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</si>
  <si>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</si>
  <si>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</si>
  <si>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</si>
  <si>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</si>
  <si>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</si>
  <si>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</si>
  <si>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</si>
  <si>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</si>
  <si>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</si>
  <si>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</si>
  <si>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</si>
  <si>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</si>
  <si>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</si>
  <si>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</si>
  <si>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</si>
  <si>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</si>
  <si>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</si>
  <si>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</si>
  <si>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</si>
  <si>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</si>
  <si>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</si>
  <si>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</si>
  <si>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</si>
  <si>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</si>
  <si>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</si>
  <si>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</si>
  <si>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</si>
  <si>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</si>
  <si>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</si>
  <si>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</si>
  <si>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</si>
  <si>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</si>
  <si>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</si>
  <si>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</si>
  <si>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</si>
  <si>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</si>
  <si>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</si>
  <si>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</si>
  <si>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番号</t>
  </si>
  <si>
    <t>団体名</t>
  </si>
  <si>
    <t>増減率</t>
  </si>
  <si>
    <t>白岡市</t>
  </si>
  <si>
    <t>市　　　　　　計</t>
  </si>
  <si>
    <t>町　　村　　計</t>
  </si>
  <si>
    <t>県　　　　　　計</t>
  </si>
  <si>
    <t>分離課税所得割交付金</t>
  </si>
  <si>
    <t>(Ｄ)</t>
  </si>
  <si>
    <t>　　　(Ｃ)</t>
  </si>
  <si>
    <t>　　　　(Ｂ)</t>
  </si>
  <si>
    <t>(Ａ)</t>
  </si>
  <si>
    <t>備考</t>
  </si>
  <si>
    <t>(Ｃ)/(B)</t>
  </si>
  <si>
    <t>(A)-(B)</t>
  </si>
  <si>
    <t>普通会計当初予算額</t>
  </si>
  <si>
    <t>増減額</t>
  </si>
  <si>
    <t>(単位：千円)</t>
  </si>
  <si>
    <r>
      <t>（９）　予算総額</t>
    </r>
    <r>
      <rPr>
        <b/>
        <sz val="18"/>
        <rFont val="ＭＳ Ｐゴシック"/>
        <family val="3"/>
      </rPr>
      <t>の市町村別明細</t>
    </r>
  </si>
  <si>
    <t>合　　　　　計</t>
  </si>
  <si>
    <t>県支出金</t>
  </si>
  <si>
    <t>国庫支出金</t>
  </si>
  <si>
    <t>交通安全対策特別交付金</t>
  </si>
  <si>
    <t>地方交付税</t>
  </si>
  <si>
    <t>地方特例交付金</t>
  </si>
  <si>
    <t>国有提供施設等所在
市町村助成交付金</t>
  </si>
  <si>
    <t>軽油引取税交付金</t>
  </si>
  <si>
    <t>自動車取得税交付金</t>
  </si>
  <si>
    <t>-</t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</si>
  <si>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</si>
  <si>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</si>
  <si>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</si>
  <si>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</si>
  <si>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</si>
  <si>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</si>
  <si>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諸収入</t>
  </si>
  <si>
    <t>繰越金</t>
  </si>
  <si>
    <t>繰入金</t>
  </si>
  <si>
    <t>寄附金</t>
  </si>
  <si>
    <t>財産収入</t>
  </si>
  <si>
    <t>使用料及び手数料</t>
  </si>
  <si>
    <t>分担金及び負担金</t>
  </si>
  <si>
    <t>市町村税</t>
  </si>
  <si>
    <t>金額A-B</t>
  </si>
  <si>
    <t>構成比</t>
  </si>
  <si>
    <t>金額(B)</t>
  </si>
  <si>
    <t>金額(A)</t>
  </si>
  <si>
    <t>増　　　　　　　　　　　　減</t>
  </si>
  <si>
    <t>（単位：千円）</t>
  </si>
  <si>
    <t>（１）　歳入</t>
  </si>
  <si>
    <t>３　全市町村のデータ</t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</si>
  <si>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</si>
  <si>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</si>
  <si>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</si>
  <si>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</si>
  <si>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</si>
  <si>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</si>
  <si>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</si>
  <si>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</si>
  <si>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</si>
  <si>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</si>
  <si>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</si>
  <si>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</si>
  <si>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</si>
  <si>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区　　　　　　　　分</t>
  </si>
  <si>
    <t>（２）　歳出（目的別）</t>
  </si>
  <si>
    <t>合　　　　　　　　　計</t>
  </si>
  <si>
    <t>計</t>
  </si>
  <si>
    <t>予備費</t>
  </si>
  <si>
    <t>繰出金</t>
  </si>
  <si>
    <t>貸付金</t>
  </si>
  <si>
    <t>投資及び出資金</t>
  </si>
  <si>
    <t>積立金</t>
  </si>
  <si>
    <t>補助費等</t>
  </si>
  <si>
    <t>維持補修費</t>
  </si>
  <si>
    <t>物件費</t>
  </si>
  <si>
    <t>その他の経費</t>
  </si>
  <si>
    <t>-</t>
  </si>
  <si>
    <t>失業対策事業費</t>
  </si>
  <si>
    <t>災害復旧事業費</t>
  </si>
  <si>
    <t>普通建設事業費</t>
  </si>
  <si>
    <t>投資的経費</t>
  </si>
  <si>
    <t>公債費</t>
  </si>
  <si>
    <t>扶助費</t>
  </si>
  <si>
    <t xml:space="preserve">    うち退職手当</t>
  </si>
  <si>
    <t xml:space="preserve">  うち職員給</t>
  </si>
  <si>
    <t>人件費</t>
  </si>
  <si>
    <t>義務的経費</t>
  </si>
  <si>
    <t>（３）　歳出（性質別）</t>
  </si>
  <si>
    <t>他会計繰入金</t>
  </si>
  <si>
    <t>その他特定目的基金繰入金</t>
  </si>
  <si>
    <t>減債基金繰入金</t>
  </si>
  <si>
    <t>財政調整基金繰入金</t>
  </si>
  <si>
    <t>内訳</t>
  </si>
  <si>
    <t>（５）　繰入金の内訳</t>
  </si>
  <si>
    <t>都市計画税</t>
  </si>
  <si>
    <t>たばこ税</t>
  </si>
  <si>
    <t>軽自動車税</t>
  </si>
  <si>
    <t>固定資産税</t>
  </si>
  <si>
    <t>法人税割</t>
  </si>
  <si>
    <t>法人均等割</t>
  </si>
  <si>
    <t>法人住民税</t>
  </si>
  <si>
    <t>所得割</t>
  </si>
  <si>
    <t>個人均等割</t>
  </si>
  <si>
    <t>個人住民税</t>
  </si>
  <si>
    <t>市町村民税</t>
  </si>
  <si>
    <t>（４）　市町村税の内訳</t>
  </si>
  <si>
    <t>合計</t>
  </si>
  <si>
    <t>小計（1～6）</t>
  </si>
  <si>
    <t>その他特定目的基金積立金</t>
  </si>
  <si>
    <t>減債基金積立金</t>
  </si>
  <si>
    <t>（８）　積立金の内訳</t>
  </si>
  <si>
    <t>単独事業費</t>
  </si>
  <si>
    <t>国直轄事業負担金</t>
  </si>
  <si>
    <t>国庫補助事業費</t>
  </si>
  <si>
    <t>（７）　普通建設事業費の内訳</t>
  </si>
  <si>
    <t>地方債</t>
  </si>
  <si>
    <t>（６）　地方債の内訳</t>
  </si>
  <si>
    <t>環境性能割交付金</t>
  </si>
  <si>
    <t>令和元年度</t>
  </si>
  <si>
    <t>令和元年度当初予算額</t>
  </si>
  <si>
    <t>令和2年度当初予算額</t>
  </si>
  <si>
    <t>令和元年度当初予算額</t>
  </si>
  <si>
    <t>令和元年度当初予算額</t>
  </si>
  <si>
    <t>令和元年度当初予算額</t>
  </si>
  <si>
    <t>法人事業税交付金</t>
  </si>
  <si>
    <t>皆増</t>
  </si>
  <si>
    <t>令和2年度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</si>
</sst>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#,##0.0%;&quot;▲ &quot;#,##0.0%"/>
    <numFmt numFmtId="180" formatCode="0.0%"/>
    <numFmt numFmtId="181" formatCode="&quot;平&quot;&quot;成&quot;0&quot;年&quot;&quot;度&quot;"/>
    <numFmt numFmtId="182" formatCode="0.0;&quot;▲ &quot;0.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28"/>
      <name val="ＭＳ 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>
        <color indexed="63"/>
      </bottom>
    </border>
    <border>
      <left style="thin"/>
      <right/>
      <top style="dotted"/>
      <bottom/>
    </border>
    <border>
      <left style="thin"/>
      <right/>
      <top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>
        <color indexed="63"/>
      </right>
      <top/>
      <bottom style="dott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29" borderId="0" applyNumberFormat="0" applyBorder="0" applyAlignment="0" applyProtection="0"/>
    <xf numFmtId="0" fontId="35" fillId="41" borderId="0" applyNumberFormat="0" applyBorder="0" applyAlignment="0" applyProtection="0"/>
    <xf numFmtId="0" fontId="15" fillId="3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4" borderId="1" applyNumberFormat="0" applyAlignment="0" applyProtection="0"/>
    <xf numFmtId="0" fontId="18" fillId="45" borderId="2" applyNumberFormat="0" applyAlignment="0" applyProtection="0"/>
    <xf numFmtId="0" fontId="38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" fillId="49" borderId="4" applyNumberFormat="0" applyFont="0" applyAlignment="0" applyProtection="0"/>
    <xf numFmtId="0" fontId="40" fillId="0" borderId="5" applyNumberFormat="0" applyFill="0" applyAlignment="0" applyProtection="0"/>
    <xf numFmtId="0" fontId="20" fillId="0" borderId="6" applyNumberFormat="0" applyFill="0" applyAlignment="0" applyProtection="0"/>
    <xf numFmtId="0" fontId="41" fillId="50" borderId="0" applyNumberFormat="0" applyBorder="0" applyAlignment="0" applyProtection="0"/>
    <xf numFmtId="0" fontId="21" fillId="5" borderId="0" applyNumberFormat="0" applyBorder="0" applyAlignment="0" applyProtection="0"/>
    <xf numFmtId="0" fontId="42" fillId="51" borderId="7" applyNumberFormat="0" applyAlignment="0" applyProtection="0"/>
    <xf numFmtId="0" fontId="22" fillId="52" borderId="8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8" fillId="51" borderId="17" applyNumberFormat="0" applyAlignment="0" applyProtection="0"/>
    <xf numFmtId="0" fontId="27" fillId="52" borderId="18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29" fillId="13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0" fillId="7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" fillId="0" borderId="0" xfId="117" applyFont="1" applyFill="1">
      <alignment vertical="center"/>
      <protection/>
    </xf>
    <xf numFmtId="0" fontId="5" fillId="0" borderId="0" xfId="117" applyFont="1" applyFill="1">
      <alignment vertical="center"/>
      <protection/>
    </xf>
    <xf numFmtId="176" fontId="4" fillId="0" borderId="0" xfId="117" applyNumberFormat="1" applyFont="1" applyFill="1" applyAlignment="1">
      <alignment/>
      <protection/>
    </xf>
    <xf numFmtId="176" fontId="4" fillId="0" borderId="0" xfId="117" applyNumberFormat="1" applyFont="1" applyFill="1">
      <alignment vertical="center"/>
      <protection/>
    </xf>
    <xf numFmtId="0" fontId="6" fillId="0" borderId="0" xfId="117" applyFont="1" applyFill="1">
      <alignment vertical="center"/>
      <protection/>
    </xf>
    <xf numFmtId="0" fontId="4" fillId="0" borderId="0" xfId="117" applyFont="1" applyFill="1" applyAlignment="1">
      <alignment/>
      <protection/>
    </xf>
    <xf numFmtId="0" fontId="4" fillId="0" borderId="0" xfId="117" applyFont="1" applyFill="1" applyAlignment="1">
      <alignment horizontal="right"/>
      <protection/>
    </xf>
    <xf numFmtId="0" fontId="7" fillId="0" borderId="0" xfId="117" applyFont="1" applyFill="1">
      <alignment vertical="center"/>
      <protection/>
    </xf>
    <xf numFmtId="0" fontId="4" fillId="0" borderId="19" xfId="117" applyFont="1" applyFill="1" applyBorder="1" applyAlignment="1">
      <alignment horizontal="center" vertical="center"/>
      <protection/>
    </xf>
    <xf numFmtId="176" fontId="4" fillId="0" borderId="19" xfId="117" applyNumberFormat="1" applyFont="1" applyFill="1" applyBorder="1" applyAlignment="1">
      <alignment horizontal="distributed" vertical="center"/>
      <protection/>
    </xf>
    <xf numFmtId="0" fontId="4" fillId="0" borderId="20" xfId="117" applyFont="1" applyFill="1" applyBorder="1" applyAlignment="1">
      <alignment horizontal="center" vertical="center"/>
      <protection/>
    </xf>
    <xf numFmtId="0" fontId="4" fillId="0" borderId="21" xfId="117" applyFont="1" applyFill="1" applyBorder="1" applyAlignment="1">
      <alignment horizontal="center" vertical="center"/>
      <protection/>
    </xf>
    <xf numFmtId="0" fontId="4" fillId="0" borderId="22" xfId="117" applyFont="1" applyFill="1" applyBorder="1" applyAlignment="1">
      <alignment horizontal="center" vertical="center"/>
      <protection/>
    </xf>
    <xf numFmtId="0" fontId="4" fillId="0" borderId="23" xfId="117" applyFont="1" applyFill="1" applyBorder="1">
      <alignment vertical="center"/>
      <protection/>
    </xf>
    <xf numFmtId="0" fontId="4" fillId="0" borderId="24" xfId="117" applyFont="1" applyFill="1" applyBorder="1" applyAlignment="1">
      <alignment horizontal="distributed" vertical="center"/>
      <protection/>
    </xf>
    <xf numFmtId="0" fontId="4" fillId="0" borderId="25" xfId="117" applyFont="1" applyFill="1" applyBorder="1">
      <alignment vertical="center"/>
      <protection/>
    </xf>
    <xf numFmtId="177" fontId="4" fillId="0" borderId="24" xfId="117" applyNumberFormat="1" applyFont="1" applyFill="1" applyBorder="1">
      <alignment vertical="center"/>
      <protection/>
    </xf>
    <xf numFmtId="177" fontId="4" fillId="0" borderId="26" xfId="117" applyNumberFormat="1" applyFont="1" applyFill="1" applyBorder="1">
      <alignment vertical="center"/>
      <protection/>
    </xf>
    <xf numFmtId="177" fontId="4" fillId="0" borderId="27" xfId="117" applyNumberFormat="1" applyFont="1" applyFill="1" applyBorder="1">
      <alignment vertical="center"/>
      <protection/>
    </xf>
    <xf numFmtId="179" fontId="4" fillId="0" borderId="27" xfId="117" applyNumberFormat="1" applyFont="1" applyFill="1" applyBorder="1">
      <alignment vertical="center"/>
      <protection/>
    </xf>
    <xf numFmtId="177" fontId="4" fillId="0" borderId="27" xfId="86" applyNumberFormat="1" applyFont="1" applyFill="1" applyBorder="1" applyAlignment="1">
      <alignment vertical="center"/>
    </xf>
    <xf numFmtId="179" fontId="4" fillId="0" borderId="25" xfId="117" applyNumberFormat="1" applyFont="1" applyFill="1" applyBorder="1" applyAlignment="1">
      <alignment horizontal="right" vertical="center"/>
      <protection/>
    </xf>
    <xf numFmtId="0" fontId="4" fillId="0" borderId="28" xfId="117" applyFont="1" applyFill="1" applyBorder="1">
      <alignment vertical="center"/>
      <protection/>
    </xf>
    <xf numFmtId="0" fontId="4" fillId="0" borderId="29" xfId="117" applyFont="1" applyFill="1" applyBorder="1" applyAlignment="1">
      <alignment horizontal="distributed" vertical="center"/>
      <protection/>
    </xf>
    <xf numFmtId="0" fontId="4" fillId="0" borderId="30" xfId="117" applyFont="1" applyFill="1" applyBorder="1">
      <alignment vertical="center"/>
      <protection/>
    </xf>
    <xf numFmtId="177" fontId="4" fillId="0" borderId="29" xfId="117" applyNumberFormat="1" applyFont="1" applyFill="1" applyBorder="1">
      <alignment vertical="center"/>
      <protection/>
    </xf>
    <xf numFmtId="177" fontId="4" fillId="0" borderId="31" xfId="117" applyNumberFormat="1" applyFont="1" applyFill="1" applyBorder="1">
      <alignment vertical="center"/>
      <protection/>
    </xf>
    <xf numFmtId="0" fontId="4" fillId="0" borderId="29" xfId="117" applyFont="1" applyFill="1" applyBorder="1" applyAlignment="1">
      <alignment horizontal="distributed" vertical="center" wrapText="1"/>
      <protection/>
    </xf>
    <xf numFmtId="0" fontId="4" fillId="0" borderId="29" xfId="117" applyFont="1" applyFill="1" applyBorder="1" applyAlignment="1">
      <alignment horizontal="distributed" vertical="center" wrapText="1" shrinkToFit="1"/>
      <protection/>
    </xf>
    <xf numFmtId="0" fontId="4" fillId="0" borderId="32" xfId="117" applyFont="1" applyFill="1" applyBorder="1">
      <alignment vertical="center"/>
      <protection/>
    </xf>
    <xf numFmtId="0" fontId="4" fillId="0" borderId="33" xfId="117" applyFont="1" applyFill="1" applyBorder="1" applyAlignment="1">
      <alignment horizontal="distributed" vertical="center"/>
      <protection/>
    </xf>
    <xf numFmtId="0" fontId="4" fillId="0" borderId="34" xfId="117" applyFont="1" applyFill="1" applyBorder="1">
      <alignment vertical="center"/>
      <protection/>
    </xf>
    <xf numFmtId="177" fontId="4" fillId="0" borderId="33" xfId="117" applyNumberFormat="1" applyFont="1" applyFill="1" applyBorder="1">
      <alignment vertical="center"/>
      <protection/>
    </xf>
    <xf numFmtId="0" fontId="4" fillId="0" borderId="35" xfId="117" applyFont="1" applyFill="1" applyBorder="1">
      <alignment vertical="center"/>
      <protection/>
    </xf>
    <xf numFmtId="0" fontId="4" fillId="0" borderId="36" xfId="117" applyFont="1" applyFill="1" applyBorder="1" applyAlignment="1">
      <alignment horizontal="center" vertical="center"/>
      <protection/>
    </xf>
    <xf numFmtId="0" fontId="4" fillId="0" borderId="37" xfId="117" applyFont="1" applyFill="1" applyBorder="1">
      <alignment vertical="center"/>
      <protection/>
    </xf>
    <xf numFmtId="177" fontId="4" fillId="0" borderId="36" xfId="117" applyNumberFormat="1" applyFont="1" applyFill="1" applyBorder="1">
      <alignment vertical="center"/>
      <protection/>
    </xf>
    <xf numFmtId="177" fontId="4" fillId="0" borderId="38" xfId="117" applyNumberFormat="1" applyFont="1" applyFill="1" applyBorder="1">
      <alignment vertical="center"/>
      <protection/>
    </xf>
    <xf numFmtId="179" fontId="4" fillId="0" borderId="38" xfId="117" applyNumberFormat="1" applyFont="1" applyFill="1" applyBorder="1">
      <alignment vertical="center"/>
      <protection/>
    </xf>
    <xf numFmtId="177" fontId="4" fillId="0" borderId="39" xfId="117" applyNumberFormat="1" applyFont="1" applyFill="1" applyBorder="1">
      <alignment vertical="center"/>
      <protection/>
    </xf>
    <xf numFmtId="179" fontId="4" fillId="0" borderId="37" xfId="117" applyNumberFormat="1" applyFont="1" applyFill="1" applyBorder="1" applyAlignment="1">
      <alignment horizontal="right" vertical="center"/>
      <protection/>
    </xf>
    <xf numFmtId="0" fontId="4" fillId="0" borderId="0" xfId="110" applyFont="1" applyFill="1" applyAlignment="1">
      <alignment horizontal="right"/>
      <protection/>
    </xf>
    <xf numFmtId="0" fontId="4" fillId="0" borderId="0" xfId="110" applyFont="1" applyFill="1">
      <alignment/>
      <protection/>
    </xf>
    <xf numFmtId="0" fontId="9" fillId="0" borderId="0" xfId="117" applyFont="1" applyFill="1">
      <alignment vertical="center"/>
      <protection/>
    </xf>
    <xf numFmtId="0" fontId="4" fillId="0" borderId="23" xfId="117" applyFont="1" applyFill="1" applyBorder="1" applyAlignment="1">
      <alignment horizontal="center" vertical="center"/>
      <protection/>
    </xf>
    <xf numFmtId="0" fontId="4" fillId="0" borderId="24" xfId="117" applyFont="1" applyFill="1" applyBorder="1">
      <alignment vertical="center"/>
      <protection/>
    </xf>
    <xf numFmtId="179" fontId="4" fillId="0" borderId="40" xfId="117" applyNumberFormat="1" applyFont="1" applyFill="1" applyBorder="1">
      <alignment vertical="center"/>
      <protection/>
    </xf>
    <xf numFmtId="0" fontId="4" fillId="0" borderId="26" xfId="117" applyFont="1" applyFill="1" applyBorder="1">
      <alignment vertical="center"/>
      <protection/>
    </xf>
    <xf numFmtId="0" fontId="4" fillId="0" borderId="28" xfId="117" applyFont="1" applyFill="1" applyBorder="1" applyAlignment="1">
      <alignment horizontal="center" vertical="center"/>
      <protection/>
    </xf>
    <xf numFmtId="0" fontId="4" fillId="0" borderId="29" xfId="117" applyFont="1" applyFill="1" applyBorder="1">
      <alignment vertical="center"/>
      <protection/>
    </xf>
    <xf numFmtId="0" fontId="4" fillId="0" borderId="31" xfId="117" applyFont="1" applyFill="1" applyBorder="1">
      <alignment vertical="center"/>
      <protection/>
    </xf>
    <xf numFmtId="0" fontId="4" fillId="0" borderId="41" xfId="117" applyFont="1" applyFill="1" applyBorder="1" applyAlignment="1">
      <alignment horizontal="distributed" vertical="center"/>
      <protection/>
    </xf>
    <xf numFmtId="0" fontId="4" fillId="0" borderId="42" xfId="117" applyFont="1" applyFill="1" applyBorder="1">
      <alignment vertical="center"/>
      <protection/>
    </xf>
    <xf numFmtId="0" fontId="4" fillId="0" borderId="41" xfId="117" applyFont="1" applyFill="1" applyBorder="1">
      <alignment vertical="center"/>
      <protection/>
    </xf>
    <xf numFmtId="0" fontId="4" fillId="0" borderId="43" xfId="117" applyFont="1" applyFill="1" applyBorder="1">
      <alignment vertical="center"/>
      <protection/>
    </xf>
    <xf numFmtId="0" fontId="10" fillId="0" borderId="0" xfId="117" applyFont="1" applyFill="1">
      <alignment vertical="center"/>
      <protection/>
    </xf>
    <xf numFmtId="0" fontId="4" fillId="0" borderId="36" xfId="117" applyFont="1" applyFill="1" applyBorder="1">
      <alignment vertical="center"/>
      <protection/>
    </xf>
    <xf numFmtId="177" fontId="4" fillId="0" borderId="38" xfId="86" applyNumberFormat="1" applyFont="1" applyFill="1" applyBorder="1" applyAlignment="1">
      <alignment vertical="center"/>
    </xf>
    <xf numFmtId="0" fontId="4" fillId="0" borderId="0" xfId="117" applyFont="1" applyFill="1" applyBorder="1">
      <alignment vertical="center"/>
      <protection/>
    </xf>
    <xf numFmtId="0" fontId="4" fillId="0" borderId="0" xfId="117" applyFont="1" applyFill="1" applyAlignment="1">
      <alignment horizontal="right" vertical="center"/>
      <protection/>
    </xf>
    <xf numFmtId="0" fontId="4" fillId="0" borderId="44" xfId="117" applyFont="1" applyFill="1" applyBorder="1">
      <alignment vertical="center"/>
      <protection/>
    </xf>
    <xf numFmtId="0" fontId="4" fillId="0" borderId="45" xfId="117" applyFont="1" applyFill="1" applyBorder="1" applyAlignment="1">
      <alignment horizontal="distributed" vertical="center"/>
      <protection/>
    </xf>
    <xf numFmtId="0" fontId="4" fillId="0" borderId="46" xfId="117" applyFont="1" applyFill="1" applyBorder="1">
      <alignment vertical="center"/>
      <protection/>
    </xf>
    <xf numFmtId="0" fontId="4" fillId="0" borderId="45" xfId="117" applyFont="1" applyFill="1" applyBorder="1">
      <alignment vertical="center"/>
      <protection/>
    </xf>
    <xf numFmtId="177" fontId="4" fillId="0" borderId="47" xfId="117" applyNumberFormat="1" applyFont="1" applyFill="1" applyBorder="1">
      <alignment vertical="center"/>
      <protection/>
    </xf>
    <xf numFmtId="179" fontId="4" fillId="0" borderId="47" xfId="117" applyNumberFormat="1" applyFont="1" applyFill="1" applyBorder="1">
      <alignment vertical="center"/>
      <protection/>
    </xf>
    <xf numFmtId="179" fontId="4" fillId="0" borderId="46" xfId="117" applyNumberFormat="1" applyFont="1" applyFill="1" applyBorder="1" applyAlignment="1">
      <alignment horizontal="right" vertical="center"/>
      <protection/>
    </xf>
    <xf numFmtId="0" fontId="4" fillId="0" borderId="48" xfId="117" applyFont="1" applyFill="1" applyBorder="1">
      <alignment vertical="center"/>
      <protection/>
    </xf>
    <xf numFmtId="0" fontId="4" fillId="0" borderId="49" xfId="117" applyFont="1" applyFill="1" applyBorder="1" applyAlignment="1">
      <alignment horizontal="distributed" vertical="center"/>
      <protection/>
    </xf>
    <xf numFmtId="0" fontId="4" fillId="0" borderId="50" xfId="117" applyFont="1" applyFill="1" applyBorder="1">
      <alignment vertical="center"/>
      <protection/>
    </xf>
    <xf numFmtId="0" fontId="4" fillId="0" borderId="51" xfId="117" applyFont="1" applyFill="1" applyBorder="1">
      <alignment vertical="center"/>
      <protection/>
    </xf>
    <xf numFmtId="0" fontId="4" fillId="0" borderId="52" xfId="117" applyFont="1" applyFill="1" applyBorder="1" applyAlignment="1">
      <alignment horizontal="distributed" vertical="center"/>
      <protection/>
    </xf>
    <xf numFmtId="0" fontId="4" fillId="0" borderId="53" xfId="117" applyFont="1" applyFill="1" applyBorder="1">
      <alignment vertical="center"/>
      <protection/>
    </xf>
    <xf numFmtId="0" fontId="4" fillId="0" borderId="54" xfId="117" applyFont="1" applyFill="1" applyBorder="1" applyAlignment="1">
      <alignment horizontal="center" vertical="center"/>
      <protection/>
    </xf>
    <xf numFmtId="178" fontId="4" fillId="0" borderId="27" xfId="117" applyNumberFormat="1" applyFont="1" applyFill="1" applyBorder="1">
      <alignment vertical="center"/>
      <protection/>
    </xf>
    <xf numFmtId="176" fontId="4" fillId="0" borderId="26" xfId="117" applyNumberFormat="1" applyFont="1" applyFill="1" applyBorder="1">
      <alignment vertical="center"/>
      <protection/>
    </xf>
    <xf numFmtId="0" fontId="4" fillId="0" borderId="55" xfId="117" applyFont="1" applyFill="1" applyBorder="1">
      <alignment vertical="center"/>
      <protection/>
    </xf>
    <xf numFmtId="0" fontId="4" fillId="0" borderId="56" xfId="117" applyFont="1" applyFill="1" applyBorder="1">
      <alignment vertical="center"/>
      <protection/>
    </xf>
    <xf numFmtId="0" fontId="4" fillId="0" borderId="57" xfId="117" applyFont="1" applyFill="1" applyBorder="1">
      <alignment vertical="center"/>
      <protection/>
    </xf>
    <xf numFmtId="0" fontId="4" fillId="0" borderId="58" xfId="117" applyFont="1" applyFill="1" applyBorder="1">
      <alignment vertical="center"/>
      <protection/>
    </xf>
    <xf numFmtId="0" fontId="10" fillId="0" borderId="59" xfId="110" applyFont="1" applyFill="1" applyBorder="1">
      <alignment/>
      <protection/>
    </xf>
    <xf numFmtId="178" fontId="4" fillId="0" borderId="38" xfId="117" applyNumberFormat="1" applyFont="1" applyFill="1" applyBorder="1">
      <alignment vertical="center"/>
      <protection/>
    </xf>
    <xf numFmtId="176" fontId="4" fillId="0" borderId="39" xfId="117" applyNumberFormat="1" applyFont="1" applyFill="1" applyBorder="1">
      <alignment vertical="center"/>
      <protection/>
    </xf>
    <xf numFmtId="176" fontId="7" fillId="0" borderId="0" xfId="117" applyNumberFormat="1" applyFont="1" applyFill="1">
      <alignment vertical="center"/>
      <protection/>
    </xf>
    <xf numFmtId="0" fontId="10" fillId="0" borderId="0" xfId="110" applyFont="1" applyFill="1">
      <alignment/>
      <protection/>
    </xf>
    <xf numFmtId="0" fontId="4" fillId="0" borderId="60" xfId="117" applyFont="1" applyFill="1" applyBorder="1">
      <alignment vertical="center"/>
      <protection/>
    </xf>
    <xf numFmtId="0" fontId="4" fillId="0" borderId="61" xfId="117" applyFont="1" applyFill="1" applyBorder="1">
      <alignment vertical="center"/>
      <protection/>
    </xf>
    <xf numFmtId="0" fontId="4" fillId="0" borderId="62" xfId="117" applyFont="1" applyFill="1" applyBorder="1">
      <alignment vertical="center"/>
      <protection/>
    </xf>
    <xf numFmtId="178" fontId="4" fillId="0" borderId="63" xfId="117" applyNumberFormat="1" applyFont="1" applyFill="1" applyBorder="1">
      <alignment vertical="center"/>
      <protection/>
    </xf>
    <xf numFmtId="176" fontId="4" fillId="0" borderId="64" xfId="117" applyNumberFormat="1" applyFont="1" applyFill="1" applyBorder="1">
      <alignment vertical="center"/>
      <protection/>
    </xf>
    <xf numFmtId="177" fontId="4" fillId="0" borderId="63" xfId="117" applyNumberFormat="1" applyFont="1" applyFill="1" applyBorder="1">
      <alignment vertical="center"/>
      <protection/>
    </xf>
    <xf numFmtId="179" fontId="4" fillId="0" borderId="61" xfId="117" applyNumberFormat="1" applyFont="1" applyFill="1" applyBorder="1" applyAlignment="1">
      <alignment horizontal="right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distributed" vertical="center"/>
      <protection/>
    </xf>
    <xf numFmtId="176" fontId="4" fillId="0" borderId="0" xfId="117" applyNumberFormat="1" applyFont="1" applyFill="1" applyBorder="1">
      <alignment vertical="center"/>
      <protection/>
    </xf>
    <xf numFmtId="180" fontId="4" fillId="0" borderId="0" xfId="117" applyNumberFormat="1" applyFont="1" applyFill="1" applyBorder="1">
      <alignment vertical="center"/>
      <protection/>
    </xf>
    <xf numFmtId="0" fontId="7" fillId="0" borderId="0" xfId="117" applyFont="1" applyFill="1" applyBorder="1">
      <alignment vertical="center"/>
      <protection/>
    </xf>
    <xf numFmtId="0" fontId="4" fillId="0" borderId="65" xfId="117" applyFont="1" applyFill="1" applyBorder="1" applyAlignment="1">
      <alignment horizontal="center" vertical="center"/>
      <protection/>
    </xf>
    <xf numFmtId="178" fontId="4" fillId="0" borderId="66" xfId="117" applyNumberFormat="1" applyFont="1" applyFill="1" applyBorder="1">
      <alignment vertical="center"/>
      <protection/>
    </xf>
    <xf numFmtId="0" fontId="4" fillId="0" borderId="67" xfId="117" applyFont="1" applyFill="1" applyBorder="1" applyAlignment="1">
      <alignment horizontal="center" vertical="center"/>
      <protection/>
    </xf>
    <xf numFmtId="0" fontId="4" fillId="0" borderId="67" xfId="117" applyFont="1" applyFill="1" applyBorder="1">
      <alignment vertical="center"/>
      <protection/>
    </xf>
    <xf numFmtId="178" fontId="4" fillId="0" borderId="47" xfId="117" applyNumberFormat="1" applyFont="1" applyFill="1" applyBorder="1">
      <alignment vertical="center"/>
      <protection/>
    </xf>
    <xf numFmtId="176" fontId="4" fillId="0" borderId="44" xfId="117" applyNumberFormat="1" applyFont="1" applyFill="1" applyBorder="1">
      <alignment vertical="center"/>
      <protection/>
    </xf>
    <xf numFmtId="0" fontId="4" fillId="0" borderId="35" xfId="117" applyFont="1" applyFill="1" applyBorder="1" applyAlignment="1">
      <alignment horizontal="center" vertical="center"/>
      <protection/>
    </xf>
    <xf numFmtId="0" fontId="4" fillId="0" borderId="36" xfId="117" applyFont="1" applyFill="1" applyBorder="1" applyAlignment="1">
      <alignment horizontal="distributed" vertical="center"/>
      <protection/>
    </xf>
    <xf numFmtId="0" fontId="4" fillId="0" borderId="62" xfId="117" applyFont="1" applyFill="1" applyBorder="1" applyAlignment="1">
      <alignment horizontal="distributed" vertical="center"/>
      <protection/>
    </xf>
    <xf numFmtId="0" fontId="11" fillId="0" borderId="0" xfId="117" applyFont="1" applyFill="1">
      <alignment vertical="center"/>
      <protection/>
    </xf>
    <xf numFmtId="0" fontId="12" fillId="0" borderId="0" xfId="117" applyFont="1" applyFill="1">
      <alignment vertical="center"/>
      <protection/>
    </xf>
    <xf numFmtId="0" fontId="12" fillId="0" borderId="0" xfId="117" applyFont="1" applyFill="1" applyBorder="1">
      <alignment vertical="center"/>
      <protection/>
    </xf>
    <xf numFmtId="0" fontId="12" fillId="0" borderId="0" xfId="117" applyFont="1" applyFill="1" applyAlignment="1">
      <alignment horizontal="right"/>
      <protection/>
    </xf>
    <xf numFmtId="0" fontId="13" fillId="0" borderId="68" xfId="117" applyFont="1" applyFill="1" applyBorder="1">
      <alignment vertical="center"/>
      <protection/>
    </xf>
    <xf numFmtId="0" fontId="12" fillId="0" borderId="69" xfId="117" applyFont="1" applyFill="1" applyBorder="1">
      <alignment vertical="center"/>
      <protection/>
    </xf>
    <xf numFmtId="0" fontId="12" fillId="0" borderId="69" xfId="117" applyNumberFormat="1" applyFont="1" applyFill="1" applyBorder="1" applyAlignment="1">
      <alignment horizontal="center" vertical="center"/>
      <protection/>
    </xf>
    <xf numFmtId="0" fontId="12" fillId="0" borderId="69" xfId="117" applyFont="1" applyFill="1" applyBorder="1" applyAlignment="1">
      <alignment horizontal="center" vertical="center"/>
      <protection/>
    </xf>
    <xf numFmtId="0" fontId="12" fillId="0" borderId="70" xfId="117" applyFont="1" applyFill="1" applyBorder="1">
      <alignment vertical="center"/>
      <protection/>
    </xf>
    <xf numFmtId="0" fontId="12" fillId="0" borderId="71" xfId="117" applyFont="1" applyFill="1" applyBorder="1" applyAlignment="1">
      <alignment horizontal="center" vertical="center"/>
      <protection/>
    </xf>
    <xf numFmtId="0" fontId="12" fillId="0" borderId="72" xfId="117" applyFont="1" applyFill="1" applyBorder="1" applyAlignment="1">
      <alignment horizontal="center" vertical="center"/>
      <protection/>
    </xf>
    <xf numFmtId="0" fontId="12" fillId="0" borderId="72" xfId="117" applyFont="1" applyFill="1" applyBorder="1" applyAlignment="1" applyProtection="1">
      <alignment horizontal="center"/>
      <protection/>
    </xf>
    <xf numFmtId="0" fontId="12" fillId="0" borderId="73" xfId="117" applyFont="1" applyFill="1" applyBorder="1" applyAlignment="1">
      <alignment horizontal="center" vertical="center"/>
      <protection/>
    </xf>
    <xf numFmtId="0" fontId="12" fillId="0" borderId="74" xfId="117" applyFont="1" applyFill="1" applyBorder="1">
      <alignment vertical="center"/>
      <protection/>
    </xf>
    <xf numFmtId="0" fontId="12" fillId="0" borderId="75" xfId="117" applyFont="1" applyFill="1" applyBorder="1" applyAlignment="1">
      <alignment vertical="center" shrinkToFit="1"/>
      <protection/>
    </xf>
    <xf numFmtId="0" fontId="12" fillId="0" borderId="75" xfId="117" applyFont="1" applyFill="1" applyBorder="1" applyAlignment="1" applyProtection="1">
      <alignment horizontal="right"/>
      <protection/>
    </xf>
    <xf numFmtId="0" fontId="12" fillId="0" borderId="76" xfId="117" applyFont="1" applyFill="1" applyBorder="1">
      <alignment vertical="center"/>
      <protection/>
    </xf>
    <xf numFmtId="178" fontId="12" fillId="0" borderId="71" xfId="117" applyNumberFormat="1" applyFont="1" applyFill="1" applyBorder="1">
      <alignment vertical="center"/>
      <protection/>
    </xf>
    <xf numFmtId="178" fontId="12" fillId="0" borderId="72" xfId="117" applyNumberFormat="1" applyFont="1" applyFill="1" applyBorder="1">
      <alignment vertical="center"/>
      <protection/>
    </xf>
    <xf numFmtId="177" fontId="12" fillId="0" borderId="72" xfId="117" applyNumberFormat="1" applyFont="1" applyFill="1" applyBorder="1">
      <alignment vertical="center"/>
      <protection/>
    </xf>
    <xf numFmtId="179" fontId="12" fillId="0" borderId="72" xfId="117" applyNumberFormat="1" applyFont="1" applyFill="1" applyBorder="1" applyAlignment="1">
      <alignment horizontal="right" vertical="center"/>
      <protection/>
    </xf>
    <xf numFmtId="0" fontId="12" fillId="0" borderId="73" xfId="117" applyFont="1" applyFill="1" applyBorder="1">
      <alignment vertical="center"/>
      <protection/>
    </xf>
    <xf numFmtId="178" fontId="12" fillId="0" borderId="77" xfId="117" applyNumberFormat="1" applyFont="1" applyFill="1" applyBorder="1">
      <alignment vertical="center"/>
      <protection/>
    </xf>
    <xf numFmtId="178" fontId="12" fillId="0" borderId="78" xfId="117" applyNumberFormat="1" applyFont="1" applyFill="1" applyBorder="1">
      <alignment vertical="center"/>
      <protection/>
    </xf>
    <xf numFmtId="177" fontId="12" fillId="0" borderId="78" xfId="117" applyNumberFormat="1" applyFont="1" applyFill="1" applyBorder="1">
      <alignment vertical="center"/>
      <protection/>
    </xf>
    <xf numFmtId="179" fontId="12" fillId="0" borderId="78" xfId="117" applyNumberFormat="1" applyFont="1" applyFill="1" applyBorder="1" applyAlignment="1">
      <alignment horizontal="right" vertical="center"/>
      <protection/>
    </xf>
    <xf numFmtId="0" fontId="12" fillId="0" borderId="79" xfId="117" applyFont="1" applyFill="1" applyBorder="1">
      <alignment vertical="center"/>
      <protection/>
    </xf>
    <xf numFmtId="178" fontId="12" fillId="0" borderId="72" xfId="117" applyNumberFormat="1" applyFont="1" applyFill="1" applyBorder="1" applyAlignment="1">
      <alignment vertical="center" shrinkToFit="1"/>
      <protection/>
    </xf>
    <xf numFmtId="178" fontId="12" fillId="0" borderId="80" xfId="117" applyNumberFormat="1" applyFont="1" applyFill="1" applyBorder="1">
      <alignment vertical="center"/>
      <protection/>
    </xf>
    <xf numFmtId="178" fontId="12" fillId="0" borderId="81" xfId="117" applyNumberFormat="1" applyFont="1" applyFill="1" applyBorder="1">
      <alignment vertical="center"/>
      <protection/>
    </xf>
    <xf numFmtId="177" fontId="12" fillId="0" borderId="81" xfId="117" applyNumberFormat="1" applyFont="1" applyFill="1" applyBorder="1">
      <alignment vertical="center"/>
      <protection/>
    </xf>
    <xf numFmtId="179" fontId="12" fillId="0" borderId="81" xfId="117" applyNumberFormat="1" applyFont="1" applyFill="1" applyBorder="1" applyAlignment="1">
      <alignment horizontal="right" vertical="center"/>
      <protection/>
    </xf>
    <xf numFmtId="0" fontId="12" fillId="0" borderId="82" xfId="117" applyFont="1" applyFill="1" applyBorder="1">
      <alignment vertical="center"/>
      <protection/>
    </xf>
    <xf numFmtId="178" fontId="12" fillId="0" borderId="83" xfId="117" applyNumberFormat="1" applyFont="1" applyFill="1" applyBorder="1">
      <alignment vertical="center"/>
      <protection/>
    </xf>
    <xf numFmtId="0" fontId="12" fillId="0" borderId="84" xfId="117" applyFont="1" applyFill="1" applyBorder="1">
      <alignment vertical="center"/>
      <protection/>
    </xf>
    <xf numFmtId="0" fontId="12" fillId="0" borderId="0" xfId="117" applyFont="1" applyFill="1" applyAlignment="1">
      <alignment vertical="center"/>
      <protection/>
    </xf>
    <xf numFmtId="180" fontId="4" fillId="0" borderId="27" xfId="117" applyNumberFormat="1" applyFont="1" applyFill="1" applyBorder="1">
      <alignment vertical="center"/>
      <protection/>
    </xf>
    <xf numFmtId="180" fontId="4" fillId="0" borderId="38" xfId="117" applyNumberFormat="1" applyFont="1" applyFill="1" applyBorder="1">
      <alignment vertical="center"/>
      <protection/>
    </xf>
    <xf numFmtId="177" fontId="4" fillId="0" borderId="66" xfId="117" applyNumberFormat="1" applyFont="1" applyFill="1" applyBorder="1">
      <alignment vertical="center"/>
      <protection/>
    </xf>
    <xf numFmtId="179" fontId="4" fillId="0" borderId="66" xfId="117" applyNumberFormat="1" applyFont="1" applyFill="1" applyBorder="1">
      <alignment vertical="center"/>
      <protection/>
    </xf>
    <xf numFmtId="177" fontId="4" fillId="0" borderId="59" xfId="117" applyNumberFormat="1" applyFont="1" applyFill="1" applyBorder="1">
      <alignment vertical="center"/>
      <protection/>
    </xf>
    <xf numFmtId="180" fontId="4" fillId="0" borderId="66" xfId="117" applyNumberFormat="1" applyFont="1" applyFill="1" applyBorder="1">
      <alignment vertical="center"/>
      <protection/>
    </xf>
    <xf numFmtId="177" fontId="4" fillId="0" borderId="43" xfId="117" applyNumberFormat="1" applyFont="1" applyFill="1" applyBorder="1">
      <alignment vertical="center"/>
      <protection/>
    </xf>
    <xf numFmtId="177" fontId="4" fillId="0" borderId="66" xfId="86" applyNumberFormat="1" applyFont="1" applyFill="1" applyBorder="1" applyAlignment="1">
      <alignment vertical="center"/>
    </xf>
    <xf numFmtId="179" fontId="4" fillId="0" borderId="85" xfId="117" applyNumberFormat="1" applyFont="1" applyFill="1" applyBorder="1" applyAlignment="1">
      <alignment horizontal="right" vertical="center"/>
      <protection/>
    </xf>
    <xf numFmtId="179" fontId="4" fillId="0" borderId="72" xfId="117" applyNumberFormat="1" applyFont="1" applyFill="1" applyBorder="1">
      <alignment vertical="center"/>
      <protection/>
    </xf>
    <xf numFmtId="0" fontId="4" fillId="0" borderId="59" xfId="117" applyFont="1" applyFill="1" applyBorder="1">
      <alignment vertical="center"/>
      <protection/>
    </xf>
    <xf numFmtId="176" fontId="4" fillId="0" borderId="59" xfId="117" applyNumberFormat="1" applyFont="1" applyFill="1" applyBorder="1">
      <alignment vertical="center"/>
      <protection/>
    </xf>
    <xf numFmtId="38" fontId="54" fillId="0" borderId="0" xfId="84" applyFont="1" applyAlignment="1">
      <alignment vertical="center"/>
    </xf>
    <xf numFmtId="38" fontId="54" fillId="0" borderId="59" xfId="84" applyFont="1" applyBorder="1" applyAlignment="1">
      <alignment vertical="center"/>
    </xf>
    <xf numFmtId="38" fontId="54" fillId="0" borderId="86" xfId="84" applyFont="1" applyBorder="1" applyAlignment="1">
      <alignment vertical="center"/>
    </xf>
    <xf numFmtId="38" fontId="54" fillId="0" borderId="87" xfId="84" applyFont="1" applyBorder="1" applyAlignment="1">
      <alignment vertical="center"/>
    </xf>
    <xf numFmtId="38" fontId="54" fillId="0" borderId="88" xfId="84" applyFont="1" applyBorder="1" applyAlignment="1">
      <alignment vertical="center"/>
    </xf>
    <xf numFmtId="38" fontId="54" fillId="0" borderId="0" xfId="84" applyFont="1" applyBorder="1" applyAlignment="1">
      <alignment vertical="center"/>
    </xf>
    <xf numFmtId="38" fontId="54" fillId="0" borderId="89" xfId="84" applyFont="1" applyBorder="1" applyAlignment="1">
      <alignment vertical="center"/>
    </xf>
    <xf numFmtId="177" fontId="12" fillId="0" borderId="90" xfId="117" applyNumberFormat="1" applyFont="1" applyFill="1" applyBorder="1">
      <alignment vertical="center"/>
      <protection/>
    </xf>
    <xf numFmtId="179" fontId="12" fillId="0" borderId="90" xfId="117" applyNumberFormat="1" applyFont="1" applyFill="1" applyBorder="1" applyAlignment="1">
      <alignment horizontal="right" vertical="center"/>
      <protection/>
    </xf>
    <xf numFmtId="38" fontId="12" fillId="0" borderId="90" xfId="84" applyFont="1" applyFill="1" applyBorder="1" applyAlignment="1">
      <alignment vertical="center"/>
    </xf>
    <xf numFmtId="178" fontId="12" fillId="0" borderId="90" xfId="117" applyNumberFormat="1" applyFont="1" applyFill="1" applyBorder="1">
      <alignment vertical="center"/>
      <protection/>
    </xf>
    <xf numFmtId="178" fontId="4" fillId="0" borderId="91" xfId="117" applyNumberFormat="1" applyFont="1" applyFill="1" applyBorder="1">
      <alignment vertical="center"/>
      <protection/>
    </xf>
    <xf numFmtId="176" fontId="4" fillId="0" borderId="92" xfId="117" applyNumberFormat="1" applyFont="1" applyFill="1" applyBorder="1">
      <alignment vertical="center"/>
      <protection/>
    </xf>
    <xf numFmtId="177" fontId="4" fillId="0" borderId="91" xfId="117" applyNumberFormat="1" applyFont="1" applyFill="1" applyBorder="1">
      <alignment vertical="center"/>
      <protection/>
    </xf>
    <xf numFmtId="179" fontId="4" fillId="0" borderId="93" xfId="117" applyNumberFormat="1" applyFont="1" applyFill="1" applyBorder="1" applyAlignment="1">
      <alignment horizontal="right" vertical="center"/>
      <protection/>
    </xf>
    <xf numFmtId="0" fontId="4" fillId="0" borderId="94" xfId="117" applyFont="1" applyFill="1" applyBorder="1">
      <alignment vertical="center"/>
      <protection/>
    </xf>
    <xf numFmtId="177" fontId="4" fillId="0" borderId="95" xfId="117" applyNumberFormat="1" applyFont="1" applyFill="1" applyBorder="1">
      <alignment vertical="center"/>
      <protection/>
    </xf>
    <xf numFmtId="179" fontId="4" fillId="0" borderId="95" xfId="117" applyNumberFormat="1" applyFont="1" applyFill="1" applyBorder="1">
      <alignment vertical="center"/>
      <protection/>
    </xf>
    <xf numFmtId="0" fontId="4" fillId="0" borderId="96" xfId="117" applyFont="1" applyFill="1" applyBorder="1">
      <alignment vertical="center"/>
      <protection/>
    </xf>
    <xf numFmtId="179" fontId="4" fillId="0" borderId="97" xfId="117" applyNumberFormat="1" applyFont="1" applyFill="1" applyBorder="1" applyAlignment="1">
      <alignment horizontal="right" vertical="center"/>
      <protection/>
    </xf>
    <xf numFmtId="179" fontId="4" fillId="0" borderId="98" xfId="117" applyNumberFormat="1" applyFont="1" applyFill="1" applyBorder="1">
      <alignment vertical="center"/>
      <protection/>
    </xf>
    <xf numFmtId="0" fontId="4" fillId="0" borderId="39" xfId="117" applyFont="1" applyFill="1" applyBorder="1">
      <alignment vertical="center"/>
      <protection/>
    </xf>
    <xf numFmtId="38" fontId="12" fillId="0" borderId="20" xfId="84" applyFont="1" applyFill="1" applyBorder="1" applyAlignment="1">
      <alignment vertical="center"/>
    </xf>
    <xf numFmtId="178" fontId="12" fillId="0" borderId="20" xfId="117" applyNumberFormat="1" applyFont="1" applyFill="1" applyBorder="1">
      <alignment vertical="center"/>
      <protection/>
    </xf>
    <xf numFmtId="177" fontId="12" fillId="0" borderId="20" xfId="117" applyNumberFormat="1" applyFont="1" applyFill="1" applyBorder="1">
      <alignment vertical="center"/>
      <protection/>
    </xf>
    <xf numFmtId="179" fontId="12" fillId="0" borderId="20" xfId="117" applyNumberFormat="1" applyFont="1" applyFill="1" applyBorder="1" applyAlignment="1">
      <alignment horizontal="right" vertical="center"/>
      <protection/>
    </xf>
    <xf numFmtId="178" fontId="12" fillId="0" borderId="22" xfId="117" applyNumberFormat="1" applyFont="1" applyFill="1" applyBorder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80" fontId="4" fillId="0" borderId="0" xfId="69" applyNumberFormat="1" applyFont="1" applyFill="1" applyAlignment="1">
      <alignment vertical="center"/>
    </xf>
    <xf numFmtId="38" fontId="4" fillId="0" borderId="0" xfId="84" applyFont="1" applyFill="1" applyAlignment="1">
      <alignment vertical="center"/>
    </xf>
    <xf numFmtId="38" fontId="10" fillId="0" borderId="0" xfId="84" applyFont="1" applyFill="1" applyAlignment="1">
      <alignment vertical="center"/>
    </xf>
    <xf numFmtId="0" fontId="4" fillId="0" borderId="0" xfId="117" applyFont="1" applyFill="1" applyAlignment="1">
      <alignment vertical="center" shrinkToFit="1"/>
      <protection/>
    </xf>
    <xf numFmtId="38" fontId="4" fillId="0" borderId="0" xfId="84" applyFont="1" applyFill="1" applyAlignment="1">
      <alignment shrinkToFit="1"/>
    </xf>
    <xf numFmtId="10" fontId="4" fillId="0" borderId="0" xfId="69" applyNumberFormat="1" applyFont="1" applyFill="1" applyAlignment="1">
      <alignment shrinkToFit="1"/>
    </xf>
    <xf numFmtId="38" fontId="4" fillId="0" borderId="0" xfId="110" applyNumberFormat="1" applyFont="1" applyFill="1">
      <alignment/>
      <protection/>
    </xf>
    <xf numFmtId="180" fontId="4" fillId="0" borderId="0" xfId="110" applyNumberFormat="1" applyFont="1" applyFill="1">
      <alignment/>
      <protection/>
    </xf>
    <xf numFmtId="38" fontId="4" fillId="0" borderId="0" xfId="84" applyFont="1" applyFill="1" applyAlignment="1">
      <alignment/>
    </xf>
    <xf numFmtId="180" fontId="4" fillId="0" borderId="0" xfId="69" applyNumberFormat="1" applyFont="1" applyFill="1" applyAlignment="1">
      <alignment/>
    </xf>
    <xf numFmtId="177" fontId="4" fillId="0" borderId="0" xfId="110" applyNumberFormat="1" applyFont="1" applyFill="1">
      <alignment/>
      <protection/>
    </xf>
    <xf numFmtId="178" fontId="12" fillId="0" borderId="99" xfId="117" applyNumberFormat="1" applyFont="1" applyFill="1" applyBorder="1">
      <alignment vertical="center"/>
      <protection/>
    </xf>
    <xf numFmtId="179" fontId="4" fillId="0" borderId="100" xfId="117" applyNumberFormat="1" applyFont="1" applyFill="1" applyBorder="1">
      <alignment vertical="center"/>
      <protection/>
    </xf>
    <xf numFmtId="179" fontId="4" fillId="0" borderId="101" xfId="117" applyNumberFormat="1" applyFont="1" applyFill="1" applyBorder="1">
      <alignment vertical="center"/>
      <protection/>
    </xf>
    <xf numFmtId="179" fontId="14" fillId="0" borderId="25" xfId="117" applyNumberFormat="1" applyFont="1" applyFill="1" applyBorder="1" applyAlignment="1">
      <alignment horizontal="right" vertical="center"/>
      <protection/>
    </xf>
    <xf numFmtId="177" fontId="4" fillId="0" borderId="27" xfId="117" applyNumberFormat="1" applyFont="1" applyFill="1" applyBorder="1" applyAlignment="1">
      <alignment horizontal="right" vertical="center"/>
      <protection/>
    </xf>
    <xf numFmtId="180" fontId="4" fillId="0" borderId="27" xfId="117" applyNumberFormat="1" applyFont="1" applyFill="1" applyBorder="1" applyAlignment="1">
      <alignment horizontal="right" vertical="center"/>
      <protection/>
    </xf>
    <xf numFmtId="178" fontId="12" fillId="0" borderId="102" xfId="117" applyNumberFormat="1" applyFont="1" applyFill="1" applyBorder="1">
      <alignment vertical="center"/>
      <protection/>
    </xf>
    <xf numFmtId="178" fontId="12" fillId="0" borderId="103" xfId="117" applyNumberFormat="1" applyFont="1" applyFill="1" applyBorder="1">
      <alignment vertical="center"/>
      <protection/>
    </xf>
    <xf numFmtId="38" fontId="54" fillId="0" borderId="104" xfId="84" applyFont="1" applyBorder="1" applyAlignment="1">
      <alignment vertical="center"/>
    </xf>
    <xf numFmtId="177" fontId="12" fillId="0" borderId="103" xfId="117" applyNumberFormat="1" applyFont="1" applyFill="1" applyBorder="1">
      <alignment vertical="center"/>
      <protection/>
    </xf>
    <xf numFmtId="179" fontId="12" fillId="0" borderId="103" xfId="117" applyNumberFormat="1" applyFont="1" applyFill="1" applyBorder="1" applyAlignment="1">
      <alignment horizontal="right" vertical="center"/>
      <protection/>
    </xf>
    <xf numFmtId="178" fontId="12" fillId="0" borderId="105" xfId="117" applyNumberFormat="1" applyFont="1" applyFill="1" applyBorder="1">
      <alignment vertical="center"/>
      <protection/>
    </xf>
    <xf numFmtId="38" fontId="54" fillId="0" borderId="99" xfId="84" applyFont="1" applyBorder="1" applyAlignment="1">
      <alignment vertical="center"/>
    </xf>
    <xf numFmtId="177" fontId="12" fillId="0" borderId="99" xfId="117" applyNumberFormat="1" applyFont="1" applyFill="1" applyBorder="1">
      <alignment vertical="center"/>
      <protection/>
    </xf>
    <xf numFmtId="179" fontId="12" fillId="0" borderId="99" xfId="117" applyNumberFormat="1" applyFont="1" applyFill="1" applyBorder="1" applyAlignment="1">
      <alignment horizontal="right" vertical="center"/>
      <protection/>
    </xf>
    <xf numFmtId="178" fontId="12" fillId="0" borderId="106" xfId="117" applyNumberFormat="1" applyFont="1" applyFill="1" applyBorder="1">
      <alignment vertical="center"/>
      <protection/>
    </xf>
    <xf numFmtId="0" fontId="4" fillId="0" borderId="107" xfId="117" applyFont="1" applyFill="1" applyBorder="1" applyAlignment="1">
      <alignment vertical="center" wrapText="1"/>
      <protection/>
    </xf>
    <xf numFmtId="0" fontId="4" fillId="0" borderId="0" xfId="117" applyFont="1" applyFill="1" applyBorder="1" applyAlignment="1">
      <alignment vertical="center" wrapText="1"/>
      <protection/>
    </xf>
    <xf numFmtId="179" fontId="4" fillId="0" borderId="108" xfId="117" applyNumberFormat="1" applyFont="1" applyFill="1" applyBorder="1" applyAlignment="1">
      <alignment horizontal="right" vertical="center"/>
      <protection/>
    </xf>
    <xf numFmtId="177" fontId="4" fillId="0" borderId="108" xfId="86" applyNumberFormat="1" applyFont="1" applyFill="1" applyBorder="1" applyAlignment="1">
      <alignment vertical="center"/>
    </xf>
    <xf numFmtId="38" fontId="12" fillId="0" borderId="0" xfId="117" applyNumberFormat="1" applyFont="1" applyFill="1">
      <alignment vertical="center"/>
      <protection/>
    </xf>
    <xf numFmtId="38" fontId="54" fillId="0" borderId="90" xfId="84" applyFont="1" applyBorder="1" applyAlignment="1">
      <alignment vertical="center"/>
    </xf>
    <xf numFmtId="0" fontId="4" fillId="0" borderId="109" xfId="117" applyFont="1" applyFill="1" applyBorder="1" applyAlignment="1">
      <alignment horizontal="center" vertical="center"/>
      <protection/>
    </xf>
    <xf numFmtId="0" fontId="4" fillId="0" borderId="107" xfId="117" applyFont="1" applyFill="1" applyBorder="1" applyAlignment="1">
      <alignment horizontal="center" vertical="center"/>
      <protection/>
    </xf>
    <xf numFmtId="0" fontId="4" fillId="0" borderId="110" xfId="117" applyFont="1" applyFill="1" applyBorder="1" applyAlignment="1">
      <alignment horizontal="center" vertical="center"/>
      <protection/>
    </xf>
    <xf numFmtId="0" fontId="4" fillId="0" borderId="111" xfId="117" applyFont="1" applyFill="1" applyBorder="1" applyAlignment="1">
      <alignment horizontal="center" vertical="center"/>
      <protection/>
    </xf>
    <xf numFmtId="0" fontId="4" fillId="0" borderId="112" xfId="117" applyFont="1" applyFill="1" applyBorder="1" applyAlignment="1">
      <alignment horizontal="center" vertical="center"/>
      <protection/>
    </xf>
    <xf numFmtId="0" fontId="4" fillId="0" borderId="93" xfId="117" applyFont="1" applyFill="1" applyBorder="1" applyAlignment="1">
      <alignment horizontal="center" vertical="center"/>
      <protection/>
    </xf>
    <xf numFmtId="176" fontId="4" fillId="0" borderId="113" xfId="117" applyNumberFormat="1" applyFont="1" applyFill="1" applyBorder="1" applyAlignment="1">
      <alignment horizontal="center" vertical="center" shrinkToFit="1"/>
      <protection/>
    </xf>
    <xf numFmtId="176" fontId="4" fillId="0" borderId="114" xfId="117" applyNumberFormat="1" applyFont="1" applyFill="1" applyBorder="1" applyAlignment="1">
      <alignment horizontal="center" vertical="center" shrinkToFit="1"/>
      <protection/>
    </xf>
    <xf numFmtId="176" fontId="4" fillId="0" borderId="115" xfId="117" applyNumberFormat="1" applyFont="1" applyFill="1" applyBorder="1" applyAlignment="1">
      <alignment horizontal="center" vertical="center" shrinkToFit="1"/>
      <protection/>
    </xf>
    <xf numFmtId="176" fontId="4" fillId="0" borderId="116" xfId="117" applyNumberFormat="1" applyFont="1" applyFill="1" applyBorder="1" applyAlignment="1">
      <alignment horizontal="center" vertical="center" shrinkToFit="1"/>
      <protection/>
    </xf>
    <xf numFmtId="176" fontId="4" fillId="0" borderId="116" xfId="117" applyNumberFormat="1" applyFont="1" applyFill="1" applyBorder="1" applyAlignment="1">
      <alignment horizontal="center" vertical="center"/>
      <protection/>
    </xf>
    <xf numFmtId="176" fontId="4" fillId="0" borderId="114" xfId="117" applyNumberFormat="1" applyFont="1" applyFill="1" applyBorder="1" applyAlignment="1">
      <alignment horizontal="center" vertical="center"/>
      <protection/>
    </xf>
    <xf numFmtId="176" fontId="4" fillId="0" borderId="117" xfId="117" applyNumberFormat="1" applyFont="1" applyFill="1" applyBorder="1" applyAlignment="1">
      <alignment horizontal="center" vertical="center"/>
      <protection/>
    </xf>
    <xf numFmtId="176" fontId="55" fillId="0" borderId="113" xfId="117" applyNumberFormat="1" applyFont="1" applyFill="1" applyBorder="1" applyAlignment="1">
      <alignment horizontal="center" vertical="center" shrinkToFit="1"/>
      <protection/>
    </xf>
    <xf numFmtId="176" fontId="55" fillId="0" borderId="114" xfId="117" applyNumberFormat="1" applyFont="1" applyFill="1" applyBorder="1" applyAlignment="1">
      <alignment horizontal="center" vertical="center" shrinkToFit="1"/>
      <protection/>
    </xf>
    <xf numFmtId="176" fontId="55" fillId="0" borderId="115" xfId="117" applyNumberFormat="1" applyFont="1" applyFill="1" applyBorder="1" applyAlignment="1">
      <alignment horizontal="center" vertical="center" shrinkToFit="1"/>
      <protection/>
    </xf>
    <xf numFmtId="176" fontId="55" fillId="0" borderId="116" xfId="117" applyNumberFormat="1" applyFont="1" applyFill="1" applyBorder="1" applyAlignment="1">
      <alignment horizontal="center" vertical="center" shrinkToFit="1"/>
      <protection/>
    </xf>
    <xf numFmtId="0" fontId="3" fillId="0" borderId="114" xfId="110" applyFill="1" applyBorder="1" applyAlignment="1">
      <alignment horizontal="center" vertical="center"/>
      <protection/>
    </xf>
    <xf numFmtId="0" fontId="3" fillId="0" borderId="117" xfId="110" applyFill="1" applyBorder="1" applyAlignment="1">
      <alignment horizontal="center" vertical="center"/>
      <protection/>
    </xf>
    <xf numFmtId="0" fontId="4" fillId="0" borderId="118" xfId="117" applyFont="1" applyFill="1" applyBorder="1" applyAlignment="1">
      <alignment horizontal="center" vertical="distributed" textRotation="255" indent="4"/>
      <protection/>
    </xf>
    <xf numFmtId="0" fontId="4" fillId="0" borderId="71" xfId="117" applyFont="1" applyFill="1" applyBorder="1" applyAlignment="1">
      <alignment horizontal="center" vertical="distributed" textRotation="255" indent="4"/>
      <protection/>
    </xf>
    <xf numFmtId="0" fontId="4" fillId="0" borderId="119" xfId="117" applyFont="1" applyFill="1" applyBorder="1" applyAlignment="1">
      <alignment horizontal="center" vertical="distributed" textRotation="255" indent="4"/>
      <protection/>
    </xf>
    <xf numFmtId="0" fontId="4" fillId="0" borderId="68" xfId="117" applyFont="1" applyFill="1" applyBorder="1" applyAlignment="1">
      <alignment horizontal="center" vertical="distributed" textRotation="255" indent="2" shrinkToFit="1"/>
      <protection/>
    </xf>
    <xf numFmtId="0" fontId="4" fillId="0" borderId="71" xfId="117" applyFont="1" applyFill="1" applyBorder="1" applyAlignment="1">
      <alignment horizontal="center" vertical="distributed" textRotation="255" indent="2" shrinkToFit="1"/>
      <protection/>
    </xf>
    <xf numFmtId="0" fontId="4" fillId="0" borderId="102" xfId="117" applyFont="1" applyFill="1" applyBorder="1" applyAlignment="1">
      <alignment horizontal="center" vertical="distributed" textRotation="255" indent="2" shrinkToFit="1"/>
      <protection/>
    </xf>
    <xf numFmtId="0" fontId="4" fillId="0" borderId="118" xfId="117" applyFont="1" applyFill="1" applyBorder="1" applyAlignment="1">
      <alignment horizontal="center" vertical="distributed" textRotation="255" indent="1" shrinkToFit="1"/>
      <protection/>
    </xf>
    <xf numFmtId="0" fontId="4" fillId="0" borderId="71" xfId="117" applyFont="1" applyFill="1" applyBorder="1" applyAlignment="1">
      <alignment horizontal="center" vertical="distributed" textRotation="255" indent="1" shrinkToFit="1"/>
      <protection/>
    </xf>
    <xf numFmtId="0" fontId="4" fillId="0" borderId="102" xfId="117" applyFont="1" applyFill="1" applyBorder="1" applyAlignment="1">
      <alignment horizontal="center" vertical="distributed" textRotation="255" indent="1" shrinkToFit="1"/>
      <protection/>
    </xf>
    <xf numFmtId="0" fontId="4" fillId="0" borderId="120" xfId="117" applyFont="1" applyFill="1" applyBorder="1" applyAlignment="1">
      <alignment horizontal="distributed" vertical="center"/>
      <protection/>
    </xf>
    <xf numFmtId="0" fontId="4" fillId="0" borderId="121" xfId="117" applyFont="1" applyFill="1" applyBorder="1" applyAlignment="1">
      <alignment horizontal="center" vertical="distributed" textRotation="255" indent="2"/>
      <protection/>
    </xf>
    <xf numFmtId="0" fontId="4" fillId="0" borderId="122" xfId="117" applyFont="1" applyFill="1" applyBorder="1" applyAlignment="1">
      <alignment horizontal="center" vertical="distributed" textRotation="255" indent="2"/>
      <protection/>
    </xf>
    <xf numFmtId="0" fontId="4" fillId="0" borderId="123" xfId="117" applyFont="1" applyFill="1" applyBorder="1" applyAlignment="1">
      <alignment horizontal="center" vertical="distributed" textRotation="255" indent="2"/>
      <protection/>
    </xf>
    <xf numFmtId="0" fontId="4" fillId="0" borderId="29" xfId="117" applyFont="1" applyFill="1" applyBorder="1" applyAlignment="1">
      <alignment horizontal="distributed" vertical="center"/>
      <protection/>
    </xf>
    <xf numFmtId="0" fontId="4" fillId="0" borderId="62" xfId="117" applyFont="1" applyFill="1" applyBorder="1" applyAlignment="1">
      <alignment horizontal="distributed" vertical="center"/>
      <protection/>
    </xf>
    <xf numFmtId="0" fontId="4" fillId="0" borderId="0" xfId="117" applyFont="1" applyFill="1" applyBorder="1" applyAlignment="1">
      <alignment horizontal="distributed" vertical="center"/>
      <protection/>
    </xf>
    <xf numFmtId="0" fontId="4" fillId="0" borderId="24" xfId="117" applyFont="1" applyFill="1" applyBorder="1" applyAlignment="1">
      <alignment horizontal="distributed" vertical="center"/>
      <protection/>
    </xf>
    <xf numFmtId="0" fontId="4" fillId="0" borderId="33" xfId="117" applyFont="1" applyFill="1" applyBorder="1" applyAlignment="1">
      <alignment horizontal="distributed" vertical="center"/>
      <protection/>
    </xf>
    <xf numFmtId="0" fontId="4" fillId="0" borderId="41" xfId="117" applyFont="1" applyFill="1" applyBorder="1" applyAlignment="1">
      <alignment horizontal="distributed" vertical="center"/>
      <protection/>
    </xf>
    <xf numFmtId="0" fontId="4" fillId="0" borderId="54" xfId="117" applyFont="1" applyFill="1" applyBorder="1" applyAlignment="1">
      <alignment horizontal="center" vertical="distributed" textRotation="255" indent="3"/>
      <protection/>
    </xf>
    <xf numFmtId="0" fontId="4" fillId="0" borderId="123" xfId="117" applyFont="1" applyFill="1" applyBorder="1" applyAlignment="1">
      <alignment horizontal="center" vertical="distributed" textRotation="255" indent="3"/>
      <protection/>
    </xf>
    <xf numFmtId="0" fontId="4" fillId="0" borderId="121" xfId="117" applyFont="1" applyFill="1" applyBorder="1" applyAlignment="1">
      <alignment horizontal="center" vertical="distributed" textRotation="255" indent="3"/>
      <protection/>
    </xf>
    <xf numFmtId="0" fontId="4" fillId="0" borderId="122" xfId="117" applyFont="1" applyFill="1" applyBorder="1" applyAlignment="1">
      <alignment horizontal="center" vertical="distributed" textRotation="255" indent="3"/>
      <protection/>
    </xf>
    <xf numFmtId="178" fontId="12" fillId="0" borderId="124" xfId="117" applyNumberFormat="1" applyFont="1" applyFill="1" applyBorder="1" applyAlignment="1">
      <alignment horizontal="center" vertical="center"/>
      <protection/>
    </xf>
    <xf numFmtId="178" fontId="12" fillId="0" borderId="125" xfId="117" applyNumberFormat="1" applyFont="1" applyFill="1" applyBorder="1" applyAlignment="1">
      <alignment horizontal="center" vertical="center"/>
      <protection/>
    </xf>
    <xf numFmtId="178" fontId="12" fillId="0" borderId="67" xfId="117" applyNumberFormat="1" applyFont="1" applyFill="1" applyBorder="1" applyAlignment="1">
      <alignment horizontal="center" vertical="center"/>
      <protection/>
    </xf>
    <xf numFmtId="178" fontId="12" fillId="0" borderId="47" xfId="117" applyNumberFormat="1" applyFont="1" applyFill="1" applyBorder="1" applyAlignment="1">
      <alignment horizontal="center" vertical="center"/>
      <protection/>
    </xf>
    <xf numFmtId="178" fontId="12" fillId="0" borderId="126" xfId="117" applyNumberFormat="1" applyFont="1" applyFill="1" applyBorder="1" applyAlignment="1">
      <alignment horizontal="center" vertical="center"/>
      <protection/>
    </xf>
    <xf numFmtId="178" fontId="12" fillId="0" borderId="127" xfId="117" applyNumberFormat="1" applyFont="1" applyFill="1" applyBorder="1" applyAlignment="1">
      <alignment horizontal="center" vertical="center"/>
      <protection/>
    </xf>
    <xf numFmtId="0" fontId="56" fillId="0" borderId="107" xfId="117" applyFont="1" applyFill="1" applyBorder="1" applyAlignment="1">
      <alignment horizontal="left" vertical="top" wrapText="1"/>
      <protection/>
    </xf>
    <xf numFmtId="0" fontId="56" fillId="0" borderId="0" xfId="117" applyFont="1" applyFill="1" applyBorder="1" applyAlignment="1">
      <alignment horizontal="left" vertical="top" wrapText="1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3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2 2" xfId="87"/>
    <cellStyle name="桁区切り 3" xfId="88"/>
    <cellStyle name="桁区切り 4" xfId="89"/>
    <cellStyle name="桁区切り 5" xfId="90"/>
    <cellStyle name="桁区切り 6" xfId="91"/>
    <cellStyle name="見出し 1" xfId="92"/>
    <cellStyle name="見出し 1 2" xfId="93"/>
    <cellStyle name="見出し 2" xfId="94"/>
    <cellStyle name="見出し 2 2" xfId="95"/>
    <cellStyle name="見出し 3" xfId="96"/>
    <cellStyle name="見出し 3 2" xfId="97"/>
    <cellStyle name="見出し 4" xfId="98"/>
    <cellStyle name="見出し 4 2" xfId="99"/>
    <cellStyle name="集計" xfId="100"/>
    <cellStyle name="集計 2" xfId="101"/>
    <cellStyle name="出力" xfId="102"/>
    <cellStyle name="出力 2" xfId="103"/>
    <cellStyle name="説明文" xfId="104"/>
    <cellStyle name="説明文 2" xfId="105"/>
    <cellStyle name="Currency [0]" xfId="106"/>
    <cellStyle name="Currency" xfId="107"/>
    <cellStyle name="入力" xfId="108"/>
    <cellStyle name="入力 2" xfId="109"/>
    <cellStyle name="標準 2" xfId="110"/>
    <cellStyle name="標準 2 2" xfId="111"/>
    <cellStyle name="標準 2 3" xfId="112"/>
    <cellStyle name="標準 3" xfId="113"/>
    <cellStyle name="標準 3 2" xfId="114"/>
    <cellStyle name="標準 4" xfId="115"/>
    <cellStyle name="標準 5" xfId="116"/>
    <cellStyle name="標準_03様式２集計" xfId="117"/>
    <cellStyle name="Followed Hyperlink" xfId="118"/>
    <cellStyle name="良い" xfId="119"/>
    <cellStyle name="良い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35.57421875" style="1" customWidth="1"/>
    <col min="3" max="4" width="3.140625" style="1" customWidth="1"/>
    <col min="5" max="5" width="18.57421875" style="4" customWidth="1"/>
    <col min="6" max="6" width="10.57421875" style="1" customWidth="1"/>
    <col min="7" max="7" width="3.140625" style="1" customWidth="1"/>
    <col min="8" max="8" width="18.57421875" style="4" customWidth="1"/>
    <col min="9" max="9" width="10.57421875" style="1" customWidth="1"/>
    <col min="10" max="10" width="3.140625" style="1" customWidth="1"/>
    <col min="11" max="11" width="18.57421875" style="4" customWidth="1"/>
    <col min="12" max="12" width="11.57421875" style="1" customWidth="1"/>
    <col min="13" max="13" width="9.00390625" style="1" customWidth="1"/>
    <col min="14" max="14" width="18.421875" style="1" customWidth="1"/>
    <col min="15" max="15" width="18.8515625" style="1" customWidth="1"/>
    <col min="16" max="16" width="18.57421875" style="1" customWidth="1"/>
    <col min="17" max="17" width="13.140625" style="1" customWidth="1"/>
    <col min="18" max="16384" width="9.00390625" style="1" customWidth="1"/>
  </cols>
  <sheetData>
    <row r="1" spans="1:5" ht="34.5" customHeight="1">
      <c r="A1" s="2" t="s">
        <v>120</v>
      </c>
      <c r="E1" s="3"/>
    </row>
    <row r="2" ht="14.25" customHeight="1"/>
    <row r="3" spans="1:12" ht="24.75" customHeight="1">
      <c r="A3" s="5" t="s">
        <v>119</v>
      </c>
      <c r="E3" s="1"/>
      <c r="F3" s="6"/>
      <c r="G3" s="6"/>
      <c r="H3" s="3"/>
      <c r="I3" s="6"/>
      <c r="J3" s="6"/>
      <c r="K3" s="3"/>
      <c r="L3" s="7"/>
    </row>
    <row r="4" spans="1:12" ht="24.75" customHeight="1" thickBot="1">
      <c r="A4" s="8"/>
      <c r="D4" s="6"/>
      <c r="E4" s="3"/>
      <c r="F4" s="6"/>
      <c r="G4" s="6"/>
      <c r="H4" s="3"/>
      <c r="I4" s="6"/>
      <c r="J4" s="6"/>
      <c r="K4" s="3"/>
      <c r="L4" s="42" t="s">
        <v>118</v>
      </c>
    </row>
    <row r="5" spans="1:12" ht="31.5" customHeight="1">
      <c r="A5" s="217"/>
      <c r="B5" s="218"/>
      <c r="C5" s="219"/>
      <c r="D5" s="223" t="s">
        <v>191</v>
      </c>
      <c r="E5" s="224"/>
      <c r="F5" s="225"/>
      <c r="G5" s="226" t="s">
        <v>190</v>
      </c>
      <c r="H5" s="224"/>
      <c r="I5" s="225"/>
      <c r="J5" s="227" t="s">
        <v>117</v>
      </c>
      <c r="K5" s="228"/>
      <c r="L5" s="229"/>
    </row>
    <row r="6" spans="1:12" ht="31.5" customHeight="1" thickBot="1">
      <c r="A6" s="220"/>
      <c r="B6" s="221"/>
      <c r="C6" s="222"/>
      <c r="D6" s="9"/>
      <c r="E6" s="10" t="s">
        <v>116</v>
      </c>
      <c r="F6" s="11" t="s">
        <v>114</v>
      </c>
      <c r="G6" s="12"/>
      <c r="H6" s="10" t="s">
        <v>115</v>
      </c>
      <c r="I6" s="11" t="s">
        <v>114</v>
      </c>
      <c r="J6" s="12"/>
      <c r="K6" s="10" t="s">
        <v>113</v>
      </c>
      <c r="L6" s="13" t="s">
        <v>72</v>
      </c>
    </row>
    <row r="7" spans="1:12" ht="33" customHeight="1">
      <c r="A7" s="14"/>
      <c r="B7" s="15" t="s">
        <v>112</v>
      </c>
      <c r="C7" s="16"/>
      <c r="D7" s="17"/>
      <c r="E7" s="19">
        <v>1158645647</v>
      </c>
      <c r="F7" s="20">
        <f>E7/E33</f>
        <v>0.445064195843299</v>
      </c>
      <c r="G7" s="18"/>
      <c r="H7" s="19">
        <v>1156371356</v>
      </c>
      <c r="I7" s="143">
        <f>H7/H33</f>
        <v>0.4548544830498424</v>
      </c>
      <c r="J7" s="18"/>
      <c r="K7" s="21">
        <f aca="true" t="shared" si="0" ref="K7:K22">E7-H7</f>
        <v>2274291</v>
      </c>
      <c r="L7" s="22">
        <f aca="true" t="shared" si="1" ref="L7:L20">(E7-H7)/H7</f>
        <v>0.001966747955316873</v>
      </c>
    </row>
    <row r="8" spans="1:12" ht="33" customHeight="1">
      <c r="A8" s="23"/>
      <c r="B8" s="24" t="s">
        <v>111</v>
      </c>
      <c r="C8" s="25"/>
      <c r="D8" s="26"/>
      <c r="E8" s="19">
        <v>16638527</v>
      </c>
      <c r="F8" s="20">
        <f>E8/E33</f>
        <v>0.006391266094552563</v>
      </c>
      <c r="G8" s="18"/>
      <c r="H8" s="19">
        <v>24231318</v>
      </c>
      <c r="I8" s="143">
        <f>H8/H33</f>
        <v>0.00953130113896244</v>
      </c>
      <c r="J8" s="27"/>
      <c r="K8" s="21">
        <f>E8-H8</f>
        <v>-7592791</v>
      </c>
      <c r="L8" s="22">
        <f t="shared" si="1"/>
        <v>-0.31334618282010085</v>
      </c>
    </row>
    <row r="9" spans="1:12" ht="33" customHeight="1">
      <c r="A9" s="23"/>
      <c r="B9" s="24" t="s">
        <v>110</v>
      </c>
      <c r="C9" s="25"/>
      <c r="D9" s="26"/>
      <c r="E9" s="19">
        <v>37895446</v>
      </c>
      <c r="F9" s="20">
        <f>E9/E33</f>
        <v>0.014556569770734365</v>
      </c>
      <c r="G9" s="18"/>
      <c r="H9" s="19">
        <v>42546472</v>
      </c>
      <c r="I9" s="143">
        <f>H9/H33</f>
        <v>0.01673550060431849</v>
      </c>
      <c r="J9" s="27"/>
      <c r="K9" s="21">
        <f t="shared" si="0"/>
        <v>-4651026</v>
      </c>
      <c r="L9" s="22">
        <f t="shared" si="1"/>
        <v>-0.10931637292981661</v>
      </c>
    </row>
    <row r="10" spans="1:12" ht="33" customHeight="1">
      <c r="A10" s="23"/>
      <c r="B10" s="24" t="s">
        <v>109</v>
      </c>
      <c r="C10" s="25"/>
      <c r="D10" s="26"/>
      <c r="E10" s="19">
        <v>6229464</v>
      </c>
      <c r="F10" s="20">
        <f>E10/E33</f>
        <v>0.002392889830357927</v>
      </c>
      <c r="G10" s="18"/>
      <c r="H10" s="19">
        <v>6576962</v>
      </c>
      <c r="I10" s="143">
        <f>H10/H33</f>
        <v>0.0025870241726641814</v>
      </c>
      <c r="J10" s="27"/>
      <c r="K10" s="21">
        <f t="shared" si="0"/>
        <v>-347498</v>
      </c>
      <c r="L10" s="22">
        <f t="shared" si="1"/>
        <v>-0.05283564052825605</v>
      </c>
    </row>
    <row r="11" spans="1:12" ht="33" customHeight="1">
      <c r="A11" s="23"/>
      <c r="B11" s="24" t="s">
        <v>108</v>
      </c>
      <c r="C11" s="25"/>
      <c r="D11" s="26"/>
      <c r="E11" s="19">
        <v>2747868</v>
      </c>
      <c r="F11" s="20">
        <f>E11/E33</f>
        <v>0.0010555234595409776</v>
      </c>
      <c r="G11" s="18"/>
      <c r="H11" s="19">
        <v>2311007</v>
      </c>
      <c r="I11" s="143">
        <f>H11/H33</f>
        <v>0.0009090262300734187</v>
      </c>
      <c r="J11" s="27"/>
      <c r="K11" s="21">
        <f t="shared" si="0"/>
        <v>436861</v>
      </c>
      <c r="L11" s="22">
        <f t="shared" si="1"/>
        <v>0.1890349098899311</v>
      </c>
    </row>
    <row r="12" spans="1:12" ht="33" customHeight="1">
      <c r="A12" s="23"/>
      <c r="B12" s="24" t="s">
        <v>107</v>
      </c>
      <c r="C12" s="25"/>
      <c r="D12" s="26"/>
      <c r="E12" s="19">
        <v>100984470</v>
      </c>
      <c r="F12" s="20">
        <f>E12/E33</f>
        <v>0.03879061044209986</v>
      </c>
      <c r="G12" s="18"/>
      <c r="H12" s="19">
        <v>107684648</v>
      </c>
      <c r="I12" s="143">
        <f>H12/H33</f>
        <v>0.042357366121445375</v>
      </c>
      <c r="J12" s="27"/>
      <c r="K12" s="21">
        <f t="shared" si="0"/>
        <v>-6700178</v>
      </c>
      <c r="L12" s="22">
        <f t="shared" si="1"/>
        <v>-0.06222036403926398</v>
      </c>
    </row>
    <row r="13" spans="1:12" ht="33" customHeight="1">
      <c r="A13" s="23"/>
      <c r="B13" s="24" t="s">
        <v>106</v>
      </c>
      <c r="C13" s="25"/>
      <c r="D13" s="26"/>
      <c r="E13" s="19">
        <v>27329567</v>
      </c>
      <c r="F13" s="20">
        <f>E13/E33</f>
        <v>0.010497956636780565</v>
      </c>
      <c r="G13" s="18"/>
      <c r="H13" s="19">
        <v>27714503</v>
      </c>
      <c r="I13" s="143">
        <f>H13/H33</f>
        <v>0.010901399338231539</v>
      </c>
      <c r="J13" s="27"/>
      <c r="K13" s="21">
        <f t="shared" si="0"/>
        <v>-384936</v>
      </c>
      <c r="L13" s="22">
        <f t="shared" si="1"/>
        <v>-0.013889334403723566</v>
      </c>
    </row>
    <row r="14" spans="1:12" ht="33" customHeight="1">
      <c r="A14" s="23"/>
      <c r="B14" s="24" t="s">
        <v>105</v>
      </c>
      <c r="C14" s="25"/>
      <c r="D14" s="26"/>
      <c r="E14" s="19">
        <v>76053832</v>
      </c>
      <c r="F14" s="20">
        <f>E14/E33</f>
        <v>0.02921414124113251</v>
      </c>
      <c r="G14" s="18"/>
      <c r="H14" s="19">
        <v>77677615</v>
      </c>
      <c r="I14" s="143">
        <f>H14/H33</f>
        <v>0.030554208414143462</v>
      </c>
      <c r="J14" s="27"/>
      <c r="K14" s="21">
        <f t="shared" si="0"/>
        <v>-1623783</v>
      </c>
      <c r="L14" s="22">
        <f t="shared" si="1"/>
        <v>-0.020904130488558385</v>
      </c>
    </row>
    <row r="15" spans="1:13" s="43" customFormat="1" ht="33" customHeight="1">
      <c r="A15" s="23"/>
      <c r="B15" s="24" t="s">
        <v>104</v>
      </c>
      <c r="C15" s="25"/>
      <c r="D15" s="26"/>
      <c r="E15" s="19">
        <v>17495087</v>
      </c>
      <c r="F15" s="20">
        <f>E15/E33</f>
        <v>0.006720291788110048</v>
      </c>
      <c r="G15" s="18"/>
      <c r="H15" s="19">
        <v>16550193</v>
      </c>
      <c r="I15" s="143">
        <f>H15/H33</f>
        <v>0.0065099584509166275</v>
      </c>
      <c r="J15" s="27"/>
      <c r="K15" s="21">
        <f t="shared" si="0"/>
        <v>944894</v>
      </c>
      <c r="L15" s="22">
        <f t="shared" si="1"/>
        <v>0.057092627258183634</v>
      </c>
      <c r="M15" s="1"/>
    </row>
    <row r="16" spans="1:13" s="43" customFormat="1" ht="33" customHeight="1">
      <c r="A16" s="23"/>
      <c r="B16" s="24" t="s">
        <v>103</v>
      </c>
      <c r="C16" s="25"/>
      <c r="D16" s="26"/>
      <c r="E16" s="19">
        <f>1077702-304000</f>
        <v>773702</v>
      </c>
      <c r="F16" s="20">
        <f>E16/E33</f>
        <v>0.00029719790459140446</v>
      </c>
      <c r="G16" s="18"/>
      <c r="H16" s="19">
        <v>1442322</v>
      </c>
      <c r="I16" s="143">
        <f>H16/H33</f>
        <v>0.0005673321327940389</v>
      </c>
      <c r="J16" s="27"/>
      <c r="K16" s="21">
        <f t="shared" si="0"/>
        <v>-668620</v>
      </c>
      <c r="L16" s="22">
        <f t="shared" si="1"/>
        <v>-0.4635719346997411</v>
      </c>
      <c r="M16" s="1"/>
    </row>
    <row r="17" spans="1:13" s="43" customFormat="1" ht="33" customHeight="1">
      <c r="A17" s="23"/>
      <c r="B17" s="24" t="s">
        <v>102</v>
      </c>
      <c r="C17" s="25"/>
      <c r="D17" s="26"/>
      <c r="E17" s="19">
        <v>4231131</v>
      </c>
      <c r="F17" s="20">
        <f>E17/E33</f>
        <v>0.001625281138282871</v>
      </c>
      <c r="G17" s="18"/>
      <c r="H17" s="19">
        <v>4995741</v>
      </c>
      <c r="I17" s="143">
        <f>H17/H33</f>
        <v>0.0019650566214871744</v>
      </c>
      <c r="J17" s="27"/>
      <c r="K17" s="21">
        <f t="shared" si="0"/>
        <v>-764610</v>
      </c>
      <c r="L17" s="22">
        <f t="shared" si="1"/>
        <v>-0.15305237000877348</v>
      </c>
      <c r="M17" s="1"/>
    </row>
    <row r="18" spans="1:14" s="43" customFormat="1" ht="33" customHeight="1">
      <c r="A18" s="23"/>
      <c r="B18" s="24" t="s">
        <v>101</v>
      </c>
      <c r="C18" s="25"/>
      <c r="D18" s="26"/>
      <c r="E18" s="19">
        <v>3206784</v>
      </c>
      <c r="F18" s="20">
        <f>E18/E33</f>
        <v>0.0012318043449251034</v>
      </c>
      <c r="G18" s="18"/>
      <c r="H18" s="19">
        <v>4666754</v>
      </c>
      <c r="I18" s="143">
        <f>H18/H33</f>
        <v>0.0018356507770422362</v>
      </c>
      <c r="J18" s="27"/>
      <c r="K18" s="21">
        <f t="shared" si="0"/>
        <v>-1459970</v>
      </c>
      <c r="L18" s="22">
        <f t="shared" si="1"/>
        <v>-0.31284485961762715</v>
      </c>
      <c r="M18" s="1"/>
      <c r="N18" s="1"/>
    </row>
    <row r="19" spans="1:18" s="43" customFormat="1" ht="33" customHeight="1">
      <c r="A19" s="23"/>
      <c r="B19" s="24" t="s">
        <v>100</v>
      </c>
      <c r="C19" s="25"/>
      <c r="D19" s="26"/>
      <c r="E19" s="19">
        <v>146724290</v>
      </c>
      <c r="F19" s="20">
        <f>E19/E33</f>
        <v>0.05636039656180488</v>
      </c>
      <c r="G19" s="18"/>
      <c r="H19" s="19">
        <v>125145048</v>
      </c>
      <c r="I19" s="143">
        <f>H19/H33</f>
        <v>0.04922535119789643</v>
      </c>
      <c r="J19" s="27"/>
      <c r="K19" s="21">
        <f t="shared" si="0"/>
        <v>21579242</v>
      </c>
      <c r="L19" s="22">
        <f t="shared" si="1"/>
        <v>0.17243384652343574</v>
      </c>
      <c r="M19" s="1"/>
      <c r="N19" s="187"/>
      <c r="O19" s="188"/>
      <c r="P19" s="188"/>
      <c r="Q19" s="188"/>
      <c r="R19" s="189"/>
    </row>
    <row r="20" spans="1:14" s="43" customFormat="1" ht="33" customHeight="1">
      <c r="A20" s="23"/>
      <c r="B20" s="24" t="s">
        <v>99</v>
      </c>
      <c r="C20" s="25"/>
      <c r="D20" s="26"/>
      <c r="E20" s="19">
        <v>1388759</v>
      </c>
      <c r="F20" s="20">
        <f>E20/E33</f>
        <v>0.0005334563756878673</v>
      </c>
      <c r="G20" s="18"/>
      <c r="H20" s="19">
        <v>1409850</v>
      </c>
      <c r="I20" s="143">
        <f>H20/H33</f>
        <v>0.0005545593892485004</v>
      </c>
      <c r="J20" s="27"/>
      <c r="K20" s="21">
        <f t="shared" si="0"/>
        <v>-21091</v>
      </c>
      <c r="L20" s="22">
        <f t="shared" si="1"/>
        <v>-0.014959747490867823</v>
      </c>
      <c r="M20" s="1"/>
      <c r="N20" s="1"/>
    </row>
    <row r="21" spans="1:14" s="43" customFormat="1" ht="33" customHeight="1">
      <c r="A21" s="23"/>
      <c r="B21" s="24" t="s">
        <v>195</v>
      </c>
      <c r="C21" s="25"/>
      <c r="D21" s="26"/>
      <c r="E21" s="19">
        <v>6761790</v>
      </c>
      <c r="F21" s="20">
        <f>E21/E33</f>
        <v>0.0025973692963015644</v>
      </c>
      <c r="G21" s="18"/>
      <c r="H21" s="199">
        <v>0</v>
      </c>
      <c r="I21" s="200" t="s">
        <v>98</v>
      </c>
      <c r="J21" s="27"/>
      <c r="K21" s="21">
        <f t="shared" si="0"/>
        <v>6761790</v>
      </c>
      <c r="L21" s="22" t="s">
        <v>196</v>
      </c>
      <c r="M21" s="1"/>
      <c r="N21" s="1"/>
    </row>
    <row r="22" spans="1:14" s="43" customFormat="1" ht="33" customHeight="1">
      <c r="A22" s="23"/>
      <c r="B22" s="24" t="s">
        <v>77</v>
      </c>
      <c r="C22" s="25"/>
      <c r="D22" s="26"/>
      <c r="E22" s="19">
        <v>304000</v>
      </c>
      <c r="F22" s="20">
        <f>E22/E33</f>
        <v>0.00011677385220121825</v>
      </c>
      <c r="G22" s="18"/>
      <c r="H22" s="199">
        <v>265000</v>
      </c>
      <c r="I22" s="200" t="s">
        <v>98</v>
      </c>
      <c r="J22" s="27"/>
      <c r="K22" s="21">
        <f t="shared" si="0"/>
        <v>39000</v>
      </c>
      <c r="L22" s="22">
        <f aca="true" t="shared" si="2" ref="L22:L33">(E22-H22)/H22</f>
        <v>0.1471698113207547</v>
      </c>
      <c r="M22" s="1"/>
      <c r="N22" s="1"/>
    </row>
    <row r="23" spans="1:14" s="43" customFormat="1" ht="33" customHeight="1">
      <c r="A23" s="23"/>
      <c r="B23" s="28" t="s">
        <v>97</v>
      </c>
      <c r="C23" s="25"/>
      <c r="D23" s="26"/>
      <c r="E23" s="19">
        <v>11</v>
      </c>
      <c r="F23" s="20">
        <f>E23/E33</f>
        <v>4.225369652017766E-09</v>
      </c>
      <c r="G23" s="18"/>
      <c r="H23" s="19">
        <v>3528406</v>
      </c>
      <c r="I23" s="143">
        <f>H23/H33</f>
        <v>0.0013878857157717094</v>
      </c>
      <c r="J23" s="27"/>
      <c r="K23" s="21">
        <f aca="true" t="shared" si="3" ref="K23:K33">E23-H23</f>
        <v>-3528395</v>
      </c>
      <c r="L23" s="22">
        <f t="shared" si="2"/>
        <v>-0.999996882444934</v>
      </c>
      <c r="M23" s="1"/>
      <c r="N23" s="1"/>
    </row>
    <row r="24" spans="1:14" s="43" customFormat="1" ht="33" customHeight="1">
      <c r="A24" s="23"/>
      <c r="B24" s="28" t="s">
        <v>188</v>
      </c>
      <c r="C24" s="25"/>
      <c r="D24" s="26"/>
      <c r="E24" s="19">
        <v>3105565</v>
      </c>
      <c r="F24" s="20">
        <f>E24/E33</f>
        <v>0.0011929236457607773</v>
      </c>
      <c r="G24" s="18"/>
      <c r="H24" s="19">
        <v>1435802</v>
      </c>
      <c r="I24" s="143">
        <f>H24/H32</f>
        <v>0.006626203531343445</v>
      </c>
      <c r="J24" s="27"/>
      <c r="K24" s="21">
        <f>E24-H24</f>
        <v>1669763</v>
      </c>
      <c r="L24" s="22">
        <f t="shared" si="2"/>
        <v>1.1629479552194522</v>
      </c>
      <c r="M24" s="1"/>
      <c r="N24" s="1"/>
    </row>
    <row r="25" spans="1:14" s="43" customFormat="1" ht="33" customHeight="1">
      <c r="A25" s="23"/>
      <c r="B25" s="28" t="s">
        <v>96</v>
      </c>
      <c r="C25" s="25"/>
      <c r="D25" s="26"/>
      <c r="E25" s="19">
        <v>6574000</v>
      </c>
      <c r="F25" s="20">
        <f>E25/E33</f>
        <v>0.0025252345538513445</v>
      </c>
      <c r="G25" s="18"/>
      <c r="H25" s="19">
        <v>6610001</v>
      </c>
      <c r="I25" s="143">
        <f>H25/H33</f>
        <v>0.002600019943605332</v>
      </c>
      <c r="J25" s="27"/>
      <c r="K25" s="21">
        <f t="shared" si="3"/>
        <v>-36001</v>
      </c>
      <c r="L25" s="22">
        <f t="shared" si="2"/>
        <v>-0.005446443956665059</v>
      </c>
      <c r="M25" s="1"/>
      <c r="N25" s="1"/>
    </row>
    <row r="26" spans="1:14" s="43" customFormat="1" ht="33" customHeight="1">
      <c r="A26" s="23"/>
      <c r="B26" s="29" t="s">
        <v>95</v>
      </c>
      <c r="C26" s="25"/>
      <c r="D26" s="26"/>
      <c r="E26" s="19">
        <v>1487469</v>
      </c>
      <c r="F26" s="20">
        <f>E26/E33</f>
        <v>0.0005713733064470195</v>
      </c>
      <c r="G26" s="18"/>
      <c r="H26" s="19">
        <v>1506219</v>
      </c>
      <c r="I26" s="143">
        <f>H26/H33</f>
        <v>0.0005924657862286677</v>
      </c>
      <c r="J26" s="27"/>
      <c r="K26" s="21">
        <f t="shared" si="3"/>
        <v>-18750</v>
      </c>
      <c r="L26" s="22">
        <f t="shared" si="2"/>
        <v>-0.012448388979291855</v>
      </c>
      <c r="M26" s="1"/>
      <c r="N26" s="1"/>
    </row>
    <row r="27" spans="1:14" s="43" customFormat="1" ht="33" customHeight="1">
      <c r="A27" s="23"/>
      <c r="B27" s="24" t="s">
        <v>94</v>
      </c>
      <c r="C27" s="25"/>
      <c r="D27" s="26"/>
      <c r="E27" s="19">
        <v>8308907</v>
      </c>
      <c r="F27" s="20">
        <f>E27/E33</f>
        <v>0.003191654861748907</v>
      </c>
      <c r="G27" s="18"/>
      <c r="H27" s="19">
        <v>9454244</v>
      </c>
      <c r="I27" s="143">
        <f>H27/H33</f>
        <v>0.003718792622226691</v>
      </c>
      <c r="J27" s="27"/>
      <c r="K27" s="21">
        <f t="shared" si="3"/>
        <v>-1145337</v>
      </c>
      <c r="L27" s="22">
        <f t="shared" si="2"/>
        <v>-0.1211452761320736</v>
      </c>
      <c r="M27" s="1"/>
      <c r="N27" s="1"/>
    </row>
    <row r="28" spans="1:18" s="43" customFormat="1" ht="33" customHeight="1">
      <c r="A28" s="23"/>
      <c r="B28" s="24" t="s">
        <v>93</v>
      </c>
      <c r="C28" s="25"/>
      <c r="D28" s="26"/>
      <c r="E28" s="19">
        <v>138992937</v>
      </c>
      <c r="F28" s="20">
        <f>E28/E33</f>
        <v>0.053390594349510656</v>
      </c>
      <c r="G28" s="18"/>
      <c r="H28" s="19">
        <v>133282447</v>
      </c>
      <c r="I28" s="143">
        <f>H28/H33</f>
        <v>0.05242616761064343</v>
      </c>
      <c r="J28" s="27"/>
      <c r="K28" s="21">
        <f t="shared" si="3"/>
        <v>5710490</v>
      </c>
      <c r="L28" s="22">
        <f t="shared" si="2"/>
        <v>0.04284502669732647</v>
      </c>
      <c r="M28" s="1"/>
      <c r="N28" s="6"/>
      <c r="O28" s="190"/>
      <c r="P28" s="190"/>
      <c r="Q28" s="190"/>
      <c r="R28" s="191"/>
    </row>
    <row r="29" spans="1:18" s="43" customFormat="1" ht="33" customHeight="1">
      <c r="A29" s="23"/>
      <c r="B29" s="24" t="s">
        <v>92</v>
      </c>
      <c r="C29" s="25"/>
      <c r="D29" s="26"/>
      <c r="E29" s="19">
        <v>1024365</v>
      </c>
      <c r="F29" s="20">
        <f>E29/E33</f>
        <v>0.0003934837075990162</v>
      </c>
      <c r="G29" s="18"/>
      <c r="H29" s="19">
        <v>1110796</v>
      </c>
      <c r="I29" s="143">
        <f>H29/H33</f>
        <v>0.0004369275818985547</v>
      </c>
      <c r="J29" s="27"/>
      <c r="K29" s="21">
        <f t="shared" si="3"/>
        <v>-86431</v>
      </c>
      <c r="L29" s="22">
        <f t="shared" si="2"/>
        <v>-0.07780996690661472</v>
      </c>
      <c r="M29" s="1"/>
      <c r="N29" s="6"/>
      <c r="O29" s="190"/>
      <c r="P29" s="190"/>
      <c r="Q29" s="190"/>
      <c r="R29" s="191"/>
    </row>
    <row r="30" spans="1:14" s="43" customFormat="1" ht="33" customHeight="1">
      <c r="A30" s="23"/>
      <c r="B30" s="24" t="s">
        <v>91</v>
      </c>
      <c r="C30" s="25"/>
      <c r="D30" s="26"/>
      <c r="E30" s="19">
        <v>445500665</v>
      </c>
      <c r="F30" s="20">
        <f>E30/E33</f>
        <v>0.1711277263495212</v>
      </c>
      <c r="G30" s="18"/>
      <c r="H30" s="19">
        <v>415760100</v>
      </c>
      <c r="I30" s="143">
        <f>H30/H33</f>
        <v>0.1635377289285353</v>
      </c>
      <c r="J30" s="27"/>
      <c r="K30" s="21">
        <f t="shared" si="3"/>
        <v>29740565</v>
      </c>
      <c r="L30" s="22">
        <f t="shared" si="2"/>
        <v>0.07153299462839267</v>
      </c>
      <c r="M30" s="1"/>
      <c r="N30" s="1"/>
    </row>
    <row r="31" spans="1:18" s="43" customFormat="1" ht="33" customHeight="1">
      <c r="A31" s="23"/>
      <c r="B31" s="24" t="s">
        <v>90</v>
      </c>
      <c r="C31" s="25"/>
      <c r="D31" s="26"/>
      <c r="E31" s="19">
        <v>169085225</v>
      </c>
      <c r="F31" s="20">
        <f>E31/E33</f>
        <v>0.06494977984723596</v>
      </c>
      <c r="G31" s="18"/>
      <c r="H31" s="19">
        <v>153326306</v>
      </c>
      <c r="I31" s="143">
        <f>H31/H33</f>
        <v>0.06031034692420378</v>
      </c>
      <c r="J31" s="27"/>
      <c r="K31" s="21">
        <f t="shared" si="3"/>
        <v>15758919</v>
      </c>
      <c r="L31" s="22">
        <f t="shared" si="2"/>
        <v>0.10278026916007485</v>
      </c>
      <c r="M31" s="1"/>
      <c r="N31" s="1"/>
      <c r="O31" s="192"/>
      <c r="P31" s="192"/>
      <c r="Q31" s="192"/>
      <c r="R31" s="192"/>
    </row>
    <row r="32" spans="1:18" s="43" customFormat="1" ht="33" customHeight="1" thickBot="1">
      <c r="A32" s="30"/>
      <c r="B32" s="31" t="s">
        <v>186</v>
      </c>
      <c r="C32" s="32"/>
      <c r="D32" s="33"/>
      <c r="E32" s="145">
        <v>221833019</v>
      </c>
      <c r="F32" s="146">
        <f>E32/E33</f>
        <v>0.08521150057255276</v>
      </c>
      <c r="G32" s="147"/>
      <c r="H32" s="145">
        <v>216685466</v>
      </c>
      <c r="I32" s="148">
        <f>H32/H33</f>
        <v>0.08523244294356613</v>
      </c>
      <c r="J32" s="149"/>
      <c r="K32" s="150">
        <f t="shared" si="3"/>
        <v>5147553</v>
      </c>
      <c r="L32" s="151">
        <f t="shared" si="2"/>
        <v>0.0237558757171097</v>
      </c>
      <c r="M32" s="1"/>
      <c r="N32" s="1"/>
      <c r="O32" s="192"/>
      <c r="P32" s="192"/>
      <c r="Q32" s="192"/>
      <c r="R32" s="193"/>
    </row>
    <row r="33" spans="1:18" s="43" customFormat="1" ht="33" customHeight="1" thickBot="1" thickTop="1">
      <c r="A33" s="34"/>
      <c r="B33" s="35" t="s">
        <v>89</v>
      </c>
      <c r="C33" s="36"/>
      <c r="D33" s="37"/>
      <c r="E33" s="38">
        <f>SUM(E7:E32)</f>
        <v>2603322527</v>
      </c>
      <c r="F33" s="39">
        <f>E33/E33</f>
        <v>1</v>
      </c>
      <c r="G33" s="40"/>
      <c r="H33" s="38">
        <f>SUM(H7:H32)</f>
        <v>2542288576</v>
      </c>
      <c r="I33" s="144">
        <f>H33/H33</f>
        <v>1</v>
      </c>
      <c r="J33" s="40"/>
      <c r="K33" s="58">
        <f t="shared" si="3"/>
        <v>61033951</v>
      </c>
      <c r="L33" s="41">
        <f t="shared" si="2"/>
        <v>0.024007483484046462</v>
      </c>
      <c r="M33" s="1"/>
      <c r="N33" s="1"/>
      <c r="O33" s="194"/>
      <c r="P33" s="194"/>
      <c r="Q33" s="192"/>
      <c r="R33" s="193"/>
    </row>
    <row r="34" spans="1:13" s="43" customFormat="1" ht="18" thickTop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4"/>
      <c r="L34" s="213"/>
      <c r="M34" s="59"/>
    </row>
    <row r="35" spans="1:13" s="43" customFormat="1" ht="17.2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1"/>
    </row>
  </sheetData>
  <sheetProtection/>
  <mergeCells count="4">
    <mergeCell ref="A5:C6"/>
    <mergeCell ref="D5:F5"/>
    <mergeCell ref="G5:I5"/>
    <mergeCell ref="J5:L5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1"/>
  <headerFooter alignWithMargins="0">
    <oddFooter>&amp;C&amp;"ＭＳ ゴシック,標準"&amp;14- 5 -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view="pageBreakPreview" zoomScaleNormal="75" zoomScaleSheetLayoutView="100" zoomScalePageLayoutView="0" workbookViewId="0" topLeftCell="A1">
      <pane xSplit="3" ySplit="4" topLeftCell="D5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A1" sqref="A1"/>
    </sheetView>
  </sheetViews>
  <sheetFormatPr defaultColWidth="9.140625" defaultRowHeight="15"/>
  <cols>
    <col min="1" max="1" width="4.57421875" style="1" customWidth="1"/>
    <col min="2" max="2" width="28.57421875" style="1" customWidth="1"/>
    <col min="3" max="4" width="3.140625" style="1" customWidth="1"/>
    <col min="5" max="5" width="16.57421875" style="4" customWidth="1"/>
    <col min="6" max="6" width="10.57421875" style="1" customWidth="1"/>
    <col min="7" max="7" width="3.140625" style="1" customWidth="1"/>
    <col min="8" max="8" width="16.57421875" style="4" customWidth="1"/>
    <col min="9" max="9" width="10.57421875" style="1" customWidth="1"/>
    <col min="10" max="10" width="3.140625" style="1" customWidth="1"/>
    <col min="11" max="11" width="16.57421875" style="4" customWidth="1"/>
    <col min="12" max="12" width="10.57421875" style="1" customWidth="1"/>
    <col min="13" max="13" width="9.00390625" style="1" customWidth="1"/>
    <col min="14" max="14" width="9.28125" style="1" bestFit="1" customWidth="1"/>
    <col min="15" max="15" width="9.00390625" style="1" customWidth="1"/>
    <col min="16" max="17" width="18.8515625" style="1" customWidth="1"/>
    <col min="18" max="18" width="17.140625" style="1" customWidth="1"/>
    <col min="19" max="16384" width="9.00390625" style="1" customWidth="1"/>
  </cols>
  <sheetData>
    <row r="1" spans="1:12" ht="47.25" customHeight="1">
      <c r="A1" s="44" t="s">
        <v>135</v>
      </c>
      <c r="E1" s="3"/>
      <c r="F1" s="6"/>
      <c r="G1" s="6"/>
      <c r="H1" s="3"/>
      <c r="I1" s="6"/>
      <c r="J1" s="6"/>
      <c r="K1" s="3"/>
      <c r="L1" s="7"/>
    </row>
    <row r="2" spans="1:12" ht="39.75" customHeight="1" thickBot="1">
      <c r="A2" s="44"/>
      <c r="D2" s="6"/>
      <c r="E2" s="3"/>
      <c r="F2" s="3"/>
      <c r="G2" s="3"/>
      <c r="H2" s="3"/>
      <c r="I2" s="6"/>
      <c r="J2" s="6"/>
      <c r="K2" s="3"/>
      <c r="L2" s="42" t="s">
        <v>118</v>
      </c>
    </row>
    <row r="3" spans="1:12" ht="49.5" customHeight="1">
      <c r="A3" s="217" t="s">
        <v>134</v>
      </c>
      <c r="B3" s="218"/>
      <c r="C3" s="219"/>
      <c r="D3" s="230" t="s">
        <v>191</v>
      </c>
      <c r="E3" s="231"/>
      <c r="F3" s="232"/>
      <c r="G3" s="233" t="s">
        <v>192</v>
      </c>
      <c r="H3" s="231"/>
      <c r="I3" s="232"/>
      <c r="J3" s="227" t="s">
        <v>117</v>
      </c>
      <c r="K3" s="234"/>
      <c r="L3" s="235"/>
    </row>
    <row r="4" spans="1:12" ht="49.5" customHeight="1" thickBot="1">
      <c r="A4" s="220"/>
      <c r="B4" s="221"/>
      <c r="C4" s="222"/>
      <c r="D4" s="9"/>
      <c r="E4" s="10" t="s">
        <v>116</v>
      </c>
      <c r="F4" s="11" t="s">
        <v>114</v>
      </c>
      <c r="G4" s="12"/>
      <c r="H4" s="10" t="s">
        <v>115</v>
      </c>
      <c r="I4" s="11" t="s">
        <v>114</v>
      </c>
      <c r="J4" s="12"/>
      <c r="K4" s="10" t="s">
        <v>113</v>
      </c>
      <c r="L4" s="13" t="s">
        <v>72</v>
      </c>
    </row>
    <row r="5" spans="1:12" ht="49.5" customHeight="1">
      <c r="A5" s="45"/>
      <c r="B5" s="15" t="s">
        <v>133</v>
      </c>
      <c r="C5" s="16"/>
      <c r="D5" s="46"/>
      <c r="E5" s="19">
        <v>16273339</v>
      </c>
      <c r="F5" s="47">
        <f>E5/E18</f>
        <v>0.006250988431599739</v>
      </c>
      <c r="G5" s="48"/>
      <c r="H5" s="19">
        <v>16302137</v>
      </c>
      <c r="I5" s="20">
        <f>H5/H18</f>
        <v>0.006412386522087727</v>
      </c>
      <c r="J5" s="48"/>
      <c r="K5" s="21">
        <f aca="true" t="shared" si="0" ref="K5:K18">E5-H5</f>
        <v>-28798</v>
      </c>
      <c r="L5" s="22">
        <f aca="true" t="shared" si="1" ref="L5:L18">(E5-H5)/H5</f>
        <v>-0.0017665168683099646</v>
      </c>
    </row>
    <row r="6" spans="1:12" ht="49.5" customHeight="1">
      <c r="A6" s="49"/>
      <c r="B6" s="24" t="s">
        <v>132</v>
      </c>
      <c r="C6" s="25"/>
      <c r="D6" s="50"/>
      <c r="E6" s="19">
        <v>277533671</v>
      </c>
      <c r="F6" s="47">
        <f>E6/E18</f>
        <v>0.10660748644149845</v>
      </c>
      <c r="G6" s="48"/>
      <c r="H6" s="19">
        <v>283329187</v>
      </c>
      <c r="I6" s="20">
        <f>H6/H18</f>
        <v>0.11144650913146376</v>
      </c>
      <c r="J6" s="48"/>
      <c r="K6" s="21">
        <f t="shared" si="0"/>
        <v>-5795516</v>
      </c>
      <c r="L6" s="22">
        <f t="shared" si="1"/>
        <v>-0.020455061694720496</v>
      </c>
    </row>
    <row r="7" spans="1:12" ht="49.5" customHeight="1">
      <c r="A7" s="49"/>
      <c r="B7" s="24" t="s">
        <v>131</v>
      </c>
      <c r="C7" s="25"/>
      <c r="D7" s="50"/>
      <c r="E7" s="19">
        <v>1097628142</v>
      </c>
      <c r="F7" s="47">
        <f>E7/E18</f>
        <v>0.42162587640067695</v>
      </c>
      <c r="G7" s="48"/>
      <c r="H7" s="19">
        <v>1053026458</v>
      </c>
      <c r="I7" s="20">
        <f>H7/H18</f>
        <v>0.4142041418668594</v>
      </c>
      <c r="J7" s="48"/>
      <c r="K7" s="21">
        <f t="shared" si="0"/>
        <v>44601684</v>
      </c>
      <c r="L7" s="22">
        <f t="shared" si="1"/>
        <v>0.04235571068623615</v>
      </c>
    </row>
    <row r="8" spans="1:12" ht="49.5" customHeight="1">
      <c r="A8" s="49"/>
      <c r="B8" s="24" t="s">
        <v>130</v>
      </c>
      <c r="C8" s="25"/>
      <c r="D8" s="50"/>
      <c r="E8" s="19">
        <v>205930570</v>
      </c>
      <c r="F8" s="47">
        <f>E8/E18</f>
        <v>0.07910298008188364</v>
      </c>
      <c r="G8" s="48"/>
      <c r="H8" s="19">
        <v>202269896</v>
      </c>
      <c r="I8" s="20">
        <f>H8/H18</f>
        <v>0.07956213071540781</v>
      </c>
      <c r="J8" s="48"/>
      <c r="K8" s="21">
        <f t="shared" si="0"/>
        <v>3660674</v>
      </c>
      <c r="L8" s="22">
        <f t="shared" si="1"/>
        <v>0.018097967480044583</v>
      </c>
    </row>
    <row r="9" spans="1:12" ht="49.5" customHeight="1">
      <c r="A9" s="49"/>
      <c r="B9" s="24" t="s">
        <v>129</v>
      </c>
      <c r="C9" s="25"/>
      <c r="D9" s="50"/>
      <c r="E9" s="19">
        <v>2938983</v>
      </c>
      <c r="F9" s="47">
        <f>E9/E18</f>
        <v>0.001128935415999648</v>
      </c>
      <c r="G9" s="48"/>
      <c r="H9" s="19">
        <v>3244202</v>
      </c>
      <c r="I9" s="20">
        <f>H9/H18</f>
        <v>0.0012760951021163697</v>
      </c>
      <c r="J9" s="48"/>
      <c r="K9" s="21">
        <f t="shared" si="0"/>
        <v>-305219</v>
      </c>
      <c r="L9" s="22">
        <f t="shared" si="1"/>
        <v>-0.09408137964282126</v>
      </c>
    </row>
    <row r="10" spans="1:12" ht="49.5" customHeight="1">
      <c r="A10" s="49"/>
      <c r="B10" s="24" t="s">
        <v>128</v>
      </c>
      <c r="C10" s="25"/>
      <c r="D10" s="50"/>
      <c r="E10" s="19">
        <v>19209348</v>
      </c>
      <c r="F10" s="47">
        <f>E10/E18</f>
        <v>0.007378781461295288</v>
      </c>
      <c r="G10" s="48"/>
      <c r="H10" s="19">
        <v>19056860</v>
      </c>
      <c r="I10" s="20">
        <f>H10/H18</f>
        <v>0.007495946833063219</v>
      </c>
      <c r="J10" s="48"/>
      <c r="K10" s="21">
        <f t="shared" si="0"/>
        <v>152488</v>
      </c>
      <c r="L10" s="22">
        <f t="shared" si="1"/>
        <v>0.008001737956830244</v>
      </c>
    </row>
    <row r="11" spans="1:12" ht="49.5" customHeight="1">
      <c r="A11" s="49"/>
      <c r="B11" s="24" t="s">
        <v>127</v>
      </c>
      <c r="C11" s="25"/>
      <c r="D11" s="50"/>
      <c r="E11" s="19">
        <v>45194993</v>
      </c>
      <c r="F11" s="47">
        <f>E11/E18</f>
        <v>0.017360504713214122</v>
      </c>
      <c r="G11" s="48"/>
      <c r="H11" s="19">
        <v>43830803</v>
      </c>
      <c r="I11" s="20">
        <f>H11/H18</f>
        <v>0.01724068754970482</v>
      </c>
      <c r="J11" s="48"/>
      <c r="K11" s="21">
        <f t="shared" si="0"/>
        <v>1364190</v>
      </c>
      <c r="L11" s="22">
        <f t="shared" si="1"/>
        <v>0.03112400199467028</v>
      </c>
    </row>
    <row r="12" spans="1:12" ht="49.5" customHeight="1">
      <c r="A12" s="49"/>
      <c r="B12" s="52" t="s">
        <v>126</v>
      </c>
      <c r="C12" s="53"/>
      <c r="D12" s="54"/>
      <c r="E12" s="19">
        <v>289891741</v>
      </c>
      <c r="F12" s="47">
        <f>E12/E18</f>
        <v>0.11135452407199947</v>
      </c>
      <c r="G12" s="48"/>
      <c r="H12" s="19">
        <v>292837337</v>
      </c>
      <c r="I12" s="20">
        <f>H12/H18</f>
        <v>0.11518650548347506</v>
      </c>
      <c r="J12" s="48"/>
      <c r="K12" s="21">
        <f t="shared" si="0"/>
        <v>-2945596</v>
      </c>
      <c r="L12" s="22">
        <f t="shared" si="1"/>
        <v>-0.01005881295799381</v>
      </c>
    </row>
    <row r="13" spans="1:12" ht="49.5" customHeight="1">
      <c r="A13" s="49"/>
      <c r="B13" s="24" t="s">
        <v>125</v>
      </c>
      <c r="C13" s="25"/>
      <c r="D13" s="50"/>
      <c r="E13" s="19">
        <v>102241516</v>
      </c>
      <c r="F13" s="47">
        <f>E13/E18</f>
        <v>0.03927347262569898</v>
      </c>
      <c r="G13" s="48"/>
      <c r="H13" s="19">
        <v>100590573</v>
      </c>
      <c r="I13" s="20">
        <f>H13/H18</f>
        <v>0.039566937423865446</v>
      </c>
      <c r="J13" s="48"/>
      <c r="K13" s="21">
        <f t="shared" si="0"/>
        <v>1650943</v>
      </c>
      <c r="L13" s="22">
        <f t="shared" si="1"/>
        <v>0.016412502193421247</v>
      </c>
    </row>
    <row r="14" spans="1:12" ht="49.5" customHeight="1">
      <c r="A14" s="49"/>
      <c r="B14" s="24" t="s">
        <v>124</v>
      </c>
      <c r="C14" s="25"/>
      <c r="D14" s="50"/>
      <c r="E14" s="19">
        <v>317120631</v>
      </c>
      <c r="F14" s="47">
        <f>E14/E18</f>
        <v>0.12181380820510221</v>
      </c>
      <c r="G14" s="48"/>
      <c r="H14" s="19">
        <v>300975259</v>
      </c>
      <c r="I14" s="20">
        <f>H14/H18</f>
        <v>0.1183875276163771</v>
      </c>
      <c r="J14" s="48"/>
      <c r="K14" s="21">
        <f t="shared" si="0"/>
        <v>16145372</v>
      </c>
      <c r="L14" s="22">
        <f t="shared" si="1"/>
        <v>0.053643518917945346</v>
      </c>
    </row>
    <row r="15" spans="1:12" ht="49.5" customHeight="1">
      <c r="A15" s="49"/>
      <c r="B15" s="24" t="s">
        <v>123</v>
      </c>
      <c r="C15" s="25"/>
      <c r="D15" s="50"/>
      <c r="E15" s="19">
        <v>112893</v>
      </c>
      <c r="F15" s="47">
        <f>E15/E18</f>
        <v>4.336496873865833E-05</v>
      </c>
      <c r="G15" s="48"/>
      <c r="H15" s="19">
        <v>66898</v>
      </c>
      <c r="I15" s="20">
        <f>H15/H18</f>
        <v>2.6314085911228986E-05</v>
      </c>
      <c r="J15" s="48"/>
      <c r="K15" s="21">
        <f t="shared" si="0"/>
        <v>45995</v>
      </c>
      <c r="L15" s="198">
        <f t="shared" si="1"/>
        <v>0.6875392388412209</v>
      </c>
    </row>
    <row r="16" spans="1:12" ht="49.5" customHeight="1">
      <c r="A16" s="49"/>
      <c r="B16" s="24" t="s">
        <v>122</v>
      </c>
      <c r="C16" s="25"/>
      <c r="D16" s="50"/>
      <c r="E16" s="19">
        <v>225360708</v>
      </c>
      <c r="F16" s="47">
        <f>E16/E18</f>
        <v>0.0865665723945852</v>
      </c>
      <c r="G16" s="48"/>
      <c r="H16" s="19">
        <v>222381329</v>
      </c>
      <c r="I16" s="20">
        <f>H16/H18</f>
        <v>0.08747289001703007</v>
      </c>
      <c r="J16" s="48"/>
      <c r="K16" s="21">
        <f t="shared" si="0"/>
        <v>2979379</v>
      </c>
      <c r="L16" s="22">
        <f t="shared" si="1"/>
        <v>0.013397613070295123</v>
      </c>
    </row>
    <row r="17" spans="1:12" s="56" customFormat="1" ht="49.5" customHeight="1" thickBot="1">
      <c r="A17" s="49"/>
      <c r="B17" s="24" t="s">
        <v>121</v>
      </c>
      <c r="C17" s="25"/>
      <c r="D17" s="54"/>
      <c r="E17" s="145">
        <v>3885992</v>
      </c>
      <c r="F17" s="152">
        <f>E17/E18</f>
        <v>0.0014927047877076201</v>
      </c>
      <c r="G17" s="153"/>
      <c r="H17" s="145">
        <v>4377637</v>
      </c>
      <c r="I17" s="146">
        <f>H17/H18</f>
        <v>0.0017219276526379672</v>
      </c>
      <c r="J17" s="153"/>
      <c r="K17" s="150">
        <f t="shared" si="0"/>
        <v>-491645</v>
      </c>
      <c r="L17" s="151">
        <f t="shared" si="1"/>
        <v>-0.11230830697017592</v>
      </c>
    </row>
    <row r="18" spans="1:12" s="56" customFormat="1" ht="49.5" customHeight="1" thickBot="1" thickTop="1">
      <c r="A18" s="34"/>
      <c r="B18" s="35" t="s">
        <v>89</v>
      </c>
      <c r="C18" s="36"/>
      <c r="D18" s="34"/>
      <c r="E18" s="38">
        <f>SUM(E5:E17)</f>
        <v>2603322527</v>
      </c>
      <c r="F18" s="175">
        <f>E18/E18</f>
        <v>1</v>
      </c>
      <c r="G18" s="176"/>
      <c r="H18" s="38">
        <f>SUM(H5:H17)</f>
        <v>2542288576</v>
      </c>
      <c r="I18" s="39">
        <f>H18/H18</f>
        <v>1</v>
      </c>
      <c r="J18" s="176"/>
      <c r="K18" s="58">
        <f t="shared" si="0"/>
        <v>61033951</v>
      </c>
      <c r="L18" s="41">
        <f t="shared" si="1"/>
        <v>0.024007483484046462</v>
      </c>
    </row>
    <row r="19" ht="58.5" customHeight="1">
      <c r="L19" s="59"/>
    </row>
    <row r="21" ht="17.25">
      <c r="H21" s="1"/>
    </row>
    <row r="22" ht="17.25">
      <c r="H22" s="1"/>
    </row>
    <row r="24" ht="17.25">
      <c r="H24" s="1"/>
    </row>
    <row r="25" ht="17.25">
      <c r="H25" s="1"/>
    </row>
    <row r="27" ht="17.25">
      <c r="H27" s="1"/>
    </row>
    <row r="28" ht="17.25">
      <c r="H28" s="1"/>
    </row>
    <row r="29" ht="17.25">
      <c r="H29" s="1"/>
    </row>
    <row r="30" ht="17.25">
      <c r="H30" s="1"/>
    </row>
    <row r="31" ht="17.25">
      <c r="H31" s="1"/>
    </row>
  </sheetData>
  <sheetProtection/>
  <mergeCells count="4">
    <mergeCell ref="A3:C4"/>
    <mergeCell ref="D3:F3"/>
    <mergeCell ref="G3:I3"/>
    <mergeCell ref="J3:L3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view="pageBreakPreview" zoomScaleNormal="75" zoomScaleSheetLayoutView="100" zoomScalePageLayoutView="0" workbookViewId="0" topLeftCell="A1">
      <pane xSplit="4" ySplit="4" topLeftCell="E5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A1" sqref="A1"/>
    </sheetView>
  </sheetViews>
  <sheetFormatPr defaultColWidth="9.140625" defaultRowHeight="15"/>
  <cols>
    <col min="1" max="1" width="6.57421875" style="1" customWidth="1"/>
    <col min="2" max="2" width="3.140625" style="1" customWidth="1"/>
    <col min="3" max="3" width="31.57421875" style="1" customWidth="1"/>
    <col min="4" max="5" width="3.140625" style="1" customWidth="1"/>
    <col min="6" max="6" width="17.57421875" style="4" customWidth="1"/>
    <col min="7" max="7" width="11.140625" style="1" customWidth="1"/>
    <col min="8" max="8" width="3.140625" style="1" customWidth="1"/>
    <col min="9" max="9" width="17.57421875" style="4" customWidth="1"/>
    <col min="10" max="10" width="11.140625" style="1" customWidth="1"/>
    <col min="11" max="11" width="3.140625" style="1" customWidth="1"/>
    <col min="12" max="12" width="17.57421875" style="4" customWidth="1"/>
    <col min="13" max="13" width="11.140625" style="1" customWidth="1"/>
    <col min="14" max="14" width="9.00390625" style="1" customWidth="1"/>
    <col min="15" max="15" width="11.8515625" style="1" bestFit="1" customWidth="1"/>
    <col min="16" max="17" width="15.421875" style="1" customWidth="1"/>
    <col min="18" max="18" width="16.421875" style="1" customWidth="1"/>
    <col min="19" max="19" width="11.8515625" style="1" bestFit="1" customWidth="1"/>
    <col min="20" max="20" width="10.421875" style="1" bestFit="1" customWidth="1"/>
    <col min="21" max="16384" width="9.00390625" style="1" customWidth="1"/>
  </cols>
  <sheetData>
    <row r="1" spans="1:13" ht="42.75" customHeight="1">
      <c r="A1" s="44" t="s">
        <v>158</v>
      </c>
      <c r="B1" s="8"/>
      <c r="M1" s="60"/>
    </row>
    <row r="2" spans="1:13" ht="30" customHeight="1" thickBot="1">
      <c r="A2" s="44"/>
      <c r="B2" s="8"/>
      <c r="E2" s="6"/>
      <c r="F2" s="3"/>
      <c r="G2" s="6"/>
      <c r="H2" s="6"/>
      <c r="I2" s="3"/>
      <c r="J2" s="6"/>
      <c r="K2" s="6"/>
      <c r="L2" s="3"/>
      <c r="M2" s="42" t="s">
        <v>118</v>
      </c>
    </row>
    <row r="3" spans="1:13" ht="42.75" customHeight="1">
      <c r="A3" s="217" t="s">
        <v>134</v>
      </c>
      <c r="B3" s="218"/>
      <c r="C3" s="218"/>
      <c r="D3" s="219"/>
      <c r="E3" s="223" t="s">
        <v>191</v>
      </c>
      <c r="F3" s="224"/>
      <c r="G3" s="225"/>
      <c r="H3" s="226" t="s">
        <v>193</v>
      </c>
      <c r="I3" s="224"/>
      <c r="J3" s="225"/>
      <c r="K3" s="227" t="s">
        <v>117</v>
      </c>
      <c r="L3" s="228"/>
      <c r="M3" s="229"/>
    </row>
    <row r="4" spans="1:13" ht="42.75" customHeight="1" thickBot="1">
      <c r="A4" s="220"/>
      <c r="B4" s="221"/>
      <c r="C4" s="221"/>
      <c r="D4" s="222"/>
      <c r="E4" s="9"/>
      <c r="F4" s="10" t="s">
        <v>116</v>
      </c>
      <c r="G4" s="11" t="s">
        <v>114</v>
      </c>
      <c r="H4" s="12"/>
      <c r="I4" s="10" t="s">
        <v>115</v>
      </c>
      <c r="J4" s="11" t="s">
        <v>114</v>
      </c>
      <c r="K4" s="12"/>
      <c r="L4" s="10" t="s">
        <v>113</v>
      </c>
      <c r="M4" s="13" t="s">
        <v>72</v>
      </c>
    </row>
    <row r="5" spans="1:13" ht="42.75" customHeight="1">
      <c r="A5" s="239" t="s">
        <v>157</v>
      </c>
      <c r="B5" s="48"/>
      <c r="C5" s="15" t="s">
        <v>156</v>
      </c>
      <c r="D5" s="16"/>
      <c r="E5" s="46"/>
      <c r="F5" s="19">
        <v>484330561</v>
      </c>
      <c r="G5" s="20">
        <f>F5/F24</f>
        <v>0.18604324127219446</v>
      </c>
      <c r="H5" s="48"/>
      <c r="I5" s="19">
        <v>447420499</v>
      </c>
      <c r="J5" s="20">
        <f>I5/I24</f>
        <v>0.1759912321613642</v>
      </c>
      <c r="K5" s="48"/>
      <c r="L5" s="19">
        <f aca="true" t="shared" si="0" ref="L5:L24">F5-I5</f>
        <v>36910062</v>
      </c>
      <c r="M5" s="22">
        <f aca="true" t="shared" si="1" ref="M5:M12">(F5-I5)/I5</f>
        <v>0.08249524123837697</v>
      </c>
    </row>
    <row r="6" spans="1:13" ht="42.75" customHeight="1">
      <c r="A6" s="240"/>
      <c r="B6" s="48"/>
      <c r="C6" s="15" t="s">
        <v>155</v>
      </c>
      <c r="D6" s="16"/>
      <c r="E6" s="46"/>
      <c r="F6" s="19">
        <v>341951719</v>
      </c>
      <c r="G6" s="20">
        <f>F6/F24</f>
        <v>0.1313520378107188</v>
      </c>
      <c r="H6" s="48"/>
      <c r="I6" s="19">
        <v>318876661</v>
      </c>
      <c r="J6" s="20">
        <f>I6/I24</f>
        <v>0.12542897923166374</v>
      </c>
      <c r="K6" s="48"/>
      <c r="L6" s="19">
        <f t="shared" si="0"/>
        <v>23075058</v>
      </c>
      <c r="M6" s="22">
        <f t="shared" si="1"/>
        <v>0.07236358386228837</v>
      </c>
    </row>
    <row r="7" spans="1:13" ht="42.75" customHeight="1">
      <c r="A7" s="240"/>
      <c r="B7" s="48"/>
      <c r="C7" s="15" t="s">
        <v>154</v>
      </c>
      <c r="D7" s="16"/>
      <c r="E7" s="46"/>
      <c r="F7" s="19">
        <v>28082199</v>
      </c>
      <c r="G7" s="20">
        <f>F7/F24</f>
        <v>0.010787061037865786</v>
      </c>
      <c r="H7" s="48"/>
      <c r="I7" s="19">
        <v>28928826</v>
      </c>
      <c r="J7" s="20">
        <f>I7/I24</f>
        <v>0.011379048890474973</v>
      </c>
      <c r="K7" s="48"/>
      <c r="L7" s="19">
        <f t="shared" si="0"/>
        <v>-846627</v>
      </c>
      <c r="M7" s="22">
        <f t="shared" si="1"/>
        <v>-0.029265860978941904</v>
      </c>
    </row>
    <row r="8" spans="1:20" ht="42.75" customHeight="1">
      <c r="A8" s="240"/>
      <c r="B8" s="51"/>
      <c r="C8" s="24" t="s">
        <v>153</v>
      </c>
      <c r="D8" s="25"/>
      <c r="E8" s="50"/>
      <c r="F8" s="19">
        <v>670827096</v>
      </c>
      <c r="G8" s="20">
        <f>F8/F24</f>
        <v>0.2576811321081462</v>
      </c>
      <c r="H8" s="48"/>
      <c r="I8" s="19">
        <v>639585269</v>
      </c>
      <c r="J8" s="20">
        <f>I8/I24</f>
        <v>0.2515785481781593</v>
      </c>
      <c r="K8" s="48"/>
      <c r="L8" s="19">
        <f t="shared" si="0"/>
        <v>31241827</v>
      </c>
      <c r="M8" s="22">
        <f t="shared" si="1"/>
        <v>0.0488470083884937</v>
      </c>
      <c r="Q8" s="185"/>
      <c r="R8" s="185"/>
      <c r="T8" s="184"/>
    </row>
    <row r="9" spans="1:20" ht="42.75" customHeight="1">
      <c r="A9" s="240"/>
      <c r="B9" s="51"/>
      <c r="C9" s="24" t="s">
        <v>152</v>
      </c>
      <c r="D9" s="25"/>
      <c r="E9" s="54"/>
      <c r="F9" s="145">
        <v>224589736</v>
      </c>
      <c r="G9" s="146">
        <f>F9/F24</f>
        <v>0.08627042314991654</v>
      </c>
      <c r="H9" s="153"/>
      <c r="I9" s="145">
        <v>221534246</v>
      </c>
      <c r="J9" s="146">
        <f>I9/I24</f>
        <v>0.08713969298818106</v>
      </c>
      <c r="K9" s="153"/>
      <c r="L9" s="145">
        <f t="shared" si="0"/>
        <v>3055490</v>
      </c>
      <c r="M9" s="151">
        <f>(F9-I9)/I9</f>
        <v>0.013792404809502907</v>
      </c>
      <c r="Q9" s="185"/>
      <c r="R9" s="185"/>
      <c r="T9" s="184"/>
    </row>
    <row r="10" spans="1:20" s="56" customFormat="1" ht="42.75" customHeight="1">
      <c r="A10" s="241"/>
      <c r="B10" s="61"/>
      <c r="C10" s="62" t="s">
        <v>137</v>
      </c>
      <c r="D10" s="63"/>
      <c r="E10" s="101"/>
      <c r="F10" s="65">
        <f>SUM(F5,F8:F9)</f>
        <v>1379747393</v>
      </c>
      <c r="G10" s="66">
        <f>F10/F24</f>
        <v>0.5299947965302572</v>
      </c>
      <c r="H10" s="61"/>
      <c r="I10" s="65">
        <f>SUM(I5,I8:I9)</f>
        <v>1308540014</v>
      </c>
      <c r="J10" s="66">
        <f>I10/I24</f>
        <v>0.5147094733277046</v>
      </c>
      <c r="K10" s="61"/>
      <c r="L10" s="65">
        <f t="shared" si="0"/>
        <v>71207379</v>
      </c>
      <c r="M10" s="67">
        <f>(F10-I10)/I10</f>
        <v>0.05441742570968869</v>
      </c>
      <c r="N10" s="1"/>
      <c r="O10" s="1"/>
      <c r="Q10" s="186"/>
      <c r="R10" s="186"/>
      <c r="S10" s="1"/>
      <c r="T10" s="184"/>
    </row>
    <row r="11" spans="1:13" ht="42.75" customHeight="1">
      <c r="A11" s="242" t="s">
        <v>151</v>
      </c>
      <c r="B11" s="68"/>
      <c r="C11" s="69" t="s">
        <v>150</v>
      </c>
      <c r="D11" s="70"/>
      <c r="E11" s="46"/>
      <c r="F11" s="19">
        <v>297470075</v>
      </c>
      <c r="G11" s="196">
        <f>F11/F24</f>
        <v>0.11426554793531352</v>
      </c>
      <c r="H11" s="48"/>
      <c r="I11" s="19">
        <v>294408545</v>
      </c>
      <c r="J11" s="20">
        <f>I11/I24</f>
        <v>0.11580453445738176</v>
      </c>
      <c r="K11" s="48"/>
      <c r="L11" s="19">
        <f t="shared" si="0"/>
        <v>3061530</v>
      </c>
      <c r="M11" s="22">
        <f t="shared" si="1"/>
        <v>0.0103989169200235</v>
      </c>
    </row>
    <row r="12" spans="1:13" ht="42.75" customHeight="1">
      <c r="A12" s="243"/>
      <c r="B12" s="51"/>
      <c r="C12" s="24" t="s">
        <v>149</v>
      </c>
      <c r="D12" s="25"/>
      <c r="E12" s="50"/>
      <c r="F12" s="19">
        <v>142978</v>
      </c>
      <c r="G12" s="197">
        <f>F12/F24</f>
        <v>5.492135473692692E-05</v>
      </c>
      <c r="H12" s="48"/>
      <c r="I12" s="19">
        <v>66897</v>
      </c>
      <c r="J12" s="20">
        <f>I12/I24</f>
        <v>2.6313692564852245E-05</v>
      </c>
      <c r="K12" s="48"/>
      <c r="L12" s="19">
        <f t="shared" si="0"/>
        <v>76081</v>
      </c>
      <c r="M12" s="22">
        <f t="shared" si="1"/>
        <v>1.1372856779825702</v>
      </c>
    </row>
    <row r="13" spans="1:13" ht="42.75" customHeight="1">
      <c r="A13" s="243"/>
      <c r="B13" s="51"/>
      <c r="C13" s="24" t="s">
        <v>148</v>
      </c>
      <c r="D13" s="25"/>
      <c r="E13" s="54"/>
      <c r="F13" s="145">
        <v>0</v>
      </c>
      <c r="G13" s="146">
        <f>F13/F24</f>
        <v>0</v>
      </c>
      <c r="H13" s="153"/>
      <c r="I13" s="145">
        <v>0</v>
      </c>
      <c r="J13" s="146">
        <f>I13/I24</f>
        <v>0</v>
      </c>
      <c r="K13" s="153"/>
      <c r="L13" s="145">
        <f t="shared" si="0"/>
        <v>0</v>
      </c>
      <c r="M13" s="151" t="s">
        <v>147</v>
      </c>
    </row>
    <row r="14" spans="1:15" s="56" customFormat="1" ht="42.75" customHeight="1">
      <c r="A14" s="244"/>
      <c r="B14" s="61"/>
      <c r="C14" s="62" t="s">
        <v>137</v>
      </c>
      <c r="D14" s="63"/>
      <c r="E14" s="101"/>
      <c r="F14" s="65">
        <f>SUM(F11:F13)</f>
        <v>297613053</v>
      </c>
      <c r="G14" s="66">
        <f>F14/F24</f>
        <v>0.11432046929005044</v>
      </c>
      <c r="H14" s="61"/>
      <c r="I14" s="65">
        <f>SUM(I11:I13)</f>
        <v>294475442</v>
      </c>
      <c r="J14" s="66">
        <f>I14/I24</f>
        <v>0.11583084814994661</v>
      </c>
      <c r="K14" s="61"/>
      <c r="L14" s="65">
        <f t="shared" si="0"/>
        <v>3137611</v>
      </c>
      <c r="M14" s="67">
        <f aca="true" t="shared" si="2" ref="M14:M24">(F14-I14)/I14</f>
        <v>0.010654915665259447</v>
      </c>
      <c r="N14" s="1"/>
      <c r="O14" s="1"/>
    </row>
    <row r="15" spans="1:13" ht="42.75" customHeight="1">
      <c r="A15" s="236" t="s">
        <v>146</v>
      </c>
      <c r="B15" s="51"/>
      <c r="C15" s="24" t="s">
        <v>145</v>
      </c>
      <c r="D15" s="25"/>
      <c r="E15" s="46"/>
      <c r="F15" s="19">
        <v>397803192</v>
      </c>
      <c r="G15" s="20">
        <f>F15/F24</f>
        <v>0.1528059577229633</v>
      </c>
      <c r="H15" s="48"/>
      <c r="I15" s="19">
        <v>419059151</v>
      </c>
      <c r="J15" s="20">
        <f>I15/I24</f>
        <v>0.16483539868606953</v>
      </c>
      <c r="K15" s="48"/>
      <c r="L15" s="19">
        <f t="shared" si="0"/>
        <v>-21255959</v>
      </c>
      <c r="M15" s="22">
        <f t="shared" si="2"/>
        <v>-0.05072305174407228</v>
      </c>
    </row>
    <row r="16" spans="1:13" ht="42.75" customHeight="1">
      <c r="A16" s="237"/>
      <c r="B16" s="51"/>
      <c r="C16" s="24" t="s">
        <v>144</v>
      </c>
      <c r="D16" s="25"/>
      <c r="E16" s="50"/>
      <c r="F16" s="19">
        <v>23359565</v>
      </c>
      <c r="G16" s="20">
        <f>F16/F24</f>
        <v>0.008972981548666943</v>
      </c>
      <c r="H16" s="48"/>
      <c r="I16" s="19">
        <v>22919351</v>
      </c>
      <c r="J16" s="20">
        <f>I16/I24</f>
        <v>0.009015243673108493</v>
      </c>
      <c r="K16" s="48"/>
      <c r="L16" s="19">
        <f t="shared" si="0"/>
        <v>440214</v>
      </c>
      <c r="M16" s="22">
        <f t="shared" si="2"/>
        <v>0.01920708836825266</v>
      </c>
    </row>
    <row r="17" spans="1:13" ht="42.75" customHeight="1">
      <c r="A17" s="237"/>
      <c r="B17" s="51"/>
      <c r="C17" s="24" t="s">
        <v>143</v>
      </c>
      <c r="D17" s="25"/>
      <c r="E17" s="50"/>
      <c r="F17" s="19">
        <v>249381822</v>
      </c>
      <c r="G17" s="20">
        <f>F17/F24</f>
        <v>0.09579367113124512</v>
      </c>
      <c r="H17" s="48"/>
      <c r="I17" s="19">
        <v>236319713</v>
      </c>
      <c r="J17" s="20">
        <f>I17/I24</f>
        <v>0.09295550286105679</v>
      </c>
      <c r="K17" s="48"/>
      <c r="L17" s="19">
        <f t="shared" si="0"/>
        <v>13062109</v>
      </c>
      <c r="M17" s="22">
        <f t="shared" si="2"/>
        <v>0.055273040213957944</v>
      </c>
    </row>
    <row r="18" spans="1:15" ht="42.75" customHeight="1">
      <c r="A18" s="237"/>
      <c r="B18" s="51"/>
      <c r="C18" s="24" t="s">
        <v>142</v>
      </c>
      <c r="D18" s="25"/>
      <c r="E18" s="50"/>
      <c r="F18" s="19">
        <v>7278254</v>
      </c>
      <c r="G18" s="20">
        <f>F18/F24</f>
        <v>0.002795755779206992</v>
      </c>
      <c r="H18" s="48"/>
      <c r="I18" s="19">
        <v>6984827</v>
      </c>
      <c r="J18" s="20">
        <f>I18/I24</f>
        <v>0.0027474563926137077</v>
      </c>
      <c r="K18" s="48"/>
      <c r="L18" s="19">
        <f t="shared" si="0"/>
        <v>293427</v>
      </c>
      <c r="M18" s="22">
        <f t="shared" si="2"/>
        <v>0.04200920080053522</v>
      </c>
      <c r="N18" s="56"/>
      <c r="O18" s="56"/>
    </row>
    <row r="19" spans="1:15" ht="42.75" customHeight="1">
      <c r="A19" s="237"/>
      <c r="B19" s="51"/>
      <c r="C19" s="24" t="s">
        <v>141</v>
      </c>
      <c r="D19" s="25"/>
      <c r="E19" s="50"/>
      <c r="F19" s="19">
        <v>4401431</v>
      </c>
      <c r="G19" s="20">
        <f>F19/F24</f>
        <v>0.0016906975429863823</v>
      </c>
      <c r="H19" s="48"/>
      <c r="I19" s="19">
        <v>1529047</v>
      </c>
      <c r="J19" s="20">
        <f>I19/I24</f>
        <v>0.0006014450973169145</v>
      </c>
      <c r="K19" s="48"/>
      <c r="L19" s="19">
        <f t="shared" si="0"/>
        <v>2872384</v>
      </c>
      <c r="M19" s="22">
        <f t="shared" si="2"/>
        <v>1.8785452638146505</v>
      </c>
      <c r="N19" s="56"/>
      <c r="O19" s="56"/>
    </row>
    <row r="20" spans="1:13" ht="42.75" customHeight="1">
      <c r="A20" s="237"/>
      <c r="B20" s="51"/>
      <c r="C20" s="24" t="s">
        <v>140</v>
      </c>
      <c r="D20" s="25"/>
      <c r="E20" s="50"/>
      <c r="F20" s="19">
        <v>31125576</v>
      </c>
      <c r="G20" s="20">
        <f>F20/F24</f>
        <v>0.011956096748361138</v>
      </c>
      <c r="H20" s="48"/>
      <c r="I20" s="19">
        <v>31765596</v>
      </c>
      <c r="J20" s="20">
        <f>I20/I24</f>
        <v>0.012494882091622946</v>
      </c>
      <c r="K20" s="48"/>
      <c r="L20" s="19">
        <f t="shared" si="0"/>
        <v>-640020</v>
      </c>
      <c r="M20" s="22">
        <f t="shared" si="2"/>
        <v>-0.020148213180070665</v>
      </c>
    </row>
    <row r="21" spans="1:13" ht="42.75" customHeight="1">
      <c r="A21" s="237"/>
      <c r="B21" s="51"/>
      <c r="C21" s="24" t="s">
        <v>139</v>
      </c>
      <c r="D21" s="25"/>
      <c r="E21" s="50"/>
      <c r="F21" s="19">
        <v>209872967</v>
      </c>
      <c r="G21" s="20">
        <f>F21/F24</f>
        <v>0.08061735141279328</v>
      </c>
      <c r="H21" s="48"/>
      <c r="I21" s="19">
        <v>217883609</v>
      </c>
      <c r="J21" s="20">
        <f>I21/I24</f>
        <v>0.0857037281514339</v>
      </c>
      <c r="K21" s="48"/>
      <c r="L21" s="19">
        <f t="shared" si="0"/>
        <v>-8010642</v>
      </c>
      <c r="M21" s="22">
        <f t="shared" si="2"/>
        <v>-0.03676569355889456</v>
      </c>
    </row>
    <row r="22" spans="1:13" ht="42.75" customHeight="1">
      <c r="A22" s="237"/>
      <c r="B22" s="55"/>
      <c r="C22" s="52" t="s">
        <v>138</v>
      </c>
      <c r="D22" s="53"/>
      <c r="E22" s="54"/>
      <c r="F22" s="145">
        <v>2739274</v>
      </c>
      <c r="G22" s="146">
        <f>F22/F24</f>
        <v>0.0010522222934692103</v>
      </c>
      <c r="H22" s="153"/>
      <c r="I22" s="145">
        <v>2811826</v>
      </c>
      <c r="J22" s="146">
        <f>I22/I24</f>
        <v>0.0011060215691265413</v>
      </c>
      <c r="K22" s="153"/>
      <c r="L22" s="145">
        <f t="shared" si="0"/>
        <v>-72552</v>
      </c>
      <c r="M22" s="151">
        <f t="shared" si="2"/>
        <v>-0.025802450080481508</v>
      </c>
    </row>
    <row r="23" spans="1:15" s="56" customFormat="1" ht="42.75" customHeight="1" thickBot="1">
      <c r="A23" s="238"/>
      <c r="B23" s="71"/>
      <c r="C23" s="72" t="s">
        <v>137</v>
      </c>
      <c r="D23" s="73"/>
      <c r="E23" s="170"/>
      <c r="F23" s="171">
        <f>SUM(F15:F22)</f>
        <v>925962081</v>
      </c>
      <c r="G23" s="172">
        <f>F23/F24</f>
        <v>0.3556847341796924</v>
      </c>
      <c r="H23" s="173"/>
      <c r="I23" s="171">
        <f>SUM(I15:I22)</f>
        <v>939273120</v>
      </c>
      <c r="J23" s="172">
        <f>I23/I24</f>
        <v>0.36945967852234884</v>
      </c>
      <c r="K23" s="173"/>
      <c r="L23" s="171">
        <f t="shared" si="0"/>
        <v>-13311039</v>
      </c>
      <c r="M23" s="174">
        <f t="shared" si="2"/>
        <v>-0.014171638383519375</v>
      </c>
      <c r="N23" s="1"/>
      <c r="O23" s="1"/>
    </row>
    <row r="24" spans="1:15" s="56" customFormat="1" ht="42.75" customHeight="1" thickBot="1" thickTop="1">
      <c r="A24" s="34"/>
      <c r="B24" s="57"/>
      <c r="C24" s="35" t="s">
        <v>136</v>
      </c>
      <c r="D24" s="36"/>
      <c r="E24" s="57"/>
      <c r="F24" s="38">
        <f>F10+F14+F23</f>
        <v>2603322527</v>
      </c>
      <c r="G24" s="39">
        <f>F24/F24</f>
        <v>1</v>
      </c>
      <c r="H24" s="176"/>
      <c r="I24" s="38">
        <f>I10+I14+I23</f>
        <v>2542288576</v>
      </c>
      <c r="J24" s="39">
        <f>I24/I24</f>
        <v>1</v>
      </c>
      <c r="K24" s="176"/>
      <c r="L24" s="38">
        <f t="shared" si="0"/>
        <v>61033951</v>
      </c>
      <c r="M24" s="41">
        <f t="shared" si="2"/>
        <v>0.024007483484046462</v>
      </c>
      <c r="N24" s="1"/>
      <c r="O24" s="1"/>
    </row>
    <row r="25" ht="48" customHeight="1"/>
  </sheetData>
  <sheetProtection/>
  <mergeCells count="7">
    <mergeCell ref="A15:A23"/>
    <mergeCell ref="A3:D4"/>
    <mergeCell ref="E3:G3"/>
    <mergeCell ref="H3:J3"/>
    <mergeCell ref="K3:M3"/>
    <mergeCell ref="A5:A10"/>
    <mergeCell ref="A11:A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68" r:id="rId1"/>
  <headerFooter alignWithMargins="0">
    <oddFooter>&amp;C&amp;"ＭＳ ゴシック,標準"&amp;14- 7 -</oddFooter>
  </headerFooter>
  <rowBreaks count="1" manualBreakCount="1">
    <brk id="2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2"/>
  <sheetViews>
    <sheetView view="pageBreakPreview" zoomScaleNormal="65" zoomScaleSheetLayoutView="100" zoomScalePageLayoutView="0" workbookViewId="0" topLeftCell="A1">
      <selection activeCell="A1" sqref="A1"/>
    </sheetView>
  </sheetViews>
  <sheetFormatPr defaultColWidth="9.140625" defaultRowHeight="15"/>
  <cols>
    <col min="1" max="3" width="3.140625" style="1" customWidth="1"/>
    <col min="4" max="4" width="29.421875" style="1" customWidth="1"/>
    <col min="5" max="6" width="3.140625" style="1" customWidth="1"/>
    <col min="7" max="7" width="26.00390625" style="4" customWidth="1"/>
    <col min="8" max="8" width="3.140625" style="1" customWidth="1"/>
    <col min="9" max="9" width="26.00390625" style="4" customWidth="1"/>
    <col min="10" max="10" width="3.140625" style="1" customWidth="1"/>
    <col min="11" max="11" width="20.7109375" style="4" customWidth="1"/>
    <col min="12" max="12" width="11.421875" style="1" customWidth="1"/>
    <col min="13" max="13" width="9.00390625" style="43" customWidth="1"/>
    <col min="14" max="14" width="9.00390625" style="1" customWidth="1"/>
    <col min="15" max="15" width="14.421875" style="1" customWidth="1"/>
    <col min="16" max="16" width="12.421875" style="1" customWidth="1"/>
    <col min="17" max="16384" width="9.00390625" style="1" customWidth="1"/>
  </cols>
  <sheetData>
    <row r="1" spans="1:12" ht="37.5" customHeight="1">
      <c r="A1" s="44" t="s">
        <v>176</v>
      </c>
      <c r="B1" s="8"/>
      <c r="C1" s="8"/>
      <c r="L1" s="60"/>
    </row>
    <row r="2" spans="1:12" ht="27" customHeight="1">
      <c r="A2" s="44"/>
      <c r="B2" s="8"/>
      <c r="C2" s="8"/>
      <c r="L2" s="60"/>
    </row>
    <row r="3" spans="1:12" ht="22.5" customHeight="1" thickBot="1">
      <c r="A3" s="8"/>
      <c r="B3" s="8"/>
      <c r="C3" s="8"/>
      <c r="F3" s="6"/>
      <c r="G3" s="3"/>
      <c r="H3" s="6"/>
      <c r="I3" s="6"/>
      <c r="J3" s="3"/>
      <c r="K3" s="6"/>
      <c r="L3" s="42" t="s">
        <v>118</v>
      </c>
    </row>
    <row r="4" spans="1:12" ht="37.5" customHeight="1">
      <c r="A4" s="217" t="s">
        <v>134</v>
      </c>
      <c r="B4" s="218"/>
      <c r="C4" s="218"/>
      <c r="D4" s="218"/>
      <c r="E4" s="219"/>
      <c r="F4" s="224" t="s">
        <v>191</v>
      </c>
      <c r="G4" s="225"/>
      <c r="H4" s="224" t="s">
        <v>194</v>
      </c>
      <c r="I4" s="225"/>
      <c r="J4" s="227" t="s">
        <v>117</v>
      </c>
      <c r="K4" s="234"/>
      <c r="L4" s="235"/>
    </row>
    <row r="5" spans="1:12" ht="37.5" customHeight="1" thickBot="1">
      <c r="A5" s="220"/>
      <c r="B5" s="221"/>
      <c r="C5" s="221"/>
      <c r="D5" s="221"/>
      <c r="E5" s="222"/>
      <c r="F5" s="9"/>
      <c r="G5" s="10" t="s">
        <v>116</v>
      </c>
      <c r="H5" s="12"/>
      <c r="I5" s="10" t="s">
        <v>115</v>
      </c>
      <c r="J5" s="12"/>
      <c r="K5" s="10" t="s">
        <v>113</v>
      </c>
      <c r="L5" s="13" t="s">
        <v>72</v>
      </c>
    </row>
    <row r="6" spans="1:12" ht="37.5" customHeight="1">
      <c r="A6" s="74">
        <v>1</v>
      </c>
      <c r="B6" s="59"/>
      <c r="C6" s="245" t="s">
        <v>175</v>
      </c>
      <c r="D6" s="245"/>
      <c r="E6" s="16"/>
      <c r="F6" s="46"/>
      <c r="G6" s="75">
        <v>559938618</v>
      </c>
      <c r="H6" s="76"/>
      <c r="I6" s="75">
        <v>566487149</v>
      </c>
      <c r="J6" s="76"/>
      <c r="K6" s="19">
        <f>G6-I6</f>
        <v>-6548531</v>
      </c>
      <c r="L6" s="22">
        <f aca="true" t="shared" si="0" ref="L6:L18">(G6-I6)/I6</f>
        <v>-0.01155989330306944</v>
      </c>
    </row>
    <row r="7" spans="1:12" ht="37.5" customHeight="1">
      <c r="A7" s="74"/>
      <c r="B7" s="77"/>
      <c r="C7" s="254" t="s">
        <v>174</v>
      </c>
      <c r="D7" s="249"/>
      <c r="E7" s="25"/>
      <c r="F7" s="46"/>
      <c r="G7" s="75">
        <f>G8+G9</f>
        <v>495301236.4399041</v>
      </c>
      <c r="H7" s="76"/>
      <c r="I7" s="75">
        <v>489850209</v>
      </c>
      <c r="J7" s="76"/>
      <c r="K7" s="19">
        <f aca="true" t="shared" si="1" ref="K7:K18">G7-I7</f>
        <v>5451027.439904094</v>
      </c>
      <c r="L7" s="22">
        <f t="shared" si="0"/>
        <v>0.011127947563872722</v>
      </c>
    </row>
    <row r="8" spans="1:12" ht="37.5" customHeight="1">
      <c r="A8" s="74"/>
      <c r="B8" s="78"/>
      <c r="C8" s="79"/>
      <c r="D8" s="24" t="s">
        <v>173</v>
      </c>
      <c r="E8" s="25"/>
      <c r="F8" s="46"/>
      <c r="G8" s="75">
        <v>13327023</v>
      </c>
      <c r="H8" s="76"/>
      <c r="I8" s="75">
        <v>13117771.246325333</v>
      </c>
      <c r="J8" s="76"/>
      <c r="K8" s="19">
        <f t="shared" si="1"/>
        <v>209251.75367466733</v>
      </c>
      <c r="L8" s="22">
        <f t="shared" si="0"/>
        <v>0.015951776391380876</v>
      </c>
    </row>
    <row r="9" spans="1:12" ht="37.5" customHeight="1">
      <c r="A9" s="74"/>
      <c r="B9" s="80"/>
      <c r="C9" s="79"/>
      <c r="D9" s="24" t="s">
        <v>172</v>
      </c>
      <c r="E9" s="25"/>
      <c r="F9" s="46"/>
      <c r="G9" s="75">
        <v>481974213.4399041</v>
      </c>
      <c r="H9" s="76"/>
      <c r="I9" s="75">
        <v>476732437.7536747</v>
      </c>
      <c r="J9" s="76"/>
      <c r="K9" s="19">
        <f t="shared" si="1"/>
        <v>5241775.686229408</v>
      </c>
      <c r="L9" s="22">
        <f t="shared" si="0"/>
        <v>0.010995215074787523</v>
      </c>
    </row>
    <row r="10" spans="1:12" ht="37.5" customHeight="1">
      <c r="A10" s="74"/>
      <c r="B10" s="77"/>
      <c r="C10" s="251" t="s">
        <v>171</v>
      </c>
      <c r="D10" s="249"/>
      <c r="E10" s="25"/>
      <c r="F10" s="46"/>
      <c r="G10" s="75">
        <f>G11+G12</f>
        <v>64637382</v>
      </c>
      <c r="H10" s="76"/>
      <c r="I10" s="75">
        <v>76636940</v>
      </c>
      <c r="J10" s="76"/>
      <c r="K10" s="19">
        <f t="shared" si="1"/>
        <v>-11999558</v>
      </c>
      <c r="L10" s="22">
        <f t="shared" si="0"/>
        <v>-0.1565766848206622</v>
      </c>
    </row>
    <row r="11" spans="1:12" ht="37.5" customHeight="1">
      <c r="A11" s="74"/>
      <c r="B11" s="78"/>
      <c r="C11" s="79"/>
      <c r="D11" s="24" t="s">
        <v>170</v>
      </c>
      <c r="E11" s="25"/>
      <c r="F11" s="46"/>
      <c r="G11" s="75">
        <v>20255566.310585104</v>
      </c>
      <c r="H11" s="76"/>
      <c r="I11" s="75">
        <v>20118097.33772902</v>
      </c>
      <c r="J11" s="76"/>
      <c r="K11" s="19">
        <f t="shared" si="1"/>
        <v>137468.97285608575</v>
      </c>
      <c r="L11" s="22">
        <f t="shared" si="0"/>
        <v>0.00683310009631376</v>
      </c>
    </row>
    <row r="12" spans="1:12" ht="37.5" customHeight="1">
      <c r="A12" s="45"/>
      <c r="B12" s="80"/>
      <c r="C12" s="79"/>
      <c r="D12" s="24" t="s">
        <v>169</v>
      </c>
      <c r="E12" s="25"/>
      <c r="F12" s="46"/>
      <c r="G12" s="75">
        <v>44381815.689414896</v>
      </c>
      <c r="H12" s="76"/>
      <c r="I12" s="75">
        <v>56518842.66227098</v>
      </c>
      <c r="J12" s="76"/>
      <c r="K12" s="19">
        <f t="shared" si="1"/>
        <v>-12137026.972856082</v>
      </c>
      <c r="L12" s="22">
        <f t="shared" si="0"/>
        <v>-0.21474302022391067</v>
      </c>
    </row>
    <row r="13" spans="1:12" ht="37.5" customHeight="1">
      <c r="A13" s="49">
        <v>2</v>
      </c>
      <c r="B13" s="46"/>
      <c r="C13" s="252" t="s">
        <v>168</v>
      </c>
      <c r="D13" s="249"/>
      <c r="E13" s="25"/>
      <c r="F13" s="46"/>
      <c r="G13" s="75">
        <v>462170346</v>
      </c>
      <c r="H13" s="76"/>
      <c r="I13" s="75">
        <v>454905604</v>
      </c>
      <c r="J13" s="76"/>
      <c r="K13" s="19">
        <f t="shared" si="1"/>
        <v>7264742</v>
      </c>
      <c r="L13" s="22">
        <f t="shared" si="0"/>
        <v>0.015969779084102027</v>
      </c>
    </row>
    <row r="14" spans="1:12" ht="37.5" customHeight="1">
      <c r="A14" s="49">
        <v>3</v>
      </c>
      <c r="B14" s="50"/>
      <c r="C14" s="249" t="s">
        <v>167</v>
      </c>
      <c r="D14" s="249"/>
      <c r="E14" s="25"/>
      <c r="F14" s="46"/>
      <c r="G14" s="75">
        <v>12506681</v>
      </c>
      <c r="H14" s="76"/>
      <c r="I14" s="75">
        <v>11735379</v>
      </c>
      <c r="J14" s="76"/>
      <c r="K14" s="19">
        <f t="shared" si="1"/>
        <v>771302</v>
      </c>
      <c r="L14" s="22">
        <f t="shared" si="0"/>
        <v>0.06572450706534488</v>
      </c>
    </row>
    <row r="15" spans="1:12" ht="37.5" customHeight="1">
      <c r="A15" s="49">
        <v>4</v>
      </c>
      <c r="B15" s="54"/>
      <c r="C15" s="249" t="s">
        <v>166</v>
      </c>
      <c r="D15" s="249"/>
      <c r="E15" s="53"/>
      <c r="F15" s="46"/>
      <c r="G15" s="75">
        <v>43558764</v>
      </c>
      <c r="H15" s="76"/>
      <c r="I15" s="75">
        <v>43690471</v>
      </c>
      <c r="J15" s="76"/>
      <c r="K15" s="19">
        <f t="shared" si="1"/>
        <v>-131707</v>
      </c>
      <c r="L15" s="22">
        <f t="shared" si="0"/>
        <v>-0.003014547497096106</v>
      </c>
    </row>
    <row r="16" spans="1:13" ht="37.5" customHeight="1">
      <c r="A16" s="49">
        <v>5</v>
      </c>
      <c r="B16" s="50"/>
      <c r="C16" s="249" t="s">
        <v>165</v>
      </c>
      <c r="D16" s="249"/>
      <c r="E16" s="25"/>
      <c r="F16" s="46"/>
      <c r="G16" s="75">
        <v>71310992</v>
      </c>
      <c r="H16" s="76"/>
      <c r="I16" s="75">
        <v>70469142</v>
      </c>
      <c r="J16" s="76"/>
      <c r="K16" s="19">
        <f t="shared" si="1"/>
        <v>841850</v>
      </c>
      <c r="L16" s="22">
        <f t="shared" si="0"/>
        <v>0.01194636370058259</v>
      </c>
      <c r="M16" s="81"/>
    </row>
    <row r="17" spans="1:12" ht="37.5" customHeight="1" thickBot="1">
      <c r="A17" s="49">
        <v>6</v>
      </c>
      <c r="B17" s="50"/>
      <c r="C17" s="253" t="s">
        <v>121</v>
      </c>
      <c r="D17" s="253"/>
      <c r="E17" s="25"/>
      <c r="F17" s="46"/>
      <c r="G17" s="75">
        <v>9160246</v>
      </c>
      <c r="H17" s="76"/>
      <c r="I17" s="75">
        <v>9083611</v>
      </c>
      <c r="J17" s="76"/>
      <c r="K17" s="145">
        <f t="shared" si="1"/>
        <v>76635</v>
      </c>
      <c r="L17" s="151">
        <f t="shared" si="0"/>
        <v>0.008436622836446871</v>
      </c>
    </row>
    <row r="18" spans="1:14" s="56" customFormat="1" ht="37.5" customHeight="1" thickBot="1" thickTop="1">
      <c r="A18" s="34"/>
      <c r="B18" s="57"/>
      <c r="C18" s="57"/>
      <c r="D18" s="35" t="s">
        <v>89</v>
      </c>
      <c r="E18" s="36"/>
      <c r="F18" s="57"/>
      <c r="G18" s="82">
        <f>G6+G13+G14+G15+G16+G17</f>
        <v>1158645647</v>
      </c>
      <c r="H18" s="83"/>
      <c r="I18" s="82">
        <f>I6+I13+I14+I15+I16+I17</f>
        <v>1156371356</v>
      </c>
      <c r="J18" s="83"/>
      <c r="K18" s="38">
        <f t="shared" si="1"/>
        <v>2274291</v>
      </c>
      <c r="L18" s="41">
        <f t="shared" si="0"/>
        <v>0.001966747955316873</v>
      </c>
      <c r="M18" s="43"/>
      <c r="N18" s="1"/>
    </row>
    <row r="19" ht="39.75" customHeight="1">
      <c r="G19" s="84"/>
    </row>
    <row r="20" spans="1:12" ht="37.5" customHeight="1">
      <c r="A20" s="44" t="s">
        <v>164</v>
      </c>
      <c r="B20" s="8"/>
      <c r="C20" s="8"/>
      <c r="L20" s="60"/>
    </row>
    <row r="21" spans="1:12" ht="26.25" customHeight="1">
      <c r="A21" s="44"/>
      <c r="B21" s="8"/>
      <c r="C21" s="8"/>
      <c r="L21" s="60"/>
    </row>
    <row r="22" spans="1:12" ht="22.5" customHeight="1" thickBot="1">
      <c r="A22" s="44"/>
      <c r="B22" s="8"/>
      <c r="C22" s="8"/>
      <c r="F22" s="6"/>
      <c r="L22" s="42" t="s">
        <v>118</v>
      </c>
    </row>
    <row r="23" spans="1:14" ht="37.5" customHeight="1">
      <c r="A23" s="217" t="s">
        <v>134</v>
      </c>
      <c r="B23" s="218"/>
      <c r="C23" s="218"/>
      <c r="D23" s="218"/>
      <c r="E23" s="219"/>
      <c r="F23" s="224" t="s">
        <v>191</v>
      </c>
      <c r="G23" s="225"/>
      <c r="H23" s="224" t="s">
        <v>194</v>
      </c>
      <c r="I23" s="225"/>
      <c r="J23" s="227" t="s">
        <v>117</v>
      </c>
      <c r="K23" s="234"/>
      <c r="L23" s="235"/>
      <c r="N23" s="56"/>
    </row>
    <row r="24" spans="1:12" ht="37.5" customHeight="1" thickBot="1">
      <c r="A24" s="220"/>
      <c r="B24" s="221"/>
      <c r="C24" s="221"/>
      <c r="D24" s="221"/>
      <c r="E24" s="222"/>
      <c r="F24" s="9"/>
      <c r="G24" s="10" t="s">
        <v>116</v>
      </c>
      <c r="H24" s="12"/>
      <c r="I24" s="10" t="s">
        <v>115</v>
      </c>
      <c r="J24" s="12"/>
      <c r="K24" s="10" t="s">
        <v>113</v>
      </c>
      <c r="L24" s="13" t="s">
        <v>72</v>
      </c>
    </row>
    <row r="25" spans="1:14" s="56" customFormat="1" ht="37.5" customHeight="1">
      <c r="A25" s="74"/>
      <c r="B25" s="46"/>
      <c r="C25" s="245" t="s">
        <v>107</v>
      </c>
      <c r="D25" s="245"/>
      <c r="E25" s="16"/>
      <c r="F25" s="46"/>
      <c r="G25" s="75">
        <v>100984470</v>
      </c>
      <c r="H25" s="76"/>
      <c r="I25" s="75">
        <v>107684648</v>
      </c>
      <c r="J25" s="76"/>
      <c r="K25" s="19">
        <f>G25-I25</f>
        <v>-6700178</v>
      </c>
      <c r="L25" s="22">
        <f>(G25-I25)/I25</f>
        <v>-0.06222036403926398</v>
      </c>
      <c r="M25" s="85"/>
      <c r="N25" s="1"/>
    </row>
    <row r="26" spans="1:12" ht="37.5" customHeight="1">
      <c r="A26" s="246" t="s">
        <v>163</v>
      </c>
      <c r="B26" s="79"/>
      <c r="C26" s="249" t="s">
        <v>162</v>
      </c>
      <c r="D26" s="249"/>
      <c r="E26" s="25"/>
      <c r="F26" s="50"/>
      <c r="G26" s="75">
        <v>71282639</v>
      </c>
      <c r="H26" s="76"/>
      <c r="I26" s="75">
        <v>73368912</v>
      </c>
      <c r="J26" s="76"/>
      <c r="K26" s="19">
        <f>G26-I26</f>
        <v>-2086273</v>
      </c>
      <c r="L26" s="22">
        <f>(G26-I26)/I26</f>
        <v>-0.02843538145965692</v>
      </c>
    </row>
    <row r="27" spans="1:12" ht="37.5" customHeight="1">
      <c r="A27" s="247"/>
      <c r="B27" s="79"/>
      <c r="C27" s="249" t="s">
        <v>161</v>
      </c>
      <c r="D27" s="249"/>
      <c r="E27" s="25"/>
      <c r="F27" s="50"/>
      <c r="G27" s="75">
        <v>4217084</v>
      </c>
      <c r="H27" s="76"/>
      <c r="I27" s="75">
        <v>4506785</v>
      </c>
      <c r="J27" s="76"/>
      <c r="K27" s="19">
        <f>G27-I27</f>
        <v>-289701</v>
      </c>
      <c r="L27" s="22">
        <f>(G27-I27)/I27</f>
        <v>-0.0642810784184291</v>
      </c>
    </row>
    <row r="28" spans="1:12" ht="37.5" customHeight="1">
      <c r="A28" s="247"/>
      <c r="B28" s="79"/>
      <c r="C28" s="249" t="s">
        <v>160</v>
      </c>
      <c r="D28" s="249"/>
      <c r="E28" s="53"/>
      <c r="F28" s="54"/>
      <c r="G28" s="75">
        <v>24808975</v>
      </c>
      <c r="H28" s="76"/>
      <c r="I28" s="75">
        <v>29568506</v>
      </c>
      <c r="J28" s="76"/>
      <c r="K28" s="19">
        <f>G28-I28</f>
        <v>-4759531</v>
      </c>
      <c r="L28" s="22">
        <f>(G28-I28)/I28</f>
        <v>-0.16096623211196398</v>
      </c>
    </row>
    <row r="29" spans="1:12" ht="37.5" customHeight="1" thickBot="1">
      <c r="A29" s="248"/>
      <c r="B29" s="86"/>
      <c r="C29" s="250" t="s">
        <v>159</v>
      </c>
      <c r="D29" s="250"/>
      <c r="E29" s="87"/>
      <c r="F29" s="88"/>
      <c r="G29" s="89">
        <v>675772</v>
      </c>
      <c r="H29" s="90"/>
      <c r="I29" s="89">
        <v>240445</v>
      </c>
      <c r="J29" s="90"/>
      <c r="K29" s="91">
        <f>G29-I29</f>
        <v>435327</v>
      </c>
      <c r="L29" s="92">
        <f>(G29-I29)/I29</f>
        <v>1.8105055210131216</v>
      </c>
    </row>
    <row r="30" spans="1:12" ht="48.75" customHeight="1">
      <c r="A30" s="93"/>
      <c r="B30" s="59"/>
      <c r="C30" s="59"/>
      <c r="D30" s="94"/>
      <c r="E30" s="59"/>
      <c r="F30" s="59"/>
      <c r="G30" s="95"/>
      <c r="H30" s="95"/>
      <c r="I30" s="95"/>
      <c r="J30" s="95"/>
      <c r="K30" s="95"/>
      <c r="L30" s="96"/>
    </row>
    <row r="41" ht="17.25">
      <c r="M41" s="85"/>
    </row>
    <row r="42" ht="17.25">
      <c r="M42" s="85"/>
    </row>
  </sheetData>
  <sheetProtection/>
  <mergeCells count="22">
    <mergeCell ref="A4:E5"/>
    <mergeCell ref="F4:G4"/>
    <mergeCell ref="H4:I4"/>
    <mergeCell ref="J4:L4"/>
    <mergeCell ref="C6:D6"/>
    <mergeCell ref="C7:D7"/>
    <mergeCell ref="C10:D10"/>
    <mergeCell ref="C13:D13"/>
    <mergeCell ref="C14:D14"/>
    <mergeCell ref="C15:D15"/>
    <mergeCell ref="C16:D16"/>
    <mergeCell ref="C17:D17"/>
    <mergeCell ref="A23:E24"/>
    <mergeCell ref="F23:G23"/>
    <mergeCell ref="H23:I23"/>
    <mergeCell ref="J23:L23"/>
    <mergeCell ref="C25:D25"/>
    <mergeCell ref="A26:A29"/>
    <mergeCell ref="C26:D26"/>
    <mergeCell ref="C27:D27"/>
    <mergeCell ref="C28:D28"/>
    <mergeCell ref="C29:D29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2" r:id="rId1"/>
  <headerFooter alignWithMargins="0">
    <oddFooter>&amp;C&amp;"ＭＳ ゴシック,標準"&amp;14- 8 -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view="pageBreakPreview" zoomScaleNormal="6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140625" style="59" customWidth="1"/>
    <col min="3" max="3" width="28.57421875" style="1" customWidth="1"/>
    <col min="4" max="5" width="3.140625" style="1" customWidth="1"/>
    <col min="6" max="6" width="23.140625" style="4" customWidth="1"/>
    <col min="7" max="7" width="3.140625" style="1" customWidth="1"/>
    <col min="8" max="8" width="23.140625" style="4" customWidth="1"/>
    <col min="9" max="9" width="3.140625" style="1" customWidth="1"/>
    <col min="10" max="10" width="20.57421875" style="4" customWidth="1"/>
    <col min="11" max="11" width="12.57421875" style="1" customWidth="1"/>
    <col min="12" max="12" width="9.00390625" style="1" customWidth="1"/>
    <col min="13" max="13" width="11.421875" style="1" customWidth="1"/>
    <col min="14" max="14" width="19.00390625" style="1" customWidth="1"/>
    <col min="15" max="15" width="21.8515625" style="1" customWidth="1"/>
    <col min="16" max="16384" width="9.00390625" style="1" customWidth="1"/>
  </cols>
  <sheetData>
    <row r="1" spans="1:11" ht="39.75" customHeight="1">
      <c r="A1" s="44" t="s">
        <v>187</v>
      </c>
      <c r="B1" s="97"/>
      <c r="K1" s="60"/>
    </row>
    <row r="2" spans="1:11" ht="30" customHeight="1">
      <c r="A2" s="44"/>
      <c r="B2" s="97"/>
      <c r="K2" s="60"/>
    </row>
    <row r="3" spans="1:11" ht="30" customHeight="1" thickBot="1">
      <c r="A3" s="8"/>
      <c r="B3" s="97"/>
      <c r="E3" s="6"/>
      <c r="F3" s="3"/>
      <c r="G3" s="6"/>
      <c r="H3" s="6"/>
      <c r="I3" s="3"/>
      <c r="J3" s="6"/>
      <c r="K3" s="42" t="s">
        <v>118</v>
      </c>
    </row>
    <row r="4" spans="1:11" ht="57" customHeight="1">
      <c r="A4" s="217" t="s">
        <v>134</v>
      </c>
      <c r="B4" s="218"/>
      <c r="C4" s="218"/>
      <c r="D4" s="219"/>
      <c r="E4" s="224" t="s">
        <v>191</v>
      </c>
      <c r="F4" s="225"/>
      <c r="G4" s="224" t="s">
        <v>194</v>
      </c>
      <c r="H4" s="225"/>
      <c r="I4" s="227" t="s">
        <v>117</v>
      </c>
      <c r="J4" s="234"/>
      <c r="K4" s="235"/>
    </row>
    <row r="5" spans="1:11" ht="57" customHeight="1" thickBot="1">
      <c r="A5" s="220"/>
      <c r="B5" s="221"/>
      <c r="C5" s="221"/>
      <c r="D5" s="222"/>
      <c r="E5" s="9"/>
      <c r="F5" s="10" t="s">
        <v>116</v>
      </c>
      <c r="G5" s="12"/>
      <c r="H5" s="10" t="s">
        <v>115</v>
      </c>
      <c r="I5" s="12"/>
      <c r="J5" s="10" t="s">
        <v>113</v>
      </c>
      <c r="K5" s="13" t="s">
        <v>72</v>
      </c>
    </row>
    <row r="6" spans="1:11" ht="60" customHeight="1">
      <c r="A6" s="45">
        <v>1</v>
      </c>
      <c r="B6" s="46"/>
      <c r="C6" s="15" t="s">
        <v>0</v>
      </c>
      <c r="D6" s="16"/>
      <c r="E6" s="46"/>
      <c r="F6" s="75">
        <v>26666600</v>
      </c>
      <c r="G6" s="76"/>
      <c r="H6" s="75">
        <v>30363600</v>
      </c>
      <c r="I6" s="76"/>
      <c r="J6" s="19">
        <f aca="true" t="shared" si="0" ref="J6:J14">F6-H6</f>
        <v>-3697000</v>
      </c>
      <c r="K6" s="22">
        <f aca="true" t="shared" si="1" ref="K6:K14">(F6-H6)/H6</f>
        <v>-0.12175763084746209</v>
      </c>
    </row>
    <row r="7" spans="1:11" ht="60" customHeight="1">
      <c r="A7" s="49">
        <v>2</v>
      </c>
      <c r="B7" s="50"/>
      <c r="C7" s="24" t="s">
        <v>1</v>
      </c>
      <c r="D7" s="25"/>
      <c r="E7" s="50"/>
      <c r="F7" s="75">
        <v>10597800</v>
      </c>
      <c r="G7" s="76"/>
      <c r="H7" s="75">
        <v>9185200</v>
      </c>
      <c r="I7" s="76"/>
      <c r="J7" s="19">
        <f t="shared" si="0"/>
        <v>1412600</v>
      </c>
      <c r="K7" s="22">
        <f t="shared" si="1"/>
        <v>0.15379088098245003</v>
      </c>
    </row>
    <row r="8" spans="1:11" ht="60" customHeight="1">
      <c r="A8" s="49">
        <v>3</v>
      </c>
      <c r="B8" s="50"/>
      <c r="C8" s="24" t="s">
        <v>2</v>
      </c>
      <c r="D8" s="25"/>
      <c r="E8" s="50"/>
      <c r="F8" s="75">
        <v>8759400</v>
      </c>
      <c r="G8" s="76"/>
      <c r="H8" s="75">
        <v>9607500</v>
      </c>
      <c r="I8" s="76"/>
      <c r="J8" s="19">
        <f t="shared" si="0"/>
        <v>-848100</v>
      </c>
      <c r="K8" s="22">
        <f t="shared" si="1"/>
        <v>-0.08827478532396565</v>
      </c>
    </row>
    <row r="9" spans="1:11" ht="60" customHeight="1">
      <c r="A9" s="49">
        <v>4</v>
      </c>
      <c r="B9" s="50"/>
      <c r="C9" s="24" t="s">
        <v>3</v>
      </c>
      <c r="D9" s="25"/>
      <c r="E9" s="50"/>
      <c r="F9" s="75">
        <v>68590517</v>
      </c>
      <c r="G9" s="76"/>
      <c r="H9" s="75">
        <v>68019000</v>
      </c>
      <c r="I9" s="76"/>
      <c r="J9" s="19">
        <f t="shared" si="0"/>
        <v>571517</v>
      </c>
      <c r="K9" s="22">
        <f t="shared" si="1"/>
        <v>0.008402314059306958</v>
      </c>
    </row>
    <row r="10" spans="1:11" ht="60" customHeight="1">
      <c r="A10" s="98">
        <v>5</v>
      </c>
      <c r="B10" s="54"/>
      <c r="C10" s="52" t="s">
        <v>4</v>
      </c>
      <c r="D10" s="53"/>
      <c r="E10" s="54"/>
      <c r="F10" s="75">
        <v>32489981</v>
      </c>
      <c r="G10" s="76"/>
      <c r="H10" s="75">
        <v>23917700</v>
      </c>
      <c r="I10" s="76"/>
      <c r="J10" s="19">
        <f t="shared" si="0"/>
        <v>8572281</v>
      </c>
      <c r="K10" s="22">
        <f t="shared" si="1"/>
        <v>0.35840741375633944</v>
      </c>
    </row>
    <row r="11" spans="1:11" ht="60" customHeight="1">
      <c r="A11" s="98">
        <v>6</v>
      </c>
      <c r="B11" s="54"/>
      <c r="C11" s="52" t="s">
        <v>5</v>
      </c>
      <c r="D11" s="53"/>
      <c r="E11" s="54"/>
      <c r="F11" s="75">
        <v>12703001</v>
      </c>
      <c r="G11" s="76"/>
      <c r="H11" s="75">
        <v>11138001</v>
      </c>
      <c r="I11" s="76"/>
      <c r="J11" s="19">
        <f t="shared" si="0"/>
        <v>1565000</v>
      </c>
      <c r="K11" s="22">
        <f t="shared" si="1"/>
        <v>0.1405099532671976</v>
      </c>
    </row>
    <row r="12" spans="1:11" ht="60" customHeight="1">
      <c r="A12" s="100"/>
      <c r="B12" s="64"/>
      <c r="C12" s="62" t="s">
        <v>178</v>
      </c>
      <c r="D12" s="63"/>
      <c r="E12" s="101"/>
      <c r="F12" s="102">
        <f>SUM(F6:F11)</f>
        <v>159807299</v>
      </c>
      <c r="G12" s="103"/>
      <c r="H12" s="102">
        <f>SUM(H6:H11)</f>
        <v>152231001</v>
      </c>
      <c r="I12" s="103"/>
      <c r="J12" s="65">
        <f t="shared" si="0"/>
        <v>7576298</v>
      </c>
      <c r="K12" s="67">
        <f t="shared" si="1"/>
        <v>0.04976843054457745</v>
      </c>
    </row>
    <row r="13" spans="1:11" ht="60" customHeight="1" thickBot="1">
      <c r="A13" s="45">
        <v>7</v>
      </c>
      <c r="B13" s="46"/>
      <c r="C13" s="15" t="s">
        <v>6</v>
      </c>
      <c r="D13" s="16"/>
      <c r="E13" s="46"/>
      <c r="F13" s="99">
        <v>62025720</v>
      </c>
      <c r="G13" s="154"/>
      <c r="H13" s="99">
        <v>64454465</v>
      </c>
      <c r="I13" s="154"/>
      <c r="J13" s="145">
        <f t="shared" si="0"/>
        <v>-2428745</v>
      </c>
      <c r="K13" s="151">
        <f t="shared" si="1"/>
        <v>-0.03768156325554793</v>
      </c>
    </row>
    <row r="14" spans="1:11" s="56" customFormat="1" ht="60" customHeight="1" thickBot="1" thickTop="1">
      <c r="A14" s="104"/>
      <c r="B14" s="57"/>
      <c r="C14" s="105" t="s">
        <v>177</v>
      </c>
      <c r="D14" s="36"/>
      <c r="E14" s="57"/>
      <c r="F14" s="82">
        <f>F12+F13</f>
        <v>221833019</v>
      </c>
      <c r="G14" s="83"/>
      <c r="H14" s="82">
        <f>H12+H13</f>
        <v>216685466</v>
      </c>
      <c r="I14" s="83"/>
      <c r="J14" s="38">
        <f t="shared" si="0"/>
        <v>5147553</v>
      </c>
      <c r="K14" s="41">
        <f t="shared" si="1"/>
        <v>0.0237558757171097</v>
      </c>
    </row>
  </sheetData>
  <sheetProtection/>
  <mergeCells count="4">
    <mergeCell ref="A4:D5"/>
    <mergeCell ref="E4:F4"/>
    <mergeCell ref="G4:H4"/>
    <mergeCell ref="I4:K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6" r:id="rId1"/>
  <headerFooter alignWithMargins="0">
    <oddFooter>&amp;C&amp;"ＭＳ ゴシック,標準"&amp;14- 9 -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view="pageBreakPreview" zoomScaleNormal="75" zoomScaleSheetLayoutView="100" zoomScalePageLayoutView="0" workbookViewId="0" topLeftCell="A1">
      <selection activeCell="J23" sqref="J23"/>
    </sheetView>
  </sheetViews>
  <sheetFormatPr defaultColWidth="9.140625" defaultRowHeight="15"/>
  <cols>
    <col min="1" max="1" width="5.140625" style="1" customWidth="1"/>
    <col min="2" max="2" width="3.140625" style="1" customWidth="1"/>
    <col min="3" max="3" width="31.57421875" style="1" customWidth="1"/>
    <col min="4" max="5" width="3.140625" style="1" customWidth="1"/>
    <col min="6" max="6" width="26.57421875" style="4" customWidth="1"/>
    <col min="7" max="7" width="3.140625" style="1" customWidth="1"/>
    <col min="8" max="8" width="26.57421875" style="4" customWidth="1"/>
    <col min="9" max="9" width="3.140625" style="1" customWidth="1"/>
    <col min="10" max="10" width="18.57421875" style="4" customWidth="1"/>
    <col min="11" max="11" width="14.00390625" style="1" customWidth="1"/>
    <col min="12" max="12" width="9.00390625" style="1" customWidth="1"/>
    <col min="13" max="13" width="10.57421875" style="1" customWidth="1"/>
    <col min="14" max="15" width="16.421875" style="1" customWidth="1"/>
    <col min="16" max="16" width="13.140625" style="1" bestFit="1" customWidth="1"/>
    <col min="17" max="16384" width="9.00390625" style="1" customWidth="1"/>
  </cols>
  <sheetData>
    <row r="1" ht="30.75">
      <c r="A1" s="44" t="s">
        <v>185</v>
      </c>
    </row>
    <row r="2" ht="30.75">
      <c r="A2" s="44"/>
    </row>
    <row r="3" spans="2:11" ht="22.5" customHeight="1" thickBot="1">
      <c r="B3" s="8"/>
      <c r="E3" s="6"/>
      <c r="F3" s="3"/>
      <c r="G3" s="6"/>
      <c r="H3" s="6"/>
      <c r="I3" s="3"/>
      <c r="J3" s="6"/>
      <c r="K3" s="42" t="s">
        <v>118</v>
      </c>
    </row>
    <row r="4" spans="1:11" ht="60.75" customHeight="1">
      <c r="A4" s="217" t="s">
        <v>134</v>
      </c>
      <c r="B4" s="218"/>
      <c r="C4" s="218"/>
      <c r="D4" s="219"/>
      <c r="E4" s="224" t="s">
        <v>191</v>
      </c>
      <c r="F4" s="225"/>
      <c r="G4" s="224" t="s">
        <v>194</v>
      </c>
      <c r="H4" s="225"/>
      <c r="I4" s="227" t="s">
        <v>117</v>
      </c>
      <c r="J4" s="234"/>
      <c r="K4" s="235"/>
    </row>
    <row r="5" spans="1:11" ht="60.75" customHeight="1" thickBot="1">
      <c r="A5" s="220"/>
      <c r="B5" s="221"/>
      <c r="C5" s="221"/>
      <c r="D5" s="222"/>
      <c r="E5" s="9"/>
      <c r="F5" s="10" t="s">
        <v>116</v>
      </c>
      <c r="G5" s="12"/>
      <c r="H5" s="10" t="s">
        <v>115</v>
      </c>
      <c r="I5" s="12"/>
      <c r="J5" s="10" t="s">
        <v>113</v>
      </c>
      <c r="K5" s="13" t="s">
        <v>72</v>
      </c>
    </row>
    <row r="6" spans="1:11" s="56" customFormat="1" ht="60.75" customHeight="1">
      <c r="A6" s="45"/>
      <c r="B6" s="46"/>
      <c r="C6" s="15" t="s">
        <v>150</v>
      </c>
      <c r="D6" s="16"/>
      <c r="E6" s="46"/>
      <c r="F6" s="75">
        <v>297470075</v>
      </c>
      <c r="G6" s="76"/>
      <c r="H6" s="75">
        <v>294408545</v>
      </c>
      <c r="I6" s="76"/>
      <c r="J6" s="19">
        <f>F6-H6</f>
        <v>3061530</v>
      </c>
      <c r="K6" s="22">
        <f>(F6-H6)/H6</f>
        <v>0.0103989169200235</v>
      </c>
    </row>
    <row r="7" spans="1:11" ht="60.75" customHeight="1">
      <c r="A7" s="257" t="s">
        <v>163</v>
      </c>
      <c r="B7" s="79"/>
      <c r="C7" s="24" t="s">
        <v>184</v>
      </c>
      <c r="D7" s="25"/>
      <c r="E7" s="50"/>
      <c r="F7" s="75">
        <v>94930144</v>
      </c>
      <c r="G7" s="76"/>
      <c r="H7" s="75">
        <v>94575865</v>
      </c>
      <c r="I7" s="76"/>
      <c r="J7" s="19">
        <f>F7-H7</f>
        <v>354279</v>
      </c>
      <c r="K7" s="22">
        <f>(F7-H7)/H7</f>
        <v>0.0037459768409202495</v>
      </c>
    </row>
    <row r="8" spans="1:11" ht="60.75" customHeight="1">
      <c r="A8" s="258"/>
      <c r="B8" s="79"/>
      <c r="C8" s="52" t="s">
        <v>183</v>
      </c>
      <c r="D8" s="53"/>
      <c r="E8" s="54"/>
      <c r="F8" s="75">
        <v>1090000</v>
      </c>
      <c r="G8" s="76"/>
      <c r="H8" s="75">
        <v>400000</v>
      </c>
      <c r="I8" s="76"/>
      <c r="J8" s="19">
        <f>F8-H8</f>
        <v>690000</v>
      </c>
      <c r="K8" s="22">
        <f>(F8-H8)/H8</f>
        <v>1.725</v>
      </c>
    </row>
    <row r="9" spans="1:13" ht="60.75" customHeight="1" thickBot="1">
      <c r="A9" s="256"/>
      <c r="B9" s="86"/>
      <c r="C9" s="106" t="s">
        <v>182</v>
      </c>
      <c r="D9" s="87"/>
      <c r="E9" s="88"/>
      <c r="F9" s="166">
        <v>201449931</v>
      </c>
      <c r="G9" s="167"/>
      <c r="H9" s="166">
        <v>199432680</v>
      </c>
      <c r="I9" s="167"/>
      <c r="J9" s="168">
        <f>F9-H9</f>
        <v>2017251</v>
      </c>
      <c r="K9" s="169">
        <f>(F9-H9)/H9</f>
        <v>0.010114947058827069</v>
      </c>
      <c r="L9" s="56"/>
      <c r="M9" s="56"/>
    </row>
    <row r="10" ht="49.5" customHeight="1"/>
    <row r="11" spans="1:11" ht="30.75">
      <c r="A11" s="44" t="s">
        <v>181</v>
      </c>
      <c r="B11" s="8"/>
      <c r="K11" s="60"/>
    </row>
    <row r="12" spans="1:11" ht="30.75">
      <c r="A12" s="44"/>
      <c r="B12" s="8"/>
      <c r="K12" s="60"/>
    </row>
    <row r="13" spans="1:11" ht="22.5" customHeight="1" thickBot="1">
      <c r="A13" s="8"/>
      <c r="B13" s="8"/>
      <c r="E13" s="6"/>
      <c r="K13" s="42" t="s">
        <v>118</v>
      </c>
    </row>
    <row r="14" spans="1:11" ht="60.75" customHeight="1">
      <c r="A14" s="217" t="s">
        <v>134</v>
      </c>
      <c r="B14" s="218"/>
      <c r="C14" s="218"/>
      <c r="D14" s="219"/>
      <c r="E14" s="224" t="s">
        <v>191</v>
      </c>
      <c r="F14" s="225"/>
      <c r="G14" s="224" t="s">
        <v>194</v>
      </c>
      <c r="H14" s="225"/>
      <c r="I14" s="227" t="s">
        <v>117</v>
      </c>
      <c r="J14" s="234"/>
      <c r="K14" s="235"/>
    </row>
    <row r="15" spans="1:11" ht="60.75" customHeight="1" thickBot="1">
      <c r="A15" s="220"/>
      <c r="B15" s="221"/>
      <c r="C15" s="221"/>
      <c r="D15" s="222"/>
      <c r="E15" s="9"/>
      <c r="F15" s="10" t="s">
        <v>116</v>
      </c>
      <c r="G15" s="12"/>
      <c r="H15" s="10" t="s">
        <v>115</v>
      </c>
      <c r="I15" s="12"/>
      <c r="J15" s="10" t="s">
        <v>113</v>
      </c>
      <c r="K15" s="13" t="s">
        <v>72</v>
      </c>
    </row>
    <row r="16" spans="1:13" s="56" customFormat="1" ht="60.75" customHeight="1">
      <c r="A16" s="45"/>
      <c r="B16" s="46"/>
      <c r="C16" s="15" t="s">
        <v>142</v>
      </c>
      <c r="D16" s="16"/>
      <c r="E16" s="46"/>
      <c r="F16" s="75">
        <v>7278254</v>
      </c>
      <c r="G16" s="76"/>
      <c r="H16" s="75">
        <v>9461356</v>
      </c>
      <c r="I16" s="76"/>
      <c r="J16" s="19">
        <f>F16-H16</f>
        <v>-2183102</v>
      </c>
      <c r="K16" s="22">
        <f>(F16-H16)/H16</f>
        <v>-0.2307388074183024</v>
      </c>
      <c r="L16" s="1"/>
      <c r="M16" s="1"/>
    </row>
    <row r="17" spans="1:11" ht="60.75" customHeight="1">
      <c r="A17" s="255" t="s">
        <v>163</v>
      </c>
      <c r="B17" s="79"/>
      <c r="C17" s="24" t="s">
        <v>7</v>
      </c>
      <c r="D17" s="25"/>
      <c r="E17" s="50"/>
      <c r="F17" s="75">
        <v>585965</v>
      </c>
      <c r="G17" s="76"/>
      <c r="H17" s="75">
        <v>609484</v>
      </c>
      <c r="I17" s="76"/>
      <c r="J17" s="19">
        <f>F17-H17</f>
        <v>-23519</v>
      </c>
      <c r="K17" s="22">
        <f>(F17-H17)/H17</f>
        <v>-0.03858837967854775</v>
      </c>
    </row>
    <row r="18" spans="1:11" ht="60.75" customHeight="1">
      <c r="A18" s="255"/>
      <c r="B18" s="77"/>
      <c r="C18" s="52" t="s">
        <v>180</v>
      </c>
      <c r="D18" s="53"/>
      <c r="E18" s="54"/>
      <c r="F18" s="75">
        <v>178216</v>
      </c>
      <c r="G18" s="76"/>
      <c r="H18" s="75">
        <v>466481</v>
      </c>
      <c r="I18" s="76"/>
      <c r="J18" s="19">
        <f>F18-H18</f>
        <v>-288265</v>
      </c>
      <c r="K18" s="22">
        <f>(F18-H18)/H18</f>
        <v>-0.6179565727221473</v>
      </c>
    </row>
    <row r="19" spans="1:11" ht="60.75" customHeight="1" thickBot="1">
      <c r="A19" s="256"/>
      <c r="B19" s="86"/>
      <c r="C19" s="106" t="s">
        <v>179</v>
      </c>
      <c r="D19" s="87"/>
      <c r="E19" s="88"/>
      <c r="F19" s="89">
        <v>6514073</v>
      </c>
      <c r="G19" s="90"/>
      <c r="H19" s="89">
        <v>8385391</v>
      </c>
      <c r="I19" s="90"/>
      <c r="J19" s="91">
        <f>F19-H19</f>
        <v>-1871318</v>
      </c>
      <c r="K19" s="92">
        <f>(F19-H19)/H19</f>
        <v>-0.2231640718959915</v>
      </c>
    </row>
  </sheetData>
  <sheetProtection/>
  <mergeCells count="10">
    <mergeCell ref="A17:A19"/>
    <mergeCell ref="A4:D5"/>
    <mergeCell ref="E4:F4"/>
    <mergeCell ref="G4:H4"/>
    <mergeCell ref="I4:K4"/>
    <mergeCell ref="A7:A9"/>
    <mergeCell ref="A14:D15"/>
    <mergeCell ref="E14:F14"/>
    <mergeCell ref="G14:H14"/>
    <mergeCell ref="I14:K14"/>
  </mergeCells>
  <printOptions horizontalCentered="1"/>
  <pageMargins left="0.3937007874015748" right="0.3937007874015748" top="0.7874015748031497" bottom="0.7874015748031497" header="0" footer="0.3937007874015748"/>
  <pageSetup fitToHeight="1" fitToWidth="1" horizontalDpi="600" verticalDpi="600" orientation="portrait" paperSize="9" scale="70" r:id="rId3"/>
  <headerFooter alignWithMargins="0">
    <oddFooter>&amp;C&amp;"ＭＳ ゴシック,標準"&amp;14- 10 -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140625" style="108" customWidth="1"/>
    <col min="2" max="2" width="12.421875" style="108" customWidth="1"/>
    <col min="3" max="5" width="18.57421875" style="108" customWidth="1"/>
    <col min="6" max="6" width="11.00390625" style="108" customWidth="1"/>
    <col min="7" max="7" width="9.8515625" style="108" bestFit="1" customWidth="1"/>
    <col min="8" max="8" width="9.00390625" style="108" customWidth="1"/>
    <col min="9" max="9" width="11.140625" style="108" customWidth="1"/>
    <col min="10" max="16384" width="9.00390625" style="108" customWidth="1"/>
  </cols>
  <sheetData>
    <row r="1" spans="1:6" ht="21">
      <c r="A1" s="107" t="s">
        <v>88</v>
      </c>
      <c r="E1" s="109"/>
      <c r="F1" s="109"/>
    </row>
    <row r="2" spans="1:7" ht="13.5" customHeight="1" thickBot="1">
      <c r="A2" s="8"/>
      <c r="E2" s="109"/>
      <c r="F2" s="109"/>
      <c r="G2" s="110" t="s">
        <v>87</v>
      </c>
    </row>
    <row r="3" spans="1:7" ht="13.5" customHeight="1">
      <c r="A3" s="111"/>
      <c r="B3" s="112"/>
      <c r="C3" s="113" t="s">
        <v>197</v>
      </c>
      <c r="D3" s="113" t="s">
        <v>189</v>
      </c>
      <c r="E3" s="114" t="s">
        <v>86</v>
      </c>
      <c r="F3" s="114" t="s">
        <v>72</v>
      </c>
      <c r="G3" s="115"/>
    </row>
    <row r="4" spans="1:7" ht="13.5" customHeight="1">
      <c r="A4" s="116" t="s">
        <v>70</v>
      </c>
      <c r="B4" s="117" t="s">
        <v>71</v>
      </c>
      <c r="C4" s="117" t="s">
        <v>85</v>
      </c>
      <c r="D4" s="117" t="s">
        <v>85</v>
      </c>
      <c r="E4" s="118" t="s">
        <v>84</v>
      </c>
      <c r="F4" s="118" t="s">
        <v>83</v>
      </c>
      <c r="G4" s="119" t="s">
        <v>82</v>
      </c>
    </row>
    <row r="5" spans="1:7" ht="13.5" customHeight="1" thickBot="1">
      <c r="A5" s="120"/>
      <c r="B5" s="121"/>
      <c r="C5" s="122" t="s">
        <v>81</v>
      </c>
      <c r="D5" s="122" t="s">
        <v>80</v>
      </c>
      <c r="E5" s="122" t="s">
        <v>79</v>
      </c>
      <c r="F5" s="122" t="s">
        <v>78</v>
      </c>
      <c r="G5" s="123"/>
    </row>
    <row r="6" spans="1:7" ht="13.5" customHeight="1">
      <c r="A6" s="124">
        <v>1</v>
      </c>
      <c r="B6" s="125" t="s">
        <v>8</v>
      </c>
      <c r="C6" s="155">
        <v>564091333</v>
      </c>
      <c r="D6" s="125">
        <v>558640510</v>
      </c>
      <c r="E6" s="126">
        <f aca="true" t="shared" si="0" ref="E6:E45">C6-D6</f>
        <v>5450823</v>
      </c>
      <c r="F6" s="127">
        <f aca="true" t="shared" si="1" ref="F6:F37">(C6-D6)/D6</f>
        <v>0.00975729991367794</v>
      </c>
      <c r="G6" s="128"/>
    </row>
    <row r="7" spans="1:7" ht="13.5" customHeight="1">
      <c r="A7" s="124">
        <v>2</v>
      </c>
      <c r="B7" s="125" t="s">
        <v>9</v>
      </c>
      <c r="C7" s="155">
        <v>115987184</v>
      </c>
      <c r="D7" s="125">
        <v>111678712</v>
      </c>
      <c r="E7" s="126">
        <f t="shared" si="0"/>
        <v>4308472</v>
      </c>
      <c r="F7" s="127">
        <f t="shared" si="1"/>
        <v>0.038579169860053546</v>
      </c>
      <c r="G7" s="128"/>
    </row>
    <row r="8" spans="1:7" ht="13.5" customHeight="1">
      <c r="A8" s="124">
        <v>3</v>
      </c>
      <c r="B8" s="125" t="s">
        <v>10</v>
      </c>
      <c r="C8" s="155">
        <v>64043000</v>
      </c>
      <c r="D8" s="125">
        <v>66658000</v>
      </c>
      <c r="E8" s="126">
        <f t="shared" si="0"/>
        <v>-2615000</v>
      </c>
      <c r="F8" s="127">
        <f t="shared" si="1"/>
        <v>-0.03923009991298869</v>
      </c>
      <c r="G8" s="128"/>
    </row>
    <row r="9" spans="1:7" ht="13.5" customHeight="1">
      <c r="A9" s="124">
        <v>4</v>
      </c>
      <c r="B9" s="125" t="s">
        <v>11</v>
      </c>
      <c r="C9" s="160">
        <v>211619520</v>
      </c>
      <c r="D9" s="125">
        <v>210153651</v>
      </c>
      <c r="E9" s="126">
        <f t="shared" si="0"/>
        <v>1465869</v>
      </c>
      <c r="F9" s="127">
        <f t="shared" si="1"/>
        <v>0.006975224998589246</v>
      </c>
      <c r="G9" s="128"/>
    </row>
    <row r="10" spans="1:7" ht="13.5" customHeight="1">
      <c r="A10" s="124">
        <v>5</v>
      </c>
      <c r="B10" s="125" t="s">
        <v>12</v>
      </c>
      <c r="C10" s="155">
        <v>26620000</v>
      </c>
      <c r="D10" s="125">
        <v>25880000</v>
      </c>
      <c r="E10" s="126">
        <f t="shared" si="0"/>
        <v>740000</v>
      </c>
      <c r="F10" s="127">
        <f t="shared" si="1"/>
        <v>0.0285935085007728</v>
      </c>
      <c r="G10" s="128"/>
    </row>
    <row r="11" spans="1:7" ht="13.5" customHeight="1">
      <c r="A11" s="129">
        <v>6</v>
      </c>
      <c r="B11" s="130" t="s">
        <v>13</v>
      </c>
      <c r="C11" s="157">
        <v>28789584</v>
      </c>
      <c r="D11" s="130">
        <v>27989111</v>
      </c>
      <c r="E11" s="131">
        <f t="shared" si="0"/>
        <v>800473</v>
      </c>
      <c r="F11" s="132">
        <f t="shared" si="1"/>
        <v>0.02859944354788546</v>
      </c>
      <c r="G11" s="133"/>
    </row>
    <row r="12" spans="1:7" ht="13.5" customHeight="1">
      <c r="A12" s="124">
        <v>7</v>
      </c>
      <c r="B12" s="134" t="s">
        <v>14</v>
      </c>
      <c r="C12" s="156">
        <v>107884190</v>
      </c>
      <c r="D12" s="125">
        <v>110541259</v>
      </c>
      <c r="E12" s="126">
        <f t="shared" si="0"/>
        <v>-2657069</v>
      </c>
      <c r="F12" s="127">
        <f t="shared" si="1"/>
        <v>-0.02403689829514245</v>
      </c>
      <c r="G12" s="128"/>
    </row>
    <row r="13" spans="1:7" ht="13.5" customHeight="1">
      <c r="A13" s="124">
        <v>8</v>
      </c>
      <c r="B13" s="125" t="s">
        <v>15</v>
      </c>
      <c r="C13" s="156">
        <v>30329325</v>
      </c>
      <c r="D13" s="125">
        <v>29784018</v>
      </c>
      <c r="E13" s="126">
        <f t="shared" si="0"/>
        <v>545307</v>
      </c>
      <c r="F13" s="127">
        <f t="shared" si="1"/>
        <v>0.018308711739295887</v>
      </c>
      <c r="G13" s="128"/>
    </row>
    <row r="14" spans="1:7" ht="13.5" customHeight="1">
      <c r="A14" s="124">
        <v>9</v>
      </c>
      <c r="B14" s="125" t="s">
        <v>16</v>
      </c>
      <c r="C14" s="156">
        <v>38272023</v>
      </c>
      <c r="D14" s="125">
        <v>36936210</v>
      </c>
      <c r="E14" s="126">
        <f t="shared" si="0"/>
        <v>1335813</v>
      </c>
      <c r="F14" s="127">
        <f t="shared" si="1"/>
        <v>0.0361654051674495</v>
      </c>
      <c r="G14" s="128"/>
    </row>
    <row r="15" spans="1:7" ht="13.5" customHeight="1">
      <c r="A15" s="135">
        <v>10</v>
      </c>
      <c r="B15" s="136" t="s">
        <v>17</v>
      </c>
      <c r="C15" s="158">
        <v>28635723</v>
      </c>
      <c r="D15" s="136">
        <v>28428288</v>
      </c>
      <c r="E15" s="137">
        <f t="shared" si="0"/>
        <v>207435</v>
      </c>
      <c r="F15" s="138">
        <f t="shared" si="1"/>
        <v>0.007296781290523017</v>
      </c>
      <c r="G15" s="139"/>
    </row>
    <row r="16" spans="1:7" ht="13.5" customHeight="1">
      <c r="A16" s="124">
        <v>11</v>
      </c>
      <c r="B16" s="125" t="s">
        <v>18</v>
      </c>
      <c r="C16" s="155">
        <v>30098792</v>
      </c>
      <c r="D16" s="125">
        <v>30814555</v>
      </c>
      <c r="E16" s="126">
        <f t="shared" si="0"/>
        <v>-715763</v>
      </c>
      <c r="F16" s="127">
        <f t="shared" si="1"/>
        <v>-0.0232280816646549</v>
      </c>
      <c r="G16" s="128"/>
    </row>
    <row r="17" spans="1:7" ht="13.5" customHeight="1">
      <c r="A17" s="124">
        <v>12</v>
      </c>
      <c r="B17" s="125" t="s">
        <v>19</v>
      </c>
      <c r="C17" s="155">
        <v>75099480</v>
      </c>
      <c r="D17" s="125">
        <v>72006447</v>
      </c>
      <c r="E17" s="126">
        <f t="shared" si="0"/>
        <v>3093033</v>
      </c>
      <c r="F17" s="127">
        <f t="shared" si="1"/>
        <v>0.042954945409263146</v>
      </c>
      <c r="G17" s="128"/>
    </row>
    <row r="18" spans="1:7" ht="13.5" customHeight="1">
      <c r="A18" s="124">
        <v>13</v>
      </c>
      <c r="B18" s="125" t="s">
        <v>20</v>
      </c>
      <c r="C18" s="155">
        <v>48202000</v>
      </c>
      <c r="D18" s="125">
        <v>46638000</v>
      </c>
      <c r="E18" s="126">
        <f t="shared" si="0"/>
        <v>1564000</v>
      </c>
      <c r="F18" s="127">
        <f t="shared" si="1"/>
        <v>0.033534885715510956</v>
      </c>
      <c r="G18" s="128"/>
    </row>
    <row r="19" spans="1:7" ht="13.5" customHeight="1">
      <c r="A19" s="124">
        <v>14</v>
      </c>
      <c r="B19" s="125" t="s">
        <v>21</v>
      </c>
      <c r="C19" s="155">
        <v>18589398</v>
      </c>
      <c r="D19" s="125">
        <v>18158669</v>
      </c>
      <c r="E19" s="126">
        <f t="shared" si="0"/>
        <v>430729</v>
      </c>
      <c r="F19" s="127">
        <f t="shared" si="1"/>
        <v>0.02372029579921304</v>
      </c>
      <c r="G19" s="128"/>
    </row>
    <row r="20" spans="1:7" ht="13.5" customHeight="1">
      <c r="A20" s="124">
        <v>15</v>
      </c>
      <c r="B20" s="125" t="s">
        <v>22</v>
      </c>
      <c r="C20" s="155">
        <v>40203727</v>
      </c>
      <c r="D20" s="125">
        <v>37181245</v>
      </c>
      <c r="E20" s="126">
        <f t="shared" si="0"/>
        <v>3022482</v>
      </c>
      <c r="F20" s="127">
        <f t="shared" si="1"/>
        <v>0.08129050008949404</v>
      </c>
      <c r="G20" s="128"/>
    </row>
    <row r="21" spans="1:7" ht="13.5" customHeight="1">
      <c r="A21" s="129">
        <v>16</v>
      </c>
      <c r="B21" s="130" t="s">
        <v>23</v>
      </c>
      <c r="C21" s="159">
        <v>52236604</v>
      </c>
      <c r="D21" s="130">
        <v>53955708</v>
      </c>
      <c r="E21" s="131">
        <f t="shared" si="0"/>
        <v>-1719104</v>
      </c>
      <c r="F21" s="132">
        <f t="shared" si="1"/>
        <v>-0.03186139268156763</v>
      </c>
      <c r="G21" s="133"/>
    </row>
    <row r="22" spans="1:7" ht="13.5" customHeight="1">
      <c r="A22" s="124">
        <v>17</v>
      </c>
      <c r="B22" s="125" t="s">
        <v>24</v>
      </c>
      <c r="C22" s="160">
        <v>65719944</v>
      </c>
      <c r="D22" s="125">
        <v>65080021</v>
      </c>
      <c r="E22" s="126">
        <f t="shared" si="0"/>
        <v>639923</v>
      </c>
      <c r="F22" s="127">
        <f t="shared" si="1"/>
        <v>0.009832864067453205</v>
      </c>
      <c r="G22" s="128"/>
    </row>
    <row r="23" spans="1:7" ht="13.5" customHeight="1">
      <c r="A23" s="124">
        <v>18</v>
      </c>
      <c r="B23" s="125" t="s">
        <v>25</v>
      </c>
      <c r="C23" s="160">
        <v>87306928</v>
      </c>
      <c r="D23" s="125">
        <v>79823186</v>
      </c>
      <c r="E23" s="126">
        <f t="shared" si="0"/>
        <v>7483742</v>
      </c>
      <c r="F23" s="127">
        <f t="shared" si="1"/>
        <v>0.09375398771980863</v>
      </c>
      <c r="G23" s="128"/>
    </row>
    <row r="24" spans="1:7" ht="13.5" customHeight="1">
      <c r="A24" s="124">
        <v>19</v>
      </c>
      <c r="B24" s="125" t="s">
        <v>26</v>
      </c>
      <c r="C24" s="160">
        <v>106557880</v>
      </c>
      <c r="D24" s="125">
        <v>99279170</v>
      </c>
      <c r="E24" s="126">
        <f t="shared" si="0"/>
        <v>7278710</v>
      </c>
      <c r="F24" s="127">
        <f t="shared" si="1"/>
        <v>0.07331558070036243</v>
      </c>
      <c r="G24" s="128"/>
    </row>
    <row r="25" spans="1:7" ht="13.5" customHeight="1">
      <c r="A25" s="135">
        <v>20</v>
      </c>
      <c r="B25" s="136" t="s">
        <v>27</v>
      </c>
      <c r="C25" s="161">
        <v>26531514</v>
      </c>
      <c r="D25" s="136">
        <v>25074093</v>
      </c>
      <c r="E25" s="137">
        <f t="shared" si="0"/>
        <v>1457421</v>
      </c>
      <c r="F25" s="138">
        <f t="shared" si="1"/>
        <v>0.05812457503447881</v>
      </c>
      <c r="G25" s="139"/>
    </row>
    <row r="26" spans="1:7" ht="13.5" customHeight="1">
      <c r="A26" s="124">
        <v>21</v>
      </c>
      <c r="B26" s="125" t="s">
        <v>28</v>
      </c>
      <c r="C26" s="160">
        <v>61526789</v>
      </c>
      <c r="D26" s="125">
        <v>57189178</v>
      </c>
      <c r="E26" s="126">
        <f t="shared" si="0"/>
        <v>4337611</v>
      </c>
      <c r="F26" s="127">
        <f t="shared" si="1"/>
        <v>0.07584671001915783</v>
      </c>
      <c r="G26" s="128"/>
    </row>
    <row r="27" spans="1:7" ht="13.5" customHeight="1">
      <c r="A27" s="124">
        <v>22</v>
      </c>
      <c r="B27" s="125" t="s">
        <v>29</v>
      </c>
      <c r="C27" s="160">
        <v>44029000</v>
      </c>
      <c r="D27" s="125">
        <v>42204000</v>
      </c>
      <c r="E27" s="126">
        <f t="shared" si="0"/>
        <v>1825000</v>
      </c>
      <c r="F27" s="127">
        <f t="shared" si="1"/>
        <v>0.043242346696995546</v>
      </c>
      <c r="G27" s="128"/>
    </row>
    <row r="28" spans="1:7" ht="13.5" customHeight="1">
      <c r="A28" s="124">
        <v>23</v>
      </c>
      <c r="B28" s="125" t="s">
        <v>30</v>
      </c>
      <c r="C28" s="155">
        <v>43509998</v>
      </c>
      <c r="D28" s="125">
        <v>42799998</v>
      </c>
      <c r="E28" s="126">
        <f t="shared" si="0"/>
        <v>710000</v>
      </c>
      <c r="F28" s="127">
        <f t="shared" si="1"/>
        <v>0.01658878582190588</v>
      </c>
      <c r="G28" s="128"/>
    </row>
    <row r="29" spans="1:7" ht="13.5" customHeight="1">
      <c r="A29" s="124">
        <v>24</v>
      </c>
      <c r="B29" s="125" t="s">
        <v>31</v>
      </c>
      <c r="C29" s="160">
        <v>27781000</v>
      </c>
      <c r="D29" s="125">
        <v>24800000</v>
      </c>
      <c r="E29" s="126">
        <f t="shared" si="0"/>
        <v>2981000</v>
      </c>
      <c r="F29" s="127">
        <f t="shared" si="1"/>
        <v>0.12020161290322581</v>
      </c>
      <c r="G29" s="128"/>
    </row>
    <row r="30" spans="1:7" ht="13.5" customHeight="1">
      <c r="A30" s="124">
        <v>25</v>
      </c>
      <c r="B30" s="125" t="s">
        <v>32</v>
      </c>
      <c r="C30" s="155">
        <v>28359462</v>
      </c>
      <c r="D30" s="125">
        <v>26591079</v>
      </c>
      <c r="E30" s="126">
        <f t="shared" si="0"/>
        <v>1768383</v>
      </c>
      <c r="F30" s="127">
        <f t="shared" si="1"/>
        <v>0.06650286737142182</v>
      </c>
      <c r="G30" s="128"/>
    </row>
    <row r="31" spans="1:7" ht="13.5" customHeight="1">
      <c r="A31" s="129">
        <v>26</v>
      </c>
      <c r="B31" s="130" t="s">
        <v>33</v>
      </c>
      <c r="C31" s="159">
        <v>53565430</v>
      </c>
      <c r="D31" s="130">
        <v>53125850</v>
      </c>
      <c r="E31" s="131">
        <f t="shared" si="0"/>
        <v>439580</v>
      </c>
      <c r="F31" s="132">
        <f t="shared" si="1"/>
        <v>0.008274314669788813</v>
      </c>
      <c r="G31" s="133"/>
    </row>
    <row r="32" spans="1:7" ht="13.5" customHeight="1">
      <c r="A32" s="124">
        <v>27</v>
      </c>
      <c r="B32" s="125" t="s">
        <v>34</v>
      </c>
      <c r="C32" s="160">
        <v>24606000</v>
      </c>
      <c r="D32" s="125">
        <v>24057000</v>
      </c>
      <c r="E32" s="126">
        <f t="shared" si="0"/>
        <v>549000</v>
      </c>
      <c r="F32" s="127">
        <f t="shared" si="1"/>
        <v>0.022820800598578377</v>
      </c>
      <c r="G32" s="128"/>
    </row>
    <row r="33" spans="1:7" ht="13.5" customHeight="1">
      <c r="A33" s="124">
        <v>28</v>
      </c>
      <c r="B33" s="125" t="s">
        <v>35</v>
      </c>
      <c r="C33" s="160">
        <v>54037609</v>
      </c>
      <c r="D33" s="125">
        <v>50795781</v>
      </c>
      <c r="E33" s="126">
        <f t="shared" si="0"/>
        <v>3241828</v>
      </c>
      <c r="F33" s="127">
        <f t="shared" si="1"/>
        <v>0.06382081220485615</v>
      </c>
      <c r="G33" s="128"/>
    </row>
    <row r="34" spans="1:7" ht="13.5" customHeight="1">
      <c r="A34" s="124">
        <v>29</v>
      </c>
      <c r="B34" s="125" t="s">
        <v>36</v>
      </c>
      <c r="C34" s="160">
        <v>20571452</v>
      </c>
      <c r="D34" s="125">
        <v>20628382</v>
      </c>
      <c r="E34" s="126">
        <f t="shared" si="0"/>
        <v>-56930</v>
      </c>
      <c r="F34" s="127">
        <f t="shared" si="1"/>
        <v>-0.0027597898856051824</v>
      </c>
      <c r="G34" s="128"/>
    </row>
    <row r="35" spans="1:7" ht="13.5" customHeight="1">
      <c r="A35" s="135">
        <v>30</v>
      </c>
      <c r="B35" s="136" t="s">
        <v>37</v>
      </c>
      <c r="C35" s="161">
        <v>32938000</v>
      </c>
      <c r="D35" s="136">
        <v>30552500</v>
      </c>
      <c r="E35" s="137">
        <f t="shared" si="0"/>
        <v>2385500</v>
      </c>
      <c r="F35" s="138">
        <f t="shared" si="1"/>
        <v>0.07807871696260535</v>
      </c>
      <c r="G35" s="139"/>
    </row>
    <row r="36" spans="1:7" ht="13.5" customHeight="1">
      <c r="A36" s="124">
        <v>31</v>
      </c>
      <c r="B36" s="125" t="s">
        <v>38</v>
      </c>
      <c r="C36" s="155">
        <v>36687665</v>
      </c>
      <c r="D36" s="125">
        <v>35187570</v>
      </c>
      <c r="E36" s="126">
        <f t="shared" si="0"/>
        <v>1500095</v>
      </c>
      <c r="F36" s="127">
        <f t="shared" si="1"/>
        <v>0.04263138943666755</v>
      </c>
      <c r="G36" s="128"/>
    </row>
    <row r="37" spans="1:7" ht="13.5" customHeight="1">
      <c r="A37" s="124">
        <v>32</v>
      </c>
      <c r="B37" s="125" t="s">
        <v>39</v>
      </c>
      <c r="C37" s="155">
        <v>51100000</v>
      </c>
      <c r="D37" s="125">
        <v>50000000</v>
      </c>
      <c r="E37" s="126">
        <f t="shared" si="0"/>
        <v>1100000</v>
      </c>
      <c r="F37" s="127">
        <f t="shared" si="1"/>
        <v>0.022</v>
      </c>
      <c r="G37" s="128"/>
    </row>
    <row r="38" spans="1:7" ht="13.5" customHeight="1">
      <c r="A38" s="124">
        <v>33</v>
      </c>
      <c r="B38" s="125" t="s">
        <v>40</v>
      </c>
      <c r="C38" s="155">
        <v>18290420</v>
      </c>
      <c r="D38" s="125">
        <v>18953720</v>
      </c>
      <c r="E38" s="126">
        <f t="shared" si="0"/>
        <v>-663300</v>
      </c>
      <c r="F38" s="127">
        <f aca="true" t="shared" si="2" ref="F38:F71">(C38-D38)/D38</f>
        <v>-0.0349957686406679</v>
      </c>
      <c r="G38" s="128"/>
    </row>
    <row r="39" spans="1:7" ht="13.5" customHeight="1">
      <c r="A39" s="124">
        <v>34</v>
      </c>
      <c r="B39" s="125" t="s">
        <v>41</v>
      </c>
      <c r="C39" s="160">
        <v>30676412</v>
      </c>
      <c r="D39" s="125">
        <v>31408364</v>
      </c>
      <c r="E39" s="126">
        <f t="shared" si="0"/>
        <v>-731952</v>
      </c>
      <c r="F39" s="127">
        <f t="shared" si="2"/>
        <v>-0.023304365677881217</v>
      </c>
      <c r="G39" s="128"/>
    </row>
    <row r="40" spans="1:7" ht="13.5" customHeight="1">
      <c r="A40" s="135">
        <v>35</v>
      </c>
      <c r="B40" s="136" t="s">
        <v>42</v>
      </c>
      <c r="C40" s="161">
        <v>15893951</v>
      </c>
      <c r="D40" s="136">
        <v>15974819</v>
      </c>
      <c r="E40" s="137">
        <f t="shared" si="0"/>
        <v>-80868</v>
      </c>
      <c r="F40" s="138">
        <f t="shared" si="2"/>
        <v>-0.005062216980361405</v>
      </c>
      <c r="G40" s="139"/>
    </row>
    <row r="41" spans="1:7" ht="13.5" customHeight="1">
      <c r="A41" s="124">
        <v>36</v>
      </c>
      <c r="B41" s="125" t="s">
        <v>43</v>
      </c>
      <c r="C41" s="160">
        <v>21878932</v>
      </c>
      <c r="D41" s="125">
        <v>21690972</v>
      </c>
      <c r="E41" s="126">
        <f t="shared" si="0"/>
        <v>187960</v>
      </c>
      <c r="F41" s="127">
        <f t="shared" si="2"/>
        <v>0.008665356259737923</v>
      </c>
      <c r="G41" s="128"/>
    </row>
    <row r="42" spans="1:7" ht="13.5" customHeight="1">
      <c r="A42" s="124">
        <v>37</v>
      </c>
      <c r="B42" s="125" t="s">
        <v>44</v>
      </c>
      <c r="C42" s="160">
        <v>19074401</v>
      </c>
      <c r="D42" s="125">
        <v>18358701</v>
      </c>
      <c r="E42" s="126">
        <f t="shared" si="0"/>
        <v>715700</v>
      </c>
      <c r="F42" s="127">
        <f t="shared" si="2"/>
        <v>0.03898423968013859</v>
      </c>
      <c r="G42" s="128"/>
    </row>
    <row r="43" spans="1:7" ht="13.5" customHeight="1">
      <c r="A43" s="124">
        <v>38</v>
      </c>
      <c r="B43" s="125" t="s">
        <v>45</v>
      </c>
      <c r="C43" s="155">
        <v>23031999</v>
      </c>
      <c r="D43" s="125">
        <v>25433000</v>
      </c>
      <c r="E43" s="126">
        <f t="shared" si="0"/>
        <v>-2401001</v>
      </c>
      <c r="F43" s="127">
        <f t="shared" si="2"/>
        <v>-0.09440494632957182</v>
      </c>
      <c r="G43" s="128"/>
    </row>
    <row r="44" spans="1:7" ht="13.5" customHeight="1">
      <c r="A44" s="124">
        <v>39</v>
      </c>
      <c r="B44" s="125" t="s">
        <v>46</v>
      </c>
      <c r="C44" s="155">
        <v>41414535</v>
      </c>
      <c r="D44" s="125">
        <v>38128421</v>
      </c>
      <c r="E44" s="126">
        <f t="shared" si="0"/>
        <v>3286114</v>
      </c>
      <c r="F44" s="127">
        <f t="shared" si="2"/>
        <v>0.08618542058167056</v>
      </c>
      <c r="G44" s="128"/>
    </row>
    <row r="45" spans="1:7" ht="13.5" customHeight="1">
      <c r="A45" s="201">
        <v>40</v>
      </c>
      <c r="B45" s="202" t="s">
        <v>73</v>
      </c>
      <c r="C45" s="203">
        <v>15308776</v>
      </c>
      <c r="D45" s="202">
        <v>14446443</v>
      </c>
      <c r="E45" s="204">
        <f t="shared" si="0"/>
        <v>862333</v>
      </c>
      <c r="F45" s="205">
        <f t="shared" si="2"/>
        <v>0.05969171788515692</v>
      </c>
      <c r="G45" s="141"/>
    </row>
    <row r="46" spans="1:9" ht="13.5" customHeight="1">
      <c r="A46" s="259" t="s">
        <v>74</v>
      </c>
      <c r="B46" s="260"/>
      <c r="C46" s="216">
        <f>SUM(C6:C45)</f>
        <v>2431099980</v>
      </c>
      <c r="D46" s="160">
        <f>SUM(D6:D45)</f>
        <v>2377026631</v>
      </c>
      <c r="E46" s="126">
        <f>SUM(E6:E45)</f>
        <v>54073349</v>
      </c>
      <c r="F46" s="127">
        <f t="shared" si="2"/>
        <v>0.022748314341455942</v>
      </c>
      <c r="G46" s="141"/>
      <c r="I46" s="215"/>
    </row>
    <row r="47" spans="1:7" ht="13.5" customHeight="1">
      <c r="A47" s="206">
        <v>41</v>
      </c>
      <c r="B47" s="195" t="s">
        <v>47</v>
      </c>
      <c r="C47" s="207">
        <v>12055002</v>
      </c>
      <c r="D47" s="195">
        <v>11639223</v>
      </c>
      <c r="E47" s="208">
        <f aca="true" t="shared" si="3" ref="E47:E69">C47-D47</f>
        <v>415779</v>
      </c>
      <c r="F47" s="209">
        <f t="shared" si="2"/>
        <v>0.035722229911738956</v>
      </c>
      <c r="G47" s="210"/>
    </row>
    <row r="48" spans="1:7" ht="13.5" customHeight="1">
      <c r="A48" s="124">
        <v>42</v>
      </c>
      <c r="B48" s="125" t="s">
        <v>48</v>
      </c>
      <c r="C48" s="155">
        <v>12595000</v>
      </c>
      <c r="D48" s="125">
        <v>12023950</v>
      </c>
      <c r="E48" s="126">
        <f t="shared" si="3"/>
        <v>571050</v>
      </c>
      <c r="F48" s="127">
        <f t="shared" si="2"/>
        <v>0.04749271246137916</v>
      </c>
      <c r="G48" s="128"/>
    </row>
    <row r="49" spans="1:7" ht="13.5" customHeight="1">
      <c r="A49" s="124">
        <v>43</v>
      </c>
      <c r="B49" s="125" t="s">
        <v>49</v>
      </c>
      <c r="C49" s="155">
        <v>9680000</v>
      </c>
      <c r="D49" s="125">
        <v>9818000</v>
      </c>
      <c r="E49" s="126">
        <f t="shared" si="3"/>
        <v>-138000</v>
      </c>
      <c r="F49" s="127">
        <f t="shared" si="2"/>
        <v>-0.014055815848441637</v>
      </c>
      <c r="G49" s="128"/>
    </row>
    <row r="50" spans="1:7" ht="13.5" customHeight="1">
      <c r="A50" s="124">
        <v>44</v>
      </c>
      <c r="B50" s="125" t="s">
        <v>50</v>
      </c>
      <c r="C50" s="155">
        <v>4280177</v>
      </c>
      <c r="D50" s="125">
        <v>4069177</v>
      </c>
      <c r="E50" s="126">
        <f t="shared" si="3"/>
        <v>211000</v>
      </c>
      <c r="F50" s="127">
        <f t="shared" si="2"/>
        <v>0.051853237153360494</v>
      </c>
      <c r="G50" s="128"/>
    </row>
    <row r="51" spans="1:7" ht="13.5" customHeight="1">
      <c r="A51" s="135">
        <v>45</v>
      </c>
      <c r="B51" s="136" t="s">
        <v>51</v>
      </c>
      <c r="C51" s="161">
        <v>5855000</v>
      </c>
      <c r="D51" s="136">
        <v>5760000</v>
      </c>
      <c r="E51" s="137">
        <f t="shared" si="3"/>
        <v>95000</v>
      </c>
      <c r="F51" s="138">
        <f t="shared" si="2"/>
        <v>0.016493055555555556</v>
      </c>
      <c r="G51" s="139"/>
    </row>
    <row r="52" spans="1:7" ht="13.5" customHeight="1">
      <c r="A52" s="124">
        <v>46</v>
      </c>
      <c r="B52" s="125" t="s">
        <v>52</v>
      </c>
      <c r="C52" s="160">
        <v>5939513</v>
      </c>
      <c r="D52" s="125">
        <v>6369530</v>
      </c>
      <c r="E52" s="126">
        <f t="shared" si="3"/>
        <v>-430017</v>
      </c>
      <c r="F52" s="127">
        <f t="shared" si="2"/>
        <v>-0.06751157463737513</v>
      </c>
      <c r="G52" s="128"/>
    </row>
    <row r="53" spans="1:7" ht="13.5" customHeight="1">
      <c r="A53" s="124">
        <v>47</v>
      </c>
      <c r="B53" s="125" t="s">
        <v>53</v>
      </c>
      <c r="C53" s="160">
        <v>9240000</v>
      </c>
      <c r="D53" s="125">
        <v>8844000</v>
      </c>
      <c r="E53" s="126">
        <f t="shared" si="3"/>
        <v>396000</v>
      </c>
      <c r="F53" s="127">
        <f t="shared" si="2"/>
        <v>0.04477611940298507</v>
      </c>
      <c r="G53" s="128"/>
    </row>
    <row r="54" spans="1:7" ht="13.5" customHeight="1">
      <c r="A54" s="124">
        <v>48</v>
      </c>
      <c r="B54" s="125" t="s">
        <v>54</v>
      </c>
      <c r="C54" s="160">
        <v>7213300</v>
      </c>
      <c r="D54" s="125">
        <v>6843500</v>
      </c>
      <c r="E54" s="126">
        <f t="shared" si="3"/>
        <v>369800</v>
      </c>
      <c r="F54" s="127">
        <f t="shared" si="2"/>
        <v>0.05403667713889092</v>
      </c>
      <c r="G54" s="128"/>
    </row>
    <row r="55" spans="1:7" ht="13.5" customHeight="1">
      <c r="A55" s="124">
        <v>49</v>
      </c>
      <c r="B55" s="125" t="s">
        <v>55</v>
      </c>
      <c r="C55" s="160">
        <v>8299400</v>
      </c>
      <c r="D55" s="125">
        <v>7004000</v>
      </c>
      <c r="E55" s="126">
        <f t="shared" si="3"/>
        <v>1295400</v>
      </c>
      <c r="F55" s="127">
        <f t="shared" si="2"/>
        <v>0.1849514563106796</v>
      </c>
      <c r="G55" s="128"/>
    </row>
    <row r="56" spans="1:7" ht="13.5" customHeight="1">
      <c r="A56" s="135">
        <v>50</v>
      </c>
      <c r="B56" s="136" t="s">
        <v>56</v>
      </c>
      <c r="C56" s="161">
        <v>6198628</v>
      </c>
      <c r="D56" s="136">
        <v>5886508</v>
      </c>
      <c r="E56" s="137">
        <f t="shared" si="3"/>
        <v>312120</v>
      </c>
      <c r="F56" s="138">
        <f t="shared" si="2"/>
        <v>0.053022946711360965</v>
      </c>
      <c r="G56" s="139"/>
    </row>
    <row r="57" spans="1:7" ht="13.5" customHeight="1">
      <c r="A57" s="124">
        <v>51</v>
      </c>
      <c r="B57" s="125" t="s">
        <v>57</v>
      </c>
      <c r="C57" s="160">
        <v>5272254</v>
      </c>
      <c r="D57" s="125">
        <v>5034193</v>
      </c>
      <c r="E57" s="126">
        <f t="shared" si="3"/>
        <v>238061</v>
      </c>
      <c r="F57" s="127">
        <f t="shared" si="2"/>
        <v>0.04728881073888109</v>
      </c>
      <c r="G57" s="128"/>
    </row>
    <row r="58" spans="1:7" ht="13.5" customHeight="1">
      <c r="A58" s="124">
        <v>52</v>
      </c>
      <c r="B58" s="125" t="s">
        <v>58</v>
      </c>
      <c r="C58" s="155">
        <v>4235000</v>
      </c>
      <c r="D58" s="125">
        <v>3604000</v>
      </c>
      <c r="E58" s="126">
        <f>C58-D58</f>
        <v>631000</v>
      </c>
      <c r="F58" s="127">
        <f t="shared" si="2"/>
        <v>0.1750832408435072</v>
      </c>
      <c r="G58" s="128"/>
    </row>
    <row r="59" spans="1:7" ht="13.5" customHeight="1">
      <c r="A59" s="124">
        <v>53</v>
      </c>
      <c r="B59" s="125" t="s">
        <v>59</v>
      </c>
      <c r="C59" s="155">
        <v>4179700</v>
      </c>
      <c r="D59" s="125">
        <v>4111780</v>
      </c>
      <c r="E59" s="126">
        <f t="shared" si="3"/>
        <v>67920</v>
      </c>
      <c r="F59" s="127">
        <f t="shared" si="2"/>
        <v>0.01651839349381533</v>
      </c>
      <c r="G59" s="128"/>
    </row>
    <row r="60" spans="1:7" ht="13.5" customHeight="1">
      <c r="A60" s="124">
        <v>54</v>
      </c>
      <c r="B60" s="125" t="s">
        <v>60</v>
      </c>
      <c r="C60" s="155">
        <v>3154960</v>
      </c>
      <c r="D60" s="125">
        <v>3102662</v>
      </c>
      <c r="E60" s="126">
        <f t="shared" si="3"/>
        <v>52298</v>
      </c>
      <c r="F60" s="127">
        <f t="shared" si="2"/>
        <v>0.016855848300588335</v>
      </c>
      <c r="G60" s="128"/>
    </row>
    <row r="61" spans="1:7" ht="13.5" customHeight="1">
      <c r="A61" s="135">
        <v>55</v>
      </c>
      <c r="B61" s="136" t="s">
        <v>61</v>
      </c>
      <c r="C61" s="161">
        <v>7439000</v>
      </c>
      <c r="D61" s="136">
        <v>7125000</v>
      </c>
      <c r="E61" s="137">
        <f t="shared" si="3"/>
        <v>314000</v>
      </c>
      <c r="F61" s="138">
        <f t="shared" si="2"/>
        <v>0.04407017543859649</v>
      </c>
      <c r="G61" s="139"/>
    </row>
    <row r="62" spans="1:7" ht="13.5" customHeight="1">
      <c r="A62" s="124">
        <v>56</v>
      </c>
      <c r="B62" s="125" t="s">
        <v>62</v>
      </c>
      <c r="C62" s="160">
        <v>1978000</v>
      </c>
      <c r="D62" s="125">
        <v>2034000</v>
      </c>
      <c r="E62" s="126">
        <f t="shared" si="3"/>
        <v>-56000</v>
      </c>
      <c r="F62" s="127">
        <f t="shared" si="2"/>
        <v>-0.02753195673549656</v>
      </c>
      <c r="G62" s="128"/>
    </row>
    <row r="63" spans="1:7" ht="13.5" customHeight="1">
      <c r="A63" s="124">
        <v>57</v>
      </c>
      <c r="B63" s="125" t="s">
        <v>63</v>
      </c>
      <c r="C63" s="160">
        <v>4865726</v>
      </c>
      <c r="D63" s="125">
        <v>4814799</v>
      </c>
      <c r="E63" s="126">
        <f t="shared" si="3"/>
        <v>50927</v>
      </c>
      <c r="F63" s="127">
        <f t="shared" si="2"/>
        <v>0.01057718089581725</v>
      </c>
      <c r="G63" s="128"/>
    </row>
    <row r="64" spans="1:7" ht="13.5" customHeight="1">
      <c r="A64" s="124">
        <v>58</v>
      </c>
      <c r="B64" s="125" t="s">
        <v>64</v>
      </c>
      <c r="C64" s="160">
        <v>6689325</v>
      </c>
      <c r="D64" s="125">
        <v>5645118</v>
      </c>
      <c r="E64" s="126">
        <f t="shared" si="3"/>
        <v>1044207</v>
      </c>
      <c r="F64" s="127">
        <f t="shared" si="2"/>
        <v>0.18497522992433463</v>
      </c>
      <c r="G64" s="128"/>
    </row>
    <row r="65" spans="1:7" ht="13.5" customHeight="1">
      <c r="A65" s="124">
        <v>59</v>
      </c>
      <c r="B65" s="125" t="s">
        <v>65</v>
      </c>
      <c r="C65" s="160">
        <v>8819041</v>
      </c>
      <c r="D65" s="125">
        <v>8836078</v>
      </c>
      <c r="E65" s="126">
        <f t="shared" si="3"/>
        <v>-17037</v>
      </c>
      <c r="F65" s="127">
        <f t="shared" si="2"/>
        <v>-0.0019281178821644626</v>
      </c>
      <c r="G65" s="128"/>
    </row>
    <row r="66" spans="1:7" ht="13.5" customHeight="1">
      <c r="A66" s="135">
        <v>60</v>
      </c>
      <c r="B66" s="136" t="s">
        <v>66</v>
      </c>
      <c r="C66" s="161">
        <v>11600696</v>
      </c>
      <c r="D66" s="136">
        <v>12034601</v>
      </c>
      <c r="E66" s="137">
        <f t="shared" si="3"/>
        <v>-433905</v>
      </c>
      <c r="F66" s="138">
        <f t="shared" si="2"/>
        <v>-0.03605478902042535</v>
      </c>
      <c r="G66" s="139"/>
    </row>
    <row r="67" spans="1:7" ht="13.5" customHeight="1">
      <c r="A67" s="124">
        <v>61</v>
      </c>
      <c r="B67" s="125" t="s">
        <v>67</v>
      </c>
      <c r="C67" s="160">
        <v>10623000</v>
      </c>
      <c r="D67" s="125">
        <v>9972000</v>
      </c>
      <c r="E67" s="126">
        <f t="shared" si="3"/>
        <v>651000</v>
      </c>
      <c r="F67" s="127">
        <f t="shared" si="2"/>
        <v>0.06528279181708785</v>
      </c>
      <c r="G67" s="128"/>
    </row>
    <row r="68" spans="1:7" ht="13.5" customHeight="1">
      <c r="A68" s="124">
        <v>62</v>
      </c>
      <c r="B68" s="125" t="s">
        <v>68</v>
      </c>
      <c r="C68" s="155">
        <v>13263825</v>
      </c>
      <c r="D68" s="125">
        <v>12536826</v>
      </c>
      <c r="E68" s="126">
        <f t="shared" si="3"/>
        <v>726999</v>
      </c>
      <c r="F68" s="127">
        <f t="shared" si="2"/>
        <v>0.05798907953257068</v>
      </c>
      <c r="G68" s="128"/>
    </row>
    <row r="69" spans="1:7" ht="13.5" customHeight="1">
      <c r="A69" s="124">
        <v>63</v>
      </c>
      <c r="B69" s="125" t="s">
        <v>69</v>
      </c>
      <c r="C69" s="155">
        <v>8746000</v>
      </c>
      <c r="D69" s="125">
        <v>8153000</v>
      </c>
      <c r="E69" s="126">
        <f t="shared" si="3"/>
        <v>593000</v>
      </c>
      <c r="F69" s="127">
        <f t="shared" si="2"/>
        <v>0.07273396295842022</v>
      </c>
      <c r="G69" s="128"/>
    </row>
    <row r="70" spans="1:9" ht="13.5" customHeight="1">
      <c r="A70" s="261" t="s">
        <v>75</v>
      </c>
      <c r="B70" s="262"/>
      <c r="C70" s="164">
        <f>SUM(C47:C69)</f>
        <v>172222547</v>
      </c>
      <c r="D70" s="165">
        <f>SUM(D47:D69)</f>
        <v>165261945</v>
      </c>
      <c r="E70" s="162">
        <f>SUM(E47:E69)</f>
        <v>6960602</v>
      </c>
      <c r="F70" s="163">
        <f t="shared" si="2"/>
        <v>0.04211860147234743</v>
      </c>
      <c r="G70" s="140"/>
      <c r="I70" s="215"/>
    </row>
    <row r="71" spans="1:9" ht="13.5" customHeight="1" thickBot="1">
      <c r="A71" s="263" t="s">
        <v>76</v>
      </c>
      <c r="B71" s="264"/>
      <c r="C71" s="177">
        <f>C46+C70</f>
        <v>2603322527</v>
      </c>
      <c r="D71" s="178">
        <f>D46+D70</f>
        <v>2542288576</v>
      </c>
      <c r="E71" s="179">
        <f>E46+E70</f>
        <v>61033951</v>
      </c>
      <c r="F71" s="180">
        <f t="shared" si="2"/>
        <v>0.024007483484046462</v>
      </c>
      <c r="G71" s="181"/>
      <c r="I71" s="215"/>
    </row>
    <row r="72" spans="1:8" ht="13.5" customHeight="1">
      <c r="A72" s="265"/>
      <c r="B72" s="265"/>
      <c r="C72" s="265"/>
      <c r="D72" s="265"/>
      <c r="E72" s="265"/>
      <c r="F72" s="265"/>
      <c r="G72" s="265"/>
      <c r="H72" s="182"/>
    </row>
    <row r="73" spans="1:8" ht="13.5" customHeight="1">
      <c r="A73" s="266"/>
      <c r="B73" s="266"/>
      <c r="C73" s="266"/>
      <c r="D73" s="266"/>
      <c r="E73" s="266"/>
      <c r="F73" s="266"/>
      <c r="G73" s="266"/>
      <c r="H73" s="183"/>
    </row>
    <row r="74" spans="1:8" ht="52.5" customHeight="1">
      <c r="A74" s="266"/>
      <c r="B74" s="266"/>
      <c r="C74" s="266"/>
      <c r="D74" s="266"/>
      <c r="E74" s="266"/>
      <c r="F74" s="266"/>
      <c r="G74" s="266"/>
      <c r="H74" s="183"/>
    </row>
    <row r="75" spans="1:7" ht="12">
      <c r="A75" s="142"/>
      <c r="B75" s="142"/>
      <c r="C75" s="142"/>
      <c r="D75" s="142"/>
      <c r="E75" s="142"/>
      <c r="F75" s="142"/>
      <c r="G75" s="142"/>
    </row>
  </sheetData>
  <sheetProtection/>
  <mergeCells count="4">
    <mergeCell ref="A46:B46"/>
    <mergeCell ref="A70:B70"/>
    <mergeCell ref="A71:B71"/>
    <mergeCell ref="A72:G74"/>
  </mergeCells>
  <printOptions/>
  <pageMargins left="0.7874015748031497" right="0.3937007874015748" top="0.5118110236220472" bottom="0.4724409448818898" header="0" footer="0.3937007874015748"/>
  <pageSetup fitToHeight="1" fitToWidth="1" horizontalDpi="600" verticalDpi="600" orientation="portrait" paperSize="9" scale="81" r:id="rId1"/>
  <headerFooter alignWithMargins="0">
    <oddFooter>&amp;C&amp;"ＭＳ ゴシック,標準"&amp;14- 11 -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2020-09-14T02:49:11Z</dcterms:modified>
  <cp:category/>
  <cp:version/>
  <cp:contentType/>
  <cp:contentStatus/>
</cp:coreProperties>
</file>