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080" windowWidth="20550" windowHeight="4065" activeTab="0"/>
  </bookViews>
  <sheets>
    <sheet name="様式第8-2号（変更等事業計画書）" sheetId="1" r:id="rId1"/>
    <sheet name="（事業内容）" sheetId="2" r:id="rId2"/>
    <sheet name="（資金計画）" sheetId="3" r:id="rId3"/>
    <sheet name="（費用対効果)" sheetId="4" r:id="rId4"/>
    <sheet name="（排出量算定）" sheetId="5" r:id="rId5"/>
    <sheet name="（運用改善)" sheetId="6" r:id="rId6"/>
    <sheet name="（比較図）" sheetId="7" r:id="rId7"/>
    <sheet name="（資産登録）" sheetId="8" r:id="rId8"/>
    <sheet name="(エネルギー使用量【導入前】)" sheetId="9" r:id="rId9"/>
    <sheet name="（エネルギー削減量）" sheetId="10" r:id="rId10"/>
    <sheet name="Sheet1" sheetId="11" state="hidden" r:id="rId11"/>
  </sheets>
  <externalReferences>
    <externalReference r:id="rId14"/>
  </externalReferences>
  <definedNames>
    <definedName name="H14_LPG使用量">#REF!</definedName>
    <definedName name="H14_その他ガス">#REF!</definedName>
    <definedName name="H14_換算前">#REF!</definedName>
    <definedName name="H14_控除後使用量">#REF!</definedName>
    <definedName name="H14_算定外使用量">#REF!</definedName>
    <definedName name="H14_事業所内使用量">#REF!</definedName>
    <definedName name="H14_非エネ使用量">#REF!</definedName>
    <definedName name="H15_LPG使用量">#REF!</definedName>
    <definedName name="H15_その他ガス">#REF!</definedName>
    <definedName name="H15_換算前">#REF!</definedName>
    <definedName name="H15_控除後使用量">#REF!</definedName>
    <definedName name="H15_算定外使用量">#REF!</definedName>
    <definedName name="H15_事業所内使用量">#REF!</definedName>
    <definedName name="H15_非エネ使用量">#REF!</definedName>
    <definedName name="H16_LPG使用量">#REF!</definedName>
    <definedName name="H16_その他ガス">#REF!</definedName>
    <definedName name="H16_換算前">#REF!</definedName>
    <definedName name="H16_控除後使用量">#REF!</definedName>
    <definedName name="H16_算定外使用量">#REF!</definedName>
    <definedName name="H16_事業所内使用量">#REF!</definedName>
    <definedName name="H16_非エネ使用量">#REF!</definedName>
    <definedName name="H17_LPG使用量">#REF!</definedName>
    <definedName name="H17_その他ガス">#REF!</definedName>
    <definedName name="H17_換算前">#REF!</definedName>
    <definedName name="H17_控除後使用量">#REF!</definedName>
    <definedName name="H17_算定外使用量">#REF!</definedName>
    <definedName name="H17_事業所内使用量">#REF!</definedName>
    <definedName name="H17_非エネ使用量">#REF!</definedName>
    <definedName name="H18_LPG使用量">#REF!</definedName>
    <definedName name="H18_その他ガス">#REF!</definedName>
    <definedName name="H18_換算前">#REF!</definedName>
    <definedName name="H18_控除後使用量">#REF!</definedName>
    <definedName name="H18_算定外使用量">#REF!</definedName>
    <definedName name="H18_事業所内使用量">#REF!</definedName>
    <definedName name="H18_非エネ使用量">#REF!</definedName>
    <definedName name="H19_LPG使用量">#REF!</definedName>
    <definedName name="H19_その他ガス">#REF!</definedName>
    <definedName name="H19_換算前">#REF!</definedName>
    <definedName name="H19_控除後使用量">#REF!</definedName>
    <definedName name="H19_算定外使用量">#REF!</definedName>
    <definedName name="H19_事業所内使用量">#REF!</definedName>
    <definedName name="H19_非エネ使用量">#REF!</definedName>
    <definedName name="H20_LPG使用量">#REF!</definedName>
    <definedName name="H20_その他ガス">#REF!</definedName>
    <definedName name="H20_換算前">#REF!</definedName>
    <definedName name="H20_控除後使用量">#REF!</definedName>
    <definedName name="H20_算定外使用量">#REF!</definedName>
    <definedName name="H20_事業所内使用量">#REF!</definedName>
    <definedName name="H20_非エネ使用量">#REF!</definedName>
    <definedName name="H21_LPG使用量">#REF!</definedName>
    <definedName name="H21_その他ガス">#REF!</definedName>
    <definedName name="H21_換算前">#REF!</definedName>
    <definedName name="H21_控除後使用量">#REF!</definedName>
    <definedName name="H21_算定外使用量">#REF!</definedName>
    <definedName name="H21_事業所内使用量">#REF!</definedName>
    <definedName name="H21_非エネ使用量">#REF!</definedName>
    <definedName name="H22_LPG使用量">#REF!</definedName>
    <definedName name="H22_その他ガス">#REF!</definedName>
    <definedName name="H22_換算前">#REF!</definedName>
    <definedName name="H22_控除後使用量">#REF!</definedName>
    <definedName name="H22_算定外使用量">#REF!</definedName>
    <definedName name="H22_事業所内使用量">#REF!</definedName>
    <definedName name="H22_非エネ使用量">#REF!</definedName>
    <definedName name="H23_LPG使用量">#REF!</definedName>
    <definedName name="H23_その他ガス">#REF!</definedName>
    <definedName name="H23_換算前">#REF!</definedName>
    <definedName name="H23_控除後使用量">#REF!</definedName>
    <definedName name="H23_算定外使用量">#REF!</definedName>
    <definedName name="H23_事業所内使用量">#REF!</definedName>
    <definedName name="H23_非エネ使用量">#REF!</definedName>
    <definedName name="H24_LPG使用量">#REF!</definedName>
    <definedName name="H24_その他ガス">#REF!</definedName>
    <definedName name="H24_換算前">#REF!</definedName>
    <definedName name="H24_控除後使用量">#REF!</definedName>
    <definedName name="H24_算定外使用量">#REF!</definedName>
    <definedName name="H24_事業所内使用量">#REF!</definedName>
    <definedName name="H24_非エネ使用量">#REF!</definedName>
    <definedName name="H25_LPG使用量">#REF!</definedName>
    <definedName name="H25_その他ガス">#REF!</definedName>
    <definedName name="H25_換算前">#REF!</definedName>
    <definedName name="H25_控除後使用量">#REF!</definedName>
    <definedName name="H25_算定外使用量">#REF!</definedName>
    <definedName name="H25_事業所内使用量">#REF!</definedName>
    <definedName name="H25_非エネ使用量">#REF!</definedName>
    <definedName name="H26_LPG使用量">#REF!</definedName>
    <definedName name="H26_その他ガス">#REF!</definedName>
    <definedName name="H26_換算前">#REF!</definedName>
    <definedName name="H26_控除後使用量">#REF!</definedName>
    <definedName name="H26_算定外使用量">#REF!</definedName>
    <definedName name="H26_事業所内使用量">#REF!</definedName>
    <definedName name="H26_非エネ使用量">#REF!</definedName>
    <definedName name="LPG単位補正">#REF!</definedName>
    <definedName name="_xlnm.Print_Area" localSheetId="9">'（エネルギー削減量）'!$B$1:$R$63</definedName>
    <definedName name="_xlnm.Print_Area" localSheetId="8">'(エネルギー使用量【導入前】)'!$B$1:$R$63</definedName>
    <definedName name="_xlnm.Print_Area" localSheetId="2">'（資金計画）'!$A$1:$AH$53</definedName>
    <definedName name="_xlnm.Print_Area" localSheetId="3">'（費用対効果)'!$A$1:$AH$20</definedName>
    <definedName name="_xlnm.Print_Titles" localSheetId="9">'（エネルギー削減量）'!$B:$G</definedName>
    <definedName name="_xlnm.Print_Titles" localSheetId="8">'(エネルギー使用量【導入前】)'!$B:$G</definedName>
    <definedName name="圧力補正">#REF!</definedName>
    <definedName name="換算後単位">#REF!</definedName>
    <definedName name="気化率">#REF!</definedName>
    <definedName name="区分番号">#REF!</definedName>
    <definedName name="実施時期">#REF!</definedName>
    <definedName name="対策名称">#REF!</definedName>
    <definedName name="大区分_">#REF!</definedName>
    <definedName name="単位換算">#REF!</definedName>
    <definedName name="単位補正">#REF!</definedName>
    <definedName name="単位補正係数">#REF!</definedName>
    <definedName name="中区分">#REF!</definedName>
    <definedName name="非エネ単位補正">#REF!</definedName>
    <definedName name="備考">#REF!</definedName>
  </definedNames>
  <calcPr fullCalcOnLoad="1"/>
</workbook>
</file>

<file path=xl/sharedStrings.xml><?xml version="1.0" encoding="utf-8"?>
<sst xmlns="http://schemas.openxmlformats.org/spreadsheetml/2006/main" count="621" uniqueCount="272">
  <si>
    <t>事業者</t>
  </si>
  <si>
    <t>１　事業実施者</t>
  </si>
  <si>
    <t>実施場所</t>
  </si>
  <si>
    <t>連絡先</t>
  </si>
  <si>
    <t>事業所名称</t>
  </si>
  <si>
    <t>団体名</t>
  </si>
  <si>
    <t>代表者名</t>
  </si>
  <si>
    <t>主たる事務所の所在地</t>
  </si>
  <si>
    <t>事業所所在地</t>
  </si>
  <si>
    <t>電話</t>
  </si>
  <si>
    <t>ＦＡＸ</t>
  </si>
  <si>
    <t>E-mail</t>
  </si>
  <si>
    <t>所属名</t>
  </si>
  <si>
    <t>職　名</t>
  </si>
  <si>
    <t>氏　名</t>
  </si>
  <si>
    <t>連絡先住所
（郵送先）</t>
  </si>
  <si>
    <t>〒</t>
  </si>
  <si>
    <t>平均</t>
  </si>
  <si>
    <r>
      <t xml:space="preserve">直近3か年の原油換算エネルギー使用量
</t>
    </r>
    <r>
      <rPr>
        <sz val="9"/>
        <color indexed="8"/>
        <rFont val="ＭＳ Ｐゴシック"/>
        <family val="3"/>
      </rPr>
      <t>（単位キロリットル）</t>
    </r>
  </si>
  <si>
    <t>事業名</t>
  </si>
  <si>
    <t>平成</t>
  </si>
  <si>
    <t>年</t>
  </si>
  <si>
    <t>月</t>
  </si>
  <si>
    <t>導入前</t>
  </si>
  <si>
    <t>導入後</t>
  </si>
  <si>
    <t>総事業費</t>
  </si>
  <si>
    <t>補助対象外経費</t>
  </si>
  <si>
    <t>t-CO2/年</t>
  </si>
  <si>
    <t>CO2排出削減予測量</t>
  </si>
  <si>
    <t>＝</t>
  </si>
  <si>
    <t>導入前のCO2排出量</t>
  </si>
  <si>
    <t>導入後のCO2排出量</t>
  </si>
  <si>
    <t>－</t>
  </si>
  <si>
    <t>※</t>
  </si>
  <si>
    <t>CO2排出量の算定にあたっては、別紙「CO2排出量算定シート」を使用して算出してください。</t>
  </si>
  <si>
    <t>導入前後のエネルギー使用量は、当該設備の能力、稼働時間等から算出してください。</t>
  </si>
  <si>
    <t>この様式に記載できない場合は、「別添のとおり」と記載の上、別途、導入前後の概略図を添付すること。</t>
  </si>
  <si>
    <t>補助対象経費</t>
  </si>
  <si>
    <t>合計</t>
  </si>
  <si>
    <t>年間CO2排出削減予測量</t>
  </si>
  <si>
    <t>法定耐用年数分のCO2排出削減予測量</t>
  </si>
  <si>
    <t>費用対効果</t>
  </si>
  <si>
    <t>対象設備の法定耐用年数</t>
  </si>
  <si>
    <t>1t-CO2削減当たりの補助金申請予定額</t>
  </si>
  <si>
    <t>t-CO2/年</t>
  </si>
  <si>
    <t>年</t>
  </si>
  <si>
    <t>円</t>
  </si>
  <si>
    <t>円/t-CO2</t>
  </si>
  <si>
    <t>（注）</t>
  </si>
  <si>
    <t>機器費</t>
  </si>
  <si>
    <t>工事費</t>
  </si>
  <si>
    <t>区　　分</t>
  </si>
  <si>
    <t>計</t>
  </si>
  <si>
    <t>既存設備撤去費</t>
  </si>
  <si>
    <t>既存設備移設費</t>
  </si>
  <si>
    <t>既存設備にかかる処分費</t>
  </si>
  <si>
    <t>その他</t>
  </si>
  <si>
    <t>諸経費（共通仮設費、一般管理費等）</t>
  </si>
  <si>
    <t>消費税及び地方消費税額</t>
  </si>
  <si>
    <t>（1）補助対象経費の区分欄は、導入設備ごとに名称を記載すること。</t>
  </si>
  <si>
    <t>（2）補助対象外経費のその他欄は、例えば照明設備で球替えのみの分など補助対象とならない経費を記載すること。</t>
  </si>
  <si>
    <t>単価</t>
  </si>
  <si>
    <t>数量</t>
  </si>
  <si>
    <t>見積書の合計額（税込額）と一致すること。</t>
  </si>
  <si>
    <t>×</t>
  </si>
  <si>
    <t>補助率</t>
  </si>
  <si>
    <t>＝</t>
  </si>
  <si>
    <t>（単位　円）</t>
  </si>
  <si>
    <t>見積書の合計額（税抜額）と一致すること。</t>
  </si>
  <si>
    <t>CO2排出量の端数処理については、小数点第２位を四捨五入して、小数点第１位までの表記としてください。</t>
  </si>
  <si>
    <t>に資産登録する予定です。</t>
  </si>
  <si>
    <t>（２）予定される資産状況</t>
  </si>
  <si>
    <t>資産の分類</t>
  </si>
  <si>
    <t>資産名</t>
  </si>
  <si>
    <t>耐用年数</t>
  </si>
  <si>
    <t>※</t>
  </si>
  <si>
    <t>資産の分類は、次の中から選択してください。</t>
  </si>
  <si>
    <t>（補助対象事業の実施により取得する設備に関し、申請者において資産管理することとしています。導入を予定している設備の資産登録内容について記入してください。）</t>
  </si>
  <si>
    <t>（１）資産登録の予定時期</t>
  </si>
  <si>
    <t>業種/主な業務内容</t>
  </si>
  <si>
    <t>ＥＳＣＯ
事業者</t>
  </si>
  <si>
    <t>リース
事業者</t>
  </si>
  <si>
    <t>※導入設備をリースで調達する場合のみ記載してください。</t>
  </si>
  <si>
    <t>導入前設備（更新対象設備）</t>
  </si>
  <si>
    <t>導入後設備（省エネルギー化設備）</t>
  </si>
  <si>
    <t>パフォーマンス契約期間</t>
  </si>
  <si>
    <t>年</t>
  </si>
  <si>
    <t>月</t>
  </si>
  <si>
    <t>～</t>
  </si>
  <si>
    <t>年間（予定）</t>
  </si>
  <si>
    <t>ギャランティード・セイビングス契約</t>
  </si>
  <si>
    <t>契約形態</t>
  </si>
  <si>
    <t>シェアード・セイビングス契約</t>
  </si>
  <si>
    <t>ｋＬ（原油換算値）</t>
  </si>
  <si>
    <t>小計</t>
  </si>
  <si>
    <t>合計</t>
  </si>
  <si>
    <t>CO2排出削減予測量</t>
  </si>
  <si>
    <t>導入後のCO2排出量</t>
  </si>
  <si>
    <t>※いずれかに○をつけること。</t>
  </si>
  <si>
    <t>２　補助対象事業のうち設備改修に関する契約形態</t>
  </si>
  <si>
    <t>３　事業内容</t>
  </si>
  <si>
    <t>４　ＥＳＣＯ内容（予定）</t>
  </si>
  <si>
    <t>７　費用対効果</t>
  </si>
  <si>
    <t>８　CO2排出削減量算定（複数種類がある場合は種類ごとに記載）</t>
  </si>
  <si>
    <t>９　設備改修に関する導入前後の比較図</t>
  </si>
  <si>
    <t>１０　予定している導入設備に関する資産登録</t>
  </si>
  <si>
    <t>t-CO2×法定耐用年数</t>
  </si>
  <si>
    <t>簡易版「エネルギー使用量・CO2排出量換算シート」</t>
  </si>
  <si>
    <t>種類</t>
  </si>
  <si>
    <t>使用量</t>
  </si>
  <si>
    <t>単位当たり発熱量</t>
  </si>
  <si>
    <t>熱量</t>
  </si>
  <si>
    <t>原油換算</t>
  </si>
  <si>
    <t>原油換算使用量</t>
  </si>
  <si>
    <t>排出係数</t>
  </si>
  <si>
    <t>二酸化炭素
排出量</t>
  </si>
  <si>
    <t>①</t>
  </si>
  <si>
    <t>②</t>
  </si>
  <si>
    <t>③=①×②</t>
  </si>
  <si>
    <t>④</t>
  </si>
  <si>
    <t>⑤=①×②×④</t>
  </si>
  <si>
    <t>⑥</t>
  </si>
  <si>
    <t>⑦=①×②×⑥
×44/12</t>
  </si>
  <si>
    <t>数値</t>
  </si>
  <si>
    <t>単位</t>
  </si>
  <si>
    <t>単位</t>
  </si>
  <si>
    <t>GJ</t>
  </si>
  <si>
    <t>kL/GJ</t>
  </si>
  <si>
    <t>kL</t>
  </si>
  <si>
    <r>
      <t>t-CO</t>
    </r>
    <r>
      <rPr>
        <vertAlign val="subscript"/>
        <sz val="11"/>
        <rFont val="ＭＳ Ｐ明朝"/>
        <family val="1"/>
      </rPr>
      <t>2</t>
    </r>
  </si>
  <si>
    <r>
      <t>エネルギー起源CO</t>
    </r>
    <r>
      <rPr>
        <vertAlign val="subscript"/>
        <sz val="11"/>
        <color indexed="8"/>
        <rFont val="ＭＳ Ｐ明朝"/>
        <family val="1"/>
      </rPr>
      <t>2</t>
    </r>
  </si>
  <si>
    <t>燃料</t>
  </si>
  <si>
    <t>原油（コンデンセートを除く）</t>
  </si>
  <si>
    <t>kL</t>
  </si>
  <si>
    <t>GJ/kL</t>
  </si>
  <si>
    <t>t-C/GJ</t>
  </si>
  <si>
    <t>原油のうちコンデンセート（ＮＧＬ）</t>
  </si>
  <si>
    <t>kL</t>
  </si>
  <si>
    <t>GJ/kL</t>
  </si>
  <si>
    <t>揮発油（ガソリン）</t>
  </si>
  <si>
    <t>t-C/GJ</t>
  </si>
  <si>
    <t>ナフサ</t>
  </si>
  <si>
    <t>灯油</t>
  </si>
  <si>
    <t>kL</t>
  </si>
  <si>
    <t>GJ/kL</t>
  </si>
  <si>
    <t>t-C/GJ</t>
  </si>
  <si>
    <t>軽油</t>
  </si>
  <si>
    <t>kL</t>
  </si>
  <si>
    <t>GJ/kL</t>
  </si>
  <si>
    <t>t-C/GJ</t>
  </si>
  <si>
    <t>Ａ重油</t>
  </si>
  <si>
    <t>Ｂ・Ｃ重油</t>
  </si>
  <si>
    <t>石油アスファルト</t>
  </si>
  <si>
    <t>t</t>
  </si>
  <si>
    <t>GJ/t</t>
  </si>
  <si>
    <t>石油コークス</t>
  </si>
  <si>
    <t>石油ガス</t>
  </si>
  <si>
    <t>液化石油ガス（ＬＰＧ）</t>
  </si>
  <si>
    <t>石油系炭化水素ガス</t>
  </si>
  <si>
    <r>
      <t>千Nｍ</t>
    </r>
    <r>
      <rPr>
        <vertAlign val="superscript"/>
        <sz val="8"/>
        <rFont val="ＭＳ Ｐ明朝"/>
        <family val="1"/>
      </rPr>
      <t>3</t>
    </r>
  </si>
  <si>
    <r>
      <t>GJ/千Nｍ</t>
    </r>
    <r>
      <rPr>
        <vertAlign val="superscript"/>
        <sz val="8"/>
        <rFont val="ＭＳ Ｐ明朝"/>
        <family val="1"/>
      </rPr>
      <t>3</t>
    </r>
  </si>
  <si>
    <t>可燃性天然ガス</t>
  </si>
  <si>
    <t>液化天然ガス（LNG)</t>
  </si>
  <si>
    <t>その他可燃性天然ガス</t>
  </si>
  <si>
    <t>石炭</t>
  </si>
  <si>
    <t>原料炭</t>
  </si>
  <si>
    <t>一般炭</t>
  </si>
  <si>
    <t>無煙炭</t>
  </si>
  <si>
    <t>石炭コークス</t>
  </si>
  <si>
    <t>コールタール</t>
  </si>
  <si>
    <t>コークス炉ガス</t>
  </si>
  <si>
    <t>高炉ガス</t>
  </si>
  <si>
    <t>転炉ガス</t>
  </si>
  <si>
    <t>その他燃料</t>
  </si>
  <si>
    <r>
      <t>都市ガス</t>
    </r>
    <r>
      <rPr>
        <vertAlign val="superscript"/>
        <sz val="11"/>
        <rFont val="ＭＳ Ｐ明朝"/>
        <family val="1"/>
      </rPr>
      <t>（※）</t>
    </r>
  </si>
  <si>
    <r>
      <t>13A:45MJ/m</t>
    </r>
    <r>
      <rPr>
        <vertAlign val="superscript"/>
        <sz val="11"/>
        <rFont val="ＭＳ Ｐ明朝"/>
        <family val="1"/>
      </rPr>
      <t>3</t>
    </r>
  </si>
  <si>
    <r>
      <t>13A:43.12MJ/m</t>
    </r>
    <r>
      <rPr>
        <vertAlign val="superscript"/>
        <sz val="11"/>
        <rFont val="ＭＳ Ｐ明朝"/>
        <family val="1"/>
      </rPr>
      <t>3</t>
    </r>
  </si>
  <si>
    <r>
      <t>13A:46.04MJ/m</t>
    </r>
    <r>
      <rPr>
        <vertAlign val="superscript"/>
        <sz val="11"/>
        <rFont val="ＭＳ Ｐ明朝"/>
        <family val="1"/>
      </rPr>
      <t>3</t>
    </r>
  </si>
  <si>
    <r>
      <t>12A:41.86MJ/m</t>
    </r>
    <r>
      <rPr>
        <vertAlign val="superscript"/>
        <sz val="11"/>
        <rFont val="ＭＳ Ｐ明朝"/>
        <family val="1"/>
      </rPr>
      <t>3</t>
    </r>
  </si>
  <si>
    <r>
      <t>6A:29.30MJ/m</t>
    </r>
    <r>
      <rPr>
        <vertAlign val="superscript"/>
        <sz val="11"/>
        <rFont val="ＭＳ Ｐ明朝"/>
        <family val="1"/>
      </rPr>
      <t>3</t>
    </r>
  </si>
  <si>
    <t>小計</t>
  </si>
  <si>
    <t>熱</t>
  </si>
  <si>
    <t>①</t>
  </si>
  <si>
    <t>②</t>
  </si>
  <si>
    <t>③=①×②</t>
  </si>
  <si>
    <t>④</t>
  </si>
  <si>
    <t>⑤=①×②×④</t>
  </si>
  <si>
    <t>⑥</t>
  </si>
  <si>
    <t>⑦=①×⑥</t>
  </si>
  <si>
    <t>産業用蒸気</t>
  </si>
  <si>
    <t>GJ</t>
  </si>
  <si>
    <t>GJ/GJ</t>
  </si>
  <si>
    <r>
      <t>t-CO</t>
    </r>
    <r>
      <rPr>
        <vertAlign val="subscript"/>
        <sz val="8"/>
        <rFont val="ＭＳ Ｐ明朝"/>
        <family val="1"/>
      </rPr>
      <t>2</t>
    </r>
    <r>
      <rPr>
        <sz val="8"/>
        <rFont val="ＭＳ Ｐ明朝"/>
        <family val="1"/>
      </rPr>
      <t>/GJ</t>
    </r>
  </si>
  <si>
    <t>産業用以外の蒸気</t>
  </si>
  <si>
    <t>温水</t>
  </si>
  <si>
    <t>冷水</t>
  </si>
  <si>
    <t>小計</t>
  </si>
  <si>
    <t>電気</t>
  </si>
  <si>
    <t>一般電気
事業者</t>
  </si>
  <si>
    <t>昼間（8時～22時）</t>
  </si>
  <si>
    <t>千kWh</t>
  </si>
  <si>
    <t>GJ/千kWh</t>
  </si>
  <si>
    <r>
      <t>t-CO</t>
    </r>
    <r>
      <rPr>
        <vertAlign val="subscript"/>
        <sz val="8"/>
        <rFont val="ＭＳ Ｐ明朝"/>
        <family val="1"/>
      </rPr>
      <t>2</t>
    </r>
    <r>
      <rPr>
        <sz val="8"/>
        <rFont val="ＭＳ Ｐ明朝"/>
        <family val="1"/>
      </rPr>
      <t>/千kWh</t>
    </r>
  </si>
  <si>
    <t>夜間（22時～翌8時）</t>
  </si>
  <si>
    <t>その他の買電</t>
  </si>
  <si>
    <t>外部供給</t>
  </si>
  <si>
    <t>自ら生成した熱の供給</t>
  </si>
  <si>
    <t>GJ</t>
  </si>
  <si>
    <t>自ら生成した電力の供給</t>
  </si>
  <si>
    <t>小計</t>
  </si>
  <si>
    <t>コージェネレーションシステムの利用</t>
  </si>
  <si>
    <t>日本工業規格Ａ列４番</t>
  </si>
  <si>
    <t/>
  </si>
  <si>
    <t>（設備改修の概要などをご記入ください。）</t>
  </si>
  <si>
    <t>民間事業者</t>
  </si>
  <si>
    <t>（1）建物附属設備、（2）構築物、（３）器具及び備品、（4）機械及び装置、（5）その他</t>
  </si>
  <si>
    <t>総量削減効果</t>
  </si>
  <si>
    <t>対象設備の法定耐用年数は、総務省令「減価償却資産の耐用年数等に関する省令」による。なお、太陽光発電設備は17年とすること。</t>
  </si>
  <si>
    <t>【削減効果】</t>
  </si>
  <si>
    <t>【導入前(事業所全体）】</t>
  </si>
  <si>
    <t>エネルギー使用量の
削減量（予測）</t>
  </si>
  <si>
    <t>５　資金計画</t>
  </si>
  <si>
    <t>（１）事業費内訳</t>
  </si>
  <si>
    <t>工事費</t>
  </si>
  <si>
    <t>-</t>
  </si>
  <si>
    <t>(補助対象経費)×1/2</t>
  </si>
  <si>
    <t>補助対象経費</t>
  </si>
  <si>
    <t>(残額)</t>
  </si>
  <si>
    <t>区　分</t>
  </si>
  <si>
    <t>名　称</t>
  </si>
  <si>
    <t>６　補助金申請予定額</t>
  </si>
  <si>
    <t>（１）算定</t>
  </si>
  <si>
    <t>　①補助上限額</t>
  </si>
  <si>
    <t>　②補助対象経費の1/4以内</t>
  </si>
  <si>
    <t>（２）補助金申請予定額</t>
  </si>
  <si>
    <t>　①～③のうち、いずれか低い額（※１万円未満切り捨て）</t>
  </si>
  <si>
    <t>補助申請予定額</t>
  </si>
  <si>
    <t>補助金申請予定額</t>
  </si>
  <si>
    <t>年間CO2削減予測量
（t-CO2/年)</t>
  </si>
  <si>
    <t>８　CO2排出削減量算定</t>
  </si>
  <si>
    <t>法定耐用年数
(年）</t>
  </si>
  <si>
    <t>（法定耐用年数別のCO2削減予測量内訳）</t>
  </si>
  <si>
    <t>（１）設備改修分</t>
  </si>
  <si>
    <t>提案内容</t>
  </si>
  <si>
    <t>※ESCO事業で実施する運用改善提案を記載してください。</t>
  </si>
  <si>
    <t>※運用改善提案によるCO2排出削減予測量は、費用対効果に算入しません。</t>
  </si>
  <si>
    <t>①</t>
  </si>
  <si>
    <t>②</t>
  </si>
  <si>
    <t>③</t>
  </si>
  <si>
    <t>再生可能エネルギーを自家消費した
電気</t>
  </si>
  <si>
    <t>（２）運用改善提案分</t>
  </si>
  <si>
    <t>補助対象経費について、国の補助金等の金額を記載すること（予定額でもよい）。</t>
  </si>
  <si>
    <t>事業概要</t>
  </si>
  <si>
    <t>導入設備</t>
  </si>
  <si>
    <t>法定耐用年数分のCO2排出削減予測量
(t-CO2×法定耐用年数)</t>
  </si>
  <si>
    <t>（２）国補助金等の併用</t>
  </si>
  <si>
    <t>(国補助等)</t>
  </si>
  <si>
    <t>(補助対象経費)－(国補助等)</t>
  </si>
  <si>
    <t>　③補助対象経費の1/2以内【国補助等併用】</t>
  </si>
  <si>
    <t>国補助等</t>
  </si>
  <si>
    <t>耐用年数は、「７　費用対効果」に記載する「対象設備の法定耐用年数」と一致させてください。</t>
  </si>
  <si>
    <t>変更又は中止・廃止の理由</t>
  </si>
  <si>
    <t>産業分類上大分類</t>
  </si>
  <si>
    <t>資本金又は出資金の額</t>
  </si>
  <si>
    <t>常時使用する従業員数</t>
  </si>
  <si>
    <t>平成29年度</t>
  </si>
  <si>
    <t>平成30年度</t>
  </si>
  <si>
    <t>令和元年度</t>
  </si>
  <si>
    <t>【ESCO事業】（中小規模事業所）</t>
  </si>
  <si>
    <t>埼玉県民間事業者CO2排出削減設備導入補助金　変更（中止・廃止） 事業計画書</t>
  </si>
  <si>
    <t>様式第８－２号（第１３条関係）</t>
  </si>
  <si>
    <t>令和</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</si>
</sst>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_);[Red]\(#,##0.0\)"/>
    <numFmt numFmtId="179" formatCode="0.0_ "/>
    <numFmt numFmtId="180" formatCode="0_ "/>
    <numFmt numFmtId="181" formatCode="#"/>
    <numFmt numFmtId="182" formatCode="0.000_);[Red]\(0.000\)"/>
    <numFmt numFmtId="183" formatCode="#,##0;\-#,##0;#"/>
    <numFmt numFmtId="184" formatCode="0.0000_);[Red]\(0.0000\)"/>
    <numFmt numFmtId="185" formatCode="#,##0.000_);[Red]\(#,##0.000\)"/>
    <numFmt numFmtId="186" formatCode="#,##0.0000"/>
    <numFmt numFmtId="187" formatCode="0.000_ "/>
    <numFmt numFmtId="188" formatCode="0.0"/>
  </numFmts>
  <fonts count="67">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4"/>
      <color indexed="8"/>
      <name val="ＭＳ Ｐ明朝"/>
      <family val="1"/>
    </font>
    <font>
      <sz val="11"/>
      <color indexed="8"/>
      <name val="ＭＳ Ｐ明朝"/>
      <family val="1"/>
    </font>
    <font>
      <sz val="11"/>
      <name val="ＭＳ Ｐゴシック"/>
      <family val="3"/>
    </font>
    <font>
      <sz val="11"/>
      <name val="ＭＳ Ｐ明朝"/>
      <family val="1"/>
    </font>
    <font>
      <vertAlign val="subscript"/>
      <sz val="11"/>
      <name val="ＭＳ Ｐ明朝"/>
      <family val="1"/>
    </font>
    <font>
      <vertAlign val="subscript"/>
      <sz val="11"/>
      <color indexed="8"/>
      <name val="ＭＳ Ｐ明朝"/>
      <family val="1"/>
    </font>
    <font>
      <sz val="8"/>
      <name val="ＭＳ Ｐ明朝"/>
      <family val="1"/>
    </font>
    <font>
      <vertAlign val="superscript"/>
      <sz val="8"/>
      <name val="ＭＳ Ｐ明朝"/>
      <family val="1"/>
    </font>
    <font>
      <vertAlign val="superscript"/>
      <sz val="11"/>
      <name val="ＭＳ Ｐ明朝"/>
      <family val="1"/>
    </font>
    <font>
      <vertAlign val="subscript"/>
      <sz val="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ゴシック"/>
      <family val="3"/>
    </font>
    <font>
      <sz val="14"/>
      <color indexed="8"/>
      <name val="ＭＳ Ｐゴシック"/>
      <family val="3"/>
    </font>
    <font>
      <sz val="12"/>
      <color indexed="8"/>
      <name val="ＭＳ Ｐゴシック"/>
      <family val="3"/>
    </font>
    <font>
      <sz val="8"/>
      <color indexed="8"/>
      <name val="ＭＳ Ｐゴシック"/>
      <family val="3"/>
    </font>
    <font>
      <sz val="10"/>
      <name val="ＭＳ Ｐゴシック"/>
      <family val="3"/>
    </font>
    <font>
      <sz val="18"/>
      <color indexed="8"/>
      <name val="ＭＳ Ｐゴシック"/>
      <family val="3"/>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theme="1"/>
      <name val="Calibri"/>
      <family val="3"/>
    </font>
    <font>
      <sz val="11"/>
      <color theme="1"/>
      <name val="ＭＳ Ｐ明朝"/>
      <family val="1"/>
    </font>
    <font>
      <sz val="14"/>
      <color theme="1"/>
      <name val="Calibri"/>
      <family val="3"/>
    </font>
    <font>
      <sz val="12"/>
      <color theme="1"/>
      <name val="Calibri"/>
      <family val="3"/>
    </font>
    <font>
      <sz val="8"/>
      <color theme="1"/>
      <name val="Calibri"/>
      <family val="3"/>
    </font>
    <font>
      <sz val="9"/>
      <color theme="1"/>
      <name val="Calibri"/>
      <family val="3"/>
    </font>
    <font>
      <sz val="18"/>
      <color theme="1"/>
      <name val="Calibri"/>
      <family val="3"/>
    </font>
    <font>
      <sz val="10"/>
      <name val="Calibri"/>
      <family val="3"/>
    </font>
    <font>
      <sz val="11"/>
      <color theme="1"/>
      <name val="ＭＳ Ｐゴシック"/>
      <family val="3"/>
    </font>
    <font>
      <sz val="10"/>
      <color theme="1"/>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
      <patternFill patternType="solid">
        <fgColor rgb="FFFFFF99"/>
        <bgColor indexed="64"/>
      </patternFill>
    </fill>
    <fill>
      <patternFill patternType="solid">
        <fgColor rgb="FFCCFFFF"/>
        <bgColor indexed="64"/>
      </patternFill>
    </fill>
    <fill>
      <patternFill patternType="solid">
        <fgColor theme="0" tint="-0.149959996342659"/>
        <bgColor indexed="64"/>
      </patternFill>
    </fill>
    <fill>
      <patternFill patternType="solid">
        <fgColor theme="0" tint="-0.1499900072813034"/>
        <bgColor indexed="64"/>
      </patternFill>
    </fill>
  </fills>
  <borders count="1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style="medium"/>
      <right style="thin"/>
      <top style="medium"/>
      <bottom>
        <color indexed="63"/>
      </bottom>
    </border>
    <border>
      <left>
        <color indexed="63"/>
      </left>
      <right style="medium"/>
      <top style="medium"/>
      <bottom>
        <color indexed="63"/>
      </bottom>
    </border>
    <border>
      <left>
        <color indexed="63"/>
      </left>
      <right>
        <color indexed="63"/>
      </right>
      <top style="medium"/>
      <bottom style="hair"/>
    </border>
    <border>
      <left style="thin"/>
      <right style="thin"/>
      <top style="medium"/>
      <bottom>
        <color indexed="63"/>
      </bottom>
    </border>
    <border>
      <left style="medium"/>
      <right style="thin"/>
      <top>
        <color indexed="63"/>
      </top>
      <bottom>
        <color indexed="63"/>
      </bottom>
    </border>
    <border>
      <left>
        <color indexed="63"/>
      </left>
      <right>
        <color indexed="63"/>
      </right>
      <top style="hair"/>
      <bottom style="thin"/>
    </border>
    <border>
      <left>
        <color indexed="63"/>
      </left>
      <right style="thin"/>
      <top style="hair"/>
      <bottom style="thin"/>
    </border>
    <border>
      <left style="thin"/>
      <right style="thin"/>
      <top style="hair"/>
      <bottom style="thin"/>
    </border>
    <border>
      <left>
        <color indexed="63"/>
      </left>
      <right style="medium"/>
      <top style="hair"/>
      <bottom style="thin"/>
    </border>
    <border>
      <left style="medium"/>
      <right style="thin"/>
      <top>
        <color indexed="63"/>
      </top>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style="thin"/>
      <top style="thin"/>
      <bottom style="medium"/>
    </border>
    <border>
      <left>
        <color indexed="63"/>
      </left>
      <right style="medium"/>
      <top style="thin"/>
      <bottom style="medium"/>
    </border>
    <border>
      <left style="thin"/>
      <right>
        <color indexed="63"/>
      </right>
      <top style="medium"/>
      <bottom style="thin"/>
    </border>
    <border>
      <left>
        <color indexed="63"/>
      </left>
      <right style="thin"/>
      <top style="medium"/>
      <bottom style="thin"/>
    </border>
    <border>
      <left style="thin"/>
      <right style="thin"/>
      <top style="medium"/>
      <bottom style="thin"/>
    </border>
    <border>
      <left style="thin"/>
      <right style="thin"/>
      <top>
        <color indexed="63"/>
      </top>
      <bottom style="thin"/>
    </border>
    <border>
      <left>
        <color indexed="63"/>
      </left>
      <right style="medium"/>
      <top style="thin"/>
      <bottom style="thin"/>
    </border>
    <border>
      <left style="thin"/>
      <right style="thin"/>
      <top>
        <color indexed="63"/>
      </top>
      <bottom>
        <color indexed="63"/>
      </bottom>
    </border>
    <border>
      <left style="thin"/>
      <right>
        <color indexed="63"/>
      </right>
      <top style="thin"/>
      <bottom style="thin"/>
    </border>
    <border>
      <left style="medium"/>
      <right>
        <color indexed="63"/>
      </right>
      <top style="thin"/>
      <bottom style="thin"/>
    </border>
    <border>
      <left style="medium"/>
      <right>
        <color indexed="63"/>
      </right>
      <top>
        <color indexed="63"/>
      </top>
      <bottom style="thin"/>
    </border>
    <border>
      <left style="thin"/>
      <right style="thin"/>
      <top style="thin"/>
      <bottom>
        <color indexed="63"/>
      </bottom>
    </border>
    <border>
      <left style="thin"/>
      <right style="medium"/>
      <top style="thin"/>
      <bottom style="thin"/>
    </border>
    <border>
      <left style="thin"/>
      <right style="thin"/>
      <top style="thin"/>
      <bottom style="double"/>
    </border>
    <border>
      <left style="thin"/>
      <right style="thin"/>
      <top>
        <color indexed="63"/>
      </top>
      <bottom style="double"/>
    </border>
    <border>
      <left style="thin"/>
      <right style="medium"/>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style="medium"/>
      <top style="double"/>
      <bottom style="thin"/>
    </border>
    <border>
      <left>
        <color indexed="63"/>
      </left>
      <right style="thin"/>
      <top style="double"/>
      <bottom style="thin"/>
    </border>
    <border>
      <left style="thin"/>
      <right style="thin"/>
      <top style="double"/>
      <bottom style="thin"/>
    </border>
    <border diagonalUp="1">
      <left style="thin"/>
      <right style="thin"/>
      <top style="thin"/>
      <bottom style="thin"/>
      <diagonal style="thin"/>
    </border>
    <border>
      <left style="thin"/>
      <right>
        <color indexed="63"/>
      </right>
      <top>
        <color indexed="63"/>
      </top>
      <bottom style="double"/>
    </border>
    <border diagonalUp="1">
      <left style="thin"/>
      <right style="thin"/>
      <top>
        <color indexed="63"/>
      </top>
      <bottom style="double"/>
      <diagonal style="thin"/>
    </border>
    <border>
      <left>
        <color indexed="63"/>
      </left>
      <right style="medium"/>
      <top>
        <color indexed="63"/>
      </top>
      <bottom style="thin"/>
    </border>
    <border diagonalUp="1">
      <left style="thin"/>
      <right style="thin"/>
      <top>
        <color indexed="63"/>
      </top>
      <bottom style="thin"/>
      <diagonal style="thin"/>
    </border>
    <border diagonalUp="1">
      <left style="thin"/>
      <right style="thin"/>
      <top style="thin"/>
      <bottom style="double"/>
      <diagonal style="thin"/>
    </border>
    <border>
      <left style="thin"/>
      <right style="medium"/>
      <top style="thin"/>
      <bottom style="double"/>
    </border>
    <border diagonalUp="1">
      <left style="thin"/>
      <right style="thin"/>
      <top style="double"/>
      <bottom style="thin"/>
      <diagonal style="thin"/>
    </border>
    <border>
      <left style="medium"/>
      <right style="thin"/>
      <top style="double"/>
      <bottom style="double"/>
    </border>
    <border diagonalUp="1">
      <left style="thin"/>
      <right>
        <color indexed="63"/>
      </right>
      <top style="double"/>
      <bottom style="double"/>
      <diagonal style="thin"/>
    </border>
    <border diagonalUp="1">
      <left style="thin"/>
      <right style="thin"/>
      <top style="double"/>
      <bottom style="double"/>
      <diagonal style="thin"/>
    </border>
    <border>
      <left style="thin"/>
      <right style="medium"/>
      <top style="double"/>
      <bottom style="double"/>
    </border>
    <border>
      <left style="medium"/>
      <right>
        <color indexed="63"/>
      </right>
      <top>
        <color indexed="63"/>
      </top>
      <bottom style="medium"/>
    </border>
    <border>
      <left style="thin"/>
      <right>
        <color indexed="63"/>
      </right>
      <top>
        <color indexed="63"/>
      </top>
      <bottom style="medium"/>
    </border>
    <border>
      <left style="thin"/>
      <right style="thin"/>
      <top style="double"/>
      <bottom style="medium"/>
    </border>
    <border>
      <left>
        <color indexed="63"/>
      </left>
      <right style="thin"/>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thin"/>
      <top>
        <color indexed="63"/>
      </top>
      <bottom style="medium"/>
    </border>
    <border>
      <left>
        <color indexed="63"/>
      </left>
      <right style="medium"/>
      <top style="thin"/>
      <bottom>
        <color indexed="63"/>
      </bottom>
    </border>
    <border>
      <left style="thin"/>
      <right style="medium"/>
      <top style="medium"/>
      <bottom style="thin"/>
    </border>
    <border>
      <left style="medium"/>
      <right style="thin"/>
      <top style="medium"/>
      <bottom style="thin"/>
    </border>
    <border>
      <left style="thin"/>
      <right style="medium"/>
      <top>
        <color indexed="63"/>
      </top>
      <bottom style="medium"/>
    </border>
    <border>
      <left style="medium"/>
      <right style="thin"/>
      <top style="thin"/>
      <bottom>
        <color indexed="63"/>
      </bottom>
    </border>
    <border>
      <left>
        <color indexed="63"/>
      </left>
      <right>
        <color indexed="63"/>
      </right>
      <top style="medium"/>
      <bottom style="thin"/>
    </border>
    <border>
      <left style="medium"/>
      <right>
        <color indexed="63"/>
      </right>
      <top>
        <color indexed="63"/>
      </top>
      <bottom>
        <color indexed="63"/>
      </bottom>
    </border>
    <border>
      <left>
        <color indexed="63"/>
      </left>
      <right>
        <color indexed="63"/>
      </right>
      <top style="double"/>
      <bottom style="medium"/>
    </border>
    <border>
      <left style="thin"/>
      <right style="medium"/>
      <top>
        <color indexed="63"/>
      </top>
      <bottom style="thin"/>
    </border>
    <border>
      <left style="medium"/>
      <right>
        <color indexed="63"/>
      </right>
      <top style="medium"/>
      <bottom style="medium"/>
    </border>
    <border>
      <left>
        <color indexed="63"/>
      </left>
      <right>
        <color indexed="63"/>
      </right>
      <top style="medium"/>
      <bottom style="medium"/>
    </border>
    <border>
      <left style="thin"/>
      <right>
        <color indexed="63"/>
      </right>
      <top style="medium"/>
      <bottom>
        <color indexed="63"/>
      </bottom>
    </border>
    <border>
      <left style="thin"/>
      <right style="medium"/>
      <top style="medium"/>
      <bottom>
        <color indexed="63"/>
      </bottom>
    </border>
    <border>
      <left style="thin"/>
      <right style="medium"/>
      <top style="double"/>
      <bottom style="thin"/>
    </border>
    <border>
      <left>
        <color indexed="63"/>
      </left>
      <right style="medium"/>
      <top>
        <color indexed="63"/>
      </top>
      <bottom>
        <color indexed="63"/>
      </bottom>
    </border>
    <border>
      <left style="thin"/>
      <right style="medium"/>
      <top style="thin"/>
      <bottom>
        <color indexed="63"/>
      </bottom>
    </border>
    <border>
      <left style="thin"/>
      <right style="medium"/>
      <top style="thin"/>
      <bottom style="medium"/>
    </border>
    <border>
      <left style="thin"/>
      <right style="thin"/>
      <top style="medium"/>
      <bottom style="medium"/>
    </border>
    <border>
      <left style="thin"/>
      <right style="medium"/>
      <top style="medium"/>
      <bottom style="medium"/>
    </border>
    <border>
      <left style="thin"/>
      <right>
        <color indexed="63"/>
      </right>
      <top style="medium"/>
      <bottom style="medium"/>
    </border>
    <border>
      <left>
        <color indexed="63"/>
      </left>
      <right style="thin"/>
      <top style="medium"/>
      <bottom style="medium"/>
    </border>
    <border>
      <left style="thin"/>
      <right>
        <color indexed="63"/>
      </right>
      <top style="thin"/>
      <bottom style="double"/>
    </border>
    <border>
      <left>
        <color indexed="63"/>
      </left>
      <right>
        <color indexed="63"/>
      </right>
      <top style="thin"/>
      <bottom style="double"/>
    </border>
    <border>
      <left>
        <color indexed="63"/>
      </left>
      <right style="double"/>
      <top style="thin"/>
      <bottom>
        <color indexed="63"/>
      </bottom>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double"/>
      <bottom style="thin"/>
    </border>
    <border>
      <left>
        <color indexed="63"/>
      </left>
      <right style="double"/>
      <top style="double"/>
      <bottom style="thin"/>
    </border>
    <border>
      <left style="double"/>
      <right>
        <color indexed="63"/>
      </right>
      <top style="thin"/>
      <bottom>
        <color indexed="63"/>
      </bottom>
    </border>
    <border>
      <left style="double"/>
      <right>
        <color indexed="63"/>
      </right>
      <top>
        <color indexed="63"/>
      </top>
      <bottom style="double"/>
    </border>
    <border>
      <left>
        <color indexed="63"/>
      </left>
      <right style="thin"/>
      <top style="medium"/>
      <bottom style="hair"/>
    </border>
    <border>
      <left style="thin"/>
      <right>
        <color indexed="63"/>
      </right>
      <top style="medium"/>
      <bottom style="hair"/>
    </border>
    <border>
      <left>
        <color indexed="63"/>
      </left>
      <right style="medium"/>
      <top style="medium"/>
      <bottom style="thin"/>
    </border>
    <border diagonalUp="1">
      <left style="thin"/>
      <right>
        <color indexed="63"/>
      </right>
      <top style="thin"/>
      <bottom style="double"/>
      <diagonal style="thin"/>
    </border>
    <border diagonalUp="1">
      <left>
        <color indexed="63"/>
      </left>
      <right style="thin"/>
      <top style="thin"/>
      <bottom style="double"/>
      <diagonal style="thin"/>
    </border>
    <border diagonalUp="1">
      <left style="medium"/>
      <right>
        <color indexed="63"/>
      </right>
      <top style="thin"/>
      <bottom style="double"/>
      <diagonal style="thin"/>
    </border>
    <border>
      <left style="thin"/>
      <right style="thin"/>
      <top style="double"/>
      <bottom>
        <color indexed="63"/>
      </bottom>
    </border>
    <border diagonalUp="1">
      <left style="thin"/>
      <right>
        <color indexed="63"/>
      </right>
      <top style="thin"/>
      <bottom style="thin"/>
      <diagonal style="thin"/>
    </border>
    <border diagonalUp="1">
      <left>
        <color indexed="63"/>
      </left>
      <right style="thin"/>
      <top style="thin"/>
      <bottom style="thin"/>
      <diagonal style="thin"/>
    </border>
    <border>
      <left>
        <color indexed="63"/>
      </left>
      <right style="medium"/>
      <top style="thin"/>
      <bottom style="double"/>
    </border>
    <border diagonalUp="1">
      <left>
        <color indexed="63"/>
      </left>
      <right>
        <color indexed="63"/>
      </right>
      <top style="thin"/>
      <bottom style="double"/>
      <diagonal style="thin"/>
    </border>
    <border diagonalUp="1">
      <left>
        <color indexed="63"/>
      </left>
      <right style="thin"/>
      <top style="double"/>
      <bottom style="double"/>
      <diagonal style="thin"/>
    </border>
    <border diagonalUp="1">
      <left style="thin"/>
      <right>
        <color indexed="63"/>
      </right>
      <top style="double"/>
      <bottom style="thin"/>
      <diagonal style="thin"/>
    </border>
    <border diagonalUp="1">
      <left>
        <color indexed="63"/>
      </left>
      <right style="thin"/>
      <top style="double"/>
      <bottom style="thin"/>
      <diagonal style="thin"/>
    </border>
    <border>
      <left style="thin"/>
      <right>
        <color indexed="63"/>
      </right>
      <top style="double"/>
      <bottom style="medium"/>
    </border>
    <border>
      <left>
        <color indexed="63"/>
      </left>
      <right style="medium"/>
      <top style="double"/>
      <bottom style="medium"/>
    </border>
    <border diagonalUp="1">
      <left>
        <color indexed="63"/>
      </left>
      <right>
        <color indexed="63"/>
      </right>
      <top style="double"/>
      <bottom style="medium"/>
      <diagonal style="thin"/>
    </border>
    <border diagonalUp="1">
      <left>
        <color indexed="63"/>
      </left>
      <right style="thin"/>
      <top style="double"/>
      <bottom style="medium"/>
      <diagonal style="thin"/>
    </border>
    <border diagonalUp="1">
      <left style="thin"/>
      <right>
        <color indexed="63"/>
      </right>
      <top style="double"/>
      <bottom style="medium"/>
      <diagonal style="thin"/>
    </border>
    <border>
      <left style="thin"/>
      <right>
        <color indexed="63"/>
      </right>
      <top style="double"/>
      <bottom style="double"/>
    </border>
    <border>
      <left>
        <color indexed="63"/>
      </left>
      <right>
        <color indexed="63"/>
      </right>
      <top style="double"/>
      <bottom style="double"/>
    </border>
    <border>
      <left>
        <color indexed="63"/>
      </left>
      <right style="medium"/>
      <top style="double"/>
      <bottom style="double"/>
    </border>
    <border diagonalUp="1">
      <left style="medium"/>
      <right>
        <color indexed="63"/>
      </right>
      <top style="double"/>
      <bottom style="double"/>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vertical="center"/>
      <protection/>
    </xf>
    <xf numFmtId="0" fontId="6" fillId="0" borderId="0">
      <alignment vertical="center"/>
      <protection/>
    </xf>
    <xf numFmtId="0" fontId="55" fillId="0" borderId="0" applyNumberFormat="0" applyFill="0" applyBorder="0" applyAlignment="0" applyProtection="0"/>
    <xf numFmtId="0" fontId="56" fillId="32" borderId="0" applyNumberFormat="0" applyBorder="0" applyAlignment="0" applyProtection="0"/>
  </cellStyleXfs>
  <cellXfs count="556">
    <xf numFmtId="0" fontId="0" fillId="0" borderId="0" xfId="0" applyFont="1" applyAlignment="1">
      <alignment vertical="center"/>
    </xf>
    <xf numFmtId="0" fontId="57" fillId="0" borderId="0" xfId="0" applyFont="1" applyAlignment="1">
      <alignment vertical="center"/>
    </xf>
    <xf numFmtId="0" fontId="0" fillId="0" borderId="0" xfId="0" applyAlignment="1">
      <alignment vertical="center"/>
    </xf>
    <xf numFmtId="0" fontId="57" fillId="0" borderId="10" xfId="0" applyFont="1" applyBorder="1" applyAlignment="1">
      <alignment vertical="center"/>
    </xf>
    <xf numFmtId="0" fontId="0" fillId="0" borderId="11" xfId="0" applyBorder="1" applyAlignment="1">
      <alignment vertical="center"/>
    </xf>
    <xf numFmtId="0" fontId="0" fillId="0" borderId="10"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0"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6" xfId="0" applyBorder="1" applyAlignment="1">
      <alignment vertical="center"/>
    </xf>
    <xf numFmtId="0" fontId="0" fillId="0" borderId="0"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0" fillId="0" borderId="0" xfId="0" applyAlignment="1">
      <alignment horizontal="right" vertical="center"/>
    </xf>
    <xf numFmtId="0" fontId="0" fillId="0" borderId="11" xfId="0"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0" borderId="0" xfId="0"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0" xfId="0" applyBorder="1" applyAlignment="1">
      <alignment horizontal="center" vertical="center"/>
    </xf>
    <xf numFmtId="0" fontId="0" fillId="0" borderId="18" xfId="0" applyBorder="1" applyAlignment="1">
      <alignment vertical="center"/>
    </xf>
    <xf numFmtId="0" fontId="57" fillId="0" borderId="0" xfId="0" applyFont="1" applyBorder="1" applyAlignment="1">
      <alignment horizontal="center" vertical="center"/>
    </xf>
    <xf numFmtId="0" fontId="0" fillId="0" borderId="0" xfId="0" applyBorder="1" applyAlignment="1">
      <alignment horizontal="center" vertical="center"/>
    </xf>
    <xf numFmtId="0" fontId="57" fillId="0" borderId="0" xfId="0" applyFont="1" applyBorder="1" applyAlignment="1">
      <alignment horizontal="center" vertical="center"/>
    </xf>
    <xf numFmtId="0" fontId="57" fillId="0" borderId="0" xfId="0" applyFont="1" applyAlignment="1">
      <alignment horizontal="left" vertical="center" shrinkToFit="1"/>
    </xf>
    <xf numFmtId="0" fontId="57" fillId="0" borderId="0" xfId="0" applyFont="1" applyBorder="1" applyAlignment="1">
      <alignment horizontal="center" vertical="center" wrapText="1"/>
    </xf>
    <xf numFmtId="0" fontId="0" fillId="0" borderId="0" xfId="0" applyBorder="1" applyAlignment="1">
      <alignment horizontal="left" vertical="center" wrapText="1"/>
    </xf>
    <xf numFmtId="0" fontId="57" fillId="0" borderId="0" xfId="0" applyFont="1" applyBorder="1" applyAlignment="1">
      <alignment horizontal="left" vertical="center"/>
    </xf>
    <xf numFmtId="0" fontId="0" fillId="0" borderId="19" xfId="0" applyBorder="1" applyAlignment="1">
      <alignment vertical="center"/>
    </xf>
    <xf numFmtId="0" fontId="0" fillId="0" borderId="20" xfId="0" applyBorder="1" applyAlignment="1">
      <alignment vertical="center"/>
    </xf>
    <xf numFmtId="0" fontId="57" fillId="0" borderId="0" xfId="0" applyFont="1" applyBorder="1" applyAlignment="1">
      <alignment horizontal="center" vertical="center"/>
    </xf>
    <xf numFmtId="0" fontId="57" fillId="0" borderId="0" xfId="0" applyFont="1" applyBorder="1" applyAlignment="1">
      <alignment horizontal="center" vertical="center" wrapText="1"/>
    </xf>
    <xf numFmtId="0" fontId="0" fillId="0" borderId="0" xfId="0" applyBorder="1" applyAlignment="1">
      <alignment horizontal="center" vertical="center"/>
    </xf>
    <xf numFmtId="0" fontId="58" fillId="0" borderId="0" xfId="0" applyFont="1" applyAlignment="1" applyProtection="1">
      <alignment vertical="center"/>
      <protection/>
    </xf>
    <xf numFmtId="0" fontId="58" fillId="0" borderId="0" xfId="0" applyFont="1" applyAlignment="1" applyProtection="1">
      <alignment horizontal="center" vertical="center"/>
      <protection/>
    </xf>
    <xf numFmtId="0" fontId="58" fillId="33" borderId="0" xfId="0" applyNumberFormat="1" applyFont="1" applyFill="1" applyBorder="1" applyAlignment="1" applyProtection="1">
      <alignment horizontal="center" vertical="center" shrinkToFit="1"/>
      <protection/>
    </xf>
    <xf numFmtId="0" fontId="58" fillId="34" borderId="0" xfId="0" applyFont="1" applyFill="1" applyAlignment="1" applyProtection="1">
      <alignmen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vertical="center"/>
      <protection/>
    </xf>
    <xf numFmtId="14" fontId="5" fillId="34" borderId="0" xfId="0" applyNumberFormat="1" applyFont="1" applyFill="1" applyAlignment="1" applyProtection="1">
      <alignment vertical="center"/>
      <protection/>
    </xf>
    <xf numFmtId="181" fontId="5" fillId="34" borderId="21" xfId="0" applyNumberFormat="1" applyFont="1" applyFill="1" applyBorder="1" applyAlignment="1" applyProtection="1">
      <alignment vertical="center" shrinkToFit="1"/>
      <protection/>
    </xf>
    <xf numFmtId="182" fontId="58" fillId="0" borderId="0" xfId="0" applyNumberFormat="1" applyFont="1" applyAlignment="1" applyProtection="1">
      <alignment horizontal="right" vertical="center"/>
      <protection/>
    </xf>
    <xf numFmtId="0" fontId="5" fillId="34" borderId="21" xfId="0" applyFont="1" applyFill="1" applyBorder="1" applyAlignment="1" applyProtection="1">
      <alignment horizontal="right" vertical="center"/>
      <protection/>
    </xf>
    <xf numFmtId="0" fontId="58" fillId="34" borderId="0" xfId="0" applyFont="1" applyFill="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7" fillId="34" borderId="23" xfId="63" applyFont="1" applyFill="1" applyBorder="1" applyAlignment="1" applyProtection="1">
      <alignment horizontal="center" vertical="center" wrapText="1"/>
      <protection/>
    </xf>
    <xf numFmtId="0" fontId="7" fillId="34" borderId="24" xfId="63" applyFont="1" applyFill="1" applyBorder="1" applyAlignment="1" applyProtection="1">
      <alignment horizontal="center" vertical="center"/>
      <protection/>
    </xf>
    <xf numFmtId="0" fontId="7" fillId="0" borderId="25" xfId="63" applyFont="1" applyFill="1" applyBorder="1" applyAlignment="1" applyProtection="1">
      <alignment horizontal="center" vertical="center" wrapText="1"/>
      <protection/>
    </xf>
    <xf numFmtId="0" fontId="7" fillId="34" borderId="25" xfId="63" applyFont="1" applyFill="1" applyBorder="1" applyAlignment="1" applyProtection="1">
      <alignment horizontal="center" vertical="center" wrapText="1"/>
      <protection/>
    </xf>
    <xf numFmtId="0" fontId="5" fillId="34" borderId="26" xfId="0" applyFont="1" applyFill="1" applyBorder="1" applyAlignment="1" applyProtection="1">
      <alignment horizontal="center" vertical="center"/>
      <protection/>
    </xf>
    <xf numFmtId="0" fontId="7" fillId="34" borderId="27" xfId="63" applyFont="1" applyFill="1" applyBorder="1" applyAlignment="1" applyProtection="1">
      <alignment horizontal="center" vertical="center"/>
      <protection/>
    </xf>
    <xf numFmtId="0" fontId="7" fillId="34" borderId="28" xfId="63" applyFont="1" applyFill="1" applyBorder="1" applyAlignment="1" applyProtection="1">
      <alignment horizontal="center" vertical="center"/>
      <protection/>
    </xf>
    <xf numFmtId="0" fontId="7" fillId="34" borderId="27" xfId="63" applyFont="1" applyFill="1" applyBorder="1" applyAlignment="1" applyProtection="1">
      <alignment horizontal="center" vertical="center" wrapText="1"/>
      <protection/>
    </xf>
    <xf numFmtId="0" fontId="7" fillId="34" borderId="28" xfId="63" applyFont="1" applyFill="1" applyBorder="1" applyAlignment="1" applyProtection="1">
      <alignment horizontal="center" vertical="center" wrapText="1"/>
      <protection/>
    </xf>
    <xf numFmtId="0" fontId="7" fillId="34" borderId="29" xfId="63" applyFont="1" applyFill="1" applyBorder="1" applyAlignment="1" applyProtection="1">
      <alignment horizontal="center" vertical="center" wrapText="1"/>
      <protection/>
    </xf>
    <xf numFmtId="182" fontId="7" fillId="34" borderId="27" xfId="63" applyNumberFormat="1" applyFont="1" applyFill="1" applyBorder="1" applyAlignment="1" applyProtection="1">
      <alignment horizontal="center" vertical="center" wrapText="1"/>
      <protection/>
    </xf>
    <xf numFmtId="0" fontId="7" fillId="34" borderId="30" xfId="63" applyFont="1" applyFill="1" applyBorder="1" applyAlignment="1" applyProtection="1">
      <alignment horizontal="center" vertical="center" wrapText="1"/>
      <protection/>
    </xf>
    <xf numFmtId="0" fontId="5" fillId="34" borderId="31" xfId="0" applyFont="1" applyFill="1" applyBorder="1" applyAlignment="1" applyProtection="1">
      <alignment vertical="center"/>
      <protection/>
    </xf>
    <xf numFmtId="0" fontId="7" fillId="34" borderId="32" xfId="63" applyFont="1" applyFill="1" applyBorder="1" applyAlignment="1" applyProtection="1">
      <alignment horizontal="center" vertical="center"/>
      <protection/>
    </xf>
    <xf numFmtId="0" fontId="7" fillId="34" borderId="33" xfId="63" applyFont="1" applyFill="1" applyBorder="1" applyAlignment="1" applyProtection="1">
      <alignment horizontal="center" vertical="center"/>
      <protection/>
    </xf>
    <xf numFmtId="0" fontId="7" fillId="34" borderId="32" xfId="63" applyFont="1" applyFill="1" applyBorder="1" applyAlignment="1" applyProtection="1">
      <alignment horizontal="center" vertical="center" wrapText="1"/>
      <protection/>
    </xf>
    <xf numFmtId="0" fontId="7" fillId="34" borderId="33" xfId="63" applyFont="1" applyFill="1" applyBorder="1" applyAlignment="1" applyProtection="1">
      <alignment horizontal="center" vertical="center" wrapText="1"/>
      <protection/>
    </xf>
    <xf numFmtId="0" fontId="7" fillId="34" borderId="34" xfId="63" applyFont="1" applyFill="1" applyBorder="1" applyAlignment="1" applyProtection="1">
      <alignment horizontal="center" vertical="center" wrapText="1"/>
      <protection/>
    </xf>
    <xf numFmtId="0" fontId="7" fillId="34" borderId="35" xfId="63" applyFont="1" applyFill="1" applyBorder="1" applyAlignment="1" applyProtection="1">
      <alignment horizontal="center" vertical="center" wrapText="1"/>
      <protection/>
    </xf>
    <xf numFmtId="182" fontId="7" fillId="34" borderId="32" xfId="63" applyNumberFormat="1" applyFont="1" applyFill="1" applyBorder="1" applyAlignment="1" applyProtection="1">
      <alignment horizontal="right" vertical="center" wrapText="1"/>
      <protection/>
    </xf>
    <xf numFmtId="0" fontId="7" fillId="34" borderId="36" xfId="63" applyFont="1" applyFill="1" applyBorder="1" applyAlignment="1" applyProtection="1">
      <alignment horizontal="center" vertical="center"/>
      <protection/>
    </xf>
    <xf numFmtId="183" fontId="7" fillId="35" borderId="16" xfId="51" applyNumberFormat="1" applyFont="1" applyFill="1" applyBorder="1" applyAlignment="1" applyProtection="1">
      <alignment horizontal="center" vertical="center" shrinkToFit="1"/>
      <protection/>
    </xf>
    <xf numFmtId="0" fontId="7" fillId="34" borderId="17" xfId="63" applyFont="1" applyFill="1" applyBorder="1" applyAlignment="1" applyProtection="1">
      <alignment horizontal="center" vertical="center" shrinkToFit="1"/>
      <protection/>
    </xf>
    <xf numFmtId="0" fontId="7" fillId="34" borderId="37" xfId="63" applyFont="1" applyFill="1" applyBorder="1" applyAlignment="1" applyProtection="1">
      <alignment horizontal="center" vertical="center" shrinkToFit="1"/>
      <protection/>
    </xf>
    <xf numFmtId="0" fontId="7" fillId="34" borderId="38" xfId="63" applyFont="1" applyFill="1" applyBorder="1" applyAlignment="1" applyProtection="1">
      <alignment horizontal="center" vertical="center" shrinkToFit="1"/>
      <protection/>
    </xf>
    <xf numFmtId="183" fontId="7" fillId="34" borderId="39" xfId="63" applyNumberFormat="1" applyFont="1" applyFill="1" applyBorder="1" applyAlignment="1" applyProtection="1">
      <alignment horizontal="center" vertical="center" shrinkToFit="1"/>
      <protection/>
    </xf>
    <xf numFmtId="183" fontId="7" fillId="34" borderId="40" xfId="63" applyNumberFormat="1" applyFont="1" applyFill="1" applyBorder="1" applyAlignment="1" applyProtection="1">
      <alignment horizontal="center" vertical="center" shrinkToFit="1"/>
      <protection/>
    </xf>
    <xf numFmtId="184" fontId="7" fillId="34" borderId="37" xfId="63" applyNumberFormat="1" applyFont="1" applyFill="1" applyBorder="1" applyAlignment="1" applyProtection="1">
      <alignment horizontal="right" vertical="center" shrinkToFit="1"/>
      <protection/>
    </xf>
    <xf numFmtId="0" fontId="10" fillId="34" borderId="38" xfId="63" applyFont="1" applyFill="1" applyBorder="1" applyAlignment="1" applyProtection="1">
      <alignment horizontal="center" vertical="center" shrinkToFit="1"/>
      <protection/>
    </xf>
    <xf numFmtId="183" fontId="7" fillId="36" borderId="41" xfId="63" applyNumberFormat="1" applyFont="1" applyFill="1" applyBorder="1" applyAlignment="1" applyProtection="1">
      <alignment horizontal="center" vertical="center" shrinkToFit="1"/>
      <protection/>
    </xf>
    <xf numFmtId="0" fontId="5" fillId="34" borderId="26" xfId="0" applyFont="1" applyFill="1" applyBorder="1" applyAlignment="1" applyProtection="1">
      <alignment vertical="center" textRotation="255"/>
      <protection/>
    </xf>
    <xf numFmtId="14" fontId="7" fillId="34" borderId="42" xfId="63" applyNumberFormat="1" applyFont="1" applyFill="1" applyBorder="1" applyAlignment="1" applyProtection="1">
      <alignment horizontal="center" vertical="center" textRotation="255" wrapText="1"/>
      <protection/>
    </xf>
    <xf numFmtId="0" fontId="7" fillId="34" borderId="20" xfId="63" applyFont="1" applyFill="1" applyBorder="1" applyAlignment="1" applyProtection="1">
      <alignment horizontal="center" vertical="center" shrinkToFit="1"/>
      <protection/>
    </xf>
    <xf numFmtId="0" fontId="7" fillId="34" borderId="43" xfId="63" applyFont="1" applyFill="1" applyBorder="1" applyAlignment="1" applyProtection="1">
      <alignment horizontal="center" vertical="center" shrinkToFit="1"/>
      <protection/>
    </xf>
    <xf numFmtId="183" fontId="7" fillId="34" borderId="18" xfId="63" applyNumberFormat="1" applyFont="1" applyFill="1" applyBorder="1" applyAlignment="1" applyProtection="1">
      <alignment horizontal="center" vertical="center" shrinkToFit="1"/>
      <protection/>
    </xf>
    <xf numFmtId="184" fontId="7" fillId="34" borderId="16" xfId="63" applyNumberFormat="1" applyFont="1" applyFill="1" applyBorder="1" applyAlignment="1" applyProtection="1">
      <alignment horizontal="right" vertical="center" shrinkToFit="1"/>
      <protection/>
    </xf>
    <xf numFmtId="0" fontId="10" fillId="34" borderId="17" xfId="63" applyFont="1" applyFill="1" applyBorder="1" applyAlignment="1" applyProtection="1">
      <alignment horizontal="center" vertical="center" shrinkToFit="1"/>
      <protection/>
    </xf>
    <xf numFmtId="0" fontId="10" fillId="34" borderId="20" xfId="63" applyFont="1" applyFill="1" applyBorder="1" applyAlignment="1" applyProtection="1">
      <alignment horizontal="center" vertical="center" shrinkToFit="1"/>
      <protection/>
    </xf>
    <xf numFmtId="183" fontId="7" fillId="35" borderId="44" xfId="51" applyNumberFormat="1" applyFont="1" applyFill="1" applyBorder="1" applyAlignment="1" applyProtection="1">
      <alignment horizontal="center" vertical="center" shrinkToFit="1"/>
      <protection/>
    </xf>
    <xf numFmtId="183" fontId="7" fillId="35" borderId="45" xfId="51" applyNumberFormat="1" applyFont="1" applyFill="1" applyBorder="1" applyAlignment="1" applyProtection="1">
      <alignment horizontal="center" vertical="center" shrinkToFit="1"/>
      <protection/>
    </xf>
    <xf numFmtId="183" fontId="7" fillId="34" borderId="46" xfId="63" applyNumberFormat="1" applyFont="1" applyFill="1" applyBorder="1" applyAlignment="1" applyProtection="1">
      <alignment horizontal="center" vertical="center" shrinkToFit="1"/>
      <protection/>
    </xf>
    <xf numFmtId="0" fontId="10" fillId="34" borderId="12" xfId="63" applyFont="1" applyFill="1" applyBorder="1" applyAlignment="1" applyProtection="1">
      <alignment horizontal="center" vertical="center" shrinkToFit="1"/>
      <protection/>
    </xf>
    <xf numFmtId="0" fontId="7" fillId="34" borderId="47" xfId="63" applyFont="1" applyFill="1" applyBorder="1" applyProtection="1">
      <alignment vertical="center"/>
      <protection/>
    </xf>
    <xf numFmtId="183" fontId="7" fillId="34" borderId="44" xfId="51" applyNumberFormat="1" applyFont="1" applyFill="1" applyBorder="1" applyAlignment="1" applyProtection="1">
      <alignment horizontal="center" vertical="center" shrinkToFit="1"/>
      <protection/>
    </xf>
    <xf numFmtId="183" fontId="7" fillId="34" borderId="20" xfId="63" applyNumberFormat="1" applyFont="1" applyFill="1" applyBorder="1" applyAlignment="1" applyProtection="1">
      <alignment horizontal="center" vertical="center" shrinkToFit="1"/>
      <protection/>
    </xf>
    <xf numFmtId="183" fontId="7" fillId="34" borderId="43" xfId="63" applyNumberFormat="1" applyFont="1" applyFill="1" applyBorder="1" applyAlignment="1" applyProtection="1">
      <alignment horizontal="center" vertical="center" shrinkToFit="1"/>
      <protection/>
    </xf>
    <xf numFmtId="184" fontId="7" fillId="34" borderId="16" xfId="51" applyNumberFormat="1" applyFont="1" applyFill="1" applyBorder="1" applyAlignment="1" applyProtection="1">
      <alignment horizontal="right" vertical="center" shrinkToFit="1"/>
      <protection/>
    </xf>
    <xf numFmtId="183" fontId="10" fillId="34" borderId="20" xfId="63" applyNumberFormat="1" applyFont="1" applyFill="1" applyBorder="1" applyAlignment="1" applyProtection="1">
      <alignment horizontal="center" vertical="center" shrinkToFit="1"/>
      <protection/>
    </xf>
    <xf numFmtId="183" fontId="7" fillId="34" borderId="41" xfId="63" applyNumberFormat="1" applyFont="1" applyFill="1" applyBorder="1" applyAlignment="1" applyProtection="1">
      <alignment horizontal="center" vertical="center" shrinkToFit="1"/>
      <protection/>
    </xf>
    <xf numFmtId="183" fontId="7" fillId="34" borderId="48" xfId="63" applyNumberFormat="1" applyFont="1" applyFill="1" applyBorder="1" applyAlignment="1" applyProtection="1">
      <alignment horizontal="center" vertical="center" shrinkToFit="1"/>
      <protection/>
    </xf>
    <xf numFmtId="183" fontId="5" fillId="34" borderId="49" xfId="0" applyNumberFormat="1" applyFont="1" applyFill="1" applyBorder="1" applyAlignment="1" applyProtection="1">
      <alignment horizontal="center" vertical="center" shrinkToFit="1"/>
      <protection/>
    </xf>
    <xf numFmtId="183" fontId="7" fillId="34" borderId="50" xfId="63" applyNumberFormat="1" applyFont="1" applyFill="1" applyBorder="1" applyAlignment="1" applyProtection="1">
      <alignment horizontal="center" vertical="center" shrinkToFit="1"/>
      <protection/>
    </xf>
    <xf numFmtId="0" fontId="7" fillId="34" borderId="51" xfId="63" applyFont="1" applyFill="1" applyBorder="1" applyAlignment="1" applyProtection="1">
      <alignment horizontal="distributed" vertical="center" indent="1"/>
      <protection/>
    </xf>
    <xf numFmtId="0" fontId="7" fillId="34" borderId="52" xfId="63" applyFont="1" applyFill="1" applyBorder="1" applyAlignment="1" applyProtection="1">
      <alignment horizontal="distributed" vertical="center" indent="1"/>
      <protection/>
    </xf>
    <xf numFmtId="0" fontId="7" fillId="34" borderId="53" xfId="63" applyFont="1" applyFill="1" applyBorder="1" applyAlignment="1" applyProtection="1">
      <alignment horizontal="distributed" vertical="center" indent="1"/>
      <protection/>
    </xf>
    <xf numFmtId="185" fontId="7" fillId="34" borderId="52" xfId="51" applyNumberFormat="1" applyFont="1" applyFill="1" applyBorder="1" applyAlignment="1" applyProtection="1">
      <alignment horizontal="center" vertical="center" shrinkToFit="1"/>
      <protection/>
    </xf>
    <xf numFmtId="0" fontId="7" fillId="34" borderId="54" xfId="63" applyFont="1" applyFill="1" applyBorder="1" applyAlignment="1" applyProtection="1">
      <alignment horizontal="center" vertical="center" shrinkToFit="1"/>
      <protection/>
    </xf>
    <xf numFmtId="0" fontId="7" fillId="34" borderId="51" xfId="63" applyFont="1" applyFill="1" applyBorder="1" applyAlignment="1" applyProtection="1">
      <alignment horizontal="center" vertical="center" shrinkToFit="1"/>
      <protection/>
    </xf>
    <xf numFmtId="4" fontId="7" fillId="34" borderId="55" xfId="63" applyNumberFormat="1" applyFont="1" applyFill="1" applyBorder="1" applyAlignment="1" applyProtection="1">
      <alignment horizontal="center" vertical="center" shrinkToFit="1"/>
      <protection/>
    </xf>
    <xf numFmtId="0" fontId="7" fillId="34" borderId="55" xfId="63" applyFont="1" applyFill="1" applyBorder="1" applyAlignment="1" applyProtection="1">
      <alignment horizontal="center" vertical="center" shrinkToFit="1"/>
      <protection/>
    </xf>
    <xf numFmtId="183" fontId="5" fillId="34" borderId="55" xfId="0" applyNumberFormat="1" applyFont="1" applyFill="1" applyBorder="1" applyAlignment="1" applyProtection="1">
      <alignment horizontal="center" vertical="center" shrinkToFit="1"/>
      <protection/>
    </xf>
    <xf numFmtId="182" fontId="7" fillId="34" borderId="52" xfId="63" applyNumberFormat="1" applyFont="1" applyFill="1" applyBorder="1" applyAlignment="1" applyProtection="1">
      <alignment horizontal="right" vertical="center" shrinkToFit="1"/>
      <protection/>
    </xf>
    <xf numFmtId="183" fontId="7" fillId="34" borderId="53" xfId="63" applyNumberFormat="1" applyFont="1" applyFill="1" applyBorder="1" applyAlignment="1" applyProtection="1">
      <alignment horizontal="center" vertical="center" shrinkToFit="1"/>
      <protection/>
    </xf>
    <xf numFmtId="182" fontId="7" fillId="34" borderId="16" xfId="63" applyNumberFormat="1" applyFont="1" applyFill="1" applyBorder="1" applyAlignment="1" applyProtection="1">
      <alignment horizontal="right" vertical="center" shrinkToFit="1"/>
      <protection/>
    </xf>
    <xf numFmtId="0" fontId="7" fillId="34" borderId="15" xfId="63" applyFont="1" applyFill="1" applyBorder="1" applyAlignment="1" applyProtection="1">
      <alignment horizontal="center" vertical="center" shrinkToFit="1"/>
      <protection/>
    </xf>
    <xf numFmtId="0" fontId="7" fillId="34" borderId="12" xfId="63" applyFont="1" applyFill="1" applyBorder="1" applyAlignment="1" applyProtection="1">
      <alignment horizontal="center" vertical="center" shrinkToFit="1"/>
      <protection/>
    </xf>
    <xf numFmtId="183" fontId="7" fillId="34" borderId="56" xfId="63" applyNumberFormat="1" applyFont="1" applyFill="1" applyBorder="1" applyAlignment="1" applyProtection="1">
      <alignment horizontal="center" vertical="center" shrinkToFit="1"/>
      <protection/>
    </xf>
    <xf numFmtId="183" fontId="7" fillId="34" borderId="57" xfId="63" applyNumberFormat="1" applyFont="1" applyFill="1" applyBorder="1" applyAlignment="1" applyProtection="1">
      <alignment horizontal="center" vertical="center" shrinkToFit="1"/>
      <protection/>
    </xf>
    <xf numFmtId="0" fontId="5" fillId="34" borderId="58" xfId="0" applyFont="1" applyFill="1" applyBorder="1" applyAlignment="1" applyProtection="1">
      <alignment horizontal="center" vertical="center" shrinkToFit="1"/>
      <protection/>
    </xf>
    <xf numFmtId="0" fontId="10" fillId="34" borderId="14" xfId="63" applyFont="1" applyFill="1" applyBorder="1" applyAlignment="1" applyProtection="1">
      <alignment horizontal="center" vertical="center" shrinkToFit="1"/>
      <protection/>
    </xf>
    <xf numFmtId="183" fontId="7" fillId="34" borderId="15" xfId="63" applyNumberFormat="1" applyFont="1" applyFill="1" applyBorder="1" applyAlignment="1" applyProtection="1">
      <alignment horizontal="center" vertical="center" shrinkToFit="1"/>
      <protection/>
    </xf>
    <xf numFmtId="183" fontId="7" fillId="36" borderId="59" xfId="63" applyNumberFormat="1" applyFont="1" applyFill="1" applyBorder="1" applyAlignment="1" applyProtection="1">
      <alignment horizontal="center" vertical="center" shrinkToFit="1"/>
      <protection/>
    </xf>
    <xf numFmtId="183" fontId="7" fillId="34" borderId="60" xfId="63" applyNumberFormat="1" applyFont="1" applyFill="1" applyBorder="1" applyAlignment="1" applyProtection="1">
      <alignment horizontal="center" vertical="center" shrinkToFit="1"/>
      <protection/>
    </xf>
    <xf numFmtId="187" fontId="7" fillId="34" borderId="16" xfId="63" applyNumberFormat="1" applyFont="1" applyFill="1" applyBorder="1" applyAlignment="1" applyProtection="1">
      <alignment horizontal="right" vertical="center" shrinkToFit="1"/>
      <protection/>
    </xf>
    <xf numFmtId="0" fontId="7" fillId="34" borderId="61" xfId="63" applyFont="1" applyFill="1" applyBorder="1" applyAlignment="1" applyProtection="1">
      <alignment horizontal="center" vertical="center" shrinkToFit="1"/>
      <protection/>
    </xf>
    <xf numFmtId="183" fontId="5" fillId="34" borderId="48" xfId="0" applyNumberFormat="1" applyFont="1" applyFill="1" applyBorder="1" applyAlignment="1" applyProtection="1">
      <alignment horizontal="center" vertical="center" shrinkToFit="1"/>
      <protection/>
    </xf>
    <xf numFmtId="183" fontId="7" fillId="34" borderId="62" xfId="63" applyNumberFormat="1" applyFont="1" applyFill="1" applyBorder="1" applyAlignment="1" applyProtection="1">
      <alignment horizontal="center" vertical="center" shrinkToFit="1"/>
      <protection/>
    </xf>
    <xf numFmtId="0" fontId="7" fillId="34" borderId="14" xfId="63" applyFont="1" applyFill="1" applyBorder="1" applyAlignment="1" applyProtection="1">
      <alignment horizontal="center" vertical="center" shrinkToFit="1"/>
      <protection/>
    </xf>
    <xf numFmtId="183" fontId="7" fillId="34" borderId="63" xfId="63" applyNumberFormat="1" applyFont="1" applyFill="1" applyBorder="1" applyAlignment="1" applyProtection="1">
      <alignment horizontal="center" vertical="center" shrinkToFit="1"/>
      <protection/>
    </xf>
    <xf numFmtId="0" fontId="7" fillId="34" borderId="60" xfId="63" applyFont="1" applyFill="1" applyBorder="1" applyAlignment="1" applyProtection="1">
      <alignment horizontal="center" vertical="center" shrinkToFit="1"/>
      <protection/>
    </xf>
    <xf numFmtId="183" fontId="5" fillId="34" borderId="63" xfId="0" applyNumberFormat="1" applyFont="1" applyFill="1" applyBorder="1" applyAlignment="1" applyProtection="1">
      <alignment horizontal="center" vertical="center" shrinkToFit="1"/>
      <protection/>
    </xf>
    <xf numFmtId="183" fontId="10" fillId="34" borderId="54" xfId="63" applyNumberFormat="1" applyFont="1" applyFill="1" applyBorder="1" applyAlignment="1" applyProtection="1">
      <alignment horizontal="center" vertical="center" shrinkToFit="1"/>
      <protection/>
    </xf>
    <xf numFmtId="183" fontId="7" fillId="36" borderId="53" xfId="63" applyNumberFormat="1" applyFont="1" applyFill="1" applyBorder="1" applyAlignment="1" applyProtection="1">
      <alignment horizontal="center" vertical="center" shrinkToFit="1"/>
      <protection/>
    </xf>
    <xf numFmtId="0" fontId="7" fillId="34" borderId="56" xfId="63" applyFont="1" applyFill="1" applyBorder="1" applyAlignment="1" applyProtection="1">
      <alignment horizontal="center" vertical="center" shrinkToFit="1"/>
      <protection/>
    </xf>
    <xf numFmtId="183" fontId="58" fillId="0" borderId="56" xfId="0" applyNumberFormat="1" applyFont="1" applyBorder="1" applyAlignment="1" applyProtection="1">
      <alignment horizontal="center" vertical="center" shrinkToFit="1"/>
      <protection/>
    </xf>
    <xf numFmtId="182" fontId="7" fillId="34" borderId="19" xfId="63" applyNumberFormat="1" applyFont="1" applyFill="1" applyBorder="1" applyAlignment="1" applyProtection="1">
      <alignment horizontal="right" vertical="center" shrinkToFit="1"/>
      <protection/>
    </xf>
    <xf numFmtId="183" fontId="7" fillId="34" borderId="61" xfId="63" applyNumberFormat="1" applyFont="1" applyFill="1" applyBorder="1" applyAlignment="1" applyProtection="1">
      <alignment horizontal="center" vertical="center" shrinkToFit="1"/>
      <protection/>
    </xf>
    <xf numFmtId="0" fontId="58" fillId="0" borderId="61" xfId="0" applyFont="1" applyBorder="1" applyAlignment="1" applyProtection="1">
      <alignment horizontal="center" vertical="center" shrinkToFit="1"/>
      <protection/>
    </xf>
    <xf numFmtId="183" fontId="58" fillId="0" borderId="61" xfId="0" applyNumberFormat="1" applyFont="1" applyBorder="1" applyAlignment="1" applyProtection="1">
      <alignment vertical="center" shrinkToFit="1"/>
      <protection/>
    </xf>
    <xf numFmtId="0" fontId="5" fillId="34" borderId="64" xfId="0" applyFont="1" applyFill="1" applyBorder="1" applyAlignment="1" applyProtection="1">
      <alignment vertical="center" textRotation="255"/>
      <protection/>
    </xf>
    <xf numFmtId="183" fontId="7" fillId="34" borderId="65" xfId="63" applyNumberFormat="1" applyFont="1" applyFill="1" applyBorder="1" applyAlignment="1" applyProtection="1">
      <alignment horizontal="center" vertical="center" shrinkToFit="1"/>
      <protection/>
    </xf>
    <xf numFmtId="3" fontId="7" fillId="34" borderId="66" xfId="63" applyNumberFormat="1" applyFont="1" applyFill="1" applyBorder="1" applyAlignment="1" applyProtection="1">
      <alignment horizontal="center" vertical="center" shrinkToFit="1"/>
      <protection/>
    </xf>
    <xf numFmtId="183" fontId="7" fillId="34" borderId="66" xfId="63" applyNumberFormat="1" applyFont="1" applyFill="1" applyBorder="1" applyAlignment="1" applyProtection="1">
      <alignment horizontal="center" vertical="center" shrinkToFit="1"/>
      <protection/>
    </xf>
    <xf numFmtId="183" fontId="7" fillId="34" borderId="67" xfId="63" applyNumberFormat="1" applyFont="1" applyFill="1" applyBorder="1" applyAlignment="1" applyProtection="1">
      <alignment horizontal="center" vertical="center" shrinkToFit="1"/>
      <protection/>
    </xf>
    <xf numFmtId="0" fontId="5" fillId="34" borderId="68" xfId="0" applyFont="1" applyFill="1" applyBorder="1" applyAlignment="1" applyProtection="1">
      <alignment vertical="center"/>
      <protection/>
    </xf>
    <xf numFmtId="183" fontId="7" fillId="34" borderId="69" xfId="63" applyNumberFormat="1" applyFont="1" applyFill="1" applyBorder="1" applyAlignment="1" applyProtection="1">
      <alignment horizontal="center" vertical="center" shrinkToFit="1"/>
      <protection/>
    </xf>
    <xf numFmtId="0" fontId="58" fillId="0" borderId="70" xfId="0" applyFont="1" applyBorder="1" applyAlignment="1" applyProtection="1">
      <alignment horizontal="center" vertical="center" shrinkToFit="1"/>
      <protection/>
    </xf>
    <xf numFmtId="183" fontId="5" fillId="34" borderId="71" xfId="0" applyNumberFormat="1" applyFont="1" applyFill="1" applyBorder="1" applyAlignment="1" applyProtection="1">
      <alignment horizontal="center" vertical="center" shrinkToFit="1"/>
      <protection/>
    </xf>
    <xf numFmtId="183" fontId="7" fillId="34" borderId="72" xfId="63" applyNumberFormat="1" applyFont="1" applyFill="1" applyBorder="1" applyAlignment="1" applyProtection="1">
      <alignment horizontal="center" vertical="center" shrinkToFit="1"/>
      <protection/>
    </xf>
    <xf numFmtId="0" fontId="58" fillId="0" borderId="0" xfId="0" applyFont="1" applyAlignment="1" applyProtection="1">
      <alignment horizontal="right" vertical="center"/>
      <protection/>
    </xf>
    <xf numFmtId="0" fontId="4" fillId="34" borderId="21" xfId="0" applyNumberFormat="1" applyFont="1" applyFill="1" applyBorder="1" applyAlignment="1" applyProtection="1">
      <alignment horizontal="right" vertical="center"/>
      <protection/>
    </xf>
    <xf numFmtId="0" fontId="57" fillId="0" borderId="11" xfId="0" applyFont="1" applyBorder="1" applyAlignment="1">
      <alignment horizontal="center" vertical="center"/>
    </xf>
    <xf numFmtId="0" fontId="57" fillId="0" borderId="0" xfId="0" applyFont="1" applyBorder="1" applyAlignment="1">
      <alignment horizontal="center" vertical="center"/>
    </xf>
    <xf numFmtId="0" fontId="57" fillId="0" borderId="0" xfId="0" applyFont="1" applyBorder="1" applyAlignment="1">
      <alignment horizontal="center" vertical="center" wrapText="1"/>
    </xf>
    <xf numFmtId="0" fontId="0" fillId="0" borderId="0" xfId="0" applyAlignment="1">
      <alignment horizontal="center" vertical="center"/>
    </xf>
    <xf numFmtId="0" fontId="0" fillId="0" borderId="0" xfId="0" applyBorder="1" applyAlignment="1">
      <alignment horizontal="center" vertical="center"/>
    </xf>
    <xf numFmtId="0" fontId="0" fillId="0" borderId="11" xfId="0" applyFill="1" applyBorder="1" applyAlignment="1">
      <alignment vertical="center" wrapText="1"/>
    </xf>
    <xf numFmtId="0" fontId="0" fillId="0" borderId="10" xfId="0" applyFill="1" applyBorder="1" applyAlignment="1">
      <alignment vertical="center" wrapText="1"/>
    </xf>
    <xf numFmtId="0" fontId="0" fillId="0" borderId="10" xfId="0" applyFill="1" applyBorder="1" applyAlignment="1">
      <alignment vertical="center"/>
    </xf>
    <xf numFmtId="0" fontId="0" fillId="0" borderId="13" xfId="0" applyFill="1" applyBorder="1" applyAlignment="1">
      <alignment vertical="center" wrapText="1"/>
    </xf>
    <xf numFmtId="0" fontId="0" fillId="0" borderId="0" xfId="0" applyFill="1" applyBorder="1" applyAlignment="1">
      <alignment vertical="center" wrapText="1"/>
    </xf>
    <xf numFmtId="0" fontId="0" fillId="0" borderId="0" xfId="0" applyFill="1" applyBorder="1" applyAlignment="1">
      <alignment vertical="center"/>
    </xf>
    <xf numFmtId="0" fontId="57" fillId="0" borderId="20" xfId="0" applyFont="1" applyBorder="1" applyAlignment="1">
      <alignment horizontal="center" vertical="center"/>
    </xf>
    <xf numFmtId="0" fontId="57" fillId="0" borderId="0" xfId="0" applyFont="1" applyAlignment="1">
      <alignment horizontal="left" vertical="center" shrinkToFit="1"/>
    </xf>
    <xf numFmtId="0" fontId="57" fillId="0" borderId="0" xfId="0" applyFont="1" applyAlignment="1">
      <alignment horizontal="left" vertical="center" wrapText="1"/>
    </xf>
    <xf numFmtId="0" fontId="0" fillId="0" borderId="0" xfId="0" applyAlignment="1">
      <alignment horizontal="center" vertical="center"/>
    </xf>
    <xf numFmtId="0" fontId="0" fillId="0" borderId="0" xfId="0" applyBorder="1" applyAlignment="1">
      <alignment vertical="center" shrinkToFit="1"/>
    </xf>
    <xf numFmtId="0" fontId="57" fillId="0" borderId="0" xfId="0" applyFont="1" applyAlignment="1">
      <alignment vertical="center" wrapText="1"/>
    </xf>
    <xf numFmtId="176" fontId="59" fillId="0" borderId="0" xfId="0" applyNumberFormat="1" applyFont="1" applyBorder="1" applyAlignment="1">
      <alignment horizontal="center" vertical="center"/>
    </xf>
    <xf numFmtId="12" fontId="59" fillId="0" borderId="0" xfId="0" applyNumberFormat="1" applyFont="1" applyBorder="1" applyAlignment="1">
      <alignment horizontal="center" vertical="center"/>
    </xf>
    <xf numFmtId="0" fontId="57" fillId="0" borderId="0" xfId="0" applyFont="1" applyBorder="1" applyAlignment="1">
      <alignment vertical="center" wrapText="1"/>
    </xf>
    <xf numFmtId="0" fontId="0" fillId="0" borderId="0" xfId="0" applyBorder="1" applyAlignment="1">
      <alignment vertical="center" wrapText="1"/>
    </xf>
    <xf numFmtId="176" fontId="0" fillId="0" borderId="0" xfId="0" applyNumberFormat="1" applyAlignment="1">
      <alignment vertical="center"/>
    </xf>
    <xf numFmtId="0" fontId="57" fillId="0" borderId="11" xfId="0" applyFont="1" applyBorder="1" applyAlignment="1">
      <alignment horizontal="center" vertical="center"/>
    </xf>
    <xf numFmtId="0" fontId="57" fillId="0" borderId="10" xfId="0" applyFont="1" applyBorder="1" applyAlignment="1">
      <alignment vertical="center" shrinkToFit="1"/>
    </xf>
    <xf numFmtId="0" fontId="57" fillId="0" borderId="0" xfId="0" applyFont="1" applyAlignment="1">
      <alignment vertical="center" shrinkToFit="1"/>
    </xf>
    <xf numFmtId="0" fontId="57" fillId="0" borderId="18" xfId="0" applyFont="1" applyBorder="1" applyAlignment="1">
      <alignment horizontal="center" vertical="center" wrapText="1"/>
    </xf>
    <xf numFmtId="0" fontId="57" fillId="0" borderId="10" xfId="0" applyFont="1" applyBorder="1" applyAlignment="1">
      <alignment horizontal="left" vertical="center"/>
    </xf>
    <xf numFmtId="0" fontId="57" fillId="0" borderId="12" xfId="0" applyFont="1" applyBorder="1" applyAlignment="1">
      <alignment horizontal="left" vertical="center"/>
    </xf>
    <xf numFmtId="0" fontId="57" fillId="0" borderId="18" xfId="0" applyFont="1" applyBorder="1" applyAlignment="1">
      <alignment horizontal="left" vertical="center"/>
    </xf>
    <xf numFmtId="0" fontId="57" fillId="0" borderId="18" xfId="0" applyFont="1" applyBorder="1" applyAlignment="1">
      <alignment horizontal="center" vertical="center"/>
    </xf>
    <xf numFmtId="0" fontId="57" fillId="0" borderId="18" xfId="0" applyFont="1" applyBorder="1" applyAlignment="1">
      <alignment horizontal="center" vertical="center" shrinkToFit="1"/>
    </xf>
    <xf numFmtId="0" fontId="0" fillId="0" borderId="18" xfId="0" applyBorder="1" applyAlignment="1">
      <alignment horizontal="left" vertical="center" wrapText="1"/>
    </xf>
    <xf numFmtId="0" fontId="60" fillId="0" borderId="0" xfId="0" applyFont="1" applyAlignment="1">
      <alignment horizontal="center" vertical="center"/>
    </xf>
    <xf numFmtId="0" fontId="57" fillId="0" borderId="43" xfId="0" applyFont="1" applyBorder="1" applyAlignment="1">
      <alignment horizontal="center" vertical="center"/>
    </xf>
    <xf numFmtId="0" fontId="57" fillId="0" borderId="19" xfId="0" applyFont="1" applyBorder="1" applyAlignment="1">
      <alignment horizontal="center" vertical="center"/>
    </xf>
    <xf numFmtId="0" fontId="57" fillId="0" borderId="20" xfId="0" applyFont="1" applyBorder="1" applyAlignment="1">
      <alignment horizontal="center" vertical="center"/>
    </xf>
    <xf numFmtId="0" fontId="0" fillId="0" borderId="15" xfId="0"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176" fontId="0" fillId="0" borderId="18" xfId="0" applyNumberFormat="1" applyFont="1" applyBorder="1" applyAlignment="1">
      <alignment horizontal="center" vertical="center" wrapText="1"/>
    </xf>
    <xf numFmtId="0" fontId="0" fillId="0" borderId="43" xfId="0"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61" fillId="0" borderId="11" xfId="0" applyFont="1" applyBorder="1" applyAlignment="1" applyProtection="1">
      <alignment horizontal="left" vertical="center" wrapText="1"/>
      <protection locked="0"/>
    </xf>
    <xf numFmtId="0" fontId="61" fillId="0" borderId="10" xfId="0" applyFont="1" applyBorder="1" applyAlignment="1">
      <alignment horizontal="left" vertical="center" wrapText="1"/>
    </xf>
    <xf numFmtId="0" fontId="61" fillId="0" borderId="12" xfId="0" applyFont="1" applyBorder="1" applyAlignment="1">
      <alignment horizontal="left" vertical="center" wrapText="1"/>
    </xf>
    <xf numFmtId="0" fontId="62" fillId="0" borderId="11" xfId="0" applyFont="1" applyBorder="1" applyAlignment="1" applyProtection="1">
      <alignment horizontal="left" vertical="center" wrapText="1"/>
      <protection locked="0"/>
    </xf>
    <xf numFmtId="0" fontId="62" fillId="0" borderId="10" xfId="0" applyFont="1" applyBorder="1" applyAlignment="1">
      <alignment horizontal="left" vertical="center" wrapText="1"/>
    </xf>
    <xf numFmtId="0" fontId="62" fillId="0" borderId="12" xfId="0" applyFont="1" applyBorder="1" applyAlignment="1">
      <alignment horizontal="left" vertical="center" wrapText="1"/>
    </xf>
    <xf numFmtId="0" fontId="57" fillId="0" borderId="11" xfId="0" applyFont="1" applyBorder="1" applyAlignment="1">
      <alignment horizontal="center" vertical="center"/>
    </xf>
    <xf numFmtId="0" fontId="57" fillId="0" borderId="10" xfId="0" applyFont="1" applyBorder="1" applyAlignment="1">
      <alignment horizontal="center" vertical="center"/>
    </xf>
    <xf numFmtId="0" fontId="57" fillId="0" borderId="12" xfId="0" applyFont="1" applyBorder="1" applyAlignment="1">
      <alignment horizontal="center" vertical="center"/>
    </xf>
    <xf numFmtId="0" fontId="57" fillId="0" borderId="15" xfId="0" applyFont="1" applyBorder="1" applyAlignment="1">
      <alignment horizontal="center" vertical="center"/>
    </xf>
    <xf numFmtId="0" fontId="57" fillId="0" borderId="16" xfId="0" applyFont="1" applyBorder="1" applyAlignment="1">
      <alignment horizontal="center" vertical="center"/>
    </xf>
    <xf numFmtId="0" fontId="57" fillId="0" borderId="17" xfId="0" applyFont="1" applyBorder="1" applyAlignment="1">
      <alignment horizontal="center" vertical="center"/>
    </xf>
    <xf numFmtId="0" fontId="0" fillId="0" borderId="11" xfId="0" applyBorder="1" applyAlignment="1">
      <alignment horizontal="left" vertical="center" wrapText="1"/>
    </xf>
    <xf numFmtId="0" fontId="0" fillId="0" borderId="10" xfId="0" applyBorder="1" applyAlignment="1">
      <alignment horizontal="left" vertical="center" wrapText="1"/>
    </xf>
    <xf numFmtId="0" fontId="0" fillId="0" borderId="12" xfId="0" applyBorder="1" applyAlignment="1">
      <alignment horizontal="left" vertical="center" wrapText="1"/>
    </xf>
    <xf numFmtId="176" fontId="0" fillId="0" borderId="18" xfId="0" applyNumberFormat="1" applyBorder="1" applyAlignment="1">
      <alignment horizontal="center" vertical="center"/>
    </xf>
    <xf numFmtId="0" fontId="57" fillId="0" borderId="11" xfId="0" applyFont="1" applyBorder="1" applyAlignment="1">
      <alignment horizontal="center" vertical="center" shrinkToFit="1"/>
    </xf>
    <xf numFmtId="0" fontId="57" fillId="0" borderId="10" xfId="0" applyFont="1" applyBorder="1" applyAlignment="1">
      <alignment horizontal="center" vertical="center" shrinkToFit="1"/>
    </xf>
    <xf numFmtId="0" fontId="57" fillId="0" borderId="12" xfId="0" applyFont="1" applyBorder="1" applyAlignment="1">
      <alignment horizontal="center" vertical="center" shrinkToFit="1"/>
    </xf>
    <xf numFmtId="0" fontId="57" fillId="0" borderId="46" xfId="0" applyFont="1" applyBorder="1" applyAlignment="1">
      <alignment horizontal="center" vertical="center"/>
    </xf>
    <xf numFmtId="0" fontId="57" fillId="0" borderId="40" xfId="0" applyFont="1" applyBorder="1" applyAlignment="1">
      <alignment horizontal="center" vertical="center"/>
    </xf>
    <xf numFmtId="0" fontId="63" fillId="0" borderId="46" xfId="0" applyFont="1" applyBorder="1" applyAlignment="1">
      <alignment horizontal="center" vertical="center"/>
    </xf>
    <xf numFmtId="0" fontId="63" fillId="0" borderId="40" xfId="0" applyFont="1" applyBorder="1" applyAlignment="1">
      <alignment horizontal="center" vertical="center"/>
    </xf>
    <xf numFmtId="0" fontId="60" fillId="0" borderId="46" xfId="0" applyFont="1" applyBorder="1" applyAlignment="1">
      <alignment horizontal="center" vertical="center"/>
    </xf>
    <xf numFmtId="0" fontId="60" fillId="0" borderId="40" xfId="0" applyFont="1" applyBorder="1" applyAlignment="1">
      <alignment horizontal="center" vertical="center"/>
    </xf>
    <xf numFmtId="0" fontId="60" fillId="0" borderId="18" xfId="0" applyFont="1" applyBorder="1" applyAlignment="1">
      <alignment horizontal="center" vertical="center" wrapText="1"/>
    </xf>
    <xf numFmtId="0" fontId="57" fillId="0" borderId="11" xfId="0" applyFont="1" applyBorder="1" applyAlignment="1">
      <alignment horizontal="center" vertical="center" wrapText="1"/>
    </xf>
    <xf numFmtId="0" fontId="57" fillId="0" borderId="10" xfId="0" applyFont="1" applyBorder="1" applyAlignment="1">
      <alignment horizontal="center" vertical="center" wrapText="1"/>
    </xf>
    <xf numFmtId="0" fontId="57" fillId="0" borderId="12" xfId="0" applyFont="1" applyBorder="1" applyAlignment="1">
      <alignment horizontal="center" vertical="center" wrapText="1"/>
    </xf>
    <xf numFmtId="0" fontId="57" fillId="0" borderId="13" xfId="0" applyFont="1" applyBorder="1" applyAlignment="1">
      <alignment horizontal="center" vertical="center" wrapText="1"/>
    </xf>
    <xf numFmtId="0" fontId="57" fillId="0" borderId="0" xfId="0" applyFont="1" applyBorder="1" applyAlignment="1">
      <alignment horizontal="center" vertical="center" wrapText="1"/>
    </xf>
    <xf numFmtId="0" fontId="57" fillId="0" borderId="14" xfId="0" applyFont="1" applyBorder="1" applyAlignment="1">
      <alignment horizontal="center" vertical="center" wrapText="1"/>
    </xf>
    <xf numFmtId="0" fontId="57" fillId="0" borderId="15" xfId="0" applyFont="1" applyBorder="1" applyAlignment="1">
      <alignment horizontal="center" vertical="center" wrapText="1"/>
    </xf>
    <xf numFmtId="0" fontId="57" fillId="0" borderId="16" xfId="0" applyFont="1" applyBorder="1" applyAlignment="1">
      <alignment horizontal="center" vertical="center" wrapText="1"/>
    </xf>
    <xf numFmtId="0" fontId="57" fillId="0" borderId="17" xfId="0" applyFont="1" applyBorder="1" applyAlignment="1">
      <alignment horizontal="center" vertical="center" wrapText="1"/>
    </xf>
    <xf numFmtId="0" fontId="0" fillId="0" borderId="11" xfId="0"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0" borderId="0" xfId="0" applyBorder="1" applyAlignment="1">
      <alignment horizontal="left" vertical="center"/>
    </xf>
    <xf numFmtId="0" fontId="0" fillId="0" borderId="14" xfId="0" applyBorder="1" applyAlignment="1">
      <alignment horizontal="left" vertical="center"/>
    </xf>
    <xf numFmtId="0" fontId="57" fillId="0" borderId="13" xfId="0" applyFont="1" applyBorder="1" applyAlignment="1">
      <alignment horizontal="left" vertical="center" wrapText="1"/>
    </xf>
    <xf numFmtId="0" fontId="57" fillId="0" borderId="0" xfId="0" applyFont="1" applyBorder="1" applyAlignment="1">
      <alignment horizontal="left" vertical="center" wrapText="1"/>
    </xf>
    <xf numFmtId="0" fontId="57" fillId="0" borderId="14" xfId="0" applyFont="1" applyBorder="1" applyAlignment="1">
      <alignment horizontal="left" vertical="center" wrapText="1"/>
    </xf>
    <xf numFmtId="0" fontId="57" fillId="0" borderId="15" xfId="0" applyFont="1" applyBorder="1" applyAlignment="1">
      <alignment horizontal="left" vertical="center" wrapText="1"/>
    </xf>
    <xf numFmtId="0" fontId="57" fillId="0" borderId="16" xfId="0" applyFont="1" applyBorder="1" applyAlignment="1">
      <alignment horizontal="left" vertical="center" wrapText="1"/>
    </xf>
    <xf numFmtId="0" fontId="57" fillId="0" borderId="17" xfId="0" applyFont="1" applyBorder="1" applyAlignment="1">
      <alignment horizontal="left" vertical="center" wrapText="1"/>
    </xf>
    <xf numFmtId="0" fontId="64" fillId="0" borderId="13" xfId="0" applyFont="1" applyBorder="1" applyAlignment="1">
      <alignment horizontal="center" vertical="center"/>
    </xf>
    <xf numFmtId="0" fontId="64" fillId="0" borderId="0" xfId="0" applyFont="1" applyBorder="1" applyAlignment="1">
      <alignment horizontal="center" vertical="center"/>
    </xf>
    <xf numFmtId="0" fontId="64" fillId="0" borderId="14" xfId="0" applyFont="1" applyBorder="1" applyAlignment="1">
      <alignment horizontal="center" vertical="center"/>
    </xf>
    <xf numFmtId="0" fontId="64" fillId="0" borderId="15" xfId="0" applyFont="1" applyBorder="1" applyAlignment="1">
      <alignment horizontal="center" vertical="center"/>
    </xf>
    <xf numFmtId="0" fontId="64" fillId="0" borderId="16" xfId="0" applyFont="1" applyBorder="1" applyAlignment="1">
      <alignment horizontal="center" vertical="center"/>
    </xf>
    <xf numFmtId="0" fontId="64" fillId="0" borderId="17" xfId="0" applyFont="1" applyBorder="1" applyAlignment="1">
      <alignment horizontal="center" vertical="center"/>
    </xf>
    <xf numFmtId="0" fontId="57" fillId="0" borderId="11" xfId="0" applyFont="1" applyBorder="1" applyAlignment="1">
      <alignment horizontal="left" vertical="center" wrapText="1"/>
    </xf>
    <xf numFmtId="0" fontId="57" fillId="0" borderId="10" xfId="0" applyFont="1" applyBorder="1" applyAlignment="1">
      <alignment horizontal="left" vertical="center" wrapText="1"/>
    </xf>
    <xf numFmtId="0" fontId="57" fillId="0" borderId="12" xfId="0" applyFont="1" applyBorder="1" applyAlignment="1">
      <alignment horizontal="left" vertical="center" wrapText="1"/>
    </xf>
    <xf numFmtId="179" fontId="59" fillId="0" borderId="19" xfId="0" applyNumberFormat="1" applyFont="1" applyBorder="1" applyAlignment="1">
      <alignment horizontal="center" vertical="center"/>
    </xf>
    <xf numFmtId="0" fontId="0" fillId="0" borderId="43"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177" fontId="0" fillId="0" borderId="18" xfId="0" applyNumberFormat="1" applyBorder="1" applyAlignment="1">
      <alignment horizontal="center" vertical="center" wrapText="1"/>
    </xf>
    <xf numFmtId="177" fontId="0" fillId="0" borderId="43" xfId="0" applyNumberFormat="1" applyBorder="1" applyAlignment="1">
      <alignment horizontal="center" vertical="center" wrapText="1"/>
    </xf>
    <xf numFmtId="0" fontId="0" fillId="0" borderId="46" xfId="0" applyBorder="1" applyAlignment="1">
      <alignment horizontal="center" vertical="center" wrapText="1"/>
    </xf>
    <xf numFmtId="0" fontId="0" fillId="0" borderId="40" xfId="0" applyBorder="1" applyAlignment="1">
      <alignment horizontal="center" vertical="center" wrapText="1"/>
    </xf>
    <xf numFmtId="0" fontId="0" fillId="0" borderId="46" xfId="0" applyBorder="1" applyAlignment="1">
      <alignment horizontal="center" vertical="center"/>
    </xf>
    <xf numFmtId="0" fontId="0" fillId="0" borderId="11" xfId="0" applyBorder="1" applyAlignment="1">
      <alignment horizontal="center" vertical="center"/>
    </xf>
    <xf numFmtId="0" fontId="0" fillId="0" borderId="40" xfId="0" applyBorder="1" applyAlignment="1">
      <alignment horizontal="center" vertical="center"/>
    </xf>
    <xf numFmtId="0" fontId="0" fillId="0" borderId="15" xfId="0" applyBorder="1" applyAlignment="1">
      <alignment horizontal="center" vertical="center"/>
    </xf>
    <xf numFmtId="0" fontId="0" fillId="0" borderId="12" xfId="0" applyBorder="1" applyAlignment="1">
      <alignment horizontal="center" vertical="center"/>
    </xf>
    <xf numFmtId="0" fontId="0" fillId="0" borderId="17" xfId="0" applyBorder="1" applyAlignment="1">
      <alignment horizontal="center" vertical="center"/>
    </xf>
    <xf numFmtId="0" fontId="0" fillId="0" borderId="43" xfId="0" applyBorder="1" applyAlignment="1">
      <alignment horizontal="left" vertical="center"/>
    </xf>
    <xf numFmtId="0" fontId="0" fillId="0" borderId="19" xfId="0" applyBorder="1" applyAlignment="1">
      <alignment horizontal="left" vertical="center"/>
    </xf>
    <xf numFmtId="176" fontId="59" fillId="0" borderId="11" xfId="0" applyNumberFormat="1" applyFont="1" applyBorder="1" applyAlignment="1">
      <alignment horizontal="center" vertical="center"/>
    </xf>
    <xf numFmtId="176" fontId="59" fillId="0" borderId="10" xfId="0" applyNumberFormat="1" applyFont="1" applyBorder="1" applyAlignment="1">
      <alignment horizontal="center" vertical="center"/>
    </xf>
    <xf numFmtId="176" fontId="59" fillId="0" borderId="12" xfId="0" applyNumberFormat="1" applyFont="1" applyBorder="1" applyAlignment="1">
      <alignment horizontal="center" vertical="center"/>
    </xf>
    <xf numFmtId="176" fontId="59" fillId="0" borderId="15" xfId="0" applyNumberFormat="1" applyFont="1" applyBorder="1" applyAlignment="1">
      <alignment horizontal="center" vertical="center"/>
    </xf>
    <xf numFmtId="176" fontId="59" fillId="0" borderId="16" xfId="0" applyNumberFormat="1" applyFont="1" applyBorder="1" applyAlignment="1">
      <alignment horizontal="center" vertical="center"/>
    </xf>
    <xf numFmtId="176" fontId="59" fillId="0" borderId="17" xfId="0" applyNumberFormat="1" applyFont="1" applyBorder="1" applyAlignment="1">
      <alignment horizontal="center" vertical="center"/>
    </xf>
    <xf numFmtId="0" fontId="0" fillId="0" borderId="43" xfId="0" applyBorder="1" applyAlignment="1">
      <alignment horizontal="center" vertical="center" shrinkToFit="1"/>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38" fontId="59" fillId="0" borderId="13" xfId="49" applyFont="1" applyBorder="1" applyAlignment="1">
      <alignment horizontal="center" vertical="center"/>
    </xf>
    <xf numFmtId="38" fontId="59" fillId="0" borderId="14" xfId="49" applyFont="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176" fontId="59" fillId="0" borderId="11" xfId="0" applyNumberFormat="1" applyFont="1" applyBorder="1" applyAlignment="1">
      <alignment horizontal="center" vertical="center" wrapText="1"/>
    </xf>
    <xf numFmtId="176" fontId="59" fillId="0" borderId="10" xfId="0" applyNumberFormat="1" applyFont="1" applyBorder="1" applyAlignment="1">
      <alignment horizontal="center" vertical="center" wrapText="1"/>
    </xf>
    <xf numFmtId="176" fontId="59" fillId="0" borderId="12" xfId="0" applyNumberFormat="1" applyFont="1" applyBorder="1" applyAlignment="1">
      <alignment horizontal="center" vertical="center" wrapText="1"/>
    </xf>
    <xf numFmtId="176" fontId="59" fillId="0" borderId="15" xfId="0" applyNumberFormat="1" applyFont="1" applyBorder="1" applyAlignment="1">
      <alignment horizontal="center" vertical="center" wrapText="1"/>
    </xf>
    <xf numFmtId="176" fontId="59" fillId="0" borderId="16" xfId="0" applyNumberFormat="1" applyFont="1" applyBorder="1" applyAlignment="1">
      <alignment horizontal="center" vertical="center" wrapText="1"/>
    </xf>
    <xf numFmtId="176" fontId="59" fillId="0" borderId="17" xfId="0" applyNumberFormat="1" applyFont="1" applyBorder="1" applyAlignment="1">
      <alignment horizontal="center" vertical="center" wrapText="1"/>
    </xf>
    <xf numFmtId="176" fontId="57" fillId="0" borderId="46" xfId="0" applyNumberFormat="1" applyFont="1" applyFill="1" applyBorder="1" applyAlignment="1">
      <alignment horizontal="right" vertical="center"/>
    </xf>
    <xf numFmtId="0" fontId="0" fillId="0" borderId="0" xfId="0" applyAlignment="1">
      <alignment horizontal="center" vertical="center"/>
    </xf>
    <xf numFmtId="12" fontId="59" fillId="0" borderId="43" xfId="0" applyNumberFormat="1" applyFont="1" applyBorder="1" applyAlignment="1">
      <alignment horizontal="center" vertical="center"/>
    </xf>
    <xf numFmtId="12" fontId="59" fillId="0" borderId="19" xfId="0" applyNumberFormat="1" applyFont="1" applyBorder="1" applyAlignment="1">
      <alignment horizontal="center" vertical="center"/>
    </xf>
    <xf numFmtId="12" fontId="59" fillId="0" borderId="20" xfId="0" applyNumberFormat="1" applyFont="1"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68" xfId="0" applyBorder="1" applyAlignment="1">
      <alignment horizontal="center" vertical="center"/>
    </xf>
    <xf numFmtId="0" fontId="0" fillId="0" borderId="21" xfId="0" applyBorder="1" applyAlignment="1">
      <alignment horizontal="center" vertical="center"/>
    </xf>
    <xf numFmtId="0" fontId="0" fillId="0" borderId="71" xfId="0" applyBorder="1" applyAlignment="1">
      <alignment horizontal="center" vertical="center"/>
    </xf>
    <xf numFmtId="0" fontId="0" fillId="0" borderId="34"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176" fontId="57" fillId="0" borderId="34" xfId="0" applyNumberFormat="1" applyFont="1" applyFill="1" applyBorder="1" applyAlignment="1">
      <alignment horizontal="right" vertical="center"/>
    </xf>
    <xf numFmtId="176" fontId="57" fillId="0" borderId="32" xfId="0" applyNumberFormat="1" applyFont="1" applyFill="1" applyBorder="1" applyAlignment="1">
      <alignment horizontal="right" vertical="center"/>
    </xf>
    <xf numFmtId="176" fontId="57" fillId="0" borderId="33" xfId="0" applyNumberFormat="1" applyFont="1" applyFill="1" applyBorder="1" applyAlignment="1">
      <alignment horizontal="right" vertical="center"/>
    </xf>
    <xf numFmtId="0" fontId="0" fillId="0" borderId="0" xfId="0" applyBorder="1" applyAlignment="1">
      <alignment horizontal="center" vertical="center"/>
    </xf>
    <xf numFmtId="0" fontId="57" fillId="0" borderId="0" xfId="0" applyFont="1" applyAlignment="1">
      <alignment horizontal="center" vertical="center"/>
    </xf>
    <xf numFmtId="0" fontId="0" fillId="0" borderId="39" xfId="0" applyBorder="1" applyAlignment="1">
      <alignment horizontal="center" vertical="center"/>
    </xf>
    <xf numFmtId="0" fontId="0" fillId="0" borderId="31" xfId="0" applyBorder="1" applyAlignment="1">
      <alignment horizontal="center" vertical="center"/>
    </xf>
    <xf numFmtId="0" fontId="0" fillId="0" borderId="76" xfId="0" applyBorder="1" applyAlignment="1">
      <alignment horizontal="center" vertical="center"/>
    </xf>
    <xf numFmtId="176" fontId="57" fillId="37" borderId="76" xfId="0" applyNumberFormat="1" applyFont="1" applyFill="1" applyBorder="1" applyAlignment="1">
      <alignment horizontal="center" vertical="center"/>
    </xf>
    <xf numFmtId="176" fontId="57" fillId="0" borderId="11" xfId="0" applyNumberFormat="1" applyFont="1" applyBorder="1" applyAlignment="1">
      <alignment horizontal="right" vertical="center" shrinkToFit="1"/>
    </xf>
    <xf numFmtId="0" fontId="57" fillId="0" borderId="10" xfId="0" applyFont="1" applyBorder="1" applyAlignment="1">
      <alignment horizontal="right" vertical="center" shrinkToFit="1"/>
    </xf>
    <xf numFmtId="0" fontId="57" fillId="0" borderId="77" xfId="0" applyFont="1" applyBorder="1" applyAlignment="1">
      <alignment horizontal="right" vertical="center" shrinkToFit="1"/>
    </xf>
    <xf numFmtId="176" fontId="57" fillId="0" borderId="39" xfId="0" applyNumberFormat="1" applyFont="1" applyFill="1" applyBorder="1" applyAlignment="1">
      <alignment horizontal="right" vertical="center"/>
    </xf>
    <xf numFmtId="176" fontId="57" fillId="0" borderId="78" xfId="0" applyNumberFormat="1" applyFont="1" applyFill="1" applyBorder="1" applyAlignment="1">
      <alignment horizontal="right" vertical="center"/>
    </xf>
    <xf numFmtId="176" fontId="57" fillId="0" borderId="36" xfId="0" applyNumberFormat="1" applyFont="1" applyFill="1" applyBorder="1" applyAlignment="1">
      <alignment horizontal="right" vertical="center"/>
    </xf>
    <xf numFmtId="176" fontId="57" fillId="0" borderId="76" xfId="0" applyNumberFormat="1" applyFont="1" applyFill="1" applyBorder="1" applyAlignment="1">
      <alignment horizontal="right" vertical="center"/>
    </xf>
    <xf numFmtId="176" fontId="57" fillId="37" borderId="18" xfId="0" applyNumberFormat="1" applyFont="1" applyFill="1" applyBorder="1" applyAlignment="1">
      <alignment horizontal="center" vertical="center"/>
    </xf>
    <xf numFmtId="176" fontId="57" fillId="0" borderId="18" xfId="0" applyNumberFormat="1" applyFont="1" applyFill="1" applyBorder="1" applyAlignment="1">
      <alignment horizontal="right" vertical="center"/>
    </xf>
    <xf numFmtId="0" fontId="0" fillId="0" borderId="79" xfId="0" applyBorder="1" applyAlignment="1">
      <alignment horizontal="center" vertical="center"/>
    </xf>
    <xf numFmtId="176" fontId="57" fillId="0" borderId="80" xfId="0" applyNumberFormat="1" applyFont="1" applyFill="1" applyBorder="1" applyAlignment="1">
      <alignment horizontal="right" vertical="center"/>
    </xf>
    <xf numFmtId="0" fontId="57" fillId="0" borderId="39" xfId="0" applyFont="1" applyBorder="1" applyAlignment="1">
      <alignment horizontal="center" vertical="center" shrinkToFit="1"/>
    </xf>
    <xf numFmtId="0" fontId="57" fillId="0" borderId="78" xfId="0" applyFont="1" applyBorder="1" applyAlignment="1">
      <alignment horizontal="center" vertical="center" shrinkToFit="1"/>
    </xf>
    <xf numFmtId="0" fontId="0" fillId="0" borderId="81" xfId="0" applyBorder="1" applyAlignment="1">
      <alignment horizontal="center" vertical="center"/>
    </xf>
    <xf numFmtId="176" fontId="57" fillId="37" borderId="46" xfId="0" applyNumberFormat="1" applyFont="1" applyFill="1" applyBorder="1" applyAlignment="1">
      <alignment horizontal="center" vertical="center"/>
    </xf>
    <xf numFmtId="0" fontId="65" fillId="0" borderId="43" xfId="0" applyFont="1" applyBorder="1" applyAlignment="1">
      <alignment horizontal="center" vertical="center"/>
    </xf>
    <xf numFmtId="0" fontId="65" fillId="0" borderId="19" xfId="0" applyFont="1" applyBorder="1" applyAlignment="1">
      <alignment horizontal="center" vertical="center"/>
    </xf>
    <xf numFmtId="0" fontId="65" fillId="0" borderId="21" xfId="0" applyFont="1" applyBorder="1" applyAlignment="1">
      <alignment horizontal="center" vertical="center"/>
    </xf>
    <xf numFmtId="0" fontId="65" fillId="0" borderId="43" xfId="0" applyFont="1" applyBorder="1" applyAlignment="1">
      <alignment horizontal="center" vertical="center" shrinkToFit="1"/>
    </xf>
    <xf numFmtId="0" fontId="65" fillId="0" borderId="19" xfId="0" applyFont="1" applyBorder="1" applyAlignment="1">
      <alignment horizontal="center" vertical="center" shrinkToFit="1"/>
    </xf>
    <xf numFmtId="0" fontId="65" fillId="0" borderId="37" xfId="0" applyFont="1" applyBorder="1" applyAlignment="1">
      <alignment horizontal="center" vertical="center"/>
    </xf>
    <xf numFmtId="0" fontId="65" fillId="0" borderId="82" xfId="0" applyFont="1" applyBorder="1" applyAlignment="1">
      <alignment horizontal="center" vertical="center"/>
    </xf>
    <xf numFmtId="0" fontId="66" fillId="0" borderId="73" xfId="0" applyFont="1" applyBorder="1" applyAlignment="1">
      <alignment horizontal="center" vertical="center" wrapText="1"/>
    </xf>
    <xf numFmtId="0" fontId="66" fillId="0" borderId="83" xfId="0" applyFont="1" applyBorder="1" applyAlignment="1">
      <alignment horizontal="center" vertical="center" wrapText="1"/>
    </xf>
    <xf numFmtId="0" fontId="66" fillId="0" borderId="68" xfId="0" applyFont="1" applyBorder="1" applyAlignment="1">
      <alignment horizontal="center" vertical="center" wrapText="1"/>
    </xf>
    <xf numFmtId="0" fontId="65" fillId="0" borderId="43" xfId="0" applyFont="1" applyBorder="1" applyAlignment="1">
      <alignment horizontal="left" vertical="center"/>
    </xf>
    <xf numFmtId="0" fontId="65" fillId="0" borderId="19" xfId="0" applyFont="1" applyBorder="1" applyAlignment="1">
      <alignment horizontal="left" vertical="center"/>
    </xf>
    <xf numFmtId="0" fontId="65" fillId="0" borderId="37" xfId="0" applyFont="1" applyBorder="1" applyAlignment="1">
      <alignment horizontal="left" vertical="center"/>
    </xf>
    <xf numFmtId="0" fontId="65" fillId="0" borderId="82" xfId="0" applyFont="1" applyBorder="1" applyAlignment="1">
      <alignment horizontal="left" vertical="center"/>
    </xf>
    <xf numFmtId="176" fontId="57" fillId="0" borderId="43" xfId="0" applyNumberFormat="1" applyFont="1" applyFill="1" applyBorder="1" applyAlignment="1">
      <alignment horizontal="right" vertical="center"/>
    </xf>
    <xf numFmtId="176" fontId="57" fillId="0" borderId="19" xfId="0" applyNumberFormat="1" applyFont="1" applyFill="1" applyBorder="1" applyAlignment="1">
      <alignment horizontal="right" vertical="center"/>
    </xf>
    <xf numFmtId="176" fontId="57" fillId="0" borderId="20" xfId="0" applyNumberFormat="1" applyFont="1" applyFill="1" applyBorder="1" applyAlignment="1">
      <alignment horizontal="right" vertical="center"/>
    </xf>
    <xf numFmtId="0" fontId="65" fillId="0" borderId="84" xfId="0" applyFont="1" applyBorder="1" applyAlignment="1">
      <alignment horizontal="center" vertical="center"/>
    </xf>
    <xf numFmtId="176" fontId="57" fillId="0" borderId="40" xfId="0" applyNumberFormat="1" applyFont="1" applyFill="1" applyBorder="1" applyAlignment="1">
      <alignment horizontal="right" vertical="center"/>
    </xf>
    <xf numFmtId="176" fontId="57" fillId="0" borderId="85" xfId="0" applyNumberFormat="1" applyFont="1" applyFill="1" applyBorder="1" applyAlignment="1">
      <alignment horizontal="right" vertical="center"/>
    </xf>
    <xf numFmtId="0" fontId="57" fillId="0" borderId="0" xfId="0" applyFont="1" applyAlignment="1">
      <alignment horizontal="left" vertical="center" shrinkToFit="1"/>
    </xf>
    <xf numFmtId="176" fontId="57" fillId="0" borderId="18" xfId="0" applyNumberFormat="1" applyFont="1" applyFill="1" applyBorder="1" applyAlignment="1">
      <alignment horizontal="center" vertical="center"/>
    </xf>
    <xf numFmtId="0" fontId="65" fillId="0" borderId="44" xfId="0" applyFont="1" applyBorder="1" applyAlignment="1">
      <alignment horizontal="center" vertical="center"/>
    </xf>
    <xf numFmtId="0" fontId="65" fillId="0" borderId="86" xfId="0" applyFont="1" applyBorder="1" applyAlignment="1">
      <alignment horizontal="center" vertical="center"/>
    </xf>
    <xf numFmtId="0" fontId="65" fillId="0" borderId="87" xfId="0" applyFont="1" applyBorder="1" applyAlignment="1">
      <alignment horizontal="center" vertical="center"/>
    </xf>
    <xf numFmtId="0" fontId="65" fillId="0" borderId="45" xfId="0" applyFont="1" applyBorder="1" applyAlignment="1">
      <alignment horizontal="center" vertical="center"/>
    </xf>
    <xf numFmtId="0" fontId="65" fillId="0" borderId="16" xfId="0" applyFont="1" applyBorder="1" applyAlignment="1">
      <alignment horizontal="center" vertical="center"/>
    </xf>
    <xf numFmtId="176" fontId="57" fillId="0" borderId="88" xfId="0" applyNumberFormat="1" applyFont="1" applyBorder="1" applyAlignment="1">
      <alignment horizontal="center" vertical="center"/>
    </xf>
    <xf numFmtId="176" fontId="57" fillId="0" borderId="74" xfId="0" applyNumberFormat="1" applyFont="1" applyBorder="1" applyAlignment="1">
      <alignment horizontal="center" vertical="center"/>
    </xf>
    <xf numFmtId="176" fontId="57" fillId="0" borderId="46" xfId="0" applyNumberFormat="1" applyFont="1" applyBorder="1" applyAlignment="1">
      <alignment horizontal="center" vertical="center"/>
    </xf>
    <xf numFmtId="176" fontId="57" fillId="0" borderId="11" xfId="0" applyNumberFormat="1" applyFont="1" applyBorder="1" applyAlignment="1">
      <alignment horizontal="center" vertical="center"/>
    </xf>
    <xf numFmtId="176" fontId="57" fillId="0" borderId="43" xfId="0" applyNumberFormat="1" applyFont="1" applyFill="1" applyBorder="1" applyAlignment="1">
      <alignment horizontal="center" vertical="center"/>
    </xf>
    <xf numFmtId="176" fontId="57" fillId="0" borderId="20" xfId="0" applyNumberFormat="1" applyFont="1" applyFill="1" applyBorder="1" applyAlignment="1">
      <alignment horizontal="center" vertical="center"/>
    </xf>
    <xf numFmtId="0" fontId="66" fillId="0" borderId="73" xfId="0" applyFont="1" applyBorder="1" applyAlignment="1">
      <alignment horizontal="center" vertical="center"/>
    </xf>
    <xf numFmtId="0" fontId="66" fillId="0" borderId="74" xfId="0" applyFont="1" applyBorder="1" applyAlignment="1">
      <alignment horizontal="center" vertical="center"/>
    </xf>
    <xf numFmtId="0" fontId="66" fillId="0" borderId="75" xfId="0" applyFont="1" applyBorder="1" applyAlignment="1">
      <alignment horizontal="center" vertical="center"/>
    </xf>
    <xf numFmtId="0" fontId="66" fillId="0" borderId="68" xfId="0" applyFont="1" applyBorder="1" applyAlignment="1">
      <alignment horizontal="center" vertical="center"/>
    </xf>
    <xf numFmtId="0" fontId="66" fillId="0" borderId="21" xfId="0" applyFont="1" applyBorder="1" applyAlignment="1">
      <alignment horizontal="center" vertical="center"/>
    </xf>
    <xf numFmtId="0" fontId="66" fillId="0" borderId="71" xfId="0" applyFont="1" applyBorder="1" applyAlignment="1">
      <alignment horizontal="center" vertical="center"/>
    </xf>
    <xf numFmtId="176" fontId="57" fillId="0" borderId="39" xfId="0" applyNumberFormat="1" applyFont="1" applyFill="1" applyBorder="1" applyAlignment="1">
      <alignment horizontal="center" vertical="center"/>
    </xf>
    <xf numFmtId="176" fontId="57" fillId="0" borderId="25" xfId="0" applyNumberFormat="1" applyFont="1" applyFill="1" applyBorder="1" applyAlignment="1">
      <alignment horizontal="right" vertical="center"/>
    </xf>
    <xf numFmtId="176" fontId="57" fillId="0" borderId="89" xfId="0" applyNumberFormat="1" applyFont="1" applyFill="1" applyBorder="1" applyAlignment="1">
      <alignment horizontal="right" vertical="center"/>
    </xf>
    <xf numFmtId="176" fontId="57" fillId="0" borderId="55" xfId="0" applyNumberFormat="1" applyFont="1" applyFill="1" applyBorder="1" applyAlignment="1">
      <alignment horizontal="right" vertical="center"/>
    </xf>
    <xf numFmtId="176" fontId="57" fillId="0" borderId="90" xfId="0" applyNumberFormat="1" applyFont="1" applyFill="1" applyBorder="1" applyAlignment="1">
      <alignment horizontal="right" vertical="center"/>
    </xf>
    <xf numFmtId="0" fontId="65" fillId="0" borderId="20" xfId="0" applyFont="1" applyBorder="1" applyAlignment="1">
      <alignment horizontal="left" vertical="center"/>
    </xf>
    <xf numFmtId="0" fontId="65" fillId="0" borderId="11" xfId="0" applyFont="1" applyBorder="1" applyAlignment="1">
      <alignment horizontal="left" vertical="center"/>
    </xf>
    <xf numFmtId="0" fontId="65" fillId="0" borderId="10" xfId="0" applyFont="1" applyBorder="1" applyAlignment="1">
      <alignment horizontal="left" vertical="center"/>
    </xf>
    <xf numFmtId="176" fontId="57" fillId="37" borderId="39" xfId="0" applyNumberFormat="1" applyFont="1" applyFill="1" applyBorder="1" applyAlignment="1">
      <alignment horizontal="center" vertical="center"/>
    </xf>
    <xf numFmtId="176" fontId="57" fillId="0" borderId="75" xfId="0" applyNumberFormat="1" applyFont="1" applyBorder="1" applyAlignment="1">
      <alignment horizontal="center" vertical="center"/>
    </xf>
    <xf numFmtId="176" fontId="57" fillId="0" borderId="13" xfId="0" applyNumberFormat="1" applyFont="1" applyBorder="1" applyAlignment="1">
      <alignment horizontal="center" vertical="center"/>
    </xf>
    <xf numFmtId="176" fontId="57" fillId="0" borderId="0" xfId="0" applyNumberFormat="1" applyFont="1" applyBorder="1" applyAlignment="1">
      <alignment horizontal="center" vertical="center"/>
    </xf>
    <xf numFmtId="176" fontId="57" fillId="0" borderId="14" xfId="0" applyNumberFormat="1" applyFont="1" applyBorder="1" applyAlignment="1">
      <alignment horizontal="center" vertical="center"/>
    </xf>
    <xf numFmtId="176" fontId="57" fillId="0" borderId="23" xfId="0" applyNumberFormat="1" applyFont="1" applyBorder="1" applyAlignment="1">
      <alignment horizontal="center" vertical="center"/>
    </xf>
    <xf numFmtId="176" fontId="57" fillId="0" borderId="91" xfId="0" applyNumberFormat="1" applyFont="1" applyBorder="1" applyAlignment="1">
      <alignment horizontal="center" vertical="center"/>
    </xf>
    <xf numFmtId="176" fontId="57" fillId="0" borderId="47" xfId="0" applyNumberFormat="1" applyFont="1" applyFill="1" applyBorder="1" applyAlignment="1">
      <alignment horizontal="right" vertical="center"/>
    </xf>
    <xf numFmtId="176" fontId="57" fillId="0" borderId="70" xfId="0" applyNumberFormat="1" applyFont="1" applyFill="1" applyBorder="1" applyAlignment="1">
      <alignment horizontal="right" vertical="center"/>
    </xf>
    <xf numFmtId="176" fontId="57" fillId="37" borderId="70" xfId="0" applyNumberFormat="1" applyFont="1" applyFill="1" applyBorder="1" applyAlignment="1">
      <alignment horizontal="center" vertical="center"/>
    </xf>
    <xf numFmtId="176" fontId="57" fillId="0" borderId="92" xfId="0" applyNumberFormat="1" applyFont="1" applyFill="1" applyBorder="1" applyAlignment="1">
      <alignment horizontal="right" vertical="center"/>
    </xf>
    <xf numFmtId="176" fontId="57" fillId="0" borderId="35" xfId="0" applyNumberFormat="1" applyFont="1" applyFill="1" applyBorder="1" applyAlignment="1">
      <alignment horizontal="right" vertical="center"/>
    </xf>
    <xf numFmtId="176" fontId="57" fillId="0" borderId="93" xfId="0" applyNumberFormat="1" applyFont="1" applyFill="1" applyBorder="1" applyAlignment="1">
      <alignment horizontal="right" vertical="center"/>
    </xf>
    <xf numFmtId="176" fontId="57" fillId="0" borderId="94" xfId="0" applyNumberFormat="1" applyFont="1" applyFill="1" applyBorder="1" applyAlignment="1">
      <alignment horizontal="right" vertical="center"/>
    </xf>
    <xf numFmtId="176" fontId="57" fillId="0" borderId="95" xfId="0" applyNumberFormat="1" applyFont="1" applyFill="1" applyBorder="1" applyAlignment="1">
      <alignment horizontal="right" vertical="center"/>
    </xf>
    <xf numFmtId="176" fontId="57" fillId="37" borderId="96" xfId="0" applyNumberFormat="1" applyFont="1" applyFill="1" applyBorder="1" applyAlignment="1">
      <alignment horizontal="center" vertical="center"/>
    </xf>
    <xf numFmtId="176" fontId="57" fillId="37" borderId="87" xfId="0" applyNumberFormat="1" applyFont="1" applyFill="1" applyBorder="1" applyAlignment="1">
      <alignment horizontal="center" vertical="center"/>
    </xf>
    <xf numFmtId="176" fontId="57" fillId="37" borderId="97" xfId="0" applyNumberFormat="1" applyFont="1" applyFill="1" applyBorder="1" applyAlignment="1">
      <alignment horizontal="center" vertical="center"/>
    </xf>
    <xf numFmtId="176" fontId="57" fillId="37" borderId="34" xfId="0" applyNumberFormat="1" applyFont="1" applyFill="1" applyBorder="1" applyAlignment="1">
      <alignment horizontal="center" vertical="center"/>
    </xf>
    <xf numFmtId="176" fontId="57" fillId="37" borderId="32" xfId="0" applyNumberFormat="1" applyFont="1" applyFill="1" applyBorder="1" applyAlignment="1">
      <alignment horizontal="center" vertical="center"/>
    </xf>
    <xf numFmtId="176" fontId="57" fillId="37" borderId="33" xfId="0" applyNumberFormat="1" applyFont="1" applyFill="1" applyBorder="1" applyAlignment="1">
      <alignment horizontal="center" vertical="center"/>
    </xf>
    <xf numFmtId="176" fontId="57" fillId="37" borderId="42" xfId="0" applyNumberFormat="1" applyFont="1" applyFill="1" applyBorder="1" applyAlignment="1">
      <alignment horizontal="center" vertical="center"/>
    </xf>
    <xf numFmtId="176" fontId="57" fillId="37" borderId="37" xfId="0" applyNumberFormat="1" applyFont="1" applyFill="1" applyBorder="1" applyAlignment="1">
      <alignment horizontal="center" vertical="center"/>
    </xf>
    <xf numFmtId="176" fontId="57" fillId="37" borderId="82" xfId="0" applyNumberFormat="1" applyFont="1" applyFill="1" applyBorder="1" applyAlignment="1">
      <alignment horizontal="center" vertical="center"/>
    </xf>
    <xf numFmtId="176" fontId="57" fillId="37" borderId="38" xfId="0" applyNumberFormat="1" applyFont="1" applyFill="1" applyBorder="1" applyAlignment="1">
      <alignment horizontal="center" vertical="center"/>
    </xf>
    <xf numFmtId="176" fontId="57" fillId="0" borderId="48" xfId="0" applyNumberFormat="1" applyFont="1" applyFill="1" applyBorder="1" applyAlignment="1">
      <alignment horizontal="right" vertical="center"/>
    </xf>
    <xf numFmtId="176" fontId="57" fillId="0" borderId="62" xfId="0" applyNumberFormat="1" applyFont="1" applyFill="1" applyBorder="1" applyAlignment="1">
      <alignment horizontal="right" vertical="center"/>
    </xf>
    <xf numFmtId="0" fontId="65" fillId="0" borderId="98" xfId="0" applyFont="1" applyBorder="1" applyAlignment="1">
      <alignment horizontal="center" vertical="center" shrinkToFit="1"/>
    </xf>
    <xf numFmtId="0" fontId="65" fillId="0" borderId="99" xfId="0" applyFont="1" applyBorder="1" applyAlignment="1">
      <alignment horizontal="center" vertical="center" shrinkToFit="1"/>
    </xf>
    <xf numFmtId="176" fontId="57" fillId="37" borderId="48" xfId="0" applyNumberFormat="1" applyFont="1" applyFill="1" applyBorder="1" applyAlignment="1">
      <alignment horizontal="center" vertical="center"/>
    </xf>
    <xf numFmtId="0" fontId="57" fillId="0" borderId="0" xfId="0" applyFont="1" applyAlignment="1">
      <alignment horizontal="left" vertical="center" wrapText="1"/>
    </xf>
    <xf numFmtId="0" fontId="0" fillId="0" borderId="18" xfId="0" applyBorder="1" applyAlignment="1">
      <alignment horizontal="center" vertical="center"/>
    </xf>
    <xf numFmtId="176" fontId="59" fillId="0" borderId="18" xfId="0" applyNumberFormat="1" applyFont="1" applyBorder="1" applyAlignment="1">
      <alignment horizontal="center" vertical="center"/>
    </xf>
    <xf numFmtId="0" fontId="59" fillId="0" borderId="18" xfId="0" applyFont="1" applyBorder="1" applyAlignment="1">
      <alignment horizontal="center" vertical="center"/>
    </xf>
    <xf numFmtId="0" fontId="59" fillId="0" borderId="43" xfId="0" applyFont="1" applyBorder="1" applyAlignment="1">
      <alignment horizontal="center" vertical="center"/>
    </xf>
    <xf numFmtId="177" fontId="59" fillId="0" borderId="18" xfId="0" applyNumberFormat="1" applyFont="1" applyBorder="1" applyAlignment="1">
      <alignment horizontal="center" vertical="center"/>
    </xf>
    <xf numFmtId="177" fontId="59" fillId="0" borderId="43" xfId="0" applyNumberFormat="1" applyFont="1" applyBorder="1" applyAlignment="1">
      <alignment horizontal="center" vertical="center"/>
    </xf>
    <xf numFmtId="176" fontId="59" fillId="0" borderId="43" xfId="0" applyNumberFormat="1" applyFont="1" applyBorder="1" applyAlignment="1">
      <alignment horizontal="center" vertical="center"/>
    </xf>
    <xf numFmtId="179" fontId="59" fillId="0" borderId="18" xfId="0" applyNumberFormat="1" applyFont="1" applyBorder="1" applyAlignment="1">
      <alignment horizontal="center" vertical="center"/>
    </xf>
    <xf numFmtId="179" fontId="59" fillId="0" borderId="43" xfId="0" applyNumberFormat="1" applyFont="1" applyBorder="1" applyAlignment="1">
      <alignment horizontal="center" vertical="center"/>
    </xf>
    <xf numFmtId="177" fontId="57" fillId="0" borderId="18" xfId="0" applyNumberFormat="1" applyFont="1" applyBorder="1" applyAlignment="1">
      <alignment horizontal="center" vertical="center" wrapText="1"/>
    </xf>
    <xf numFmtId="188" fontId="0" fillId="0" borderId="43" xfId="0" applyNumberFormat="1" applyBorder="1" applyAlignment="1">
      <alignment horizontal="center" vertical="center"/>
    </xf>
    <xf numFmtId="188" fontId="0" fillId="0" borderId="19" xfId="0" applyNumberFormat="1" applyBorder="1" applyAlignment="1">
      <alignment horizontal="center" vertical="center"/>
    </xf>
    <xf numFmtId="188" fontId="0" fillId="0" borderId="20" xfId="0" applyNumberFormat="1" applyBorder="1" applyAlignment="1">
      <alignment horizontal="center" vertical="center"/>
    </xf>
    <xf numFmtId="0" fontId="0" fillId="38" borderId="18" xfId="0" applyFill="1" applyBorder="1" applyAlignment="1">
      <alignment horizontal="center" vertical="center"/>
    </xf>
    <xf numFmtId="0" fontId="57" fillId="38" borderId="18" xfId="0" applyFont="1" applyFill="1" applyBorder="1" applyAlignment="1">
      <alignment horizontal="center" vertical="center" wrapText="1"/>
    </xf>
    <xf numFmtId="0" fontId="0" fillId="0" borderId="10" xfId="0" applyBorder="1" applyAlignment="1">
      <alignment horizontal="center" vertical="center"/>
    </xf>
    <xf numFmtId="0" fontId="0" fillId="0" borderId="100" xfId="0" applyBorder="1" applyAlignment="1">
      <alignment horizontal="center" vertical="center"/>
    </xf>
    <xf numFmtId="0" fontId="0" fillId="0" borderId="101" xfId="0" applyBorder="1" applyAlignment="1">
      <alignment horizontal="center" vertical="center"/>
    </xf>
    <xf numFmtId="0" fontId="0" fillId="0" borderId="102" xfId="0" applyBorder="1" applyAlignment="1">
      <alignment horizontal="center" vertical="center"/>
    </xf>
    <xf numFmtId="0" fontId="0" fillId="0" borderId="42" xfId="0" applyBorder="1" applyAlignment="1">
      <alignment horizontal="center" vertical="center"/>
    </xf>
    <xf numFmtId="0" fontId="0" fillId="0" borderId="103" xfId="0" applyBorder="1" applyAlignment="1">
      <alignment horizontal="center" vertical="center"/>
    </xf>
    <xf numFmtId="0" fontId="0" fillId="0" borderId="52" xfId="0" applyBorder="1" applyAlignment="1">
      <alignment horizontal="center" vertical="center"/>
    </xf>
    <xf numFmtId="0" fontId="0" fillId="0" borderId="104" xfId="0" applyBorder="1" applyAlignment="1">
      <alignment horizontal="center" vertical="center"/>
    </xf>
    <xf numFmtId="0" fontId="0" fillId="0" borderId="16" xfId="0" applyBorder="1" applyAlignment="1">
      <alignment horizontal="center" vertical="center"/>
    </xf>
    <xf numFmtId="177" fontId="0" fillId="0" borderId="13" xfId="0" applyNumberFormat="1" applyBorder="1" applyAlignment="1">
      <alignment horizontal="center" vertical="center"/>
    </xf>
    <xf numFmtId="177" fontId="0" fillId="0" borderId="0" xfId="0" applyNumberFormat="1" applyBorder="1" applyAlignment="1">
      <alignment horizontal="center" vertical="center"/>
    </xf>
    <xf numFmtId="177" fontId="0" fillId="0" borderId="15" xfId="0" applyNumberFormat="1" applyBorder="1" applyAlignment="1">
      <alignment horizontal="center" vertical="center"/>
    </xf>
    <xf numFmtId="177" fontId="0" fillId="0" borderId="16" xfId="0" applyNumberFormat="1" applyBorder="1" applyAlignment="1">
      <alignment horizontal="center" vertical="center"/>
    </xf>
    <xf numFmtId="177" fontId="59" fillId="0" borderId="105" xfId="0" applyNumberFormat="1" applyFont="1" applyBorder="1" applyAlignment="1">
      <alignment horizontal="center" vertical="center"/>
    </xf>
    <xf numFmtId="0" fontId="59" fillId="0" borderId="10" xfId="0" applyFont="1" applyBorder="1" applyAlignment="1">
      <alignment horizontal="center" vertical="center"/>
    </xf>
    <xf numFmtId="0" fontId="59" fillId="0" borderId="106" xfId="0" applyFont="1" applyBorder="1" applyAlignment="1">
      <alignment horizontal="center" vertical="center"/>
    </xf>
    <xf numFmtId="0" fontId="59" fillId="0" borderId="101" xfId="0" applyFont="1" applyBorder="1" applyAlignment="1">
      <alignment horizontal="center" vertical="center"/>
    </xf>
    <xf numFmtId="177" fontId="59" fillId="0" borderId="11" xfId="0" applyNumberFormat="1" applyFont="1" applyBorder="1" applyAlignment="1">
      <alignment horizontal="center" vertical="center"/>
    </xf>
    <xf numFmtId="177" fontId="59" fillId="0" borderId="10" xfId="0" applyNumberFormat="1" applyFont="1" applyBorder="1" applyAlignment="1">
      <alignment horizontal="center" vertical="center"/>
    </xf>
    <xf numFmtId="177" fontId="59" fillId="0" borderId="15" xfId="0" applyNumberFormat="1" applyFont="1" applyBorder="1" applyAlignment="1">
      <alignment horizontal="center" vertical="center"/>
    </xf>
    <xf numFmtId="177" fontId="59" fillId="0" borderId="16" xfId="0" applyNumberFormat="1" applyFont="1" applyBorder="1" applyAlignment="1">
      <alignment horizontal="center" vertical="center"/>
    </xf>
    <xf numFmtId="0" fontId="63" fillId="0" borderId="11" xfId="0" applyFont="1" applyBorder="1" applyAlignment="1">
      <alignment horizontal="center" vertical="center"/>
    </xf>
    <xf numFmtId="0" fontId="63" fillId="0" borderId="10" xfId="0" applyFont="1" applyBorder="1" applyAlignment="1">
      <alignment horizontal="center" vertical="center"/>
    </xf>
    <xf numFmtId="0" fontId="63" fillId="0" borderId="12" xfId="0" applyFont="1" applyBorder="1" applyAlignment="1">
      <alignment horizontal="center" vertical="center"/>
    </xf>
    <xf numFmtId="0" fontId="63" fillId="0" borderId="13" xfId="0" applyFont="1" applyBorder="1" applyAlignment="1">
      <alignment horizontal="center" vertical="center"/>
    </xf>
    <xf numFmtId="0" fontId="63" fillId="0" borderId="0" xfId="0" applyFont="1" applyBorder="1" applyAlignment="1">
      <alignment horizontal="center" vertical="center"/>
    </xf>
    <xf numFmtId="0" fontId="63" fillId="0" borderId="14" xfId="0" applyFont="1" applyBorder="1" applyAlignment="1">
      <alignment horizontal="center" vertical="center"/>
    </xf>
    <xf numFmtId="0" fontId="63" fillId="0" borderId="15" xfId="0" applyFont="1" applyBorder="1" applyAlignment="1">
      <alignment horizontal="center" vertical="center"/>
    </xf>
    <xf numFmtId="0" fontId="63" fillId="0" borderId="16" xfId="0" applyFont="1" applyBorder="1" applyAlignment="1">
      <alignment horizontal="center" vertical="center"/>
    </xf>
    <xf numFmtId="0" fontId="63" fillId="0" borderId="17" xfId="0" applyFont="1" applyBorder="1" applyAlignment="1">
      <alignment horizontal="center" vertical="center"/>
    </xf>
    <xf numFmtId="0" fontId="60" fillId="0" borderId="18" xfId="0" applyFont="1" applyBorder="1" applyAlignment="1">
      <alignment horizontal="center" vertical="center"/>
    </xf>
    <xf numFmtId="0" fontId="63" fillId="0" borderId="18" xfId="0" applyFont="1" applyBorder="1" applyAlignment="1">
      <alignment horizontal="center" vertical="center"/>
    </xf>
    <xf numFmtId="0" fontId="63" fillId="0" borderId="43" xfId="0" applyFont="1" applyBorder="1" applyAlignment="1">
      <alignment horizontal="center" vertical="center"/>
    </xf>
    <xf numFmtId="0" fontId="58" fillId="33" borderId="0" xfId="0" applyFont="1" applyFill="1" applyBorder="1" applyAlignment="1" applyProtection="1">
      <alignment horizontal="center" vertical="center" shrinkToFit="1"/>
      <protection/>
    </xf>
    <xf numFmtId="0" fontId="7" fillId="34" borderId="88" xfId="63" applyFont="1" applyFill="1" applyBorder="1" applyAlignment="1" applyProtection="1">
      <alignment horizontal="center" vertical="center" wrapText="1"/>
      <protection/>
    </xf>
    <xf numFmtId="0" fontId="7" fillId="34" borderId="74" xfId="63" applyFont="1" applyFill="1" applyBorder="1" applyAlignment="1" applyProtection="1">
      <alignment horizontal="center" vertical="center" wrapText="1"/>
      <protection/>
    </xf>
    <xf numFmtId="0" fontId="7" fillId="34" borderId="23" xfId="63" applyFont="1" applyFill="1" applyBorder="1" applyAlignment="1" applyProtection="1">
      <alignment horizontal="center" vertical="center" wrapText="1"/>
      <protection/>
    </xf>
    <xf numFmtId="0" fontId="7" fillId="34" borderId="13" xfId="63" applyFont="1" applyFill="1" applyBorder="1" applyAlignment="1" applyProtection="1">
      <alignment horizontal="center" vertical="center" wrapText="1"/>
      <protection/>
    </xf>
    <xf numFmtId="0" fontId="7" fillId="34" borderId="0" xfId="63" applyFont="1" applyFill="1" applyBorder="1" applyAlignment="1" applyProtection="1">
      <alignment horizontal="center" vertical="center" wrapText="1"/>
      <protection/>
    </xf>
    <xf numFmtId="0" fontId="7" fillId="34" borderId="91" xfId="63" applyFont="1" applyFill="1" applyBorder="1" applyAlignment="1" applyProtection="1">
      <alignment horizontal="center" vertical="center" wrapText="1"/>
      <protection/>
    </xf>
    <xf numFmtId="0" fontId="7" fillId="34" borderId="69" xfId="63" applyFont="1" applyFill="1" applyBorder="1" applyAlignment="1" applyProtection="1">
      <alignment horizontal="center" vertical="center" wrapText="1"/>
      <protection/>
    </xf>
    <xf numFmtId="0" fontId="7" fillId="34" borderId="21" xfId="63" applyFont="1" applyFill="1" applyBorder="1" applyAlignment="1" applyProtection="1">
      <alignment horizontal="center" vertical="center" wrapText="1"/>
      <protection/>
    </xf>
    <xf numFmtId="0" fontId="7" fillId="34" borderId="72" xfId="63" applyFont="1" applyFill="1" applyBorder="1" applyAlignment="1" applyProtection="1">
      <alignment horizontal="center" vertical="center" wrapText="1"/>
      <protection/>
    </xf>
    <xf numFmtId="0" fontId="7" fillId="34" borderId="24" xfId="63" applyFont="1" applyFill="1" applyBorder="1" applyAlignment="1" applyProtection="1">
      <alignment horizontal="center" vertical="center"/>
      <protection/>
    </xf>
    <xf numFmtId="0" fontId="7" fillId="34" borderId="107" xfId="63" applyFont="1" applyFill="1" applyBorder="1" applyAlignment="1" applyProtection="1">
      <alignment horizontal="center" vertical="center"/>
      <protection/>
    </xf>
    <xf numFmtId="0" fontId="7" fillId="0" borderId="108" xfId="63" applyFont="1" applyFill="1" applyBorder="1" applyAlignment="1" applyProtection="1">
      <alignment horizontal="center" vertical="center" wrapText="1"/>
      <protection/>
    </xf>
    <xf numFmtId="0" fontId="7" fillId="0" borderId="107" xfId="63" applyFont="1" applyFill="1" applyBorder="1" applyAlignment="1" applyProtection="1">
      <alignment horizontal="center" vertical="center" wrapText="1"/>
      <protection/>
    </xf>
    <xf numFmtId="0" fontId="7" fillId="34" borderId="75" xfId="63" applyFont="1" applyFill="1" applyBorder="1" applyAlignment="1" applyProtection="1">
      <alignment horizontal="center" vertical="center" wrapText="1"/>
      <protection/>
    </xf>
    <xf numFmtId="0" fontId="5" fillId="34" borderId="22" xfId="0" applyFont="1" applyFill="1" applyBorder="1" applyAlignment="1" applyProtection="1">
      <alignment vertical="center" textRotation="255"/>
      <protection/>
    </xf>
    <xf numFmtId="0" fontId="5" fillId="34" borderId="26" xfId="0" applyFont="1" applyFill="1" applyBorder="1" applyAlignment="1" applyProtection="1">
      <alignment vertical="center" textRotation="255"/>
      <protection/>
    </xf>
    <xf numFmtId="14" fontId="7" fillId="34" borderId="25" xfId="63" applyNumberFormat="1" applyFont="1" applyFill="1" applyBorder="1" applyAlignment="1" applyProtection="1">
      <alignment horizontal="center" vertical="center" textRotation="255" wrapText="1"/>
      <protection/>
    </xf>
    <xf numFmtId="14" fontId="7" fillId="34" borderId="42" xfId="63" applyNumberFormat="1" applyFont="1" applyFill="1" applyBorder="1" applyAlignment="1" applyProtection="1">
      <alignment horizontal="center" vertical="center" textRotation="255" wrapText="1"/>
      <protection/>
    </xf>
    <xf numFmtId="0" fontId="7" fillId="34" borderId="37" xfId="63" applyFont="1" applyFill="1" applyBorder="1" applyAlignment="1" applyProtection="1">
      <alignment horizontal="distributed" vertical="center" indent="1"/>
      <protection/>
    </xf>
    <xf numFmtId="0" fontId="7" fillId="34" borderId="82" xfId="63" applyFont="1" applyFill="1" applyBorder="1" applyAlignment="1" applyProtection="1">
      <alignment horizontal="distributed" vertical="center" indent="1"/>
      <protection/>
    </xf>
    <xf numFmtId="0" fontId="7" fillId="34" borderId="109" xfId="63" applyFont="1" applyFill="1" applyBorder="1" applyAlignment="1" applyProtection="1">
      <alignment horizontal="distributed" vertical="center" indent="1"/>
      <protection/>
    </xf>
    <xf numFmtId="0" fontId="7" fillId="34" borderId="25" xfId="63" applyFont="1" applyFill="1" applyBorder="1" applyAlignment="1" applyProtection="1">
      <alignment horizontal="center" vertical="center" shrinkToFit="1"/>
      <protection/>
    </xf>
    <xf numFmtId="0" fontId="7" fillId="34" borderId="42" xfId="63" applyFont="1" applyFill="1" applyBorder="1" applyAlignment="1" applyProtection="1">
      <alignment horizontal="center" vertical="center" shrinkToFit="1"/>
      <protection/>
    </xf>
    <xf numFmtId="0" fontId="7" fillId="34" borderId="18" xfId="63" applyFont="1" applyFill="1" applyBorder="1" applyAlignment="1" applyProtection="1">
      <alignment horizontal="center" vertical="center" shrinkToFit="1"/>
      <protection/>
    </xf>
    <xf numFmtId="0" fontId="7" fillId="34" borderId="43" xfId="63" applyFont="1" applyFill="1" applyBorder="1" applyAlignment="1" applyProtection="1">
      <alignment horizontal="distributed" vertical="center" indent="1"/>
      <protection/>
    </xf>
    <xf numFmtId="0" fontId="7" fillId="34" borderId="19" xfId="63" applyFont="1" applyFill="1" applyBorder="1" applyAlignment="1" applyProtection="1">
      <alignment horizontal="distributed" vertical="center" indent="1"/>
      <protection/>
    </xf>
    <xf numFmtId="0" fontId="7" fillId="34" borderId="41" xfId="63" applyFont="1" applyFill="1" applyBorder="1" applyAlignment="1" applyProtection="1">
      <alignment horizontal="distributed" vertical="center" indent="1"/>
      <protection/>
    </xf>
    <xf numFmtId="0" fontId="7" fillId="34" borderId="46" xfId="63" applyFont="1" applyFill="1" applyBorder="1" applyAlignment="1" applyProtection="1">
      <alignment horizontal="distributed" vertical="center" indent="1"/>
      <protection/>
    </xf>
    <xf numFmtId="0" fontId="7" fillId="34" borderId="40" xfId="63" applyFont="1" applyFill="1" applyBorder="1" applyAlignment="1" applyProtection="1">
      <alignment horizontal="distributed" vertical="center" indent="1"/>
      <protection/>
    </xf>
    <xf numFmtId="0" fontId="7" fillId="34" borderId="46" xfId="63" applyFont="1" applyFill="1" applyBorder="1" applyAlignment="1" applyProtection="1">
      <alignment horizontal="distributed" vertical="center" wrapText="1" indent="1"/>
      <protection/>
    </xf>
    <xf numFmtId="0" fontId="7" fillId="34" borderId="18" xfId="63" applyFont="1" applyFill="1" applyBorder="1" applyAlignment="1" applyProtection="1">
      <alignment horizontal="distributed" vertical="center" indent="1"/>
      <protection/>
    </xf>
    <xf numFmtId="0" fontId="7" fillId="34" borderId="46" xfId="63" applyFont="1" applyFill="1" applyBorder="1" applyAlignment="1" applyProtection="1">
      <alignment horizontal="center" vertical="center"/>
      <protection/>
    </xf>
    <xf numFmtId="0" fontId="5" fillId="34" borderId="42" xfId="0" applyFont="1" applyFill="1" applyBorder="1" applyAlignment="1" applyProtection="1">
      <alignment horizontal="center" vertical="center"/>
      <protection/>
    </xf>
    <xf numFmtId="0" fontId="7" fillId="34" borderId="42" xfId="63" applyFont="1" applyFill="1" applyBorder="1" applyAlignment="1" applyProtection="1">
      <alignment horizontal="center" vertical="center"/>
      <protection/>
    </xf>
    <xf numFmtId="0" fontId="7" fillId="34" borderId="40" xfId="63" applyFont="1" applyFill="1" applyBorder="1" applyAlignment="1" applyProtection="1">
      <alignment horizontal="center" vertical="center"/>
      <protection/>
    </xf>
    <xf numFmtId="181" fontId="5" fillId="34" borderId="43" xfId="0" applyNumberFormat="1" applyFont="1" applyFill="1" applyBorder="1" applyAlignment="1" applyProtection="1">
      <alignment horizontal="left" vertical="center" shrinkToFit="1"/>
      <protection/>
    </xf>
    <xf numFmtId="181" fontId="5" fillId="34" borderId="41" xfId="0" applyNumberFormat="1" applyFont="1" applyFill="1" applyBorder="1" applyAlignment="1" applyProtection="1">
      <alignment horizontal="left" vertical="center" shrinkToFit="1"/>
      <protection/>
    </xf>
    <xf numFmtId="186" fontId="7" fillId="34" borderId="110" xfId="63" applyNumberFormat="1" applyFont="1" applyFill="1" applyBorder="1" applyAlignment="1" applyProtection="1">
      <alignment horizontal="center" vertical="center" shrinkToFit="1"/>
      <protection/>
    </xf>
    <xf numFmtId="186" fontId="7" fillId="34" borderId="111" xfId="63" applyNumberFormat="1" applyFont="1" applyFill="1" applyBorder="1" applyAlignment="1" applyProtection="1">
      <alignment horizontal="center" vertical="center" shrinkToFit="1"/>
      <protection/>
    </xf>
    <xf numFmtId="0" fontId="7" fillId="34" borderId="11" xfId="63" applyFont="1" applyFill="1" applyBorder="1" applyAlignment="1" applyProtection="1">
      <alignment horizontal="distributed" vertical="center" indent="1"/>
      <protection/>
    </xf>
    <xf numFmtId="0" fontId="7" fillId="34" borderId="10" xfId="63" applyFont="1" applyFill="1" applyBorder="1" applyAlignment="1" applyProtection="1">
      <alignment horizontal="distributed" vertical="center" indent="1"/>
      <protection/>
    </xf>
    <xf numFmtId="0" fontId="7" fillId="34" borderId="77" xfId="63" applyFont="1" applyFill="1" applyBorder="1" applyAlignment="1" applyProtection="1">
      <alignment horizontal="distributed" vertical="center" indent="1"/>
      <protection/>
    </xf>
    <xf numFmtId="185" fontId="7" fillId="34" borderId="112" xfId="51" applyNumberFormat="1" applyFont="1" applyFill="1" applyBorder="1" applyAlignment="1" applyProtection="1">
      <alignment horizontal="center" vertical="center" shrinkToFit="1"/>
      <protection/>
    </xf>
    <xf numFmtId="185" fontId="7" fillId="34" borderId="111" xfId="51" applyNumberFormat="1" applyFont="1" applyFill="1" applyBorder="1" applyAlignment="1" applyProtection="1">
      <alignment horizontal="center" vertical="center" shrinkToFit="1"/>
      <protection/>
    </xf>
    <xf numFmtId="0" fontId="7" fillId="34" borderId="110" xfId="63" applyFont="1" applyFill="1" applyBorder="1" applyAlignment="1" applyProtection="1">
      <alignment horizontal="center" vertical="center" shrinkToFit="1"/>
      <protection/>
    </xf>
    <xf numFmtId="0" fontId="7" fillId="34" borderId="111" xfId="63" applyFont="1" applyFill="1" applyBorder="1" applyAlignment="1" applyProtection="1">
      <alignment horizontal="center" vertical="center" shrinkToFit="1"/>
      <protection/>
    </xf>
    <xf numFmtId="0" fontId="5" fillId="34" borderId="113" xfId="0" applyFont="1" applyFill="1" applyBorder="1" applyAlignment="1" applyProtection="1">
      <alignment horizontal="center" vertical="center" textRotation="255" wrapText="1"/>
      <protection/>
    </xf>
    <xf numFmtId="0" fontId="5" fillId="34" borderId="42" xfId="0" applyFont="1" applyFill="1" applyBorder="1" applyAlignment="1" applyProtection="1">
      <alignment horizontal="center" vertical="center" textRotation="255" wrapText="1"/>
      <protection/>
    </xf>
    <xf numFmtId="0" fontId="5" fillId="34" borderId="49" xfId="0" applyFont="1" applyFill="1" applyBorder="1" applyAlignment="1" applyProtection="1">
      <alignment horizontal="center" vertical="center" textRotation="255" wrapText="1"/>
      <protection/>
    </xf>
    <xf numFmtId="0" fontId="7" fillId="34" borderId="40" xfId="63" applyFont="1" applyFill="1" applyBorder="1" applyAlignment="1" applyProtection="1">
      <alignment horizontal="center" vertical="center" shrinkToFit="1"/>
      <protection/>
    </xf>
    <xf numFmtId="0" fontId="7" fillId="34" borderId="43" xfId="63" applyFont="1" applyFill="1" applyBorder="1" applyAlignment="1" applyProtection="1">
      <alignment horizontal="distributed" vertical="center" wrapText="1" indent="1"/>
      <protection/>
    </xf>
    <xf numFmtId="0" fontId="7" fillId="34" borderId="19" xfId="63" applyFont="1" applyFill="1" applyBorder="1" applyAlignment="1" applyProtection="1">
      <alignment horizontal="distributed" vertical="center" wrapText="1" indent="1"/>
      <protection/>
    </xf>
    <xf numFmtId="0" fontId="7" fillId="34" borderId="41" xfId="63" applyFont="1" applyFill="1" applyBorder="1" applyAlignment="1" applyProtection="1">
      <alignment horizontal="distributed" vertical="center" wrapText="1" indent="1"/>
      <protection/>
    </xf>
    <xf numFmtId="0" fontId="7" fillId="34" borderId="114" xfId="63" applyFont="1" applyFill="1" applyBorder="1" applyAlignment="1" applyProtection="1">
      <alignment horizontal="center" vertical="center" shrinkToFit="1"/>
      <protection/>
    </xf>
    <xf numFmtId="0" fontId="7" fillId="34" borderId="115" xfId="63" applyFont="1" applyFill="1" applyBorder="1" applyAlignment="1" applyProtection="1">
      <alignment horizontal="center" vertical="center" shrinkToFit="1"/>
      <protection/>
    </xf>
    <xf numFmtId="0" fontId="5" fillId="34" borderId="43" xfId="0" applyFont="1" applyFill="1" applyBorder="1" applyAlignment="1" applyProtection="1">
      <alignment horizontal="distributed" vertical="center" wrapText="1" indent="1"/>
      <protection/>
    </xf>
    <xf numFmtId="0" fontId="5" fillId="34" borderId="19" xfId="0" applyFont="1" applyFill="1" applyBorder="1" applyAlignment="1" applyProtection="1">
      <alignment horizontal="distributed" vertical="center" wrapText="1" indent="1"/>
      <protection/>
    </xf>
    <xf numFmtId="0" fontId="5" fillId="34" borderId="41" xfId="0" applyFont="1" applyFill="1" applyBorder="1" applyAlignment="1" applyProtection="1">
      <alignment horizontal="distributed" vertical="center" wrapText="1" indent="1"/>
      <protection/>
    </xf>
    <xf numFmtId="0" fontId="7" fillId="34" borderId="98" xfId="63" applyFont="1" applyFill="1" applyBorder="1" applyAlignment="1" applyProtection="1">
      <alignment horizontal="distributed" vertical="center" indent="1"/>
      <protection/>
    </xf>
    <xf numFmtId="0" fontId="7" fillId="34" borderId="99" xfId="63" applyFont="1" applyFill="1" applyBorder="1" applyAlignment="1" applyProtection="1">
      <alignment horizontal="distributed" vertical="center" indent="1"/>
      <protection/>
    </xf>
    <xf numFmtId="0" fontId="7" fillId="34" borderId="116" xfId="63" applyFont="1" applyFill="1" applyBorder="1" applyAlignment="1" applyProtection="1">
      <alignment horizontal="distributed" vertical="center" indent="1"/>
      <protection/>
    </xf>
    <xf numFmtId="185" fontId="7" fillId="34" borderId="117" xfId="51" applyNumberFormat="1" applyFont="1" applyFill="1" applyBorder="1" applyAlignment="1" applyProtection="1">
      <alignment horizontal="center" vertical="center" shrinkToFit="1"/>
      <protection/>
    </xf>
    <xf numFmtId="0" fontId="5" fillId="34" borderId="98" xfId="0" applyFont="1" applyFill="1" applyBorder="1" applyAlignment="1" applyProtection="1">
      <alignment horizontal="distributed" vertical="center" indent="1"/>
      <protection/>
    </xf>
    <xf numFmtId="0" fontId="5" fillId="34" borderId="99" xfId="0" applyFont="1" applyFill="1" applyBorder="1" applyAlignment="1" applyProtection="1">
      <alignment horizontal="distributed" vertical="center" indent="1"/>
      <protection/>
    </xf>
    <xf numFmtId="0" fontId="5" fillId="34" borderId="116" xfId="0" applyFont="1" applyFill="1" applyBorder="1" applyAlignment="1" applyProtection="1">
      <alignment horizontal="distributed" vertical="center" indent="1"/>
      <protection/>
    </xf>
    <xf numFmtId="0" fontId="58" fillId="0" borderId="113" xfId="0" applyFont="1" applyBorder="1" applyAlignment="1" applyProtection="1">
      <alignment vertical="center" textRotation="255"/>
      <protection/>
    </xf>
    <xf numFmtId="0" fontId="58" fillId="0" borderId="42" xfId="0" applyFont="1" applyBorder="1" applyAlignment="1" applyProtection="1">
      <alignment vertical="center" textRotation="255"/>
      <protection/>
    </xf>
    <xf numFmtId="0" fontId="58" fillId="0" borderId="49" xfId="0" applyFont="1" applyBorder="1" applyAlignment="1" applyProtection="1">
      <alignment vertical="center" textRotation="255"/>
      <protection/>
    </xf>
    <xf numFmtId="0" fontId="7" fillId="34" borderId="113" xfId="63" applyFont="1" applyFill="1" applyBorder="1" applyAlignment="1" applyProtection="1">
      <alignment horizontal="distributed" vertical="center" wrapText="1" indent="1"/>
      <protection/>
    </xf>
    <xf numFmtId="0" fontId="5" fillId="34" borderId="40" xfId="0" applyFont="1" applyFill="1" applyBorder="1" applyAlignment="1" applyProtection="1">
      <alignment horizontal="distributed" vertical="center" wrapText="1" indent="1"/>
      <protection/>
    </xf>
    <xf numFmtId="0" fontId="7" fillId="34" borderId="51" xfId="63" applyFont="1" applyFill="1" applyBorder="1" applyAlignment="1" applyProtection="1">
      <alignment horizontal="distributed" vertical="center" indent="1"/>
      <protection/>
    </xf>
    <xf numFmtId="0" fontId="7" fillId="34" borderId="53" xfId="63" applyFont="1" applyFill="1" applyBorder="1" applyAlignment="1" applyProtection="1">
      <alignment horizontal="distributed" vertical="center" indent="1"/>
      <protection/>
    </xf>
    <xf numFmtId="0" fontId="7" fillId="34" borderId="46" xfId="63" applyFont="1" applyFill="1" applyBorder="1" applyAlignment="1" applyProtection="1">
      <alignment horizontal="center" vertical="center" shrinkToFit="1"/>
      <protection/>
    </xf>
    <xf numFmtId="0" fontId="5" fillId="34" borderId="43" xfId="0" applyFont="1" applyFill="1" applyBorder="1" applyAlignment="1" applyProtection="1">
      <alignment horizontal="distributed" vertical="center" indent="1"/>
      <protection/>
    </xf>
    <xf numFmtId="0" fontId="5" fillId="34" borderId="19" xfId="0" applyFont="1" applyFill="1" applyBorder="1" applyAlignment="1" applyProtection="1">
      <alignment horizontal="distributed" vertical="center" indent="1"/>
      <protection/>
    </xf>
    <xf numFmtId="0" fontId="5" fillId="34" borderId="41" xfId="0" applyFont="1" applyFill="1" applyBorder="1" applyAlignment="1" applyProtection="1">
      <alignment horizontal="distributed" vertical="center" indent="1"/>
      <protection/>
    </xf>
    <xf numFmtId="183" fontId="7" fillId="34" borderId="65" xfId="63" applyNumberFormat="1" applyFont="1" applyFill="1" applyBorder="1" applyAlignment="1" applyProtection="1">
      <alignment horizontal="center" vertical="center" shrinkToFit="1"/>
      <protection/>
    </xf>
    <xf numFmtId="183" fontId="7" fillId="34" borderId="118" xfId="63" applyNumberFormat="1" applyFont="1" applyFill="1" applyBorder="1" applyAlignment="1" applyProtection="1">
      <alignment horizontal="center" vertical="center" shrinkToFit="1"/>
      <protection/>
    </xf>
    <xf numFmtId="0" fontId="58" fillId="0" borderId="111" xfId="0" applyFont="1" applyBorder="1" applyAlignment="1" applyProtection="1">
      <alignment horizontal="center" vertical="center" shrinkToFit="1"/>
      <protection/>
    </xf>
    <xf numFmtId="0" fontId="5" fillId="34" borderId="42" xfId="0" applyFont="1" applyFill="1" applyBorder="1" applyAlignment="1" applyProtection="1">
      <alignment vertical="center" textRotation="255"/>
      <protection/>
    </xf>
    <xf numFmtId="0" fontId="5" fillId="34" borderId="51" xfId="0" applyFont="1" applyFill="1" applyBorder="1" applyAlignment="1" applyProtection="1">
      <alignment horizontal="distributed" vertical="center" indent="1"/>
      <protection/>
    </xf>
    <xf numFmtId="0" fontId="5" fillId="34" borderId="52" xfId="0" applyFont="1" applyFill="1" applyBorder="1" applyAlignment="1" applyProtection="1">
      <alignment horizontal="distributed" vertical="center" indent="1"/>
      <protection/>
    </xf>
    <xf numFmtId="0" fontId="5" fillId="34" borderId="53" xfId="0" applyFont="1" applyFill="1" applyBorder="1" applyAlignment="1" applyProtection="1">
      <alignment horizontal="distributed" vertical="center" indent="1"/>
      <protection/>
    </xf>
    <xf numFmtId="0" fontId="7" fillId="34" borderId="119" xfId="63" applyFont="1" applyFill="1" applyBorder="1" applyAlignment="1" applyProtection="1">
      <alignment horizontal="center" vertical="center" shrinkToFit="1"/>
      <protection/>
    </xf>
    <xf numFmtId="0" fontId="7" fillId="34" borderId="120" xfId="63" applyFont="1" applyFill="1" applyBorder="1" applyAlignment="1" applyProtection="1">
      <alignment horizontal="center" vertical="center" shrinkToFit="1"/>
      <protection/>
    </xf>
    <xf numFmtId="0" fontId="5" fillId="34" borderId="121" xfId="0" applyFont="1" applyFill="1" applyBorder="1" applyAlignment="1" applyProtection="1">
      <alignment horizontal="distributed" vertical="center" indent="1"/>
      <protection/>
    </xf>
    <xf numFmtId="0" fontId="5" fillId="34" borderId="84" xfId="0" applyFont="1" applyFill="1" applyBorder="1" applyAlignment="1" applyProtection="1">
      <alignment horizontal="distributed" vertical="center" indent="1"/>
      <protection/>
    </xf>
    <xf numFmtId="0" fontId="5" fillId="34" borderId="122" xfId="0" applyFont="1" applyFill="1" applyBorder="1" applyAlignment="1" applyProtection="1">
      <alignment horizontal="distributed" vertical="center" indent="1"/>
      <protection/>
    </xf>
    <xf numFmtId="183" fontId="7" fillId="34" borderId="123" xfId="63" applyNumberFormat="1" applyFont="1" applyFill="1" applyBorder="1" applyAlignment="1" applyProtection="1">
      <alignment vertical="center" shrinkToFit="1"/>
      <protection/>
    </xf>
    <xf numFmtId="183" fontId="58" fillId="0" borderId="124" xfId="0" applyNumberFormat="1" applyFont="1" applyBorder="1" applyAlignment="1" applyProtection="1">
      <alignment vertical="center" shrinkToFit="1"/>
      <protection/>
    </xf>
    <xf numFmtId="183" fontId="5" fillId="34" borderId="125" xfId="0" applyNumberFormat="1" applyFont="1" applyFill="1" applyBorder="1" applyAlignment="1" applyProtection="1">
      <alignment horizontal="center" vertical="center" shrinkToFit="1"/>
      <protection/>
    </xf>
    <xf numFmtId="183" fontId="5" fillId="34" borderId="124" xfId="0" applyNumberFormat="1" applyFont="1" applyFill="1" applyBorder="1" applyAlignment="1" applyProtection="1">
      <alignment horizontal="center" vertical="center" shrinkToFit="1"/>
      <protection/>
    </xf>
    <xf numFmtId="183" fontId="7" fillId="34" borderId="125" xfId="63" applyNumberFormat="1" applyFont="1" applyFill="1" applyBorder="1" applyAlignment="1" applyProtection="1">
      <alignment horizontal="center" vertical="center" shrinkToFit="1"/>
      <protection/>
    </xf>
    <xf numFmtId="183" fontId="7" fillId="34" borderId="124" xfId="63" applyNumberFormat="1" applyFont="1" applyFill="1" applyBorder="1" applyAlignment="1" applyProtection="1">
      <alignment horizontal="center" vertical="center" shrinkToFit="1"/>
      <protection/>
    </xf>
    <xf numFmtId="183" fontId="7" fillId="34" borderId="110" xfId="63" applyNumberFormat="1" applyFont="1" applyFill="1" applyBorder="1" applyAlignment="1" applyProtection="1">
      <alignment horizontal="center" vertical="center" shrinkToFit="1"/>
      <protection/>
    </xf>
    <xf numFmtId="183" fontId="58" fillId="0" borderId="111" xfId="0" applyNumberFormat="1" applyFont="1" applyBorder="1" applyAlignment="1" applyProtection="1">
      <alignment horizontal="center" vertical="center" shrinkToFit="1"/>
      <protection/>
    </xf>
    <xf numFmtId="0" fontId="5" fillId="34" borderId="126" xfId="0" applyFont="1" applyFill="1" applyBorder="1" applyAlignment="1" applyProtection="1">
      <alignment horizontal="distributed" vertical="center" indent="1"/>
      <protection/>
    </xf>
    <xf numFmtId="0" fontId="5" fillId="34" borderId="127" xfId="0" applyFont="1" applyFill="1" applyBorder="1" applyAlignment="1" applyProtection="1">
      <alignment horizontal="distributed" vertical="center" indent="1"/>
      <protection/>
    </xf>
    <xf numFmtId="0" fontId="5" fillId="34" borderId="128" xfId="0" applyFont="1" applyFill="1" applyBorder="1" applyAlignment="1" applyProtection="1">
      <alignment horizontal="distributed" vertical="center" indent="1"/>
      <protection/>
    </xf>
    <xf numFmtId="183" fontId="7" fillId="34" borderId="129" xfId="63" applyNumberFormat="1" applyFont="1" applyFill="1" applyBorder="1" applyAlignment="1" applyProtection="1">
      <alignment vertical="center" shrinkToFit="1"/>
      <protection/>
    </xf>
    <xf numFmtId="183" fontId="58" fillId="0" borderId="118" xfId="0" applyNumberFormat="1" applyFont="1" applyBorder="1" applyAlignment="1" applyProtection="1">
      <alignment vertical="center" shrinkToFi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負荷チェックシート（水谷修正）"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533400</xdr:colOff>
      <xdr:row>51</xdr:row>
      <xdr:rowOff>171450</xdr:rowOff>
    </xdr:from>
    <xdr:to>
      <xdr:col>14</xdr:col>
      <xdr:colOff>66675</xdr:colOff>
      <xdr:row>53</xdr:row>
      <xdr:rowOff>123825</xdr:rowOff>
    </xdr:to>
    <xdr:sp>
      <xdr:nvSpPr>
        <xdr:cNvPr id="1" name="円/楕円 1"/>
        <xdr:cNvSpPr>
          <a:spLocks/>
        </xdr:cNvSpPr>
      </xdr:nvSpPr>
      <xdr:spPr>
        <a:xfrm>
          <a:off x="7924800" y="18478500"/>
          <a:ext cx="1200150" cy="676275"/>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fPrintsWithSheet="0"/>
  </xdr:twoCellAnchor>
  <xdr:twoCellAnchor>
    <xdr:from>
      <xdr:col>6</xdr:col>
      <xdr:colOff>876300</xdr:colOff>
      <xdr:row>4</xdr:row>
      <xdr:rowOff>266700</xdr:rowOff>
    </xdr:from>
    <xdr:to>
      <xdr:col>8</xdr:col>
      <xdr:colOff>95250</xdr:colOff>
      <xdr:row>50</xdr:row>
      <xdr:rowOff>276225</xdr:rowOff>
    </xdr:to>
    <xdr:sp>
      <xdr:nvSpPr>
        <xdr:cNvPr id="2" name="角丸四角形 3"/>
        <xdr:cNvSpPr>
          <a:spLocks/>
        </xdr:cNvSpPr>
      </xdr:nvSpPr>
      <xdr:spPr>
        <a:xfrm>
          <a:off x="3419475" y="1800225"/>
          <a:ext cx="1200150" cy="16421100"/>
        </a:xfrm>
        <a:prstGeom prst="roundRect">
          <a:avLst/>
        </a:prstGeom>
        <a:no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fPrintsWithSheet="0"/>
  </xdr:twoCellAnchor>
  <xdr:twoCellAnchor>
    <xdr:from>
      <xdr:col>15</xdr:col>
      <xdr:colOff>504825</xdr:colOff>
      <xdr:row>51</xdr:row>
      <xdr:rowOff>238125</xdr:rowOff>
    </xdr:from>
    <xdr:to>
      <xdr:col>17</xdr:col>
      <xdr:colOff>104775</xdr:colOff>
      <xdr:row>54</xdr:row>
      <xdr:rowOff>19050</xdr:rowOff>
    </xdr:to>
    <xdr:sp>
      <xdr:nvSpPr>
        <xdr:cNvPr id="3" name="円/楕円 4"/>
        <xdr:cNvSpPr>
          <a:spLocks/>
        </xdr:cNvSpPr>
      </xdr:nvSpPr>
      <xdr:spPr>
        <a:xfrm>
          <a:off x="10163175" y="18545175"/>
          <a:ext cx="1200150" cy="676275"/>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fPrintsWithSheet="0"/>
  </xdr:twoCellAnchor>
  <xdr:twoCellAnchor>
    <xdr:from>
      <xdr:col>3</xdr:col>
      <xdr:colOff>257175</xdr:colOff>
      <xdr:row>1</xdr:row>
      <xdr:rowOff>257175</xdr:rowOff>
    </xdr:from>
    <xdr:to>
      <xdr:col>6</xdr:col>
      <xdr:colOff>771525</xdr:colOff>
      <xdr:row>2</xdr:row>
      <xdr:rowOff>676275</xdr:rowOff>
    </xdr:to>
    <xdr:sp>
      <xdr:nvSpPr>
        <xdr:cNvPr id="4" name="四角形吹き出し 2"/>
        <xdr:cNvSpPr>
          <a:spLocks/>
        </xdr:cNvSpPr>
      </xdr:nvSpPr>
      <xdr:spPr>
        <a:xfrm>
          <a:off x="762000" y="428625"/>
          <a:ext cx="2552700" cy="714375"/>
        </a:xfrm>
        <a:prstGeom prst="wedgeRectCallout">
          <a:avLst>
            <a:gd name="adj1" fmla="val 54601"/>
            <a:gd name="adj2" fmla="val 142111"/>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対象事業所で使用しているエネルギー種類別に、該当する項目に数値を入力ください。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（注）単位にご注意ください。</a:t>
          </a:r>
        </a:p>
      </xdr:txBody>
    </xdr:sp>
    <xdr:clientData fPrintsWithSheet="0"/>
  </xdr:twoCellAnchor>
  <xdr:twoCellAnchor>
    <xdr:from>
      <xdr:col>3</xdr:col>
      <xdr:colOff>257175</xdr:colOff>
      <xdr:row>3</xdr:row>
      <xdr:rowOff>114300</xdr:rowOff>
    </xdr:from>
    <xdr:to>
      <xdr:col>6</xdr:col>
      <xdr:colOff>771525</xdr:colOff>
      <xdr:row>4</xdr:row>
      <xdr:rowOff>228600</xdr:rowOff>
    </xdr:to>
    <xdr:sp>
      <xdr:nvSpPr>
        <xdr:cNvPr id="5" name="四角形吹き出し 6"/>
        <xdr:cNvSpPr>
          <a:spLocks/>
        </xdr:cNvSpPr>
      </xdr:nvSpPr>
      <xdr:spPr>
        <a:xfrm>
          <a:off x="762000" y="1266825"/>
          <a:ext cx="2552700" cy="495300"/>
        </a:xfrm>
        <a:prstGeom prst="wedgeRectCallout">
          <a:avLst>
            <a:gd name="adj1" fmla="val 53884"/>
            <a:gd name="adj2" fmla="val 140935"/>
          </a:avLst>
        </a:prstGeom>
        <a:solidFill>
          <a:srgbClr val="FFFF00"/>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事業所</a:t>
          </a:r>
          <a:r>
            <a:rPr lang="en-US" cap="none" sz="1200" b="0" i="0" u="none" baseline="0">
              <a:solidFill>
                <a:srgbClr val="000000"/>
              </a:solidFill>
            </a:rPr>
            <a:t>全体</a:t>
          </a:r>
          <a:r>
            <a:rPr lang="en-US" cap="none" sz="1100" b="0" i="0" u="none" baseline="0">
              <a:solidFill>
                <a:srgbClr val="000000"/>
              </a:solidFill>
            </a:rPr>
            <a:t>の導入前の直近１年分を入力してください</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533400</xdr:colOff>
      <xdr:row>51</xdr:row>
      <xdr:rowOff>171450</xdr:rowOff>
    </xdr:from>
    <xdr:to>
      <xdr:col>14</xdr:col>
      <xdr:colOff>66675</xdr:colOff>
      <xdr:row>53</xdr:row>
      <xdr:rowOff>123825</xdr:rowOff>
    </xdr:to>
    <xdr:sp>
      <xdr:nvSpPr>
        <xdr:cNvPr id="1" name="円/楕円 1"/>
        <xdr:cNvSpPr>
          <a:spLocks/>
        </xdr:cNvSpPr>
      </xdr:nvSpPr>
      <xdr:spPr>
        <a:xfrm>
          <a:off x="7924800" y="18478500"/>
          <a:ext cx="1200150" cy="676275"/>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fPrintsWithSheet="0"/>
  </xdr:twoCellAnchor>
  <xdr:twoCellAnchor>
    <xdr:from>
      <xdr:col>3</xdr:col>
      <xdr:colOff>257175</xdr:colOff>
      <xdr:row>1</xdr:row>
      <xdr:rowOff>257175</xdr:rowOff>
    </xdr:from>
    <xdr:to>
      <xdr:col>6</xdr:col>
      <xdr:colOff>771525</xdr:colOff>
      <xdr:row>2</xdr:row>
      <xdr:rowOff>676275</xdr:rowOff>
    </xdr:to>
    <xdr:sp>
      <xdr:nvSpPr>
        <xdr:cNvPr id="2" name="四角形吹き出し 2"/>
        <xdr:cNvSpPr>
          <a:spLocks/>
        </xdr:cNvSpPr>
      </xdr:nvSpPr>
      <xdr:spPr>
        <a:xfrm>
          <a:off x="762000" y="428625"/>
          <a:ext cx="2552700" cy="714375"/>
        </a:xfrm>
        <a:prstGeom prst="wedgeRectCallout">
          <a:avLst>
            <a:gd name="adj1" fmla="val 59273"/>
            <a:gd name="adj2" fmla="val 140638"/>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対象事業所で使用しているエネルギー種類別に、該当する項目に数値を入力ください。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（注）単位にご注意ください。</a:t>
          </a:r>
        </a:p>
      </xdr:txBody>
    </xdr:sp>
    <xdr:clientData fPrintsWithSheet="0"/>
  </xdr:twoCellAnchor>
  <xdr:twoCellAnchor>
    <xdr:from>
      <xdr:col>6</xdr:col>
      <xdr:colOff>876300</xdr:colOff>
      <xdr:row>4</xdr:row>
      <xdr:rowOff>266700</xdr:rowOff>
    </xdr:from>
    <xdr:to>
      <xdr:col>8</xdr:col>
      <xdr:colOff>95250</xdr:colOff>
      <xdr:row>50</xdr:row>
      <xdr:rowOff>276225</xdr:rowOff>
    </xdr:to>
    <xdr:sp>
      <xdr:nvSpPr>
        <xdr:cNvPr id="3" name="角丸四角形 3"/>
        <xdr:cNvSpPr>
          <a:spLocks/>
        </xdr:cNvSpPr>
      </xdr:nvSpPr>
      <xdr:spPr>
        <a:xfrm>
          <a:off x="3419475" y="1800225"/>
          <a:ext cx="1200150" cy="16421100"/>
        </a:xfrm>
        <a:prstGeom prst="roundRect">
          <a:avLst/>
        </a:prstGeom>
        <a:no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fPrintsWithSheet="0"/>
  </xdr:twoCellAnchor>
  <xdr:twoCellAnchor>
    <xdr:from>
      <xdr:col>15</xdr:col>
      <xdr:colOff>504825</xdr:colOff>
      <xdr:row>51</xdr:row>
      <xdr:rowOff>238125</xdr:rowOff>
    </xdr:from>
    <xdr:to>
      <xdr:col>17</xdr:col>
      <xdr:colOff>104775</xdr:colOff>
      <xdr:row>54</xdr:row>
      <xdr:rowOff>19050</xdr:rowOff>
    </xdr:to>
    <xdr:sp>
      <xdr:nvSpPr>
        <xdr:cNvPr id="4" name="円/楕円 4"/>
        <xdr:cNvSpPr>
          <a:spLocks/>
        </xdr:cNvSpPr>
      </xdr:nvSpPr>
      <xdr:spPr>
        <a:xfrm>
          <a:off x="10163175" y="18545175"/>
          <a:ext cx="1200150" cy="676275"/>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fPrintsWithSheet="0"/>
  </xdr:twoCellAnchor>
  <xdr:twoCellAnchor>
    <xdr:from>
      <xdr:col>4</xdr:col>
      <xdr:colOff>504825</xdr:colOff>
      <xdr:row>3</xdr:row>
      <xdr:rowOff>133350</xdr:rowOff>
    </xdr:from>
    <xdr:to>
      <xdr:col>6</xdr:col>
      <xdr:colOff>790575</xdr:colOff>
      <xdr:row>4</xdr:row>
      <xdr:rowOff>247650</xdr:rowOff>
    </xdr:to>
    <xdr:sp>
      <xdr:nvSpPr>
        <xdr:cNvPr id="5" name="四角形吹き出し 5"/>
        <xdr:cNvSpPr>
          <a:spLocks/>
        </xdr:cNvSpPr>
      </xdr:nvSpPr>
      <xdr:spPr>
        <a:xfrm>
          <a:off x="1362075" y="1285875"/>
          <a:ext cx="1971675" cy="495300"/>
        </a:xfrm>
        <a:prstGeom prst="wedgeRectCallout">
          <a:avLst>
            <a:gd name="adj1" fmla="val 52087"/>
            <a:gd name="adj2" fmla="val 119662"/>
          </a:avLst>
        </a:prstGeom>
        <a:solidFill>
          <a:srgbClr val="FFFF00"/>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「８　</a:t>
          </a:r>
          <a:r>
            <a:rPr lang="en-US" cap="none" sz="1100" b="0" i="0" u="none" baseline="0">
              <a:solidFill>
                <a:srgbClr val="000000"/>
              </a:solidFill>
              <a:latin typeface="Calibri"/>
              <a:ea typeface="Calibri"/>
              <a:cs typeface="Calibri"/>
            </a:rPr>
            <a:t>CO2</a:t>
          </a:r>
          <a:r>
            <a:rPr lang="en-US" cap="none" sz="1100" b="0" i="0" u="none" baseline="0">
              <a:solidFill>
                <a:srgbClr val="000000"/>
              </a:solidFill>
            </a:rPr>
            <a:t>排出削減量算定」で算出した削減量を入力してください。</a:t>
          </a:r>
        </a:p>
      </xdr:txBody>
    </xdr:sp>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1777;&#26131;&#29256;&#12456;&#12493;&#12523;&#12462;&#12540;&#20351;&#29992;&#37327;&#12539;CO2&#25490;&#20986;&#37327;&#25563;&#31639;&#12471;&#12540;&#12488;H27.4.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1-1"/>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H42"/>
  <sheetViews>
    <sheetView tabSelected="1" zoomScalePageLayoutView="0" workbookViewId="0" topLeftCell="A1">
      <selection activeCell="A2" sqref="A2:AH3"/>
    </sheetView>
  </sheetViews>
  <sheetFormatPr defaultColWidth="9.140625" defaultRowHeight="15"/>
  <cols>
    <col min="1" max="1" width="2.421875" style="0" customWidth="1"/>
    <col min="2" max="37" width="2.57421875" style="0" customWidth="1"/>
  </cols>
  <sheetData>
    <row r="1" ht="13.5">
      <c r="A1" t="s">
        <v>270</v>
      </c>
    </row>
    <row r="2" spans="1:34" ht="9.75" customHeight="1">
      <c r="A2" s="188" t="s">
        <v>269</v>
      </c>
      <c r="B2" s="188"/>
      <c r="C2" s="188"/>
      <c r="D2" s="188"/>
      <c r="E2" s="188"/>
      <c r="F2" s="188"/>
      <c r="G2" s="188"/>
      <c r="H2" s="188"/>
      <c r="I2" s="188"/>
      <c r="J2" s="188"/>
      <c r="K2" s="188"/>
      <c r="L2" s="188"/>
      <c r="M2" s="188"/>
      <c r="N2" s="188"/>
      <c r="O2" s="188"/>
      <c r="P2" s="188"/>
      <c r="Q2" s="188"/>
      <c r="R2" s="188"/>
      <c r="S2" s="188"/>
      <c r="T2" s="188"/>
      <c r="U2" s="188"/>
      <c r="V2" s="188"/>
      <c r="W2" s="188"/>
      <c r="X2" s="188"/>
      <c r="Y2" s="188"/>
      <c r="Z2" s="188"/>
      <c r="AA2" s="188"/>
      <c r="AB2" s="188"/>
      <c r="AC2" s="188"/>
      <c r="AD2" s="188"/>
      <c r="AE2" s="188"/>
      <c r="AF2" s="188"/>
      <c r="AG2" s="188"/>
      <c r="AH2" s="188"/>
    </row>
    <row r="3" spans="1:34" ht="9.75" customHeight="1">
      <c r="A3" s="188"/>
      <c r="B3" s="188"/>
      <c r="C3" s="188"/>
      <c r="D3" s="188"/>
      <c r="E3" s="188"/>
      <c r="F3" s="188"/>
      <c r="G3" s="188"/>
      <c r="H3" s="188"/>
      <c r="I3" s="188"/>
      <c r="J3" s="188"/>
      <c r="K3" s="188"/>
      <c r="L3" s="188"/>
      <c r="M3" s="188"/>
      <c r="N3" s="188"/>
      <c r="O3" s="188"/>
      <c r="P3" s="188"/>
      <c r="Q3" s="188"/>
      <c r="R3" s="188"/>
      <c r="S3" s="188"/>
      <c r="T3" s="188"/>
      <c r="U3" s="188"/>
      <c r="V3" s="188"/>
      <c r="W3" s="188"/>
      <c r="X3" s="188"/>
      <c r="Y3" s="188"/>
      <c r="Z3" s="188"/>
      <c r="AA3" s="188"/>
      <c r="AB3" s="188"/>
      <c r="AC3" s="188"/>
      <c r="AD3" s="188"/>
      <c r="AE3" s="188"/>
      <c r="AF3" s="188"/>
      <c r="AG3" s="188"/>
      <c r="AH3" s="188"/>
    </row>
    <row r="4" spans="2:33" ht="14.25">
      <c r="B4" s="188" t="s">
        <v>268</v>
      </c>
      <c r="C4" s="188"/>
      <c r="D4" s="188"/>
      <c r="E4" s="188"/>
      <c r="F4" s="188"/>
      <c r="G4" s="188"/>
      <c r="H4" s="188"/>
      <c r="I4" s="188"/>
      <c r="J4" s="188"/>
      <c r="K4" s="188"/>
      <c r="L4" s="188"/>
      <c r="M4" s="188"/>
      <c r="N4" s="188"/>
      <c r="O4" s="188"/>
      <c r="P4" s="188"/>
      <c r="Q4" s="188"/>
      <c r="R4" s="188"/>
      <c r="S4" s="188"/>
      <c r="T4" s="188"/>
      <c r="U4" s="188"/>
      <c r="V4" s="188"/>
      <c r="W4" s="188"/>
      <c r="X4" s="188"/>
      <c r="Y4" s="188"/>
      <c r="Z4" s="188"/>
      <c r="AA4" s="188"/>
      <c r="AB4" s="188"/>
      <c r="AC4" s="188"/>
      <c r="AD4" s="188"/>
      <c r="AE4" s="188"/>
      <c r="AF4" s="188"/>
      <c r="AG4" s="188"/>
    </row>
    <row r="6" ht="13.5">
      <c r="A6" t="s">
        <v>1</v>
      </c>
    </row>
    <row r="7" spans="1:34" ht="27" customHeight="1">
      <c r="A7" s="185" t="s">
        <v>214</v>
      </c>
      <c r="B7" s="185"/>
      <c r="C7" s="185"/>
      <c r="D7" s="185"/>
      <c r="E7" s="185" t="s">
        <v>0</v>
      </c>
      <c r="F7" s="185"/>
      <c r="G7" s="185"/>
      <c r="H7" s="185"/>
      <c r="I7" s="185" t="s">
        <v>5</v>
      </c>
      <c r="J7" s="185"/>
      <c r="K7" s="185"/>
      <c r="L7" s="187"/>
      <c r="M7" s="187"/>
      <c r="N7" s="187"/>
      <c r="O7" s="187"/>
      <c r="P7" s="187"/>
      <c r="Q7" s="187"/>
      <c r="R7" s="187"/>
      <c r="S7" s="187"/>
      <c r="T7" s="187"/>
      <c r="U7" s="187"/>
      <c r="V7" s="187"/>
      <c r="W7" s="187"/>
      <c r="X7" s="187"/>
      <c r="Y7" s="187"/>
      <c r="Z7" s="187"/>
      <c r="AA7" s="187"/>
      <c r="AB7" s="187"/>
      <c r="AC7" s="187"/>
      <c r="AD7" s="187"/>
      <c r="AE7" s="187"/>
      <c r="AF7" s="187"/>
      <c r="AG7" s="187"/>
      <c r="AH7" s="187"/>
    </row>
    <row r="8" spans="1:34" ht="27" customHeight="1">
      <c r="A8" s="185"/>
      <c r="B8" s="185"/>
      <c r="C8" s="185"/>
      <c r="D8" s="185"/>
      <c r="E8" s="185"/>
      <c r="F8" s="185"/>
      <c r="G8" s="185"/>
      <c r="H8" s="185"/>
      <c r="I8" s="185" t="s">
        <v>6</v>
      </c>
      <c r="J8" s="185"/>
      <c r="K8" s="185"/>
      <c r="L8" s="187"/>
      <c r="M8" s="187"/>
      <c r="N8" s="187"/>
      <c r="O8" s="187"/>
      <c r="P8" s="187"/>
      <c r="Q8" s="187"/>
      <c r="R8" s="187"/>
      <c r="S8" s="187"/>
      <c r="T8" s="187"/>
      <c r="U8" s="187"/>
      <c r="V8" s="187"/>
      <c r="W8" s="187"/>
      <c r="X8" s="187"/>
      <c r="Y8" s="187"/>
      <c r="Z8" s="187"/>
      <c r="AA8" s="187"/>
      <c r="AB8" s="187"/>
      <c r="AC8" s="187"/>
      <c r="AD8" s="187"/>
      <c r="AE8" s="187"/>
      <c r="AF8" s="187"/>
      <c r="AG8" s="187"/>
      <c r="AH8" s="187"/>
    </row>
    <row r="9" spans="1:34" ht="27" customHeight="1">
      <c r="A9" s="185"/>
      <c r="B9" s="185"/>
      <c r="C9" s="185"/>
      <c r="D9" s="185"/>
      <c r="E9" s="185" t="s">
        <v>7</v>
      </c>
      <c r="F9" s="185"/>
      <c r="G9" s="185"/>
      <c r="H9" s="185"/>
      <c r="I9" s="185"/>
      <c r="J9" s="185"/>
      <c r="K9" s="185"/>
      <c r="L9" s="187"/>
      <c r="M9" s="187"/>
      <c r="N9" s="187"/>
      <c r="O9" s="187"/>
      <c r="P9" s="187"/>
      <c r="Q9" s="187"/>
      <c r="R9" s="187"/>
      <c r="S9" s="187"/>
      <c r="T9" s="187"/>
      <c r="U9" s="187"/>
      <c r="V9" s="187"/>
      <c r="W9" s="187"/>
      <c r="X9" s="187"/>
      <c r="Y9" s="187"/>
      <c r="Z9" s="187"/>
      <c r="AA9" s="187"/>
      <c r="AB9" s="187"/>
      <c r="AC9" s="187"/>
      <c r="AD9" s="187"/>
      <c r="AE9" s="187"/>
      <c r="AF9" s="187"/>
      <c r="AG9" s="187"/>
      <c r="AH9" s="187"/>
    </row>
    <row r="10" spans="1:34" ht="27" customHeight="1">
      <c r="A10" s="185"/>
      <c r="B10" s="185"/>
      <c r="C10" s="185"/>
      <c r="D10" s="185"/>
      <c r="E10" s="189" t="s">
        <v>262</v>
      </c>
      <c r="F10" s="190"/>
      <c r="G10" s="190"/>
      <c r="H10" s="190"/>
      <c r="I10" s="190"/>
      <c r="J10" s="190"/>
      <c r="K10" s="191"/>
      <c r="L10" s="187"/>
      <c r="M10" s="187"/>
      <c r="N10" s="187"/>
      <c r="O10" s="187"/>
      <c r="P10" s="187"/>
      <c r="Q10" s="187"/>
      <c r="R10" s="187"/>
      <c r="S10" s="187"/>
      <c r="T10" s="187"/>
      <c r="U10" s="199" t="s">
        <v>263</v>
      </c>
      <c r="V10" s="200"/>
      <c r="W10" s="201"/>
      <c r="X10" s="202"/>
      <c r="Y10" s="203"/>
      <c r="Z10" s="203"/>
      <c r="AA10" s="204"/>
      <c r="AB10" s="199" t="s">
        <v>264</v>
      </c>
      <c r="AC10" s="200"/>
      <c r="AD10" s="201"/>
      <c r="AE10" s="202"/>
      <c r="AF10" s="203"/>
      <c r="AG10" s="203"/>
      <c r="AH10" s="204"/>
    </row>
    <row r="11" spans="1:34" ht="27" customHeight="1">
      <c r="A11" s="185" t="s">
        <v>2</v>
      </c>
      <c r="B11" s="185"/>
      <c r="C11" s="185"/>
      <c r="D11" s="185"/>
      <c r="E11" s="189" t="s">
        <v>4</v>
      </c>
      <c r="F11" s="190"/>
      <c r="G11" s="190"/>
      <c r="H11" s="190"/>
      <c r="I11" s="190"/>
      <c r="J11" s="190"/>
      <c r="K11" s="191"/>
      <c r="L11" s="187"/>
      <c r="M11" s="187"/>
      <c r="N11" s="187"/>
      <c r="O11" s="187"/>
      <c r="P11" s="187"/>
      <c r="Q11" s="187"/>
      <c r="R11" s="187"/>
      <c r="S11" s="187"/>
      <c r="T11" s="187"/>
      <c r="U11" s="187"/>
      <c r="V11" s="187"/>
      <c r="W11" s="187"/>
      <c r="X11" s="187"/>
      <c r="Y11" s="187"/>
      <c r="Z11" s="187"/>
      <c r="AA11" s="187"/>
      <c r="AB11" s="187"/>
      <c r="AC11" s="187"/>
      <c r="AD11" s="187"/>
      <c r="AE11" s="187"/>
      <c r="AF11" s="187"/>
      <c r="AG11" s="187"/>
      <c r="AH11" s="187"/>
    </row>
    <row r="12" spans="1:34" ht="27" customHeight="1">
      <c r="A12" s="185"/>
      <c r="B12" s="185"/>
      <c r="C12" s="185"/>
      <c r="D12" s="185"/>
      <c r="E12" s="185" t="s">
        <v>8</v>
      </c>
      <c r="F12" s="185"/>
      <c r="G12" s="185"/>
      <c r="H12" s="185"/>
      <c r="I12" s="185"/>
      <c r="J12" s="185"/>
      <c r="K12" s="185"/>
      <c r="L12" s="187"/>
      <c r="M12" s="187"/>
      <c r="N12" s="187"/>
      <c r="O12" s="187"/>
      <c r="P12" s="187"/>
      <c r="Q12" s="187"/>
      <c r="R12" s="187"/>
      <c r="S12" s="187"/>
      <c r="T12" s="187"/>
      <c r="U12" s="187"/>
      <c r="V12" s="187"/>
      <c r="W12" s="187"/>
      <c r="X12" s="187"/>
      <c r="Y12" s="187"/>
      <c r="Z12" s="187"/>
      <c r="AA12" s="187"/>
      <c r="AB12" s="187"/>
      <c r="AC12" s="187"/>
      <c r="AD12" s="187"/>
      <c r="AE12" s="187"/>
      <c r="AF12" s="187"/>
      <c r="AG12" s="187"/>
      <c r="AH12" s="187"/>
    </row>
    <row r="13" spans="1:34" ht="13.5" customHeight="1">
      <c r="A13" s="185"/>
      <c r="B13" s="185"/>
      <c r="C13" s="185"/>
      <c r="D13" s="185"/>
      <c r="E13" s="181" t="s">
        <v>18</v>
      </c>
      <c r="F13" s="181"/>
      <c r="G13" s="181"/>
      <c r="H13" s="181"/>
      <c r="I13" s="181"/>
      <c r="J13" s="181"/>
      <c r="K13" s="181"/>
      <c r="L13" s="181" t="s">
        <v>265</v>
      </c>
      <c r="M13" s="181"/>
      <c r="N13" s="181"/>
      <c r="O13" s="181"/>
      <c r="P13" s="181"/>
      <c r="Q13" s="181"/>
      <c r="R13" s="181" t="s">
        <v>266</v>
      </c>
      <c r="S13" s="181"/>
      <c r="T13" s="181"/>
      <c r="U13" s="181"/>
      <c r="V13" s="181"/>
      <c r="W13" s="181"/>
      <c r="X13" s="181" t="s">
        <v>267</v>
      </c>
      <c r="Y13" s="181"/>
      <c r="Z13" s="181"/>
      <c r="AA13" s="181"/>
      <c r="AB13" s="181"/>
      <c r="AC13" s="181"/>
      <c r="AD13" s="185" t="s">
        <v>17</v>
      </c>
      <c r="AE13" s="185"/>
      <c r="AF13" s="185"/>
      <c r="AG13" s="185"/>
      <c r="AH13" s="185"/>
    </row>
    <row r="14" spans="1:34" ht="24" customHeight="1">
      <c r="A14" s="185"/>
      <c r="B14" s="185"/>
      <c r="C14" s="185"/>
      <c r="D14" s="185"/>
      <c r="E14" s="181"/>
      <c r="F14" s="181"/>
      <c r="G14" s="181"/>
      <c r="H14" s="181"/>
      <c r="I14" s="181"/>
      <c r="J14" s="181"/>
      <c r="K14" s="181"/>
      <c r="L14" s="195"/>
      <c r="M14" s="195"/>
      <c r="N14" s="195"/>
      <c r="O14" s="195"/>
      <c r="P14" s="195"/>
      <c r="Q14" s="195"/>
      <c r="R14" s="195"/>
      <c r="S14" s="195"/>
      <c r="T14" s="195"/>
      <c r="U14" s="195"/>
      <c r="V14" s="195"/>
      <c r="W14" s="195"/>
      <c r="X14" s="195"/>
      <c r="Y14" s="195"/>
      <c r="Z14" s="195"/>
      <c r="AA14" s="195"/>
      <c r="AB14" s="195"/>
      <c r="AC14" s="195"/>
      <c r="AD14" s="214" t="e">
        <f>AVERAGE(L14,R14,X14)</f>
        <v>#DIV/0!</v>
      </c>
      <c r="AE14" s="214"/>
      <c r="AF14" s="214"/>
      <c r="AG14" s="214"/>
      <c r="AH14" s="214"/>
    </row>
    <row r="15" spans="1:34" ht="18" customHeight="1">
      <c r="A15" s="185" t="s">
        <v>3</v>
      </c>
      <c r="B15" s="185"/>
      <c r="C15" s="185"/>
      <c r="D15" s="185"/>
      <c r="E15" s="186" t="s">
        <v>12</v>
      </c>
      <c r="F15" s="186"/>
      <c r="G15" s="186"/>
      <c r="H15" s="184"/>
      <c r="I15" s="184"/>
      <c r="J15" s="184"/>
      <c r="K15" s="184"/>
      <c r="L15" s="184"/>
      <c r="M15" s="184"/>
      <c r="N15" s="184"/>
      <c r="O15" s="184"/>
      <c r="P15" s="184"/>
      <c r="Q15" s="184"/>
      <c r="R15" s="184"/>
      <c r="S15" s="185" t="s">
        <v>9</v>
      </c>
      <c r="T15" s="185"/>
      <c r="U15" s="185"/>
      <c r="V15" s="184"/>
      <c r="W15" s="184"/>
      <c r="X15" s="184"/>
      <c r="Y15" s="184"/>
      <c r="Z15" s="184"/>
      <c r="AA15" s="184"/>
      <c r="AB15" s="184"/>
      <c r="AC15" s="184"/>
      <c r="AD15" s="184"/>
      <c r="AE15" s="184"/>
      <c r="AF15" s="184"/>
      <c r="AG15" s="184"/>
      <c r="AH15" s="184"/>
    </row>
    <row r="16" spans="1:34" ht="18" customHeight="1">
      <c r="A16" s="185"/>
      <c r="B16" s="185"/>
      <c r="C16" s="185"/>
      <c r="D16" s="185"/>
      <c r="E16" s="185" t="s">
        <v>13</v>
      </c>
      <c r="F16" s="185"/>
      <c r="G16" s="185"/>
      <c r="H16" s="184"/>
      <c r="I16" s="184"/>
      <c r="J16" s="184"/>
      <c r="K16" s="184"/>
      <c r="L16" s="184"/>
      <c r="M16" s="184"/>
      <c r="N16" s="184"/>
      <c r="O16" s="184"/>
      <c r="P16" s="184"/>
      <c r="Q16" s="184"/>
      <c r="R16" s="184"/>
      <c r="S16" s="185" t="s">
        <v>10</v>
      </c>
      <c r="T16" s="185"/>
      <c r="U16" s="185"/>
      <c r="V16" s="184"/>
      <c r="W16" s="184"/>
      <c r="X16" s="184"/>
      <c r="Y16" s="184"/>
      <c r="Z16" s="184"/>
      <c r="AA16" s="184"/>
      <c r="AB16" s="184"/>
      <c r="AC16" s="184"/>
      <c r="AD16" s="184"/>
      <c r="AE16" s="184"/>
      <c r="AF16" s="184"/>
      <c r="AG16" s="184"/>
      <c r="AH16" s="184"/>
    </row>
    <row r="17" spans="1:34" ht="18" customHeight="1">
      <c r="A17" s="185"/>
      <c r="B17" s="185"/>
      <c r="C17" s="185"/>
      <c r="D17" s="185"/>
      <c r="E17" s="185" t="s">
        <v>14</v>
      </c>
      <c r="F17" s="185"/>
      <c r="G17" s="185"/>
      <c r="H17" s="184"/>
      <c r="I17" s="184"/>
      <c r="J17" s="184"/>
      <c r="K17" s="184"/>
      <c r="L17" s="184"/>
      <c r="M17" s="184"/>
      <c r="N17" s="184"/>
      <c r="O17" s="184"/>
      <c r="P17" s="184"/>
      <c r="Q17" s="184"/>
      <c r="R17" s="184"/>
      <c r="S17" s="186" t="s">
        <v>11</v>
      </c>
      <c r="T17" s="186"/>
      <c r="U17" s="186"/>
      <c r="V17" s="184"/>
      <c r="W17" s="184"/>
      <c r="X17" s="184"/>
      <c r="Y17" s="184"/>
      <c r="Z17" s="184"/>
      <c r="AA17" s="184"/>
      <c r="AB17" s="184"/>
      <c r="AC17" s="184"/>
      <c r="AD17" s="184"/>
      <c r="AE17" s="184"/>
      <c r="AF17" s="184"/>
      <c r="AG17" s="184"/>
      <c r="AH17" s="184"/>
    </row>
    <row r="18" spans="1:34" ht="15" customHeight="1">
      <c r="A18" s="185"/>
      <c r="B18" s="185"/>
      <c r="C18" s="185"/>
      <c r="D18" s="185"/>
      <c r="E18" s="181" t="s">
        <v>15</v>
      </c>
      <c r="F18" s="181"/>
      <c r="G18" s="181"/>
      <c r="H18" s="181"/>
      <c r="I18" s="181"/>
      <c r="J18" s="156" t="s">
        <v>16</v>
      </c>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3"/>
    </row>
    <row r="19" spans="1:34" ht="18" customHeight="1">
      <c r="A19" s="185"/>
      <c r="B19" s="185"/>
      <c r="C19" s="185"/>
      <c r="D19" s="185"/>
      <c r="E19" s="181"/>
      <c r="F19" s="181"/>
      <c r="G19" s="181"/>
      <c r="H19" s="181"/>
      <c r="I19" s="181"/>
      <c r="J19" s="192"/>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4"/>
    </row>
    <row r="20" spans="2:34" ht="18" customHeight="1">
      <c r="B20" s="40"/>
      <c r="C20" s="40"/>
      <c r="D20" s="40"/>
      <c r="E20" s="41"/>
      <c r="F20" s="41"/>
      <c r="G20" s="41"/>
      <c r="H20" s="41"/>
      <c r="I20" s="41"/>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row>
    <row r="21" spans="1:34" ht="27" customHeight="1">
      <c r="A21" s="181" t="s">
        <v>80</v>
      </c>
      <c r="B21" s="185"/>
      <c r="C21" s="185"/>
      <c r="D21" s="185"/>
      <c r="E21" s="185" t="s">
        <v>0</v>
      </c>
      <c r="F21" s="185"/>
      <c r="G21" s="185"/>
      <c r="H21" s="185"/>
      <c r="I21" s="185" t="s">
        <v>5</v>
      </c>
      <c r="J21" s="185"/>
      <c r="K21" s="185"/>
      <c r="L21" s="187"/>
      <c r="M21" s="187"/>
      <c r="N21" s="187"/>
      <c r="O21" s="187"/>
      <c r="P21" s="187"/>
      <c r="Q21" s="187"/>
      <c r="R21" s="187"/>
      <c r="S21" s="187"/>
      <c r="T21" s="187"/>
      <c r="U21" s="187"/>
      <c r="V21" s="187"/>
      <c r="W21" s="187"/>
      <c r="X21" s="187"/>
      <c r="Y21" s="187"/>
      <c r="Z21" s="187"/>
      <c r="AA21" s="187"/>
      <c r="AB21" s="187"/>
      <c r="AC21" s="187"/>
      <c r="AD21" s="187"/>
      <c r="AE21" s="187"/>
      <c r="AF21" s="187"/>
      <c r="AG21" s="187"/>
      <c r="AH21" s="187"/>
    </row>
    <row r="22" spans="1:34" ht="27" customHeight="1">
      <c r="A22" s="185"/>
      <c r="B22" s="185"/>
      <c r="C22" s="185"/>
      <c r="D22" s="185"/>
      <c r="E22" s="185"/>
      <c r="F22" s="185"/>
      <c r="G22" s="185"/>
      <c r="H22" s="185"/>
      <c r="I22" s="185" t="s">
        <v>6</v>
      </c>
      <c r="J22" s="185"/>
      <c r="K22" s="185"/>
      <c r="L22" s="187"/>
      <c r="M22" s="187"/>
      <c r="N22" s="187"/>
      <c r="O22" s="187"/>
      <c r="P22" s="187"/>
      <c r="Q22" s="187"/>
      <c r="R22" s="187"/>
      <c r="S22" s="187"/>
      <c r="T22" s="187"/>
      <c r="U22" s="187"/>
      <c r="V22" s="187"/>
      <c r="W22" s="187"/>
      <c r="X22" s="187"/>
      <c r="Y22" s="187"/>
      <c r="Z22" s="187"/>
      <c r="AA22" s="187"/>
      <c r="AB22" s="187"/>
      <c r="AC22" s="187"/>
      <c r="AD22" s="187"/>
      <c r="AE22" s="187"/>
      <c r="AF22" s="187"/>
      <c r="AG22" s="187"/>
      <c r="AH22" s="187"/>
    </row>
    <row r="23" spans="1:34" ht="27" customHeight="1">
      <c r="A23" s="185"/>
      <c r="B23" s="185"/>
      <c r="C23" s="185"/>
      <c r="D23" s="185"/>
      <c r="E23" s="185" t="s">
        <v>7</v>
      </c>
      <c r="F23" s="185"/>
      <c r="G23" s="185"/>
      <c r="H23" s="185"/>
      <c r="I23" s="185"/>
      <c r="J23" s="185"/>
      <c r="K23" s="185"/>
      <c r="L23" s="187"/>
      <c r="M23" s="187"/>
      <c r="N23" s="187"/>
      <c r="O23" s="187"/>
      <c r="P23" s="187"/>
      <c r="Q23" s="187"/>
      <c r="R23" s="187"/>
      <c r="S23" s="187"/>
      <c r="T23" s="187"/>
      <c r="U23" s="187"/>
      <c r="V23" s="187"/>
      <c r="W23" s="187"/>
      <c r="X23" s="187"/>
      <c r="Y23" s="187"/>
      <c r="Z23" s="187"/>
      <c r="AA23" s="187"/>
      <c r="AB23" s="187"/>
      <c r="AC23" s="187"/>
      <c r="AD23" s="187"/>
      <c r="AE23" s="187"/>
      <c r="AF23" s="187"/>
      <c r="AG23" s="187"/>
      <c r="AH23" s="187"/>
    </row>
    <row r="24" spans="1:34" ht="27" customHeight="1">
      <c r="A24" s="185"/>
      <c r="B24" s="185"/>
      <c r="C24" s="185"/>
      <c r="D24" s="185"/>
      <c r="E24" s="185" t="s">
        <v>79</v>
      </c>
      <c r="F24" s="185"/>
      <c r="G24" s="185"/>
      <c r="H24" s="185"/>
      <c r="I24" s="185"/>
      <c r="J24" s="185"/>
      <c r="K24" s="185"/>
      <c r="L24" s="187"/>
      <c r="M24" s="187"/>
      <c r="N24" s="187"/>
      <c r="O24" s="187"/>
      <c r="P24" s="187"/>
      <c r="Q24" s="187"/>
      <c r="R24" s="187"/>
      <c r="S24" s="187"/>
      <c r="T24" s="187"/>
      <c r="U24" s="187"/>
      <c r="V24" s="187"/>
      <c r="W24" s="187"/>
      <c r="X24" s="187"/>
      <c r="Y24" s="187"/>
      <c r="Z24" s="187"/>
      <c r="AA24" s="187"/>
      <c r="AB24" s="187"/>
      <c r="AC24" s="187"/>
      <c r="AD24" s="187"/>
      <c r="AE24" s="187"/>
      <c r="AF24" s="187"/>
      <c r="AG24" s="187"/>
      <c r="AH24" s="187"/>
    </row>
    <row r="25" spans="1:34" ht="18" customHeight="1">
      <c r="A25" s="185" t="s">
        <v>3</v>
      </c>
      <c r="B25" s="185"/>
      <c r="C25" s="185"/>
      <c r="D25" s="185"/>
      <c r="E25" s="186" t="s">
        <v>12</v>
      </c>
      <c r="F25" s="186"/>
      <c r="G25" s="186"/>
      <c r="H25" s="184"/>
      <c r="I25" s="184"/>
      <c r="J25" s="184"/>
      <c r="K25" s="184"/>
      <c r="L25" s="184"/>
      <c r="M25" s="184"/>
      <c r="N25" s="184"/>
      <c r="O25" s="184"/>
      <c r="P25" s="184"/>
      <c r="Q25" s="184"/>
      <c r="R25" s="184"/>
      <c r="S25" s="185" t="s">
        <v>9</v>
      </c>
      <c r="T25" s="185"/>
      <c r="U25" s="185"/>
      <c r="V25" s="184"/>
      <c r="W25" s="184"/>
      <c r="X25" s="184"/>
      <c r="Y25" s="184"/>
      <c r="Z25" s="184"/>
      <c r="AA25" s="184"/>
      <c r="AB25" s="184"/>
      <c r="AC25" s="184"/>
      <c r="AD25" s="184"/>
      <c r="AE25" s="184"/>
      <c r="AF25" s="184"/>
      <c r="AG25" s="184"/>
      <c r="AH25" s="184"/>
    </row>
    <row r="26" spans="1:34" ht="18" customHeight="1">
      <c r="A26" s="185"/>
      <c r="B26" s="185"/>
      <c r="C26" s="185"/>
      <c r="D26" s="185"/>
      <c r="E26" s="185" t="s">
        <v>13</v>
      </c>
      <c r="F26" s="185"/>
      <c r="G26" s="185"/>
      <c r="H26" s="184"/>
      <c r="I26" s="184"/>
      <c r="J26" s="184"/>
      <c r="K26" s="184"/>
      <c r="L26" s="184"/>
      <c r="M26" s="184"/>
      <c r="N26" s="184"/>
      <c r="O26" s="184"/>
      <c r="P26" s="184"/>
      <c r="Q26" s="184"/>
      <c r="R26" s="184"/>
      <c r="S26" s="185" t="s">
        <v>10</v>
      </c>
      <c r="T26" s="185"/>
      <c r="U26" s="185"/>
      <c r="V26" s="184"/>
      <c r="W26" s="184"/>
      <c r="X26" s="184"/>
      <c r="Y26" s="184"/>
      <c r="Z26" s="184"/>
      <c r="AA26" s="184"/>
      <c r="AB26" s="184"/>
      <c r="AC26" s="184"/>
      <c r="AD26" s="184"/>
      <c r="AE26" s="184"/>
      <c r="AF26" s="184"/>
      <c r="AG26" s="184"/>
      <c r="AH26" s="184"/>
    </row>
    <row r="27" spans="1:34" ht="18" customHeight="1">
      <c r="A27" s="185"/>
      <c r="B27" s="185"/>
      <c r="C27" s="185"/>
      <c r="D27" s="185"/>
      <c r="E27" s="185" t="s">
        <v>14</v>
      </c>
      <c r="F27" s="185"/>
      <c r="G27" s="185"/>
      <c r="H27" s="184"/>
      <c r="I27" s="184"/>
      <c r="J27" s="184"/>
      <c r="K27" s="184"/>
      <c r="L27" s="184"/>
      <c r="M27" s="184"/>
      <c r="N27" s="184"/>
      <c r="O27" s="184"/>
      <c r="P27" s="184"/>
      <c r="Q27" s="184"/>
      <c r="R27" s="184"/>
      <c r="S27" s="186" t="s">
        <v>11</v>
      </c>
      <c r="T27" s="186"/>
      <c r="U27" s="186"/>
      <c r="V27" s="184"/>
      <c r="W27" s="184"/>
      <c r="X27" s="184"/>
      <c r="Y27" s="184"/>
      <c r="Z27" s="184"/>
      <c r="AA27" s="184"/>
      <c r="AB27" s="184"/>
      <c r="AC27" s="184"/>
      <c r="AD27" s="184"/>
      <c r="AE27" s="184"/>
      <c r="AF27" s="184"/>
      <c r="AG27" s="184"/>
      <c r="AH27" s="184"/>
    </row>
    <row r="28" spans="1:34" ht="15" customHeight="1">
      <c r="A28" s="185"/>
      <c r="B28" s="185"/>
      <c r="C28" s="185"/>
      <c r="D28" s="185"/>
      <c r="E28" s="181" t="s">
        <v>15</v>
      </c>
      <c r="F28" s="181"/>
      <c r="G28" s="181"/>
      <c r="H28" s="181"/>
      <c r="I28" s="181"/>
      <c r="J28" s="178" t="s">
        <v>16</v>
      </c>
      <c r="K28" s="182"/>
      <c r="L28" s="182"/>
      <c r="M28" s="182"/>
      <c r="N28" s="182"/>
      <c r="O28" s="182"/>
      <c r="P28" s="182"/>
      <c r="Q28" s="182"/>
      <c r="R28" s="182"/>
      <c r="S28" s="182"/>
      <c r="T28" s="182"/>
      <c r="U28" s="182"/>
      <c r="V28" s="182"/>
      <c r="W28" s="182"/>
      <c r="X28" s="182"/>
      <c r="Y28" s="182"/>
      <c r="Z28" s="182"/>
      <c r="AA28" s="182"/>
      <c r="AB28" s="182"/>
      <c r="AC28" s="182"/>
      <c r="AD28" s="182"/>
      <c r="AE28" s="182"/>
      <c r="AF28" s="182"/>
      <c r="AG28" s="182"/>
      <c r="AH28" s="183"/>
    </row>
    <row r="29" spans="1:34" ht="18" customHeight="1">
      <c r="A29" s="185"/>
      <c r="B29" s="185"/>
      <c r="C29" s="185"/>
      <c r="D29" s="185"/>
      <c r="E29" s="181"/>
      <c r="F29" s="181"/>
      <c r="G29" s="181"/>
      <c r="H29" s="181"/>
      <c r="I29" s="181"/>
      <c r="J29" s="192"/>
      <c r="K29" s="193"/>
      <c r="L29" s="193"/>
      <c r="M29" s="193"/>
      <c r="N29" s="193"/>
      <c r="O29" s="193"/>
      <c r="P29" s="193"/>
      <c r="Q29" s="193"/>
      <c r="R29" s="193"/>
      <c r="S29" s="193"/>
      <c r="T29" s="193"/>
      <c r="U29" s="193"/>
      <c r="V29" s="193"/>
      <c r="W29" s="193"/>
      <c r="X29" s="193"/>
      <c r="Y29" s="193"/>
      <c r="Z29" s="193"/>
      <c r="AA29" s="193"/>
      <c r="AB29" s="193"/>
      <c r="AC29" s="193"/>
      <c r="AD29" s="193"/>
      <c r="AE29" s="193"/>
      <c r="AF29" s="193"/>
      <c r="AG29" s="193"/>
      <c r="AH29" s="194"/>
    </row>
    <row r="30" spans="1:34" ht="18" customHeight="1">
      <c r="A30" s="157"/>
      <c r="B30" s="157"/>
      <c r="C30" s="157"/>
      <c r="D30" s="157"/>
      <c r="E30" s="157"/>
      <c r="F30" s="157"/>
      <c r="G30" s="157"/>
      <c r="H30" s="157"/>
      <c r="I30" s="157"/>
      <c r="J30" s="157"/>
      <c r="K30" s="157"/>
      <c r="L30" s="36"/>
      <c r="M30" s="36"/>
      <c r="N30" s="36"/>
      <c r="O30" s="36"/>
      <c r="P30" s="36"/>
      <c r="Q30" s="36"/>
      <c r="R30" s="36"/>
      <c r="S30" s="36"/>
      <c r="T30" s="36"/>
      <c r="U30" s="36"/>
      <c r="V30" s="36"/>
      <c r="W30" s="36"/>
      <c r="X30" s="36"/>
      <c r="Y30" s="36"/>
      <c r="Z30" s="36"/>
      <c r="AA30" s="36"/>
      <c r="AB30" s="36"/>
      <c r="AC30" s="36"/>
      <c r="AD30" s="36"/>
      <c r="AE30" s="36"/>
      <c r="AF30" s="36"/>
      <c r="AG30" s="36"/>
      <c r="AH30" s="36"/>
    </row>
    <row r="31" spans="1:34" ht="12" customHeight="1">
      <c r="A31" s="37" t="s">
        <v>82</v>
      </c>
      <c r="B31" s="157"/>
      <c r="C31" s="157"/>
      <c r="D31" s="157"/>
      <c r="E31" s="158"/>
      <c r="F31" s="158"/>
      <c r="G31" s="158"/>
      <c r="H31" s="158"/>
      <c r="J31" s="160"/>
      <c r="K31" s="160"/>
      <c r="L31" s="160"/>
      <c r="M31" s="160"/>
      <c r="N31" s="160"/>
      <c r="O31" s="160"/>
      <c r="P31" s="160"/>
      <c r="Q31" s="160"/>
      <c r="R31" s="160"/>
      <c r="S31" s="160"/>
      <c r="T31" s="160"/>
      <c r="U31" s="160"/>
      <c r="V31" s="160"/>
      <c r="W31" s="160"/>
      <c r="X31" s="160"/>
      <c r="Y31" s="160"/>
      <c r="Z31" s="160"/>
      <c r="AA31" s="160"/>
      <c r="AB31" s="160"/>
      <c r="AC31" s="160"/>
      <c r="AD31" s="160"/>
      <c r="AE31" s="160"/>
      <c r="AF31" s="160"/>
      <c r="AG31" s="160"/>
      <c r="AH31" s="160"/>
    </row>
    <row r="32" spans="1:34" ht="27" customHeight="1">
      <c r="A32" s="181" t="s">
        <v>81</v>
      </c>
      <c r="B32" s="185"/>
      <c r="C32" s="185"/>
      <c r="D32" s="185"/>
      <c r="E32" s="205" t="s">
        <v>0</v>
      </c>
      <c r="F32" s="206"/>
      <c r="G32" s="206"/>
      <c r="H32" s="207"/>
      <c r="I32" s="205" t="s">
        <v>5</v>
      </c>
      <c r="J32" s="206"/>
      <c r="K32" s="207"/>
      <c r="L32" s="211"/>
      <c r="M32" s="212"/>
      <c r="N32" s="212"/>
      <c r="O32" s="212"/>
      <c r="P32" s="212"/>
      <c r="Q32" s="212"/>
      <c r="R32" s="212"/>
      <c r="S32" s="212"/>
      <c r="T32" s="212"/>
      <c r="U32" s="212"/>
      <c r="V32" s="212"/>
      <c r="W32" s="212"/>
      <c r="X32" s="212"/>
      <c r="Y32" s="212"/>
      <c r="Z32" s="212"/>
      <c r="AA32" s="212"/>
      <c r="AB32" s="212"/>
      <c r="AC32" s="212"/>
      <c r="AD32" s="212"/>
      <c r="AE32" s="212"/>
      <c r="AF32" s="212"/>
      <c r="AG32" s="212"/>
      <c r="AH32" s="213"/>
    </row>
    <row r="33" spans="1:34" ht="27" customHeight="1">
      <c r="A33" s="185"/>
      <c r="B33" s="185"/>
      <c r="C33" s="185"/>
      <c r="D33" s="185"/>
      <c r="E33" s="208"/>
      <c r="F33" s="209"/>
      <c r="G33" s="209"/>
      <c r="H33" s="210"/>
      <c r="I33" s="189" t="s">
        <v>6</v>
      </c>
      <c r="J33" s="190"/>
      <c r="K33" s="191"/>
      <c r="L33" s="196"/>
      <c r="M33" s="197"/>
      <c r="N33" s="197"/>
      <c r="O33" s="197"/>
      <c r="P33" s="197"/>
      <c r="Q33" s="197"/>
      <c r="R33" s="197"/>
      <c r="S33" s="197"/>
      <c r="T33" s="197"/>
      <c r="U33" s="197"/>
      <c r="V33" s="197"/>
      <c r="W33" s="197"/>
      <c r="X33" s="197"/>
      <c r="Y33" s="197"/>
      <c r="Z33" s="197"/>
      <c r="AA33" s="197"/>
      <c r="AB33" s="197"/>
      <c r="AC33" s="197"/>
      <c r="AD33" s="197"/>
      <c r="AE33" s="197"/>
      <c r="AF33" s="197"/>
      <c r="AG33" s="197"/>
      <c r="AH33" s="198"/>
    </row>
    <row r="34" spans="1:34" ht="27" customHeight="1">
      <c r="A34" s="185"/>
      <c r="B34" s="185"/>
      <c r="C34" s="185"/>
      <c r="D34" s="185"/>
      <c r="E34" s="185" t="s">
        <v>7</v>
      </c>
      <c r="F34" s="185"/>
      <c r="G34" s="185"/>
      <c r="H34" s="185"/>
      <c r="I34" s="185"/>
      <c r="J34" s="185"/>
      <c r="K34" s="185"/>
      <c r="L34" s="187"/>
      <c r="M34" s="187"/>
      <c r="N34" s="187"/>
      <c r="O34" s="187"/>
      <c r="P34" s="187"/>
      <c r="Q34" s="187"/>
      <c r="R34" s="187"/>
      <c r="S34" s="187"/>
      <c r="T34" s="187"/>
      <c r="U34" s="187"/>
      <c r="V34" s="187"/>
      <c r="W34" s="187"/>
      <c r="X34" s="187"/>
      <c r="Y34" s="187"/>
      <c r="Z34" s="187"/>
      <c r="AA34" s="187"/>
      <c r="AB34" s="187"/>
      <c r="AC34" s="187"/>
      <c r="AD34" s="187"/>
      <c r="AE34" s="187"/>
      <c r="AF34" s="187"/>
      <c r="AG34" s="187"/>
      <c r="AH34" s="187"/>
    </row>
    <row r="35" spans="1:34" ht="18" customHeight="1">
      <c r="A35" s="185" t="s">
        <v>3</v>
      </c>
      <c r="B35" s="185"/>
      <c r="C35" s="185"/>
      <c r="D35" s="185"/>
      <c r="E35" s="186" t="s">
        <v>12</v>
      </c>
      <c r="F35" s="186"/>
      <c r="G35" s="186"/>
      <c r="H35" s="184"/>
      <c r="I35" s="184"/>
      <c r="J35" s="184"/>
      <c r="K35" s="184"/>
      <c r="L35" s="184"/>
      <c r="M35" s="184"/>
      <c r="N35" s="184"/>
      <c r="O35" s="184"/>
      <c r="P35" s="184"/>
      <c r="Q35" s="184"/>
      <c r="R35" s="184"/>
      <c r="S35" s="185" t="s">
        <v>9</v>
      </c>
      <c r="T35" s="185"/>
      <c r="U35" s="185"/>
      <c r="V35" s="184"/>
      <c r="W35" s="184"/>
      <c r="X35" s="184"/>
      <c r="Y35" s="184"/>
      <c r="Z35" s="184"/>
      <c r="AA35" s="184"/>
      <c r="AB35" s="184"/>
      <c r="AC35" s="184"/>
      <c r="AD35" s="184"/>
      <c r="AE35" s="184"/>
      <c r="AF35" s="184"/>
      <c r="AG35" s="184"/>
      <c r="AH35" s="184"/>
    </row>
    <row r="36" spans="1:34" ht="18" customHeight="1">
      <c r="A36" s="185"/>
      <c r="B36" s="185"/>
      <c r="C36" s="185"/>
      <c r="D36" s="185"/>
      <c r="E36" s="185" t="s">
        <v>13</v>
      </c>
      <c r="F36" s="185"/>
      <c r="G36" s="185"/>
      <c r="H36" s="184"/>
      <c r="I36" s="184"/>
      <c r="J36" s="184"/>
      <c r="K36" s="184"/>
      <c r="L36" s="184"/>
      <c r="M36" s="184"/>
      <c r="N36" s="184"/>
      <c r="O36" s="184"/>
      <c r="P36" s="184"/>
      <c r="Q36" s="184"/>
      <c r="R36" s="184"/>
      <c r="S36" s="185" t="s">
        <v>10</v>
      </c>
      <c r="T36" s="185"/>
      <c r="U36" s="185"/>
      <c r="V36" s="184"/>
      <c r="W36" s="184"/>
      <c r="X36" s="184"/>
      <c r="Y36" s="184"/>
      <c r="Z36" s="184"/>
      <c r="AA36" s="184"/>
      <c r="AB36" s="184"/>
      <c r="AC36" s="184"/>
      <c r="AD36" s="184"/>
      <c r="AE36" s="184"/>
      <c r="AF36" s="184"/>
      <c r="AG36" s="184"/>
      <c r="AH36" s="184"/>
    </row>
    <row r="37" spans="1:34" ht="18" customHeight="1">
      <c r="A37" s="185"/>
      <c r="B37" s="185"/>
      <c r="C37" s="185"/>
      <c r="D37" s="185"/>
      <c r="E37" s="185" t="s">
        <v>14</v>
      </c>
      <c r="F37" s="185"/>
      <c r="G37" s="185"/>
      <c r="H37" s="184"/>
      <c r="I37" s="184"/>
      <c r="J37" s="184"/>
      <c r="K37" s="184"/>
      <c r="L37" s="184"/>
      <c r="M37" s="184"/>
      <c r="N37" s="184"/>
      <c r="O37" s="184"/>
      <c r="P37" s="184"/>
      <c r="Q37" s="184"/>
      <c r="R37" s="184"/>
      <c r="S37" s="186" t="s">
        <v>11</v>
      </c>
      <c r="T37" s="186"/>
      <c r="U37" s="186"/>
      <c r="V37" s="184"/>
      <c r="W37" s="184"/>
      <c r="X37" s="184"/>
      <c r="Y37" s="184"/>
      <c r="Z37" s="184"/>
      <c r="AA37" s="184"/>
      <c r="AB37" s="184"/>
      <c r="AC37" s="184"/>
      <c r="AD37" s="184"/>
      <c r="AE37" s="184"/>
      <c r="AF37" s="184"/>
      <c r="AG37" s="184"/>
      <c r="AH37" s="184"/>
    </row>
    <row r="38" spans="1:34" ht="15" customHeight="1">
      <c r="A38" s="185"/>
      <c r="B38" s="185"/>
      <c r="C38" s="185"/>
      <c r="D38" s="185"/>
      <c r="E38" s="181" t="s">
        <v>15</v>
      </c>
      <c r="F38" s="181"/>
      <c r="G38" s="181"/>
      <c r="H38" s="181"/>
      <c r="I38" s="181"/>
      <c r="J38" s="178" t="s">
        <v>16</v>
      </c>
      <c r="K38" s="182"/>
      <c r="L38" s="182"/>
      <c r="M38" s="182"/>
      <c r="N38" s="182"/>
      <c r="O38" s="182"/>
      <c r="P38" s="182"/>
      <c r="Q38" s="182"/>
      <c r="R38" s="182"/>
      <c r="S38" s="182"/>
      <c r="T38" s="182"/>
      <c r="U38" s="182"/>
      <c r="V38" s="182"/>
      <c r="W38" s="182"/>
      <c r="X38" s="182"/>
      <c r="Y38" s="182"/>
      <c r="Z38" s="182"/>
      <c r="AA38" s="182"/>
      <c r="AB38" s="182"/>
      <c r="AC38" s="182"/>
      <c r="AD38" s="182"/>
      <c r="AE38" s="182"/>
      <c r="AF38" s="182"/>
      <c r="AG38" s="182"/>
      <c r="AH38" s="183"/>
    </row>
    <row r="39" spans="1:34" ht="18" customHeight="1">
      <c r="A39" s="185"/>
      <c r="B39" s="185"/>
      <c r="C39" s="185"/>
      <c r="D39" s="185"/>
      <c r="E39" s="181"/>
      <c r="F39" s="181"/>
      <c r="G39" s="181"/>
      <c r="H39" s="181"/>
      <c r="I39" s="181"/>
      <c r="J39" s="192"/>
      <c r="K39" s="193"/>
      <c r="L39" s="193"/>
      <c r="M39" s="193"/>
      <c r="N39" s="193"/>
      <c r="O39" s="193"/>
      <c r="P39" s="193"/>
      <c r="Q39" s="193"/>
      <c r="R39" s="193"/>
      <c r="S39" s="193"/>
      <c r="T39" s="193"/>
      <c r="U39" s="193"/>
      <c r="V39" s="193"/>
      <c r="W39" s="193"/>
      <c r="X39" s="193"/>
      <c r="Y39" s="193"/>
      <c r="Z39" s="193"/>
      <c r="AA39" s="193"/>
      <c r="AB39" s="193"/>
      <c r="AC39" s="193"/>
      <c r="AD39" s="193"/>
      <c r="AE39" s="193"/>
      <c r="AF39" s="193"/>
      <c r="AG39" s="193"/>
      <c r="AH39" s="194"/>
    </row>
    <row r="40" spans="1:34" ht="13.5" customHeight="1">
      <c r="A40" s="31"/>
      <c r="B40" s="31"/>
      <c r="C40" s="31"/>
      <c r="D40" s="31"/>
      <c r="E40" s="35"/>
      <c r="F40" s="35"/>
      <c r="G40" s="35"/>
      <c r="H40" s="35"/>
      <c r="I40" s="35"/>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row>
    <row r="41" ht="13.5" customHeight="1"/>
    <row r="42" spans="1:34" ht="13.5" customHeight="1">
      <c r="A42" s="33"/>
      <c r="B42" s="33"/>
      <c r="C42" s="33"/>
      <c r="D42" s="33"/>
      <c r="E42" s="33"/>
      <c r="F42" s="33"/>
      <c r="G42" s="33"/>
      <c r="H42" s="33"/>
      <c r="I42" s="33"/>
      <c r="J42" s="33"/>
      <c r="K42" s="33"/>
      <c r="L42" s="36"/>
      <c r="M42" s="36"/>
      <c r="N42" s="36"/>
      <c r="O42" s="36"/>
      <c r="P42" s="36"/>
      <c r="Q42" s="36"/>
      <c r="R42" s="36"/>
      <c r="S42" s="36"/>
      <c r="T42" s="36"/>
      <c r="U42" s="36"/>
      <c r="V42" s="36"/>
      <c r="W42" s="36"/>
      <c r="X42" s="36"/>
      <c r="Y42" s="36"/>
      <c r="Z42" s="36"/>
      <c r="AA42" s="36"/>
      <c r="AB42" s="36"/>
      <c r="AC42" s="36"/>
      <c r="AD42" s="36"/>
      <c r="AE42" s="36"/>
      <c r="AF42" s="36"/>
      <c r="AG42" s="36"/>
      <c r="AH42" s="36"/>
    </row>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63" ht="19.5" customHeight="1"/>
    <row r="64" ht="19.5" customHeight="1"/>
    <row r="65" ht="19.5" customHeight="1"/>
    <row r="66" ht="19.5" customHeight="1"/>
    <row r="67" ht="19.5" customHeight="1"/>
    <row r="70" ht="13.5" customHeight="1"/>
    <row r="71" ht="24.75" customHeight="1"/>
  </sheetData>
  <sheetProtection password="D73A" sheet="1"/>
  <mergeCells count="100">
    <mergeCell ref="B4:AG4"/>
    <mergeCell ref="J39:AH39"/>
    <mergeCell ref="E13:K14"/>
    <mergeCell ref="AD14:AH14"/>
    <mergeCell ref="I32:K32"/>
    <mergeCell ref="E34:K34"/>
    <mergeCell ref="H35:R35"/>
    <mergeCell ref="V37:AH37"/>
    <mergeCell ref="E21:H22"/>
    <mergeCell ref="L23:AH23"/>
    <mergeCell ref="E38:I39"/>
    <mergeCell ref="U10:W10"/>
    <mergeCell ref="X10:AA10"/>
    <mergeCell ref="AB10:AD10"/>
    <mergeCell ref="AE10:AH10"/>
    <mergeCell ref="A32:D34"/>
    <mergeCell ref="E32:H33"/>
    <mergeCell ref="A21:D24"/>
    <mergeCell ref="I22:K22"/>
    <mergeCell ref="L32:AH32"/>
    <mergeCell ref="L21:AH21"/>
    <mergeCell ref="S35:U35"/>
    <mergeCell ref="A25:D29"/>
    <mergeCell ref="H37:R37"/>
    <mergeCell ref="S36:U36"/>
    <mergeCell ref="E25:G25"/>
    <mergeCell ref="E36:G36"/>
    <mergeCell ref="E28:I29"/>
    <mergeCell ref="H36:R36"/>
    <mergeCell ref="E26:G26"/>
    <mergeCell ref="E35:G35"/>
    <mergeCell ref="K18:R18"/>
    <mergeCell ref="X14:AC14"/>
    <mergeCell ref="L14:Q14"/>
    <mergeCell ref="V25:AH25"/>
    <mergeCell ref="E37:G37"/>
    <mergeCell ref="L24:T24"/>
    <mergeCell ref="E27:G27"/>
    <mergeCell ref="H27:R27"/>
    <mergeCell ref="S27:U27"/>
    <mergeCell ref="H26:R26"/>
    <mergeCell ref="K28:R28"/>
    <mergeCell ref="K38:R38"/>
    <mergeCell ref="S38:AH38"/>
    <mergeCell ref="H25:R25"/>
    <mergeCell ref="R14:W14"/>
    <mergeCell ref="I33:K33"/>
    <mergeCell ref="L33:AH33"/>
    <mergeCell ref="E24:K24"/>
    <mergeCell ref="U24:AH24"/>
    <mergeCell ref="L22:AH22"/>
    <mergeCell ref="J29:AH29"/>
    <mergeCell ref="A35:D39"/>
    <mergeCell ref="E9:K9"/>
    <mergeCell ref="E10:K10"/>
    <mergeCell ref="V35:AH35"/>
    <mergeCell ref="L11:AH11"/>
    <mergeCell ref="L12:AH12"/>
    <mergeCell ref="V17:AH17"/>
    <mergeCell ref="V26:AH26"/>
    <mergeCell ref="J19:AH19"/>
    <mergeCell ref="V15:AH15"/>
    <mergeCell ref="S37:U37"/>
    <mergeCell ref="I7:K7"/>
    <mergeCell ref="I8:K8"/>
    <mergeCell ref="V36:AH36"/>
    <mergeCell ref="L7:AH7"/>
    <mergeCell ref="I21:K21"/>
    <mergeCell ref="R13:W13"/>
    <mergeCell ref="S28:AH28"/>
    <mergeCell ref="L34:AH34"/>
    <mergeCell ref="E23:K23"/>
    <mergeCell ref="A2:AH3"/>
    <mergeCell ref="E11:K11"/>
    <mergeCell ref="E12:K12"/>
    <mergeCell ref="E7:H8"/>
    <mergeCell ref="L9:AH9"/>
    <mergeCell ref="L10:T10"/>
    <mergeCell ref="L8:AH8"/>
    <mergeCell ref="A11:D14"/>
    <mergeCell ref="X13:AC13"/>
    <mergeCell ref="AD13:AH13"/>
    <mergeCell ref="H15:R15"/>
    <mergeCell ref="S15:U15"/>
    <mergeCell ref="A7:D10"/>
    <mergeCell ref="A15:D19"/>
    <mergeCell ref="E17:G17"/>
    <mergeCell ref="H17:R17"/>
    <mergeCell ref="S17:U17"/>
    <mergeCell ref="E15:G15"/>
    <mergeCell ref="L13:Q13"/>
    <mergeCell ref="S18:AH18"/>
    <mergeCell ref="V27:AH27"/>
    <mergeCell ref="S26:U26"/>
    <mergeCell ref="E16:G16"/>
    <mergeCell ref="H16:R16"/>
    <mergeCell ref="S25:U25"/>
    <mergeCell ref="S16:U16"/>
    <mergeCell ref="V16:AH16"/>
    <mergeCell ref="E18:I19"/>
  </mergeCells>
  <printOptions/>
  <pageMargins left="0.7086614173228347" right="0.7086614173228347" top="0.7480314960629921" bottom="0.5511811023622047"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1:Q54"/>
  <sheetViews>
    <sheetView showGridLines="0" showZeros="0" view="pageBreakPreview" zoomScale="91" zoomScaleSheetLayoutView="91" zoomScalePageLayoutView="0" workbookViewId="0" topLeftCell="A1">
      <pane xSplit="9" ySplit="5" topLeftCell="J39" activePane="bottomRight" state="frozen"/>
      <selection pane="topLeft" activeCell="AM10" sqref="AM10"/>
      <selection pane="topRight" activeCell="AM10" sqref="AM10"/>
      <selection pane="bottomLeft" activeCell="AM10" sqref="AM10"/>
      <selection pane="bottomRight" activeCell="AM10" sqref="AM10"/>
    </sheetView>
  </sheetViews>
  <sheetFormatPr defaultColWidth="9.140625" defaultRowHeight="15"/>
  <cols>
    <col min="1" max="1" width="1.57421875" style="43" customWidth="1"/>
    <col min="2" max="2" width="1.8515625" style="43" customWidth="1"/>
    <col min="3" max="3" width="4.140625" style="43" customWidth="1"/>
    <col min="4" max="4" width="5.28125" style="43" customWidth="1"/>
    <col min="5" max="5" width="12.28125" style="43" customWidth="1"/>
    <col min="6" max="6" width="13.00390625" style="43" customWidth="1"/>
    <col min="7" max="7" width="15.140625" style="43" customWidth="1"/>
    <col min="8" max="8" width="14.57421875" style="43" customWidth="1"/>
    <col min="9" max="9" width="6.7109375" style="43" customWidth="1"/>
    <col min="10" max="10" width="12.57421875" style="43" customWidth="1"/>
    <col min="11" max="11" width="8.28125" style="43" customWidth="1"/>
    <col min="12" max="12" width="15.421875" style="43" customWidth="1"/>
    <col min="13" max="13" width="9.421875" style="44" customWidth="1"/>
    <col min="14" max="14" width="15.57421875" style="43" customWidth="1"/>
    <col min="15" max="15" width="9.00390625" style="51" customWidth="1"/>
    <col min="16" max="16" width="9.140625" style="43" customWidth="1"/>
    <col min="17" max="17" width="14.8515625" style="43" customWidth="1"/>
    <col min="18" max="16384" width="9.00390625" style="43" customWidth="1"/>
  </cols>
  <sheetData>
    <row r="1" spans="15:17" ht="13.5">
      <c r="O1" s="454"/>
      <c r="P1" s="454"/>
      <c r="Q1" s="45"/>
    </row>
    <row r="2" spans="2:17" ht="23.25" customHeight="1" thickBot="1">
      <c r="B2" s="46"/>
      <c r="C2" s="47" t="s">
        <v>107</v>
      </c>
      <c r="D2" s="48"/>
      <c r="E2" s="48"/>
      <c r="F2" s="48"/>
      <c r="G2" s="48"/>
      <c r="H2" s="49"/>
      <c r="I2" s="48"/>
      <c r="J2" s="50"/>
      <c r="K2" s="50"/>
      <c r="L2" s="50"/>
      <c r="M2" s="50"/>
      <c r="P2" s="52"/>
      <c r="Q2" s="155" t="s">
        <v>218</v>
      </c>
    </row>
    <row r="3" spans="2:17" s="44" customFormat="1" ht="54" customHeight="1">
      <c r="B3" s="53"/>
      <c r="C3" s="54"/>
      <c r="D3" s="455" t="s">
        <v>108</v>
      </c>
      <c r="E3" s="456"/>
      <c r="F3" s="456"/>
      <c r="G3" s="457"/>
      <c r="H3" s="464" t="s">
        <v>109</v>
      </c>
      <c r="I3" s="465"/>
      <c r="J3" s="466" t="s">
        <v>110</v>
      </c>
      <c r="K3" s="467"/>
      <c r="L3" s="56" t="s">
        <v>111</v>
      </c>
      <c r="M3" s="57" t="s">
        <v>112</v>
      </c>
      <c r="N3" s="58" t="s">
        <v>113</v>
      </c>
      <c r="O3" s="456" t="s">
        <v>114</v>
      </c>
      <c r="P3" s="468"/>
      <c r="Q3" s="55" t="s">
        <v>115</v>
      </c>
    </row>
    <row r="4" spans="2:17" s="44" customFormat="1" ht="30" customHeight="1">
      <c r="B4" s="53"/>
      <c r="C4" s="59"/>
      <c r="D4" s="458"/>
      <c r="E4" s="459"/>
      <c r="F4" s="459"/>
      <c r="G4" s="460"/>
      <c r="H4" s="60" t="s">
        <v>116</v>
      </c>
      <c r="I4" s="61"/>
      <c r="J4" s="62" t="s">
        <v>117</v>
      </c>
      <c r="K4" s="63"/>
      <c r="L4" s="60" t="s">
        <v>118</v>
      </c>
      <c r="M4" s="64" t="s">
        <v>119</v>
      </c>
      <c r="N4" s="64" t="s">
        <v>120</v>
      </c>
      <c r="O4" s="65" t="s">
        <v>121</v>
      </c>
      <c r="P4" s="63"/>
      <c r="Q4" s="66" t="s">
        <v>122</v>
      </c>
    </row>
    <row r="5" spans="2:17" ht="21.75" customHeight="1" thickBot="1">
      <c r="B5" s="46"/>
      <c r="C5" s="67"/>
      <c r="D5" s="461"/>
      <c r="E5" s="462"/>
      <c r="F5" s="462"/>
      <c r="G5" s="463"/>
      <c r="H5" s="68" t="s">
        <v>123</v>
      </c>
      <c r="I5" s="69" t="s">
        <v>124</v>
      </c>
      <c r="J5" s="70"/>
      <c r="K5" s="71" t="s">
        <v>125</v>
      </c>
      <c r="L5" s="72" t="s">
        <v>126</v>
      </c>
      <c r="M5" s="73" t="s">
        <v>127</v>
      </c>
      <c r="N5" s="73" t="s">
        <v>128</v>
      </c>
      <c r="O5" s="74"/>
      <c r="P5" s="71" t="s">
        <v>125</v>
      </c>
      <c r="Q5" s="75" t="s">
        <v>129</v>
      </c>
    </row>
    <row r="6" spans="2:17" ht="28.5" customHeight="1">
      <c r="B6" s="46"/>
      <c r="C6" s="469" t="s">
        <v>130</v>
      </c>
      <c r="D6" s="471" t="s">
        <v>131</v>
      </c>
      <c r="E6" s="473" t="s">
        <v>132</v>
      </c>
      <c r="F6" s="474"/>
      <c r="G6" s="475"/>
      <c r="H6" s="76"/>
      <c r="I6" s="77" t="s">
        <v>133</v>
      </c>
      <c r="J6" s="78">
        <v>38.2</v>
      </c>
      <c r="K6" s="79" t="s">
        <v>134</v>
      </c>
      <c r="L6" s="80">
        <f>H6*J6</f>
        <v>0</v>
      </c>
      <c r="M6" s="476">
        <v>0.0258</v>
      </c>
      <c r="N6" s="81">
        <f>H6*J6*M$6</f>
        <v>0</v>
      </c>
      <c r="O6" s="82">
        <v>0.0187</v>
      </c>
      <c r="P6" s="83" t="s">
        <v>135</v>
      </c>
      <c r="Q6" s="84">
        <f aca="true" t="shared" si="0" ref="Q6:Q32">H6*J6*O6*44/12</f>
        <v>0</v>
      </c>
    </row>
    <row r="7" spans="2:17" ht="28.5" customHeight="1">
      <c r="B7" s="46"/>
      <c r="C7" s="470"/>
      <c r="D7" s="472"/>
      <c r="E7" s="479" t="s">
        <v>136</v>
      </c>
      <c r="F7" s="480"/>
      <c r="G7" s="481"/>
      <c r="H7" s="76"/>
      <c r="I7" s="87" t="s">
        <v>137</v>
      </c>
      <c r="J7" s="88">
        <v>35.3</v>
      </c>
      <c r="K7" s="87" t="s">
        <v>138</v>
      </c>
      <c r="L7" s="89">
        <f aca="true" t="shared" si="1" ref="L7:L40">H7*J7</f>
        <v>0</v>
      </c>
      <c r="M7" s="477"/>
      <c r="N7" s="81">
        <f aca="true" t="shared" si="2" ref="N7:N40">H7*J7*M$6</f>
        <v>0</v>
      </c>
      <c r="O7" s="90">
        <v>0.0184</v>
      </c>
      <c r="P7" s="91" t="s">
        <v>135</v>
      </c>
      <c r="Q7" s="84">
        <f t="shared" si="0"/>
        <v>0</v>
      </c>
    </row>
    <row r="8" spans="2:17" ht="28.5" customHeight="1">
      <c r="B8" s="46"/>
      <c r="C8" s="470"/>
      <c r="D8" s="472"/>
      <c r="E8" s="479" t="s">
        <v>139</v>
      </c>
      <c r="F8" s="480"/>
      <c r="G8" s="481"/>
      <c r="H8" s="76"/>
      <c r="I8" s="87" t="s">
        <v>133</v>
      </c>
      <c r="J8" s="88">
        <v>34.6</v>
      </c>
      <c r="K8" s="87" t="s">
        <v>134</v>
      </c>
      <c r="L8" s="89">
        <f t="shared" si="1"/>
        <v>0</v>
      </c>
      <c r="M8" s="477"/>
      <c r="N8" s="81">
        <f t="shared" si="2"/>
        <v>0</v>
      </c>
      <c r="O8" s="90">
        <v>0.0183</v>
      </c>
      <c r="P8" s="92" t="s">
        <v>140</v>
      </c>
      <c r="Q8" s="84">
        <f t="shared" si="0"/>
        <v>0</v>
      </c>
    </row>
    <row r="9" spans="2:17" ht="28.5" customHeight="1">
      <c r="B9" s="46"/>
      <c r="C9" s="470"/>
      <c r="D9" s="472"/>
      <c r="E9" s="479" t="s">
        <v>141</v>
      </c>
      <c r="F9" s="480"/>
      <c r="G9" s="481"/>
      <c r="H9" s="76"/>
      <c r="I9" s="87" t="s">
        <v>133</v>
      </c>
      <c r="J9" s="88">
        <v>33.6</v>
      </c>
      <c r="K9" s="87" t="s">
        <v>134</v>
      </c>
      <c r="L9" s="89">
        <f t="shared" si="1"/>
        <v>0</v>
      </c>
      <c r="M9" s="477"/>
      <c r="N9" s="81">
        <f t="shared" si="2"/>
        <v>0</v>
      </c>
      <c r="O9" s="90">
        <v>0.0182</v>
      </c>
      <c r="P9" s="92" t="s">
        <v>140</v>
      </c>
      <c r="Q9" s="84">
        <f t="shared" si="0"/>
        <v>0</v>
      </c>
    </row>
    <row r="10" spans="2:17" ht="28.5" customHeight="1">
      <c r="B10" s="46"/>
      <c r="C10" s="470"/>
      <c r="D10" s="472"/>
      <c r="E10" s="479" t="s">
        <v>142</v>
      </c>
      <c r="F10" s="480"/>
      <c r="G10" s="481"/>
      <c r="H10" s="76"/>
      <c r="I10" s="87" t="s">
        <v>143</v>
      </c>
      <c r="J10" s="88">
        <v>36.7</v>
      </c>
      <c r="K10" s="87" t="s">
        <v>144</v>
      </c>
      <c r="L10" s="89">
        <f t="shared" si="1"/>
        <v>0</v>
      </c>
      <c r="M10" s="477"/>
      <c r="N10" s="81">
        <f t="shared" si="2"/>
        <v>0</v>
      </c>
      <c r="O10" s="90">
        <v>0.0185</v>
      </c>
      <c r="P10" s="92" t="s">
        <v>145</v>
      </c>
      <c r="Q10" s="84">
        <f t="shared" si="0"/>
        <v>0</v>
      </c>
    </row>
    <row r="11" spans="2:17" ht="28.5" customHeight="1">
      <c r="B11" s="46"/>
      <c r="C11" s="470"/>
      <c r="D11" s="472"/>
      <c r="E11" s="479" t="s">
        <v>146</v>
      </c>
      <c r="F11" s="480"/>
      <c r="G11" s="481"/>
      <c r="H11" s="76"/>
      <c r="I11" s="87" t="s">
        <v>147</v>
      </c>
      <c r="J11" s="88">
        <v>37.7</v>
      </c>
      <c r="K11" s="87" t="s">
        <v>148</v>
      </c>
      <c r="L11" s="89">
        <f t="shared" si="1"/>
        <v>0</v>
      </c>
      <c r="M11" s="477"/>
      <c r="N11" s="81">
        <f t="shared" si="2"/>
        <v>0</v>
      </c>
      <c r="O11" s="90">
        <v>0.0187</v>
      </c>
      <c r="P11" s="92" t="s">
        <v>149</v>
      </c>
      <c r="Q11" s="84">
        <f t="shared" si="0"/>
        <v>0</v>
      </c>
    </row>
    <row r="12" spans="2:17" ht="28.5" customHeight="1">
      <c r="B12" s="46"/>
      <c r="C12" s="470"/>
      <c r="D12" s="472"/>
      <c r="E12" s="479" t="s">
        <v>150</v>
      </c>
      <c r="F12" s="480"/>
      <c r="G12" s="481"/>
      <c r="H12" s="76"/>
      <c r="I12" s="87" t="s">
        <v>147</v>
      </c>
      <c r="J12" s="88">
        <v>39.1</v>
      </c>
      <c r="K12" s="87" t="s">
        <v>148</v>
      </c>
      <c r="L12" s="89">
        <f t="shared" si="1"/>
        <v>0</v>
      </c>
      <c r="M12" s="477"/>
      <c r="N12" s="81">
        <f t="shared" si="2"/>
        <v>0</v>
      </c>
      <c r="O12" s="90">
        <v>0.0189</v>
      </c>
      <c r="P12" s="92" t="s">
        <v>149</v>
      </c>
      <c r="Q12" s="84">
        <f t="shared" si="0"/>
        <v>0</v>
      </c>
    </row>
    <row r="13" spans="2:17" ht="28.5" customHeight="1">
      <c r="B13" s="46"/>
      <c r="C13" s="470"/>
      <c r="D13" s="472"/>
      <c r="E13" s="479" t="s">
        <v>151</v>
      </c>
      <c r="F13" s="480"/>
      <c r="G13" s="481"/>
      <c r="H13" s="76"/>
      <c r="I13" s="87" t="s">
        <v>147</v>
      </c>
      <c r="J13" s="88">
        <v>41.9</v>
      </c>
      <c r="K13" s="87" t="s">
        <v>148</v>
      </c>
      <c r="L13" s="89">
        <f t="shared" si="1"/>
        <v>0</v>
      </c>
      <c r="M13" s="477"/>
      <c r="N13" s="81">
        <f t="shared" si="2"/>
        <v>0</v>
      </c>
      <c r="O13" s="90">
        <v>0.0195</v>
      </c>
      <c r="P13" s="92" t="s">
        <v>149</v>
      </c>
      <c r="Q13" s="84">
        <f t="shared" si="0"/>
        <v>0</v>
      </c>
    </row>
    <row r="14" spans="2:17" ht="28.5" customHeight="1">
      <c r="B14" s="46"/>
      <c r="C14" s="470"/>
      <c r="D14" s="472"/>
      <c r="E14" s="479" t="s">
        <v>152</v>
      </c>
      <c r="F14" s="480"/>
      <c r="G14" s="481"/>
      <c r="H14" s="76"/>
      <c r="I14" s="87" t="s">
        <v>153</v>
      </c>
      <c r="J14" s="88">
        <v>40.9</v>
      </c>
      <c r="K14" s="87" t="s">
        <v>154</v>
      </c>
      <c r="L14" s="89">
        <f t="shared" si="1"/>
        <v>0</v>
      </c>
      <c r="M14" s="477"/>
      <c r="N14" s="81">
        <f t="shared" si="2"/>
        <v>0</v>
      </c>
      <c r="O14" s="90">
        <v>0.0208</v>
      </c>
      <c r="P14" s="92" t="s">
        <v>149</v>
      </c>
      <c r="Q14" s="84">
        <f t="shared" si="0"/>
        <v>0</v>
      </c>
    </row>
    <row r="15" spans="2:17" ht="28.5" customHeight="1">
      <c r="B15" s="46"/>
      <c r="C15" s="470"/>
      <c r="D15" s="472"/>
      <c r="E15" s="479" t="s">
        <v>155</v>
      </c>
      <c r="F15" s="480"/>
      <c r="G15" s="481"/>
      <c r="H15" s="76"/>
      <c r="I15" s="87" t="s">
        <v>153</v>
      </c>
      <c r="J15" s="88">
        <v>29.9</v>
      </c>
      <c r="K15" s="87" t="s">
        <v>154</v>
      </c>
      <c r="L15" s="89">
        <f t="shared" si="1"/>
        <v>0</v>
      </c>
      <c r="M15" s="477"/>
      <c r="N15" s="81">
        <f t="shared" si="2"/>
        <v>0</v>
      </c>
      <c r="O15" s="90">
        <v>0.0254</v>
      </c>
      <c r="P15" s="92" t="s">
        <v>149</v>
      </c>
      <c r="Q15" s="84">
        <f t="shared" si="0"/>
        <v>0</v>
      </c>
    </row>
    <row r="16" spans="2:17" ht="28.5" customHeight="1">
      <c r="B16" s="46"/>
      <c r="C16" s="470"/>
      <c r="D16" s="472"/>
      <c r="E16" s="482" t="s">
        <v>156</v>
      </c>
      <c r="F16" s="479" t="s">
        <v>157</v>
      </c>
      <c r="G16" s="480"/>
      <c r="H16" s="93"/>
      <c r="I16" s="87" t="s">
        <v>153</v>
      </c>
      <c r="J16" s="88">
        <v>50.8</v>
      </c>
      <c r="K16" s="87" t="s">
        <v>154</v>
      </c>
      <c r="L16" s="89">
        <f t="shared" si="1"/>
        <v>0</v>
      </c>
      <c r="M16" s="477"/>
      <c r="N16" s="81">
        <f t="shared" si="2"/>
        <v>0</v>
      </c>
      <c r="O16" s="90">
        <v>0.0161</v>
      </c>
      <c r="P16" s="92" t="s">
        <v>149</v>
      </c>
      <c r="Q16" s="84">
        <f t="shared" si="0"/>
        <v>0</v>
      </c>
    </row>
    <row r="17" spans="2:17" ht="28.5" customHeight="1">
      <c r="B17" s="46"/>
      <c r="C17" s="470"/>
      <c r="D17" s="472"/>
      <c r="E17" s="483"/>
      <c r="F17" s="479" t="s">
        <v>158</v>
      </c>
      <c r="G17" s="480"/>
      <c r="H17" s="94"/>
      <c r="I17" s="92" t="s">
        <v>159</v>
      </c>
      <c r="J17" s="88">
        <v>44.9</v>
      </c>
      <c r="K17" s="92" t="s">
        <v>160</v>
      </c>
      <c r="L17" s="89">
        <f t="shared" si="1"/>
        <v>0</v>
      </c>
      <c r="M17" s="477"/>
      <c r="N17" s="81">
        <f t="shared" si="2"/>
        <v>0</v>
      </c>
      <c r="O17" s="90">
        <v>0.0142</v>
      </c>
      <c r="P17" s="92" t="s">
        <v>149</v>
      </c>
      <c r="Q17" s="84">
        <f t="shared" si="0"/>
        <v>0</v>
      </c>
    </row>
    <row r="18" spans="2:17" ht="28.5" customHeight="1">
      <c r="B18" s="46"/>
      <c r="C18" s="470"/>
      <c r="D18" s="472"/>
      <c r="E18" s="484" t="s">
        <v>161</v>
      </c>
      <c r="F18" s="479" t="s">
        <v>162</v>
      </c>
      <c r="G18" s="480"/>
      <c r="H18" s="94"/>
      <c r="I18" s="87" t="s">
        <v>153</v>
      </c>
      <c r="J18" s="88">
        <v>54.6</v>
      </c>
      <c r="K18" s="87" t="s">
        <v>154</v>
      </c>
      <c r="L18" s="89">
        <f t="shared" si="1"/>
        <v>0</v>
      </c>
      <c r="M18" s="477"/>
      <c r="N18" s="81">
        <f t="shared" si="2"/>
        <v>0</v>
      </c>
      <c r="O18" s="90">
        <v>0.0135</v>
      </c>
      <c r="P18" s="92" t="s">
        <v>149</v>
      </c>
      <c r="Q18" s="84">
        <f t="shared" si="0"/>
        <v>0</v>
      </c>
    </row>
    <row r="19" spans="2:17" ht="28.5" customHeight="1">
      <c r="B19" s="46"/>
      <c r="C19" s="470"/>
      <c r="D19" s="472"/>
      <c r="E19" s="483"/>
      <c r="F19" s="479" t="s">
        <v>163</v>
      </c>
      <c r="G19" s="480"/>
      <c r="H19" s="94"/>
      <c r="I19" s="92" t="s">
        <v>159</v>
      </c>
      <c r="J19" s="88">
        <v>43.5</v>
      </c>
      <c r="K19" s="92" t="s">
        <v>160</v>
      </c>
      <c r="L19" s="89">
        <f t="shared" si="1"/>
        <v>0</v>
      </c>
      <c r="M19" s="477"/>
      <c r="N19" s="81">
        <f t="shared" si="2"/>
        <v>0</v>
      </c>
      <c r="O19" s="90">
        <v>0.0139</v>
      </c>
      <c r="P19" s="92" t="s">
        <v>149</v>
      </c>
      <c r="Q19" s="84">
        <f t="shared" si="0"/>
        <v>0</v>
      </c>
    </row>
    <row r="20" spans="2:17" ht="28.5" customHeight="1">
      <c r="B20" s="46"/>
      <c r="C20" s="470"/>
      <c r="D20" s="472"/>
      <c r="E20" s="485" t="s">
        <v>164</v>
      </c>
      <c r="F20" s="485" t="s">
        <v>165</v>
      </c>
      <c r="G20" s="479"/>
      <c r="H20" s="93"/>
      <c r="I20" s="87" t="s">
        <v>153</v>
      </c>
      <c r="J20" s="88">
        <v>29</v>
      </c>
      <c r="K20" s="87" t="s">
        <v>154</v>
      </c>
      <c r="L20" s="89">
        <f t="shared" si="1"/>
        <v>0</v>
      </c>
      <c r="M20" s="477"/>
      <c r="N20" s="81">
        <f t="shared" si="2"/>
        <v>0</v>
      </c>
      <c r="O20" s="90">
        <v>0.0245</v>
      </c>
      <c r="P20" s="92" t="s">
        <v>149</v>
      </c>
      <c r="Q20" s="84">
        <f t="shared" si="0"/>
        <v>0</v>
      </c>
    </row>
    <row r="21" spans="2:17" ht="28.5" customHeight="1">
      <c r="B21" s="46"/>
      <c r="C21" s="470"/>
      <c r="D21" s="472"/>
      <c r="E21" s="485"/>
      <c r="F21" s="485" t="s">
        <v>166</v>
      </c>
      <c r="G21" s="479"/>
      <c r="H21" s="93"/>
      <c r="I21" s="87" t="s">
        <v>153</v>
      </c>
      <c r="J21" s="88">
        <v>25.7</v>
      </c>
      <c r="K21" s="87" t="s">
        <v>154</v>
      </c>
      <c r="L21" s="95">
        <f t="shared" si="1"/>
        <v>0</v>
      </c>
      <c r="M21" s="477"/>
      <c r="N21" s="81">
        <f t="shared" si="2"/>
        <v>0</v>
      </c>
      <c r="O21" s="90">
        <v>0.0247</v>
      </c>
      <c r="P21" s="92" t="s">
        <v>149</v>
      </c>
      <c r="Q21" s="84">
        <f t="shared" si="0"/>
        <v>0</v>
      </c>
    </row>
    <row r="22" spans="2:17" ht="28.5" customHeight="1">
      <c r="B22" s="46"/>
      <c r="C22" s="470"/>
      <c r="D22" s="472"/>
      <c r="E22" s="485"/>
      <c r="F22" s="485" t="s">
        <v>167</v>
      </c>
      <c r="G22" s="479"/>
      <c r="H22" s="93"/>
      <c r="I22" s="87" t="s">
        <v>153</v>
      </c>
      <c r="J22" s="88">
        <v>26.9</v>
      </c>
      <c r="K22" s="87" t="s">
        <v>154</v>
      </c>
      <c r="L22" s="89">
        <f t="shared" si="1"/>
        <v>0</v>
      </c>
      <c r="M22" s="478"/>
      <c r="N22" s="81">
        <f t="shared" si="2"/>
        <v>0</v>
      </c>
      <c r="O22" s="90">
        <v>0.0255</v>
      </c>
      <c r="P22" s="92" t="s">
        <v>149</v>
      </c>
      <c r="Q22" s="84">
        <f t="shared" si="0"/>
        <v>0</v>
      </c>
    </row>
    <row r="23" spans="2:17" ht="28.5" customHeight="1">
      <c r="B23" s="46"/>
      <c r="C23" s="470"/>
      <c r="D23" s="472"/>
      <c r="E23" s="485" t="s">
        <v>168</v>
      </c>
      <c r="F23" s="485"/>
      <c r="G23" s="479"/>
      <c r="H23" s="93"/>
      <c r="I23" s="87" t="s">
        <v>153</v>
      </c>
      <c r="J23" s="88">
        <v>29.4</v>
      </c>
      <c r="K23" s="87" t="s">
        <v>154</v>
      </c>
      <c r="L23" s="89">
        <f t="shared" si="1"/>
        <v>0</v>
      </c>
      <c r="M23" s="478"/>
      <c r="N23" s="81">
        <f t="shared" si="2"/>
        <v>0</v>
      </c>
      <c r="O23" s="90">
        <v>0.0294</v>
      </c>
      <c r="P23" s="92" t="s">
        <v>149</v>
      </c>
      <c r="Q23" s="84">
        <f t="shared" si="0"/>
        <v>0</v>
      </c>
    </row>
    <row r="24" spans="2:17" ht="28.5" customHeight="1">
      <c r="B24" s="46"/>
      <c r="C24" s="470"/>
      <c r="D24" s="472"/>
      <c r="E24" s="485" t="s">
        <v>169</v>
      </c>
      <c r="F24" s="485"/>
      <c r="G24" s="479"/>
      <c r="H24" s="93"/>
      <c r="I24" s="87" t="s">
        <v>153</v>
      </c>
      <c r="J24" s="88">
        <v>37.3</v>
      </c>
      <c r="K24" s="87" t="s">
        <v>154</v>
      </c>
      <c r="L24" s="89">
        <f t="shared" si="1"/>
        <v>0</v>
      </c>
      <c r="M24" s="478"/>
      <c r="N24" s="81">
        <f t="shared" si="2"/>
        <v>0</v>
      </c>
      <c r="O24" s="90">
        <v>0.0209</v>
      </c>
      <c r="P24" s="92" t="s">
        <v>149</v>
      </c>
      <c r="Q24" s="84">
        <f t="shared" si="0"/>
        <v>0</v>
      </c>
    </row>
    <row r="25" spans="2:17" ht="28.5" customHeight="1">
      <c r="B25" s="46"/>
      <c r="C25" s="470"/>
      <c r="D25" s="472"/>
      <c r="E25" s="479" t="s">
        <v>170</v>
      </c>
      <c r="F25" s="480"/>
      <c r="G25" s="480"/>
      <c r="H25" s="94"/>
      <c r="I25" s="96" t="s">
        <v>159</v>
      </c>
      <c r="J25" s="88">
        <v>21.1</v>
      </c>
      <c r="K25" s="92" t="s">
        <v>160</v>
      </c>
      <c r="L25" s="89">
        <f t="shared" si="1"/>
        <v>0</v>
      </c>
      <c r="M25" s="477"/>
      <c r="N25" s="81">
        <f t="shared" si="2"/>
        <v>0</v>
      </c>
      <c r="O25" s="90">
        <v>0.011</v>
      </c>
      <c r="P25" s="92" t="s">
        <v>149</v>
      </c>
      <c r="Q25" s="84">
        <f t="shared" si="0"/>
        <v>0</v>
      </c>
    </row>
    <row r="26" spans="2:17" ht="28.5" customHeight="1">
      <c r="B26" s="46"/>
      <c r="C26" s="470"/>
      <c r="D26" s="472"/>
      <c r="E26" s="479" t="s">
        <v>171</v>
      </c>
      <c r="F26" s="480"/>
      <c r="G26" s="480"/>
      <c r="H26" s="94"/>
      <c r="I26" s="92" t="s">
        <v>159</v>
      </c>
      <c r="J26" s="88">
        <v>3.41</v>
      </c>
      <c r="K26" s="92" t="s">
        <v>160</v>
      </c>
      <c r="L26" s="89">
        <f t="shared" si="1"/>
        <v>0</v>
      </c>
      <c r="M26" s="477"/>
      <c r="N26" s="81">
        <f t="shared" si="2"/>
        <v>0</v>
      </c>
      <c r="O26" s="90">
        <v>0.0263</v>
      </c>
      <c r="P26" s="92" t="s">
        <v>149</v>
      </c>
      <c r="Q26" s="84">
        <f t="shared" si="0"/>
        <v>0</v>
      </c>
    </row>
    <row r="27" spans="2:17" ht="28.5" customHeight="1">
      <c r="B27" s="46"/>
      <c r="C27" s="470"/>
      <c r="D27" s="472"/>
      <c r="E27" s="479" t="s">
        <v>172</v>
      </c>
      <c r="F27" s="480"/>
      <c r="G27" s="481"/>
      <c r="H27" s="76"/>
      <c r="I27" s="96" t="s">
        <v>159</v>
      </c>
      <c r="J27" s="88">
        <v>8.41</v>
      </c>
      <c r="K27" s="92" t="s">
        <v>160</v>
      </c>
      <c r="L27" s="89">
        <f t="shared" si="1"/>
        <v>0</v>
      </c>
      <c r="M27" s="477"/>
      <c r="N27" s="81">
        <f t="shared" si="2"/>
        <v>0</v>
      </c>
      <c r="O27" s="90">
        <v>0.0384</v>
      </c>
      <c r="P27" s="92" t="s">
        <v>149</v>
      </c>
      <c r="Q27" s="84">
        <f t="shared" si="0"/>
        <v>0</v>
      </c>
    </row>
    <row r="28" spans="2:17" ht="28.5" customHeight="1">
      <c r="B28" s="46"/>
      <c r="C28" s="470"/>
      <c r="D28" s="472"/>
      <c r="E28" s="486" t="s">
        <v>173</v>
      </c>
      <c r="F28" s="486" t="s">
        <v>174</v>
      </c>
      <c r="G28" s="97" t="s">
        <v>175</v>
      </c>
      <c r="H28" s="76"/>
      <c r="I28" s="96" t="s">
        <v>159</v>
      </c>
      <c r="J28" s="88">
        <v>45</v>
      </c>
      <c r="K28" s="92" t="s">
        <v>160</v>
      </c>
      <c r="L28" s="89">
        <f t="shared" si="1"/>
        <v>0</v>
      </c>
      <c r="M28" s="477"/>
      <c r="N28" s="81">
        <f t="shared" si="2"/>
        <v>0</v>
      </c>
      <c r="O28" s="90">
        <v>0.0136</v>
      </c>
      <c r="P28" s="92" t="s">
        <v>149</v>
      </c>
      <c r="Q28" s="84">
        <f t="shared" si="0"/>
        <v>0</v>
      </c>
    </row>
    <row r="29" spans="2:17" ht="28.5" customHeight="1">
      <c r="B29" s="46"/>
      <c r="C29" s="470"/>
      <c r="D29" s="472"/>
      <c r="E29" s="487"/>
      <c r="F29" s="488"/>
      <c r="G29" s="97" t="s">
        <v>176</v>
      </c>
      <c r="H29" s="76"/>
      <c r="I29" s="96" t="s">
        <v>159</v>
      </c>
      <c r="J29" s="88">
        <v>43.12</v>
      </c>
      <c r="K29" s="92" t="s">
        <v>160</v>
      </c>
      <c r="L29" s="89">
        <f t="shared" si="1"/>
        <v>0</v>
      </c>
      <c r="M29" s="477"/>
      <c r="N29" s="81">
        <f t="shared" si="2"/>
        <v>0</v>
      </c>
      <c r="O29" s="90">
        <v>0.0136</v>
      </c>
      <c r="P29" s="92" t="s">
        <v>149</v>
      </c>
      <c r="Q29" s="84">
        <f t="shared" si="0"/>
        <v>0</v>
      </c>
    </row>
    <row r="30" spans="2:17" ht="28.5" customHeight="1">
      <c r="B30" s="46"/>
      <c r="C30" s="470"/>
      <c r="D30" s="472"/>
      <c r="E30" s="487"/>
      <c r="F30" s="488"/>
      <c r="G30" s="97" t="s">
        <v>177</v>
      </c>
      <c r="H30" s="76"/>
      <c r="I30" s="96" t="s">
        <v>159</v>
      </c>
      <c r="J30" s="88">
        <v>46.04</v>
      </c>
      <c r="K30" s="92" t="s">
        <v>160</v>
      </c>
      <c r="L30" s="89">
        <f t="shared" si="1"/>
        <v>0</v>
      </c>
      <c r="M30" s="477"/>
      <c r="N30" s="81">
        <f t="shared" si="2"/>
        <v>0</v>
      </c>
      <c r="O30" s="90">
        <v>0.0136</v>
      </c>
      <c r="P30" s="92" t="s">
        <v>149</v>
      </c>
      <c r="Q30" s="84">
        <f t="shared" si="0"/>
        <v>0</v>
      </c>
    </row>
    <row r="31" spans="2:17" ht="28.5" customHeight="1">
      <c r="B31" s="46"/>
      <c r="C31" s="470"/>
      <c r="D31" s="472"/>
      <c r="E31" s="487"/>
      <c r="F31" s="488"/>
      <c r="G31" s="97" t="s">
        <v>178</v>
      </c>
      <c r="H31" s="76"/>
      <c r="I31" s="96" t="s">
        <v>159</v>
      </c>
      <c r="J31" s="88">
        <v>41.86</v>
      </c>
      <c r="K31" s="92" t="s">
        <v>160</v>
      </c>
      <c r="L31" s="89">
        <f t="shared" si="1"/>
        <v>0</v>
      </c>
      <c r="M31" s="477"/>
      <c r="N31" s="81">
        <f t="shared" si="2"/>
        <v>0</v>
      </c>
      <c r="O31" s="90">
        <v>0.0136</v>
      </c>
      <c r="P31" s="92" t="s">
        <v>149</v>
      </c>
      <c r="Q31" s="84">
        <f t="shared" si="0"/>
        <v>0</v>
      </c>
    </row>
    <row r="32" spans="2:17" ht="28.5" customHeight="1">
      <c r="B32" s="46"/>
      <c r="C32" s="470"/>
      <c r="D32" s="472"/>
      <c r="E32" s="487"/>
      <c r="F32" s="489"/>
      <c r="G32" s="97" t="s">
        <v>179</v>
      </c>
      <c r="H32" s="76"/>
      <c r="I32" s="96" t="s">
        <v>159</v>
      </c>
      <c r="J32" s="88">
        <v>29.3</v>
      </c>
      <c r="K32" s="92" t="s">
        <v>160</v>
      </c>
      <c r="L32" s="89">
        <f t="shared" si="1"/>
        <v>0</v>
      </c>
      <c r="M32" s="477"/>
      <c r="N32" s="81">
        <f t="shared" si="2"/>
        <v>0</v>
      </c>
      <c r="O32" s="90">
        <v>0.0136</v>
      </c>
      <c r="P32" s="92" t="s">
        <v>149</v>
      </c>
      <c r="Q32" s="84">
        <f t="shared" si="0"/>
        <v>0</v>
      </c>
    </row>
    <row r="33" spans="2:17" ht="28.5" customHeight="1">
      <c r="B33" s="46"/>
      <c r="C33" s="470"/>
      <c r="D33" s="472"/>
      <c r="E33" s="487"/>
      <c r="F33" s="490"/>
      <c r="G33" s="491"/>
      <c r="H33" s="98" t="s">
        <v>212</v>
      </c>
      <c r="I33" s="99"/>
      <c r="J33" s="100"/>
      <c r="K33" s="99"/>
      <c r="L33" s="89">
        <f>IF(ISERROR(H33*J33),"",H33*J33)</f>
      </c>
      <c r="M33" s="477"/>
      <c r="N33" s="81">
        <f>IF(ISERROR(H33*J33*M$6),"",H33*J33*M$6)</f>
      </c>
      <c r="O33" s="101"/>
      <c r="P33" s="102"/>
      <c r="Q33" s="103">
        <f>IF(ISERROR(H33*J33*O33*44/12),"",H33*J33*O33*44/12)</f>
      </c>
    </row>
    <row r="34" spans="2:17" ht="28.5" customHeight="1">
      <c r="B34" s="46"/>
      <c r="C34" s="470"/>
      <c r="D34" s="472"/>
      <c r="E34" s="487"/>
      <c r="F34" s="490"/>
      <c r="G34" s="491"/>
      <c r="H34" s="98" t="s">
        <v>212</v>
      </c>
      <c r="I34" s="99"/>
      <c r="J34" s="100"/>
      <c r="K34" s="99"/>
      <c r="L34" s="89">
        <f>IF(ISERROR(H34*J34),"",H34*J34)</f>
      </c>
      <c r="M34" s="477"/>
      <c r="N34" s="81">
        <f>IF(ISERROR(H34*J34*M$6),"",H34*J34*M$6)</f>
      </c>
      <c r="O34" s="101"/>
      <c r="P34" s="102"/>
      <c r="Q34" s="103">
        <f>IF(ISERROR(H34*J34*O34*44/12),"",H34*J34*O34*44/12)</f>
      </c>
    </row>
    <row r="35" spans="2:17" ht="28.5" customHeight="1" thickBot="1">
      <c r="B35" s="46"/>
      <c r="C35" s="470"/>
      <c r="D35" s="86"/>
      <c r="E35" s="494" t="s">
        <v>180</v>
      </c>
      <c r="F35" s="495"/>
      <c r="G35" s="496"/>
      <c r="H35" s="497"/>
      <c r="I35" s="498"/>
      <c r="J35" s="499"/>
      <c r="K35" s="500"/>
      <c r="L35" s="104">
        <f>SUM(L6:L34)</f>
        <v>0</v>
      </c>
      <c r="M35" s="477"/>
      <c r="N35" s="105">
        <f>L35*M6</f>
        <v>0</v>
      </c>
      <c r="O35" s="492"/>
      <c r="P35" s="493"/>
      <c r="Q35" s="106">
        <f>SUM(Q6:Q34)</f>
        <v>0</v>
      </c>
    </row>
    <row r="36" spans="2:17" ht="16.5" customHeight="1" thickTop="1">
      <c r="B36" s="46"/>
      <c r="C36" s="470"/>
      <c r="D36" s="501" t="s">
        <v>181</v>
      </c>
      <c r="E36" s="107"/>
      <c r="F36" s="108"/>
      <c r="G36" s="109"/>
      <c r="H36" s="110" t="s">
        <v>182</v>
      </c>
      <c r="I36" s="111"/>
      <c r="J36" s="112" t="s">
        <v>183</v>
      </c>
      <c r="K36" s="111"/>
      <c r="L36" s="113" t="s">
        <v>184</v>
      </c>
      <c r="M36" s="114" t="s">
        <v>185</v>
      </c>
      <c r="N36" s="115" t="s">
        <v>186</v>
      </c>
      <c r="O36" s="116" t="s">
        <v>187</v>
      </c>
      <c r="P36" s="111"/>
      <c r="Q36" s="117" t="s">
        <v>188</v>
      </c>
    </row>
    <row r="37" spans="2:17" ht="28.5" customHeight="1">
      <c r="B37" s="46"/>
      <c r="C37" s="470"/>
      <c r="D37" s="502"/>
      <c r="E37" s="479" t="s">
        <v>189</v>
      </c>
      <c r="F37" s="480"/>
      <c r="G37" s="481"/>
      <c r="H37" s="76"/>
      <c r="I37" s="87" t="s">
        <v>190</v>
      </c>
      <c r="J37" s="88">
        <v>1.02</v>
      </c>
      <c r="K37" s="87" t="s">
        <v>191</v>
      </c>
      <c r="L37" s="89">
        <f t="shared" si="1"/>
        <v>0</v>
      </c>
      <c r="M37" s="477">
        <v>0.0258</v>
      </c>
      <c r="N37" s="81">
        <f t="shared" si="2"/>
        <v>0</v>
      </c>
      <c r="O37" s="118">
        <v>0.06</v>
      </c>
      <c r="P37" s="92" t="s">
        <v>192</v>
      </c>
      <c r="Q37" s="84">
        <f>H37*O37</f>
        <v>0</v>
      </c>
    </row>
    <row r="38" spans="2:17" ht="28.5" customHeight="1">
      <c r="B38" s="46"/>
      <c r="C38" s="470"/>
      <c r="D38" s="502"/>
      <c r="E38" s="505" t="s">
        <v>193</v>
      </c>
      <c r="F38" s="506"/>
      <c r="G38" s="507"/>
      <c r="H38" s="76"/>
      <c r="I38" s="87" t="s">
        <v>190</v>
      </c>
      <c r="J38" s="88">
        <v>1.36</v>
      </c>
      <c r="K38" s="87" t="s">
        <v>191</v>
      </c>
      <c r="L38" s="89">
        <f t="shared" si="1"/>
        <v>0</v>
      </c>
      <c r="M38" s="477"/>
      <c r="N38" s="81">
        <f t="shared" si="2"/>
        <v>0</v>
      </c>
      <c r="O38" s="118">
        <v>0.057</v>
      </c>
      <c r="P38" s="92" t="s">
        <v>192</v>
      </c>
      <c r="Q38" s="84">
        <f>H38*O38</f>
        <v>0</v>
      </c>
    </row>
    <row r="39" spans="2:17" ht="28.5" customHeight="1">
      <c r="B39" s="46"/>
      <c r="C39" s="470"/>
      <c r="D39" s="502"/>
      <c r="E39" s="479" t="s">
        <v>194</v>
      </c>
      <c r="F39" s="480"/>
      <c r="G39" s="481"/>
      <c r="H39" s="76"/>
      <c r="I39" s="87" t="s">
        <v>190</v>
      </c>
      <c r="J39" s="88">
        <v>1.36</v>
      </c>
      <c r="K39" s="87" t="s">
        <v>191</v>
      </c>
      <c r="L39" s="89">
        <f t="shared" si="1"/>
        <v>0</v>
      </c>
      <c r="M39" s="477"/>
      <c r="N39" s="81">
        <f t="shared" si="2"/>
        <v>0</v>
      </c>
      <c r="O39" s="118">
        <v>0.057</v>
      </c>
      <c r="P39" s="92" t="s">
        <v>192</v>
      </c>
      <c r="Q39" s="84">
        <f>H39*O39</f>
        <v>0</v>
      </c>
    </row>
    <row r="40" spans="2:17" ht="28.5" customHeight="1">
      <c r="B40" s="46"/>
      <c r="C40" s="470"/>
      <c r="D40" s="502"/>
      <c r="E40" s="479" t="s">
        <v>195</v>
      </c>
      <c r="F40" s="480"/>
      <c r="G40" s="481"/>
      <c r="H40" s="76"/>
      <c r="I40" s="87" t="s">
        <v>190</v>
      </c>
      <c r="J40" s="119">
        <v>1.36</v>
      </c>
      <c r="K40" s="87" t="s">
        <v>191</v>
      </c>
      <c r="L40" s="89">
        <f t="shared" si="1"/>
        <v>0</v>
      </c>
      <c r="M40" s="477"/>
      <c r="N40" s="81">
        <f t="shared" si="2"/>
        <v>0</v>
      </c>
      <c r="O40" s="118">
        <v>0.057</v>
      </c>
      <c r="P40" s="92" t="s">
        <v>192</v>
      </c>
      <c r="Q40" s="84">
        <f>H40*O40</f>
        <v>0</v>
      </c>
    </row>
    <row r="41" spans="2:17" ht="28.5" customHeight="1">
      <c r="B41" s="46"/>
      <c r="C41" s="470"/>
      <c r="D41" s="502"/>
      <c r="E41" s="510"/>
      <c r="F41" s="511"/>
      <c r="G41" s="512"/>
      <c r="H41" s="76"/>
      <c r="I41" s="120" t="s">
        <v>190</v>
      </c>
      <c r="J41" s="508"/>
      <c r="K41" s="509"/>
      <c r="L41" s="121"/>
      <c r="M41" s="504"/>
      <c r="N41" s="121"/>
      <c r="O41" s="118"/>
      <c r="P41" s="92"/>
      <c r="Q41" s="84"/>
    </row>
    <row r="42" spans="2:17" ht="28.5" customHeight="1" thickBot="1">
      <c r="B42" s="46"/>
      <c r="C42" s="470"/>
      <c r="D42" s="503"/>
      <c r="E42" s="513" t="s">
        <v>196</v>
      </c>
      <c r="F42" s="514"/>
      <c r="G42" s="515"/>
      <c r="H42" s="516"/>
      <c r="I42" s="498"/>
      <c r="J42" s="499"/>
      <c r="K42" s="500"/>
      <c r="L42" s="122">
        <f>SUM(L37:L41)</f>
        <v>0</v>
      </c>
      <c r="M42" s="123"/>
      <c r="N42" s="105">
        <f>L42*M37</f>
        <v>0</v>
      </c>
      <c r="O42" s="492"/>
      <c r="P42" s="493"/>
      <c r="Q42" s="106">
        <f>SUM(Q37:Q41)</f>
        <v>0</v>
      </c>
    </row>
    <row r="43" spans="2:17" ht="28.5" customHeight="1" thickTop="1">
      <c r="B43" s="46"/>
      <c r="C43" s="470"/>
      <c r="D43" s="520" t="s">
        <v>197</v>
      </c>
      <c r="E43" s="523" t="s">
        <v>198</v>
      </c>
      <c r="F43" s="525" t="s">
        <v>199</v>
      </c>
      <c r="G43" s="526"/>
      <c r="H43" s="76"/>
      <c r="I43" s="124" t="s">
        <v>200</v>
      </c>
      <c r="J43" s="119">
        <v>9.97</v>
      </c>
      <c r="K43" s="91" t="s">
        <v>201</v>
      </c>
      <c r="L43" s="125">
        <f>H43*J43</f>
        <v>0</v>
      </c>
      <c r="M43" s="527">
        <v>0.0258</v>
      </c>
      <c r="N43" s="81">
        <f>H43*J43*M$43</f>
        <v>0</v>
      </c>
      <c r="O43" s="118">
        <v>0.495</v>
      </c>
      <c r="P43" s="92" t="s">
        <v>202</v>
      </c>
      <c r="Q43" s="126">
        <f>H43*O43</f>
        <v>0</v>
      </c>
    </row>
    <row r="44" spans="2:17" ht="28.5" customHeight="1">
      <c r="B44" s="46"/>
      <c r="C44" s="470"/>
      <c r="D44" s="521"/>
      <c r="E44" s="524"/>
      <c r="F44" s="479" t="s">
        <v>203</v>
      </c>
      <c r="G44" s="481"/>
      <c r="H44" s="76"/>
      <c r="I44" s="96" t="s">
        <v>200</v>
      </c>
      <c r="J44" s="119">
        <v>9.28</v>
      </c>
      <c r="K44" s="92" t="s">
        <v>201</v>
      </c>
      <c r="L44" s="125">
        <f>H44*J44</f>
        <v>0</v>
      </c>
      <c r="M44" s="477"/>
      <c r="N44" s="81">
        <f>H44*J44*M$43</f>
        <v>0</v>
      </c>
      <c r="O44" s="118">
        <v>0.495</v>
      </c>
      <c r="P44" s="91" t="s">
        <v>202</v>
      </c>
      <c r="Q44" s="126">
        <f>H44*O44</f>
        <v>0</v>
      </c>
    </row>
    <row r="45" spans="2:17" ht="28.5" customHeight="1">
      <c r="B45" s="46"/>
      <c r="C45" s="470"/>
      <c r="D45" s="521"/>
      <c r="E45" s="528" t="s">
        <v>204</v>
      </c>
      <c r="F45" s="529"/>
      <c r="G45" s="530"/>
      <c r="H45" s="76"/>
      <c r="I45" s="92" t="s">
        <v>200</v>
      </c>
      <c r="J45" s="119">
        <v>9.76</v>
      </c>
      <c r="K45" s="92" t="s">
        <v>201</v>
      </c>
      <c r="L45" s="125">
        <f>H45*J45</f>
        <v>0</v>
      </c>
      <c r="M45" s="477"/>
      <c r="N45" s="81">
        <f>H45*J45*M$43</f>
        <v>0</v>
      </c>
      <c r="O45" s="118">
        <v>0.495</v>
      </c>
      <c r="P45" s="91" t="s">
        <v>202</v>
      </c>
      <c r="Q45" s="126">
        <f>H45*O45</f>
        <v>0</v>
      </c>
    </row>
    <row r="46" spans="2:17" ht="28.5" customHeight="1">
      <c r="B46" s="46"/>
      <c r="C46" s="85"/>
      <c r="D46" s="521"/>
      <c r="E46" s="510" t="s">
        <v>249</v>
      </c>
      <c r="F46" s="511"/>
      <c r="G46" s="512"/>
      <c r="H46" s="76"/>
      <c r="I46" s="96" t="s">
        <v>200</v>
      </c>
      <c r="J46" s="508"/>
      <c r="K46" s="509"/>
      <c r="L46" s="121"/>
      <c r="M46" s="477"/>
      <c r="N46" s="121"/>
      <c r="O46" s="128">
        <v>-0.495</v>
      </c>
      <c r="P46" s="91" t="s">
        <v>202</v>
      </c>
      <c r="Q46" s="126"/>
    </row>
    <row r="47" spans="2:17" ht="28.5" customHeight="1">
      <c r="B47" s="46"/>
      <c r="C47" s="85"/>
      <c r="D47" s="521"/>
      <c r="E47" s="510"/>
      <c r="F47" s="511"/>
      <c r="G47" s="512"/>
      <c r="H47" s="76"/>
      <c r="I47" s="92" t="s">
        <v>200</v>
      </c>
      <c r="J47" s="508"/>
      <c r="K47" s="509"/>
      <c r="L47" s="121"/>
      <c r="M47" s="504"/>
      <c r="N47" s="127"/>
      <c r="O47" s="128"/>
      <c r="P47" s="91"/>
      <c r="Q47" s="126"/>
    </row>
    <row r="48" spans="2:17" ht="28.5" customHeight="1" thickBot="1">
      <c r="B48" s="46"/>
      <c r="C48" s="85"/>
      <c r="D48" s="522"/>
      <c r="E48" s="517" t="s">
        <v>196</v>
      </c>
      <c r="F48" s="518"/>
      <c r="G48" s="519"/>
      <c r="H48" s="516"/>
      <c r="I48" s="498"/>
      <c r="J48" s="499"/>
      <c r="K48" s="533"/>
      <c r="L48" s="122">
        <f>SUM(L43:L45)</f>
        <v>0</v>
      </c>
      <c r="M48" s="129"/>
      <c r="N48" s="130">
        <f>L48*M43</f>
        <v>0</v>
      </c>
      <c r="O48" s="499"/>
      <c r="P48" s="533"/>
      <c r="Q48" s="131">
        <f>SUM(Q43:Q47)</f>
        <v>0</v>
      </c>
    </row>
    <row r="49" spans="2:17" ht="28.5" customHeight="1" thickTop="1">
      <c r="B49" s="46"/>
      <c r="C49" s="85"/>
      <c r="D49" s="534" t="s">
        <v>205</v>
      </c>
      <c r="E49" s="535" t="s">
        <v>206</v>
      </c>
      <c r="F49" s="536"/>
      <c r="G49" s="537"/>
      <c r="H49" s="76" t="s">
        <v>212</v>
      </c>
      <c r="I49" s="132" t="s">
        <v>207</v>
      </c>
      <c r="J49" s="538"/>
      <c r="K49" s="539"/>
      <c r="L49" s="133"/>
      <c r="M49" s="134"/>
      <c r="N49" s="135"/>
      <c r="O49" s="116"/>
      <c r="P49" s="136"/>
      <c r="Q49" s="137">
        <f>IF(ISERROR(-ABS(H49*O49)),"",-ABS(H49*O49))</f>
      </c>
    </row>
    <row r="50" spans="2:17" ht="28.5" customHeight="1">
      <c r="B50" s="46"/>
      <c r="C50" s="85"/>
      <c r="D50" s="534"/>
      <c r="E50" s="528" t="s">
        <v>208</v>
      </c>
      <c r="F50" s="529"/>
      <c r="G50" s="530"/>
      <c r="H50" s="76" t="s">
        <v>212</v>
      </c>
      <c r="I50" s="92" t="s">
        <v>200</v>
      </c>
      <c r="J50" s="508"/>
      <c r="K50" s="509"/>
      <c r="L50" s="121"/>
      <c r="M50" s="138"/>
      <c r="N50" s="139"/>
      <c r="O50" s="140"/>
      <c r="P50" s="102"/>
      <c r="Q50" s="84">
        <f>IF(ISERROR(-ABS(H50*O50)),"",-ABS(H50*O50))</f>
      </c>
    </row>
    <row r="51" spans="2:17" ht="28.5" customHeight="1" thickBot="1">
      <c r="B51" s="46"/>
      <c r="C51" s="85"/>
      <c r="D51" s="534"/>
      <c r="E51" s="517" t="s">
        <v>209</v>
      </c>
      <c r="F51" s="518"/>
      <c r="G51" s="519"/>
      <c r="H51" s="516"/>
      <c r="I51" s="533"/>
      <c r="J51" s="499"/>
      <c r="K51" s="533"/>
      <c r="L51" s="141"/>
      <c r="M51" s="142"/>
      <c r="N51" s="143"/>
      <c r="O51" s="549"/>
      <c r="P51" s="550"/>
      <c r="Q51" s="131">
        <f>SUM(Q49:Q50)</f>
        <v>0</v>
      </c>
    </row>
    <row r="52" spans="2:17" ht="28.5" customHeight="1" thickBot="1" thickTop="1">
      <c r="B52" s="46"/>
      <c r="C52" s="144"/>
      <c r="D52" s="551" t="s">
        <v>210</v>
      </c>
      <c r="E52" s="552"/>
      <c r="F52" s="552"/>
      <c r="G52" s="553"/>
      <c r="H52" s="554"/>
      <c r="I52" s="555"/>
      <c r="J52" s="531"/>
      <c r="K52" s="532"/>
      <c r="L52" s="145"/>
      <c r="M52" s="146"/>
      <c r="N52" s="147"/>
      <c r="O52" s="531"/>
      <c r="P52" s="532"/>
      <c r="Q52" s="148"/>
    </row>
    <row r="53" spans="3:17" ht="28.5" customHeight="1" thickBot="1" thickTop="1">
      <c r="C53" s="149"/>
      <c r="D53" s="540" t="s">
        <v>95</v>
      </c>
      <c r="E53" s="541"/>
      <c r="F53" s="541"/>
      <c r="G53" s="542"/>
      <c r="H53" s="543"/>
      <c r="I53" s="544"/>
      <c r="J53" s="545"/>
      <c r="K53" s="546"/>
      <c r="L53" s="150">
        <f>SUM(L35,L42,L48)</f>
        <v>0</v>
      </c>
      <c r="M53" s="151">
        <v>0.0258</v>
      </c>
      <c r="N53" s="152">
        <f>ROUND(L53*M53,0)</f>
        <v>0</v>
      </c>
      <c r="O53" s="547"/>
      <c r="P53" s="548"/>
      <c r="Q53" s="153">
        <f>+Q35+Q42+Q48+Q51+Q52</f>
        <v>0</v>
      </c>
    </row>
    <row r="54" ht="13.5">
      <c r="Q54" s="154" t="s">
        <v>211</v>
      </c>
    </row>
  </sheetData>
  <sheetProtection password="D73A" sheet="1"/>
  <mergeCells count="84">
    <mergeCell ref="D53:G53"/>
    <mergeCell ref="H53:I53"/>
    <mergeCell ref="J53:K53"/>
    <mergeCell ref="O53:P53"/>
    <mergeCell ref="H51:I51"/>
    <mergeCell ref="J51:K51"/>
    <mergeCell ref="O51:P51"/>
    <mergeCell ref="D52:G52"/>
    <mergeCell ref="H52:I52"/>
    <mergeCell ref="J52:K52"/>
    <mergeCell ref="O52:P52"/>
    <mergeCell ref="E48:G48"/>
    <mergeCell ref="H48:I48"/>
    <mergeCell ref="J48:K48"/>
    <mergeCell ref="O48:P48"/>
    <mergeCell ref="D49:D51"/>
    <mergeCell ref="E49:G49"/>
    <mergeCell ref="J49:K49"/>
    <mergeCell ref="E50:G50"/>
    <mergeCell ref="J50:K50"/>
    <mergeCell ref="E51:G51"/>
    <mergeCell ref="D43:D48"/>
    <mergeCell ref="E43:E44"/>
    <mergeCell ref="F43:G43"/>
    <mergeCell ref="M43:M47"/>
    <mergeCell ref="F44:G44"/>
    <mergeCell ref="E45:G45"/>
    <mergeCell ref="E46:G46"/>
    <mergeCell ref="J46:K46"/>
    <mergeCell ref="E47:G47"/>
    <mergeCell ref="J47:K47"/>
    <mergeCell ref="E41:G41"/>
    <mergeCell ref="J41:K41"/>
    <mergeCell ref="E42:G42"/>
    <mergeCell ref="H42:I42"/>
    <mergeCell ref="J42:K42"/>
    <mergeCell ref="O42:P42"/>
    <mergeCell ref="E35:G35"/>
    <mergeCell ref="H35:I35"/>
    <mergeCell ref="J35:K35"/>
    <mergeCell ref="O35:P35"/>
    <mergeCell ref="D36:D42"/>
    <mergeCell ref="E37:G37"/>
    <mergeCell ref="M37:M41"/>
    <mergeCell ref="E38:G38"/>
    <mergeCell ref="E39:G39"/>
    <mergeCell ref="E40:G40"/>
    <mergeCell ref="E25:G25"/>
    <mergeCell ref="E26:G26"/>
    <mergeCell ref="E27:G27"/>
    <mergeCell ref="E28:E34"/>
    <mergeCell ref="F28:F32"/>
    <mergeCell ref="F33:G33"/>
    <mergeCell ref="F34:G34"/>
    <mergeCell ref="E20:E22"/>
    <mergeCell ref="F20:G20"/>
    <mergeCell ref="F21:G21"/>
    <mergeCell ref="F22:G22"/>
    <mergeCell ref="E23:G23"/>
    <mergeCell ref="E24:G24"/>
    <mergeCell ref="E14:G14"/>
    <mergeCell ref="E15:G15"/>
    <mergeCell ref="E16:E17"/>
    <mergeCell ref="F16:G16"/>
    <mergeCell ref="F17:G17"/>
    <mergeCell ref="E18:E19"/>
    <mergeCell ref="F18:G18"/>
    <mergeCell ref="F19:G19"/>
    <mergeCell ref="E8:G8"/>
    <mergeCell ref="E9:G9"/>
    <mergeCell ref="E10:G10"/>
    <mergeCell ref="E11:G11"/>
    <mergeCell ref="E12:G12"/>
    <mergeCell ref="E13:G13"/>
    <mergeCell ref="O1:P1"/>
    <mergeCell ref="D3:G5"/>
    <mergeCell ref="H3:I3"/>
    <mergeCell ref="J3:K3"/>
    <mergeCell ref="O3:P3"/>
    <mergeCell ref="C6:C45"/>
    <mergeCell ref="D6:D34"/>
    <mergeCell ref="E6:G6"/>
    <mergeCell ref="M6:M35"/>
    <mergeCell ref="E7:G7"/>
  </mergeCells>
  <printOptions/>
  <pageMargins left="0.7086614173228347" right="0.5905511811023623" top="0.5905511811023623" bottom="0.5905511811023623" header="0.31496062992125984" footer="0.31496062992125984"/>
  <pageSetup horizontalDpi="600" verticalDpi="600" orientation="portrait" paperSize="9" scale="50" r:id="rId2"/>
  <drawing r:id="rId1"/>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AH49"/>
  <sheetViews>
    <sheetView zoomScalePageLayoutView="0" workbookViewId="0" topLeftCell="A1">
      <selection activeCell="AL47" sqref="AL47"/>
    </sheetView>
  </sheetViews>
  <sheetFormatPr defaultColWidth="9.140625" defaultRowHeight="15"/>
  <cols>
    <col min="1" max="1" width="2.28125" style="0" customWidth="1"/>
    <col min="2" max="34" width="2.57421875" style="0" customWidth="1"/>
  </cols>
  <sheetData>
    <row r="2" spans="1:34" ht="13.5" customHeight="1">
      <c r="A2" t="s">
        <v>99</v>
      </c>
      <c r="B2" s="157"/>
      <c r="C2" s="157"/>
      <c r="D2" s="157"/>
      <c r="E2" s="157"/>
      <c r="F2" s="157"/>
      <c r="G2" s="157"/>
      <c r="H2" s="157"/>
      <c r="I2" s="157"/>
      <c r="J2" s="157"/>
      <c r="K2" s="157"/>
      <c r="L2" s="36"/>
      <c r="M2" s="36"/>
      <c r="N2" s="36"/>
      <c r="O2" s="36"/>
      <c r="P2" s="36"/>
      <c r="Q2" s="36"/>
      <c r="R2" s="36"/>
      <c r="S2" s="36"/>
      <c r="T2" s="36"/>
      <c r="U2" s="36"/>
      <c r="V2" s="36"/>
      <c r="W2" s="36"/>
      <c r="X2" s="36"/>
      <c r="Y2" s="36"/>
      <c r="Z2" s="36"/>
      <c r="AA2" s="36"/>
      <c r="AB2" s="36"/>
      <c r="AC2" s="36"/>
      <c r="AD2" s="36"/>
      <c r="AE2" s="36"/>
      <c r="AF2" s="36"/>
      <c r="AG2" s="36"/>
      <c r="AH2" s="36"/>
    </row>
    <row r="3" spans="1:34" ht="19.5" customHeight="1">
      <c r="A3" s="218" t="s">
        <v>91</v>
      </c>
      <c r="B3" s="218"/>
      <c r="C3" s="218"/>
      <c r="D3" s="218"/>
      <c r="E3" s="220"/>
      <c r="F3" s="220"/>
      <c r="G3" s="220"/>
      <c r="H3" s="222" t="s">
        <v>90</v>
      </c>
      <c r="I3" s="222"/>
      <c r="J3" s="222"/>
      <c r="K3" s="222"/>
      <c r="L3" s="222"/>
      <c r="M3" s="222"/>
      <c r="N3" s="222"/>
      <c r="O3" s="222"/>
      <c r="P3" s="222"/>
      <c r="Q3" s="222"/>
      <c r="R3" s="222"/>
      <c r="S3" s="222"/>
      <c r="T3" s="222"/>
      <c r="U3" s="220"/>
      <c r="V3" s="220"/>
      <c r="W3" s="220"/>
      <c r="X3" s="222" t="s">
        <v>92</v>
      </c>
      <c r="Y3" s="222"/>
      <c r="Z3" s="222"/>
      <c r="AA3" s="222"/>
      <c r="AB3" s="222"/>
      <c r="AC3" s="222"/>
      <c r="AD3" s="222"/>
      <c r="AE3" s="222"/>
      <c r="AF3" s="222"/>
      <c r="AG3" s="222"/>
      <c r="AH3" s="222"/>
    </row>
    <row r="4" spans="1:34" ht="19.5" customHeight="1">
      <c r="A4" s="219"/>
      <c r="B4" s="219"/>
      <c r="C4" s="219"/>
      <c r="D4" s="219"/>
      <c r="E4" s="221"/>
      <c r="F4" s="221"/>
      <c r="G4" s="221"/>
      <c r="H4" s="223"/>
      <c r="I4" s="223"/>
      <c r="J4" s="223"/>
      <c r="K4" s="223"/>
      <c r="L4" s="223"/>
      <c r="M4" s="223"/>
      <c r="N4" s="223"/>
      <c r="O4" s="223"/>
      <c r="P4" s="223"/>
      <c r="Q4" s="223"/>
      <c r="R4" s="223"/>
      <c r="S4" s="223"/>
      <c r="T4" s="223"/>
      <c r="U4" s="221"/>
      <c r="V4" s="221"/>
      <c r="W4" s="221"/>
      <c r="X4" s="223"/>
      <c r="Y4" s="223"/>
      <c r="Z4" s="223"/>
      <c r="AA4" s="223"/>
      <c r="AB4" s="223"/>
      <c r="AC4" s="223"/>
      <c r="AD4" s="223"/>
      <c r="AE4" s="223"/>
      <c r="AF4" s="223"/>
      <c r="AG4" s="223"/>
      <c r="AH4" s="223"/>
    </row>
    <row r="5" spans="1:34" ht="13.5" customHeight="1">
      <c r="A5" s="157"/>
      <c r="B5" s="37" t="s">
        <v>98</v>
      </c>
      <c r="C5" s="157"/>
      <c r="D5" s="157"/>
      <c r="E5" s="157"/>
      <c r="F5" s="157"/>
      <c r="G5" s="157"/>
      <c r="H5" s="157"/>
      <c r="I5" s="157"/>
      <c r="J5" s="157"/>
      <c r="K5" s="157"/>
      <c r="L5" s="36"/>
      <c r="M5" s="36"/>
      <c r="N5" s="36"/>
      <c r="O5" s="36"/>
      <c r="P5" s="36"/>
      <c r="Q5" s="36"/>
      <c r="R5" s="36"/>
      <c r="S5" s="36"/>
      <c r="T5" s="36"/>
      <c r="U5" s="36"/>
      <c r="V5" s="36"/>
      <c r="W5" s="36"/>
      <c r="X5" s="36"/>
      <c r="Y5" s="36"/>
      <c r="Z5" s="36"/>
      <c r="AA5" s="36"/>
      <c r="AB5" s="36"/>
      <c r="AC5" s="36"/>
      <c r="AD5" s="36"/>
      <c r="AE5" s="36"/>
      <c r="AF5" s="36"/>
      <c r="AG5" s="36"/>
      <c r="AH5" s="36"/>
    </row>
    <row r="6" spans="1:34" ht="21" customHeight="1">
      <c r="A6" s="157"/>
      <c r="B6" s="157"/>
      <c r="C6" s="157"/>
      <c r="D6" s="157"/>
      <c r="E6" s="157"/>
      <c r="F6" s="157"/>
      <c r="G6" s="157"/>
      <c r="H6" s="157"/>
      <c r="I6" s="157"/>
      <c r="J6" s="157"/>
      <c r="K6" s="157"/>
      <c r="L6" s="36"/>
      <c r="M6" s="36"/>
      <c r="N6" s="36"/>
      <c r="O6" s="36"/>
      <c r="P6" s="36"/>
      <c r="Q6" s="36"/>
      <c r="R6" s="36"/>
      <c r="S6" s="36"/>
      <c r="T6" s="36"/>
      <c r="U6" s="36"/>
      <c r="V6" s="36"/>
      <c r="W6" s="36"/>
      <c r="X6" s="36"/>
      <c r="Y6" s="36"/>
      <c r="Z6" s="36"/>
      <c r="AA6" s="36"/>
      <c r="AB6" s="36"/>
      <c r="AC6" s="36"/>
      <c r="AD6" s="36"/>
      <c r="AE6" s="36"/>
      <c r="AF6" s="36"/>
      <c r="AG6" s="36"/>
      <c r="AH6" s="36"/>
    </row>
    <row r="7" ht="13.5">
      <c r="A7" t="s">
        <v>100</v>
      </c>
    </row>
    <row r="8" spans="1:34" ht="13.5">
      <c r="A8" s="185" t="s">
        <v>19</v>
      </c>
      <c r="B8" s="185"/>
      <c r="C8" s="185"/>
      <c r="D8" s="185"/>
      <c r="E8" s="224"/>
      <c r="F8" s="224"/>
      <c r="G8" s="224"/>
      <c r="H8" s="224"/>
      <c r="I8" s="224"/>
      <c r="J8" s="224"/>
      <c r="K8" s="224"/>
      <c r="L8" s="224"/>
      <c r="M8" s="224"/>
      <c r="N8" s="224"/>
      <c r="O8" s="224"/>
      <c r="P8" s="224"/>
      <c r="Q8" s="224"/>
      <c r="R8" s="224"/>
      <c r="S8" s="224"/>
      <c r="T8" s="224"/>
      <c r="U8" s="224"/>
      <c r="V8" s="224"/>
      <c r="W8" s="224"/>
      <c r="X8" s="224"/>
      <c r="Y8" s="224"/>
      <c r="Z8" s="224"/>
      <c r="AA8" s="224"/>
      <c r="AB8" s="224"/>
      <c r="AC8" s="224"/>
      <c r="AD8" s="224"/>
      <c r="AE8" s="224"/>
      <c r="AF8" s="224"/>
      <c r="AG8" s="224"/>
      <c r="AH8" s="224"/>
    </row>
    <row r="9" spans="1:34" ht="13.5">
      <c r="A9" s="185"/>
      <c r="B9" s="185"/>
      <c r="C9" s="185"/>
      <c r="D9" s="185"/>
      <c r="E9" s="224"/>
      <c r="F9" s="224"/>
      <c r="G9" s="224"/>
      <c r="H9" s="224"/>
      <c r="I9" s="224"/>
      <c r="J9" s="224"/>
      <c r="K9" s="224"/>
      <c r="L9" s="224"/>
      <c r="M9" s="224"/>
      <c r="N9" s="224"/>
      <c r="O9" s="224"/>
      <c r="P9" s="224"/>
      <c r="Q9" s="224"/>
      <c r="R9" s="224"/>
      <c r="S9" s="224"/>
      <c r="T9" s="224"/>
      <c r="U9" s="224"/>
      <c r="V9" s="224"/>
      <c r="W9" s="224"/>
      <c r="X9" s="224"/>
      <c r="Y9" s="224"/>
      <c r="Z9" s="224"/>
      <c r="AA9" s="224"/>
      <c r="AB9" s="224"/>
      <c r="AC9" s="224"/>
      <c r="AD9" s="224"/>
      <c r="AE9" s="224"/>
      <c r="AF9" s="224"/>
      <c r="AG9" s="224"/>
      <c r="AH9" s="224"/>
    </row>
    <row r="10" spans="1:34" ht="19.5" customHeight="1">
      <c r="A10" s="225" t="s">
        <v>261</v>
      </c>
      <c r="B10" s="226"/>
      <c r="C10" s="226"/>
      <c r="D10" s="227"/>
      <c r="E10" s="234"/>
      <c r="F10" s="235"/>
      <c r="G10" s="235"/>
      <c r="H10" s="235"/>
      <c r="I10" s="235"/>
      <c r="J10" s="235"/>
      <c r="K10" s="235"/>
      <c r="L10" s="235"/>
      <c r="M10" s="235"/>
      <c r="N10" s="235"/>
      <c r="O10" s="235"/>
      <c r="P10" s="235"/>
      <c r="Q10" s="235"/>
      <c r="R10" s="235"/>
      <c r="S10" s="235"/>
      <c r="T10" s="235"/>
      <c r="U10" s="235"/>
      <c r="V10" s="235"/>
      <c r="W10" s="235"/>
      <c r="X10" s="235"/>
      <c r="Y10" s="235"/>
      <c r="Z10" s="235"/>
      <c r="AA10" s="235"/>
      <c r="AB10" s="235"/>
      <c r="AC10" s="235"/>
      <c r="AD10" s="235"/>
      <c r="AE10" s="235"/>
      <c r="AF10" s="235"/>
      <c r="AG10" s="235"/>
      <c r="AH10" s="236"/>
    </row>
    <row r="11" spans="1:34" ht="19.5" customHeight="1">
      <c r="A11" s="228"/>
      <c r="B11" s="229"/>
      <c r="C11" s="229"/>
      <c r="D11" s="230"/>
      <c r="E11" s="237"/>
      <c r="F11" s="238"/>
      <c r="G11" s="238"/>
      <c r="H11" s="238"/>
      <c r="I11" s="238"/>
      <c r="J11" s="238"/>
      <c r="K11" s="238"/>
      <c r="L11" s="238"/>
      <c r="M11" s="238"/>
      <c r="N11" s="238"/>
      <c r="O11" s="238"/>
      <c r="P11" s="238"/>
      <c r="Q11" s="238"/>
      <c r="R11" s="238"/>
      <c r="S11" s="238"/>
      <c r="T11" s="238"/>
      <c r="U11" s="238"/>
      <c r="V11" s="238"/>
      <c r="W11" s="238"/>
      <c r="X11" s="238"/>
      <c r="Y11" s="238"/>
      <c r="Z11" s="238"/>
      <c r="AA11" s="238"/>
      <c r="AB11" s="238"/>
      <c r="AC11" s="238"/>
      <c r="AD11" s="238"/>
      <c r="AE11" s="238"/>
      <c r="AF11" s="238"/>
      <c r="AG11" s="238"/>
      <c r="AH11" s="239"/>
    </row>
    <row r="12" spans="1:34" ht="19.5" customHeight="1">
      <c r="A12" s="228"/>
      <c r="B12" s="229"/>
      <c r="C12" s="229"/>
      <c r="D12" s="230"/>
      <c r="E12" s="237"/>
      <c r="F12" s="238"/>
      <c r="G12" s="238"/>
      <c r="H12" s="238"/>
      <c r="I12" s="238"/>
      <c r="J12" s="238"/>
      <c r="K12" s="238"/>
      <c r="L12" s="238"/>
      <c r="M12" s="238"/>
      <c r="N12" s="238"/>
      <c r="O12" s="238"/>
      <c r="P12" s="238"/>
      <c r="Q12" s="238"/>
      <c r="R12" s="238"/>
      <c r="S12" s="238"/>
      <c r="T12" s="238"/>
      <c r="U12" s="238"/>
      <c r="V12" s="238"/>
      <c r="W12" s="238"/>
      <c r="X12" s="238"/>
      <c r="Y12" s="238"/>
      <c r="Z12" s="238"/>
      <c r="AA12" s="238"/>
      <c r="AB12" s="238"/>
      <c r="AC12" s="238"/>
      <c r="AD12" s="238"/>
      <c r="AE12" s="238"/>
      <c r="AF12" s="238"/>
      <c r="AG12" s="238"/>
      <c r="AH12" s="239"/>
    </row>
    <row r="13" spans="1:34" ht="19.5" customHeight="1">
      <c r="A13" s="231"/>
      <c r="B13" s="232"/>
      <c r="C13" s="232"/>
      <c r="D13" s="233"/>
      <c r="E13" s="192"/>
      <c r="F13" s="193"/>
      <c r="G13" s="193"/>
      <c r="H13" s="193"/>
      <c r="I13" s="193"/>
      <c r="J13" s="193"/>
      <c r="K13" s="193"/>
      <c r="L13" s="193"/>
      <c r="M13" s="193"/>
      <c r="N13" s="193"/>
      <c r="O13" s="193"/>
      <c r="P13" s="193"/>
      <c r="Q13" s="193"/>
      <c r="R13" s="193"/>
      <c r="S13" s="193"/>
      <c r="T13" s="193"/>
      <c r="U13" s="193"/>
      <c r="V13" s="193"/>
      <c r="W13" s="193"/>
      <c r="X13" s="193"/>
      <c r="Y13" s="193"/>
      <c r="Z13" s="193"/>
      <c r="AA13" s="193"/>
      <c r="AB13" s="193"/>
      <c r="AC13" s="193"/>
      <c r="AD13" s="193"/>
      <c r="AE13" s="193"/>
      <c r="AF13" s="193"/>
      <c r="AG13" s="193"/>
      <c r="AH13" s="194"/>
    </row>
    <row r="14" spans="1:34" ht="13.5" customHeight="1">
      <c r="A14" s="246" t="s">
        <v>252</v>
      </c>
      <c r="B14" s="247"/>
      <c r="C14" s="247"/>
      <c r="D14" s="248"/>
      <c r="E14" s="215" t="s">
        <v>213</v>
      </c>
      <c r="F14" s="216"/>
      <c r="G14" s="216"/>
      <c r="H14" s="216"/>
      <c r="I14" s="216"/>
      <c r="J14" s="216"/>
      <c r="K14" s="216"/>
      <c r="L14" s="216"/>
      <c r="M14" s="216"/>
      <c r="N14" s="216"/>
      <c r="O14" s="216"/>
      <c r="P14" s="216"/>
      <c r="Q14" s="216"/>
      <c r="R14" s="216"/>
      <c r="S14" s="216"/>
      <c r="T14" s="216"/>
      <c r="U14" s="216"/>
      <c r="V14" s="216"/>
      <c r="W14" s="216"/>
      <c r="X14" s="216"/>
      <c r="Y14" s="216"/>
      <c r="Z14" s="216"/>
      <c r="AA14" s="216"/>
      <c r="AB14" s="216"/>
      <c r="AC14" s="216"/>
      <c r="AD14" s="216"/>
      <c r="AE14" s="216"/>
      <c r="AF14" s="216"/>
      <c r="AG14" s="216"/>
      <c r="AH14" s="217"/>
    </row>
    <row r="15" spans="1:34" ht="13.5">
      <c r="A15" s="246"/>
      <c r="B15" s="247"/>
      <c r="C15" s="247"/>
      <c r="D15" s="248"/>
      <c r="E15" s="240"/>
      <c r="F15" s="241"/>
      <c r="G15" s="241"/>
      <c r="H15" s="241"/>
      <c r="I15" s="241"/>
      <c r="J15" s="241"/>
      <c r="K15" s="241"/>
      <c r="L15" s="241"/>
      <c r="M15" s="241"/>
      <c r="N15" s="241"/>
      <c r="O15" s="241"/>
      <c r="P15" s="241"/>
      <c r="Q15" s="241"/>
      <c r="R15" s="241"/>
      <c r="S15" s="241"/>
      <c r="T15" s="241"/>
      <c r="U15" s="241"/>
      <c r="V15" s="241"/>
      <c r="W15" s="241"/>
      <c r="X15" s="241"/>
      <c r="Y15" s="241"/>
      <c r="Z15" s="241"/>
      <c r="AA15" s="241"/>
      <c r="AB15" s="241"/>
      <c r="AC15" s="241"/>
      <c r="AD15" s="241"/>
      <c r="AE15" s="241"/>
      <c r="AF15" s="241"/>
      <c r="AG15" s="241"/>
      <c r="AH15" s="242"/>
    </row>
    <row r="16" spans="1:34" ht="13.5">
      <c r="A16" s="246"/>
      <c r="B16" s="247"/>
      <c r="C16" s="247"/>
      <c r="D16" s="248"/>
      <c r="E16" s="240"/>
      <c r="F16" s="241"/>
      <c r="G16" s="241"/>
      <c r="H16" s="241"/>
      <c r="I16" s="241"/>
      <c r="J16" s="241"/>
      <c r="K16" s="241"/>
      <c r="L16" s="241"/>
      <c r="M16" s="241"/>
      <c r="N16" s="241"/>
      <c r="O16" s="241"/>
      <c r="P16" s="241"/>
      <c r="Q16" s="241"/>
      <c r="R16" s="241"/>
      <c r="S16" s="241"/>
      <c r="T16" s="241"/>
      <c r="U16" s="241"/>
      <c r="V16" s="241"/>
      <c r="W16" s="241"/>
      <c r="X16" s="241"/>
      <c r="Y16" s="241"/>
      <c r="Z16" s="241"/>
      <c r="AA16" s="241"/>
      <c r="AB16" s="241"/>
      <c r="AC16" s="241"/>
      <c r="AD16" s="241"/>
      <c r="AE16" s="241"/>
      <c r="AF16" s="241"/>
      <c r="AG16" s="241"/>
      <c r="AH16" s="242"/>
    </row>
    <row r="17" spans="1:34" ht="13.5">
      <c r="A17" s="246"/>
      <c r="B17" s="247"/>
      <c r="C17" s="247"/>
      <c r="D17" s="248"/>
      <c r="E17" s="240"/>
      <c r="F17" s="241"/>
      <c r="G17" s="241"/>
      <c r="H17" s="241"/>
      <c r="I17" s="241"/>
      <c r="J17" s="241"/>
      <c r="K17" s="241"/>
      <c r="L17" s="241"/>
      <c r="M17" s="241"/>
      <c r="N17" s="241"/>
      <c r="O17" s="241"/>
      <c r="P17" s="241"/>
      <c r="Q17" s="241"/>
      <c r="R17" s="241"/>
      <c r="S17" s="241"/>
      <c r="T17" s="241"/>
      <c r="U17" s="241"/>
      <c r="V17" s="241"/>
      <c r="W17" s="241"/>
      <c r="X17" s="241"/>
      <c r="Y17" s="241"/>
      <c r="Z17" s="241"/>
      <c r="AA17" s="241"/>
      <c r="AB17" s="241"/>
      <c r="AC17" s="241"/>
      <c r="AD17" s="241"/>
      <c r="AE17" s="241"/>
      <c r="AF17" s="241"/>
      <c r="AG17" s="241"/>
      <c r="AH17" s="242"/>
    </row>
    <row r="18" spans="1:34" ht="13.5">
      <c r="A18" s="246"/>
      <c r="B18" s="247"/>
      <c r="C18" s="247"/>
      <c r="D18" s="248"/>
      <c r="E18" s="240"/>
      <c r="F18" s="241"/>
      <c r="G18" s="241"/>
      <c r="H18" s="241"/>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2"/>
    </row>
    <row r="19" spans="1:34" ht="13.5">
      <c r="A19" s="246"/>
      <c r="B19" s="247"/>
      <c r="C19" s="247"/>
      <c r="D19" s="248"/>
      <c r="E19" s="240"/>
      <c r="F19" s="241"/>
      <c r="G19" s="241"/>
      <c r="H19" s="241"/>
      <c r="I19" s="241"/>
      <c r="J19" s="241"/>
      <c r="K19" s="241"/>
      <c r="L19" s="241"/>
      <c r="M19" s="241"/>
      <c r="N19" s="241"/>
      <c r="O19" s="241"/>
      <c r="P19" s="241"/>
      <c r="Q19" s="241"/>
      <c r="R19" s="241"/>
      <c r="S19" s="241"/>
      <c r="T19" s="241"/>
      <c r="U19" s="241"/>
      <c r="V19" s="241"/>
      <c r="W19" s="241"/>
      <c r="X19" s="241"/>
      <c r="Y19" s="241"/>
      <c r="Z19" s="241"/>
      <c r="AA19" s="241"/>
      <c r="AB19" s="241"/>
      <c r="AC19" s="241"/>
      <c r="AD19" s="241"/>
      <c r="AE19" s="241"/>
      <c r="AF19" s="241"/>
      <c r="AG19" s="241"/>
      <c r="AH19" s="242"/>
    </row>
    <row r="20" spans="1:34" ht="13.5">
      <c r="A20" s="246"/>
      <c r="B20" s="247"/>
      <c r="C20" s="247"/>
      <c r="D20" s="248"/>
      <c r="E20" s="240"/>
      <c r="F20" s="241"/>
      <c r="G20" s="241"/>
      <c r="H20" s="241"/>
      <c r="I20" s="241"/>
      <c r="J20" s="241"/>
      <c r="K20" s="241"/>
      <c r="L20" s="241"/>
      <c r="M20" s="241"/>
      <c r="N20" s="241"/>
      <c r="O20" s="241"/>
      <c r="P20" s="241"/>
      <c r="Q20" s="241"/>
      <c r="R20" s="241"/>
      <c r="S20" s="241"/>
      <c r="T20" s="241"/>
      <c r="U20" s="241"/>
      <c r="V20" s="241"/>
      <c r="W20" s="241"/>
      <c r="X20" s="241"/>
      <c r="Y20" s="241"/>
      <c r="Z20" s="241"/>
      <c r="AA20" s="241"/>
      <c r="AB20" s="241"/>
      <c r="AC20" s="241"/>
      <c r="AD20" s="241"/>
      <c r="AE20" s="241"/>
      <c r="AF20" s="241"/>
      <c r="AG20" s="241"/>
      <c r="AH20" s="242"/>
    </row>
    <row r="21" spans="1:34" ht="13.5">
      <c r="A21" s="246"/>
      <c r="B21" s="247"/>
      <c r="C21" s="247"/>
      <c r="D21" s="248"/>
      <c r="E21" s="240"/>
      <c r="F21" s="241"/>
      <c r="G21" s="241"/>
      <c r="H21" s="241"/>
      <c r="I21" s="241"/>
      <c r="J21" s="241"/>
      <c r="K21" s="241"/>
      <c r="L21" s="241"/>
      <c r="M21" s="241"/>
      <c r="N21" s="241"/>
      <c r="O21" s="241"/>
      <c r="P21" s="241"/>
      <c r="Q21" s="241"/>
      <c r="R21" s="241"/>
      <c r="S21" s="241"/>
      <c r="T21" s="241"/>
      <c r="U21" s="241"/>
      <c r="V21" s="241"/>
      <c r="W21" s="241"/>
      <c r="X21" s="241"/>
      <c r="Y21" s="241"/>
      <c r="Z21" s="241"/>
      <c r="AA21" s="241"/>
      <c r="AB21" s="241"/>
      <c r="AC21" s="241"/>
      <c r="AD21" s="241"/>
      <c r="AE21" s="241"/>
      <c r="AF21" s="241"/>
      <c r="AG21" s="241"/>
      <c r="AH21" s="242"/>
    </row>
    <row r="22" spans="1:34" ht="13.5">
      <c r="A22" s="246"/>
      <c r="B22" s="247"/>
      <c r="C22" s="247"/>
      <c r="D22" s="248"/>
      <c r="E22" s="240"/>
      <c r="F22" s="241"/>
      <c r="G22" s="241"/>
      <c r="H22" s="241"/>
      <c r="I22" s="241"/>
      <c r="J22" s="241"/>
      <c r="K22" s="241"/>
      <c r="L22" s="241"/>
      <c r="M22" s="241"/>
      <c r="N22" s="241"/>
      <c r="O22" s="241"/>
      <c r="P22" s="241"/>
      <c r="Q22" s="241"/>
      <c r="R22" s="241"/>
      <c r="S22" s="241"/>
      <c r="T22" s="241"/>
      <c r="U22" s="241"/>
      <c r="V22" s="241"/>
      <c r="W22" s="241"/>
      <c r="X22" s="241"/>
      <c r="Y22" s="241"/>
      <c r="Z22" s="241"/>
      <c r="AA22" s="241"/>
      <c r="AB22" s="241"/>
      <c r="AC22" s="241"/>
      <c r="AD22" s="241"/>
      <c r="AE22" s="241"/>
      <c r="AF22" s="241"/>
      <c r="AG22" s="241"/>
      <c r="AH22" s="242"/>
    </row>
    <row r="23" spans="1:34" ht="13.5">
      <c r="A23" s="246"/>
      <c r="B23" s="247"/>
      <c r="C23" s="247"/>
      <c r="D23" s="248"/>
      <c r="E23" s="240"/>
      <c r="F23" s="241"/>
      <c r="G23" s="241"/>
      <c r="H23" s="241"/>
      <c r="I23" s="241"/>
      <c r="J23" s="241"/>
      <c r="K23" s="241"/>
      <c r="L23" s="241"/>
      <c r="M23" s="241"/>
      <c r="N23" s="241"/>
      <c r="O23" s="241"/>
      <c r="P23" s="241"/>
      <c r="Q23" s="241"/>
      <c r="R23" s="241"/>
      <c r="S23" s="241"/>
      <c r="T23" s="241"/>
      <c r="U23" s="241"/>
      <c r="V23" s="241"/>
      <c r="W23" s="241"/>
      <c r="X23" s="241"/>
      <c r="Y23" s="241"/>
      <c r="Z23" s="241"/>
      <c r="AA23" s="241"/>
      <c r="AB23" s="241"/>
      <c r="AC23" s="241"/>
      <c r="AD23" s="241"/>
      <c r="AE23" s="241"/>
      <c r="AF23" s="241"/>
      <c r="AG23" s="241"/>
      <c r="AH23" s="242"/>
    </row>
    <row r="24" spans="1:34" ht="13.5" customHeight="1">
      <c r="A24" s="246"/>
      <c r="B24" s="247"/>
      <c r="C24" s="247"/>
      <c r="D24" s="248"/>
      <c r="E24" s="243"/>
      <c r="F24" s="244"/>
      <c r="G24" s="244"/>
      <c r="H24" s="244"/>
      <c r="I24" s="244"/>
      <c r="J24" s="244"/>
      <c r="K24" s="244"/>
      <c r="L24" s="244"/>
      <c r="M24" s="244"/>
      <c r="N24" s="244"/>
      <c r="O24" s="244"/>
      <c r="P24" s="244"/>
      <c r="Q24" s="244"/>
      <c r="R24" s="244"/>
      <c r="S24" s="244"/>
      <c r="T24" s="244"/>
      <c r="U24" s="244"/>
      <c r="V24" s="244"/>
      <c r="W24" s="244"/>
      <c r="X24" s="244"/>
      <c r="Y24" s="244"/>
      <c r="Z24" s="244"/>
      <c r="AA24" s="244"/>
      <c r="AB24" s="244"/>
      <c r="AC24" s="244"/>
      <c r="AD24" s="244"/>
      <c r="AE24" s="244"/>
      <c r="AF24" s="244"/>
      <c r="AG24" s="244"/>
      <c r="AH24" s="245"/>
    </row>
    <row r="25" spans="1:34" ht="20.25" customHeight="1">
      <c r="A25" s="246"/>
      <c r="B25" s="247"/>
      <c r="C25" s="247"/>
      <c r="D25" s="248"/>
      <c r="E25" s="185" t="s">
        <v>83</v>
      </c>
      <c r="F25" s="185"/>
      <c r="G25" s="185"/>
      <c r="H25" s="185"/>
      <c r="I25" s="185"/>
      <c r="J25" s="185"/>
      <c r="K25" s="185"/>
      <c r="L25" s="185"/>
      <c r="M25" s="185"/>
      <c r="N25" s="185"/>
      <c r="O25" s="185"/>
      <c r="P25" s="185"/>
      <c r="Q25" s="185"/>
      <c r="R25" s="185"/>
      <c r="S25" s="185"/>
      <c r="T25" s="185" t="s">
        <v>84</v>
      </c>
      <c r="U25" s="185"/>
      <c r="V25" s="185"/>
      <c r="W25" s="185"/>
      <c r="X25" s="185"/>
      <c r="Y25" s="185"/>
      <c r="Z25" s="185"/>
      <c r="AA25" s="185"/>
      <c r="AB25" s="185"/>
      <c r="AC25" s="185"/>
      <c r="AD25" s="185"/>
      <c r="AE25" s="185"/>
      <c r="AF25" s="185"/>
      <c r="AG25" s="185"/>
      <c r="AH25" s="185"/>
    </row>
    <row r="26" spans="1:34" ht="13.5">
      <c r="A26" s="246"/>
      <c r="B26" s="247"/>
      <c r="C26" s="247"/>
      <c r="D26" s="248"/>
      <c r="E26" s="252"/>
      <c r="F26" s="253"/>
      <c r="G26" s="253"/>
      <c r="H26" s="253"/>
      <c r="I26" s="253"/>
      <c r="J26" s="253"/>
      <c r="K26" s="253"/>
      <c r="L26" s="253"/>
      <c r="M26" s="253"/>
      <c r="N26" s="253"/>
      <c r="O26" s="253"/>
      <c r="P26" s="253"/>
      <c r="Q26" s="253"/>
      <c r="R26" s="253"/>
      <c r="S26" s="254"/>
      <c r="T26" s="252"/>
      <c r="U26" s="253"/>
      <c r="V26" s="253"/>
      <c r="W26" s="253"/>
      <c r="X26" s="253"/>
      <c r="Y26" s="253"/>
      <c r="Z26" s="253"/>
      <c r="AA26" s="253"/>
      <c r="AB26" s="253"/>
      <c r="AC26" s="253"/>
      <c r="AD26" s="253"/>
      <c r="AE26" s="253"/>
      <c r="AF26" s="253"/>
      <c r="AG26" s="253"/>
      <c r="AH26" s="254"/>
    </row>
    <row r="27" spans="1:34" ht="13.5">
      <c r="A27" s="246"/>
      <c r="B27" s="247"/>
      <c r="C27" s="247"/>
      <c r="D27" s="248"/>
      <c r="E27" s="240"/>
      <c r="F27" s="241"/>
      <c r="G27" s="241"/>
      <c r="H27" s="241"/>
      <c r="I27" s="241"/>
      <c r="J27" s="241"/>
      <c r="K27" s="241"/>
      <c r="L27" s="241"/>
      <c r="M27" s="241"/>
      <c r="N27" s="241"/>
      <c r="O27" s="241"/>
      <c r="P27" s="241"/>
      <c r="Q27" s="241"/>
      <c r="R27" s="241"/>
      <c r="S27" s="242"/>
      <c r="T27" s="240"/>
      <c r="U27" s="241"/>
      <c r="V27" s="241"/>
      <c r="W27" s="241"/>
      <c r="X27" s="241"/>
      <c r="Y27" s="241"/>
      <c r="Z27" s="241"/>
      <c r="AA27" s="241"/>
      <c r="AB27" s="241"/>
      <c r="AC27" s="241"/>
      <c r="AD27" s="241"/>
      <c r="AE27" s="241"/>
      <c r="AF27" s="241"/>
      <c r="AG27" s="241"/>
      <c r="AH27" s="242"/>
    </row>
    <row r="28" spans="1:34" ht="13.5">
      <c r="A28" s="246"/>
      <c r="B28" s="247"/>
      <c r="C28" s="247"/>
      <c r="D28" s="248"/>
      <c r="E28" s="240"/>
      <c r="F28" s="241"/>
      <c r="G28" s="241"/>
      <c r="H28" s="241"/>
      <c r="I28" s="241"/>
      <c r="J28" s="241"/>
      <c r="K28" s="241"/>
      <c r="L28" s="241"/>
      <c r="M28" s="241"/>
      <c r="N28" s="241"/>
      <c r="O28" s="241"/>
      <c r="P28" s="241"/>
      <c r="Q28" s="241"/>
      <c r="R28" s="241"/>
      <c r="S28" s="242"/>
      <c r="T28" s="240"/>
      <c r="U28" s="241"/>
      <c r="V28" s="241"/>
      <c r="W28" s="241"/>
      <c r="X28" s="241"/>
      <c r="Y28" s="241"/>
      <c r="Z28" s="241"/>
      <c r="AA28" s="241"/>
      <c r="AB28" s="241"/>
      <c r="AC28" s="241"/>
      <c r="AD28" s="241"/>
      <c r="AE28" s="241"/>
      <c r="AF28" s="241"/>
      <c r="AG28" s="241"/>
      <c r="AH28" s="242"/>
    </row>
    <row r="29" spans="1:34" ht="13.5">
      <c r="A29" s="246"/>
      <c r="B29" s="247"/>
      <c r="C29" s="247"/>
      <c r="D29" s="248"/>
      <c r="E29" s="240"/>
      <c r="F29" s="241"/>
      <c r="G29" s="241"/>
      <c r="H29" s="241"/>
      <c r="I29" s="241"/>
      <c r="J29" s="241"/>
      <c r="K29" s="241"/>
      <c r="L29" s="241"/>
      <c r="M29" s="241"/>
      <c r="N29" s="241"/>
      <c r="O29" s="241"/>
      <c r="P29" s="241"/>
      <c r="Q29" s="241"/>
      <c r="R29" s="241"/>
      <c r="S29" s="242"/>
      <c r="T29" s="240"/>
      <c r="U29" s="241"/>
      <c r="V29" s="241"/>
      <c r="W29" s="241"/>
      <c r="X29" s="241"/>
      <c r="Y29" s="241"/>
      <c r="Z29" s="241"/>
      <c r="AA29" s="241"/>
      <c r="AB29" s="241"/>
      <c r="AC29" s="241"/>
      <c r="AD29" s="241"/>
      <c r="AE29" s="241"/>
      <c r="AF29" s="241"/>
      <c r="AG29" s="241"/>
      <c r="AH29" s="242"/>
    </row>
    <row r="30" spans="1:34" ht="13.5">
      <c r="A30" s="246"/>
      <c r="B30" s="247"/>
      <c r="C30" s="247"/>
      <c r="D30" s="248"/>
      <c r="E30" s="240"/>
      <c r="F30" s="241"/>
      <c r="G30" s="241"/>
      <c r="H30" s="241"/>
      <c r="I30" s="241"/>
      <c r="J30" s="241"/>
      <c r="K30" s="241"/>
      <c r="L30" s="241"/>
      <c r="M30" s="241"/>
      <c r="N30" s="241"/>
      <c r="O30" s="241"/>
      <c r="P30" s="241"/>
      <c r="Q30" s="241"/>
      <c r="R30" s="241"/>
      <c r="S30" s="242"/>
      <c r="T30" s="240"/>
      <c r="U30" s="241"/>
      <c r="V30" s="241"/>
      <c r="W30" s="241"/>
      <c r="X30" s="241"/>
      <c r="Y30" s="241"/>
      <c r="Z30" s="241"/>
      <c r="AA30" s="241"/>
      <c r="AB30" s="241"/>
      <c r="AC30" s="241"/>
      <c r="AD30" s="241"/>
      <c r="AE30" s="241"/>
      <c r="AF30" s="241"/>
      <c r="AG30" s="241"/>
      <c r="AH30" s="242"/>
    </row>
    <row r="31" spans="1:34" ht="13.5">
      <c r="A31" s="246"/>
      <c r="B31" s="247"/>
      <c r="C31" s="247"/>
      <c r="D31" s="248"/>
      <c r="E31" s="240"/>
      <c r="F31" s="241"/>
      <c r="G31" s="241"/>
      <c r="H31" s="241"/>
      <c r="I31" s="241"/>
      <c r="J31" s="241"/>
      <c r="K31" s="241"/>
      <c r="L31" s="241"/>
      <c r="M31" s="241"/>
      <c r="N31" s="241"/>
      <c r="O31" s="241"/>
      <c r="P31" s="241"/>
      <c r="Q31" s="241"/>
      <c r="R31" s="241"/>
      <c r="S31" s="242"/>
      <c r="T31" s="240"/>
      <c r="U31" s="241"/>
      <c r="V31" s="241"/>
      <c r="W31" s="241"/>
      <c r="X31" s="241"/>
      <c r="Y31" s="241"/>
      <c r="Z31" s="241"/>
      <c r="AA31" s="241"/>
      <c r="AB31" s="241"/>
      <c r="AC31" s="241"/>
      <c r="AD31" s="241"/>
      <c r="AE31" s="241"/>
      <c r="AF31" s="241"/>
      <c r="AG31" s="241"/>
      <c r="AH31" s="242"/>
    </row>
    <row r="32" spans="1:34" ht="13.5">
      <c r="A32" s="246"/>
      <c r="B32" s="247"/>
      <c r="C32" s="247"/>
      <c r="D32" s="248"/>
      <c r="E32" s="240"/>
      <c r="F32" s="241"/>
      <c r="G32" s="241"/>
      <c r="H32" s="241"/>
      <c r="I32" s="241"/>
      <c r="J32" s="241"/>
      <c r="K32" s="241"/>
      <c r="L32" s="241"/>
      <c r="M32" s="241"/>
      <c r="N32" s="241"/>
      <c r="O32" s="241"/>
      <c r="P32" s="241"/>
      <c r="Q32" s="241"/>
      <c r="R32" s="241"/>
      <c r="S32" s="242"/>
      <c r="T32" s="240"/>
      <c r="U32" s="241"/>
      <c r="V32" s="241"/>
      <c r="W32" s="241"/>
      <c r="X32" s="241"/>
      <c r="Y32" s="241"/>
      <c r="Z32" s="241"/>
      <c r="AA32" s="241"/>
      <c r="AB32" s="241"/>
      <c r="AC32" s="241"/>
      <c r="AD32" s="241"/>
      <c r="AE32" s="241"/>
      <c r="AF32" s="241"/>
      <c r="AG32" s="241"/>
      <c r="AH32" s="242"/>
    </row>
    <row r="33" spans="1:34" ht="13.5">
      <c r="A33" s="246"/>
      <c r="B33" s="247"/>
      <c r="C33" s="247"/>
      <c r="D33" s="248"/>
      <c r="E33" s="240"/>
      <c r="F33" s="241"/>
      <c r="G33" s="241"/>
      <c r="H33" s="241"/>
      <c r="I33" s="241"/>
      <c r="J33" s="241"/>
      <c r="K33" s="241"/>
      <c r="L33" s="241"/>
      <c r="M33" s="241"/>
      <c r="N33" s="241"/>
      <c r="O33" s="241"/>
      <c r="P33" s="241"/>
      <c r="Q33" s="241"/>
      <c r="R33" s="241"/>
      <c r="S33" s="242"/>
      <c r="T33" s="240"/>
      <c r="U33" s="241"/>
      <c r="V33" s="241"/>
      <c r="W33" s="241"/>
      <c r="X33" s="241"/>
      <c r="Y33" s="241"/>
      <c r="Z33" s="241"/>
      <c r="AA33" s="241"/>
      <c r="AB33" s="241"/>
      <c r="AC33" s="241"/>
      <c r="AD33" s="241"/>
      <c r="AE33" s="241"/>
      <c r="AF33" s="241"/>
      <c r="AG33" s="241"/>
      <c r="AH33" s="242"/>
    </row>
    <row r="34" spans="1:34" ht="13.5">
      <c r="A34" s="246"/>
      <c r="B34" s="247"/>
      <c r="C34" s="247"/>
      <c r="D34" s="248"/>
      <c r="E34" s="240"/>
      <c r="F34" s="241"/>
      <c r="G34" s="241"/>
      <c r="H34" s="241"/>
      <c r="I34" s="241"/>
      <c r="J34" s="241"/>
      <c r="K34" s="241"/>
      <c r="L34" s="241"/>
      <c r="M34" s="241"/>
      <c r="N34" s="241"/>
      <c r="O34" s="241"/>
      <c r="P34" s="241"/>
      <c r="Q34" s="241"/>
      <c r="R34" s="241"/>
      <c r="S34" s="242"/>
      <c r="T34" s="240"/>
      <c r="U34" s="241"/>
      <c r="V34" s="241"/>
      <c r="W34" s="241"/>
      <c r="X34" s="241"/>
      <c r="Y34" s="241"/>
      <c r="Z34" s="241"/>
      <c r="AA34" s="241"/>
      <c r="AB34" s="241"/>
      <c r="AC34" s="241"/>
      <c r="AD34" s="241"/>
      <c r="AE34" s="241"/>
      <c r="AF34" s="241"/>
      <c r="AG34" s="241"/>
      <c r="AH34" s="242"/>
    </row>
    <row r="35" spans="1:34" ht="13.5">
      <c r="A35" s="246"/>
      <c r="B35" s="247"/>
      <c r="C35" s="247"/>
      <c r="D35" s="248"/>
      <c r="E35" s="240"/>
      <c r="F35" s="241"/>
      <c r="G35" s="241"/>
      <c r="H35" s="241"/>
      <c r="I35" s="241"/>
      <c r="J35" s="241"/>
      <c r="K35" s="241"/>
      <c r="L35" s="241"/>
      <c r="M35" s="241"/>
      <c r="N35" s="241"/>
      <c r="O35" s="241"/>
      <c r="P35" s="241"/>
      <c r="Q35" s="241"/>
      <c r="R35" s="241"/>
      <c r="S35" s="242"/>
      <c r="T35" s="240"/>
      <c r="U35" s="241"/>
      <c r="V35" s="241"/>
      <c r="W35" s="241"/>
      <c r="X35" s="241"/>
      <c r="Y35" s="241"/>
      <c r="Z35" s="241"/>
      <c r="AA35" s="241"/>
      <c r="AB35" s="241"/>
      <c r="AC35" s="241"/>
      <c r="AD35" s="241"/>
      <c r="AE35" s="241"/>
      <c r="AF35" s="241"/>
      <c r="AG35" s="241"/>
      <c r="AH35" s="242"/>
    </row>
    <row r="36" spans="1:34" ht="13.5">
      <c r="A36" s="246"/>
      <c r="B36" s="247"/>
      <c r="C36" s="247"/>
      <c r="D36" s="248"/>
      <c r="E36" s="240"/>
      <c r="F36" s="241"/>
      <c r="G36" s="241"/>
      <c r="H36" s="241"/>
      <c r="I36" s="241"/>
      <c r="J36" s="241"/>
      <c r="K36" s="241"/>
      <c r="L36" s="241"/>
      <c r="M36" s="241"/>
      <c r="N36" s="241"/>
      <c r="O36" s="241"/>
      <c r="P36" s="241"/>
      <c r="Q36" s="241"/>
      <c r="R36" s="241"/>
      <c r="S36" s="242"/>
      <c r="T36" s="240"/>
      <c r="U36" s="241"/>
      <c r="V36" s="241"/>
      <c r="W36" s="241"/>
      <c r="X36" s="241"/>
      <c r="Y36" s="241"/>
      <c r="Z36" s="241"/>
      <c r="AA36" s="241"/>
      <c r="AB36" s="241"/>
      <c r="AC36" s="241"/>
      <c r="AD36" s="241"/>
      <c r="AE36" s="241"/>
      <c r="AF36" s="241"/>
      <c r="AG36" s="241"/>
      <c r="AH36" s="242"/>
    </row>
    <row r="37" spans="1:34" ht="13.5">
      <c r="A37" s="246"/>
      <c r="B37" s="247"/>
      <c r="C37" s="247"/>
      <c r="D37" s="248"/>
      <c r="E37" s="240"/>
      <c r="F37" s="241"/>
      <c r="G37" s="241"/>
      <c r="H37" s="241"/>
      <c r="I37" s="241"/>
      <c r="J37" s="241"/>
      <c r="K37" s="241"/>
      <c r="L37" s="241"/>
      <c r="M37" s="241"/>
      <c r="N37" s="241"/>
      <c r="O37" s="241"/>
      <c r="P37" s="241"/>
      <c r="Q37" s="241"/>
      <c r="R37" s="241"/>
      <c r="S37" s="242"/>
      <c r="T37" s="240"/>
      <c r="U37" s="241"/>
      <c r="V37" s="241"/>
      <c r="W37" s="241"/>
      <c r="X37" s="241"/>
      <c r="Y37" s="241"/>
      <c r="Z37" s="241"/>
      <c r="AA37" s="241"/>
      <c r="AB37" s="241"/>
      <c r="AC37" s="241"/>
      <c r="AD37" s="241"/>
      <c r="AE37" s="241"/>
      <c r="AF37" s="241"/>
      <c r="AG37" s="241"/>
      <c r="AH37" s="242"/>
    </row>
    <row r="38" spans="1:34" ht="13.5">
      <c r="A38" s="246"/>
      <c r="B38" s="247"/>
      <c r="C38" s="247"/>
      <c r="D38" s="248"/>
      <c r="E38" s="240"/>
      <c r="F38" s="241"/>
      <c r="G38" s="241"/>
      <c r="H38" s="241"/>
      <c r="I38" s="241"/>
      <c r="J38" s="241"/>
      <c r="K38" s="241"/>
      <c r="L38" s="241"/>
      <c r="M38" s="241"/>
      <c r="N38" s="241"/>
      <c r="O38" s="241"/>
      <c r="P38" s="241"/>
      <c r="Q38" s="241"/>
      <c r="R38" s="241"/>
      <c r="S38" s="242"/>
      <c r="T38" s="240"/>
      <c r="U38" s="241"/>
      <c r="V38" s="241"/>
      <c r="W38" s="241"/>
      <c r="X38" s="241"/>
      <c r="Y38" s="241"/>
      <c r="Z38" s="241"/>
      <c r="AA38" s="241"/>
      <c r="AB38" s="241"/>
      <c r="AC38" s="241"/>
      <c r="AD38" s="241"/>
      <c r="AE38" s="241"/>
      <c r="AF38" s="241"/>
      <c r="AG38" s="241"/>
      <c r="AH38" s="242"/>
    </row>
    <row r="39" spans="1:34" ht="13.5">
      <c r="A39" s="246"/>
      <c r="B39" s="247"/>
      <c r="C39" s="247"/>
      <c r="D39" s="248"/>
      <c r="E39" s="240"/>
      <c r="F39" s="241"/>
      <c r="G39" s="241"/>
      <c r="H39" s="241"/>
      <c r="I39" s="241"/>
      <c r="J39" s="241"/>
      <c r="K39" s="241"/>
      <c r="L39" s="241"/>
      <c r="M39" s="241"/>
      <c r="N39" s="241"/>
      <c r="O39" s="241"/>
      <c r="P39" s="241"/>
      <c r="Q39" s="241"/>
      <c r="R39" s="241"/>
      <c r="S39" s="242"/>
      <c r="T39" s="240"/>
      <c r="U39" s="241"/>
      <c r="V39" s="241"/>
      <c r="W39" s="241"/>
      <c r="X39" s="241"/>
      <c r="Y39" s="241"/>
      <c r="Z39" s="241"/>
      <c r="AA39" s="241"/>
      <c r="AB39" s="241"/>
      <c r="AC39" s="241"/>
      <c r="AD39" s="241"/>
      <c r="AE39" s="241"/>
      <c r="AF39" s="241"/>
      <c r="AG39" s="241"/>
      <c r="AH39" s="242"/>
    </row>
    <row r="40" spans="1:34" ht="13.5">
      <c r="A40" s="246"/>
      <c r="B40" s="247"/>
      <c r="C40" s="247"/>
      <c r="D40" s="248"/>
      <c r="E40" s="243"/>
      <c r="F40" s="244"/>
      <c r="G40" s="244"/>
      <c r="H40" s="244"/>
      <c r="I40" s="244"/>
      <c r="J40" s="244"/>
      <c r="K40" s="244"/>
      <c r="L40" s="244"/>
      <c r="M40" s="244"/>
      <c r="N40" s="244"/>
      <c r="O40" s="244"/>
      <c r="P40" s="244"/>
      <c r="Q40" s="244"/>
      <c r="R40" s="244"/>
      <c r="S40" s="245"/>
      <c r="T40" s="243"/>
      <c r="U40" s="244"/>
      <c r="V40" s="244"/>
      <c r="W40" s="244"/>
      <c r="X40" s="244"/>
      <c r="Y40" s="244"/>
      <c r="Z40" s="244"/>
      <c r="AA40" s="244"/>
      <c r="AB40" s="244"/>
      <c r="AC40" s="244"/>
      <c r="AD40" s="244"/>
      <c r="AE40" s="244"/>
      <c r="AF40" s="244"/>
      <c r="AG40" s="244"/>
      <c r="AH40" s="245"/>
    </row>
    <row r="41" spans="1:34" ht="21" customHeight="1">
      <c r="A41" s="246"/>
      <c r="B41" s="247"/>
      <c r="C41" s="247"/>
      <c r="D41" s="248"/>
      <c r="E41" s="185" t="s">
        <v>23</v>
      </c>
      <c r="F41" s="185"/>
      <c r="G41" s="185"/>
      <c r="H41" s="185"/>
      <c r="I41" s="185"/>
      <c r="J41" s="185"/>
      <c r="K41" s="185"/>
      <c r="L41" s="185"/>
      <c r="M41" s="185"/>
      <c r="N41" s="185"/>
      <c r="O41" s="185" t="s">
        <v>24</v>
      </c>
      <c r="P41" s="185"/>
      <c r="Q41" s="185"/>
      <c r="R41" s="185"/>
      <c r="S41" s="185"/>
      <c r="T41" s="185"/>
      <c r="U41" s="185"/>
      <c r="V41" s="185"/>
      <c r="W41" s="185"/>
      <c r="X41" s="185"/>
      <c r="Y41" s="185" t="s">
        <v>28</v>
      </c>
      <c r="Z41" s="185"/>
      <c r="AA41" s="185"/>
      <c r="AB41" s="185"/>
      <c r="AC41" s="185"/>
      <c r="AD41" s="185"/>
      <c r="AE41" s="185"/>
      <c r="AF41" s="185"/>
      <c r="AG41" s="185"/>
      <c r="AH41" s="185"/>
    </row>
    <row r="42" spans="1:34" ht="27.75" customHeight="1">
      <c r="A42" s="249"/>
      <c r="B42" s="250"/>
      <c r="C42" s="250"/>
      <c r="D42" s="251"/>
      <c r="E42" s="259">
        <f>'（排出量算定）'!A51</f>
        <v>0</v>
      </c>
      <c r="F42" s="259"/>
      <c r="G42" s="259"/>
      <c r="H42" s="259"/>
      <c r="I42" s="259"/>
      <c r="J42" s="260"/>
      <c r="K42" s="191" t="s">
        <v>27</v>
      </c>
      <c r="L42" s="185"/>
      <c r="M42" s="185"/>
      <c r="N42" s="185"/>
      <c r="O42" s="259">
        <f>'（排出量算定）'!M51</f>
        <v>0</v>
      </c>
      <c r="P42" s="259"/>
      <c r="Q42" s="259"/>
      <c r="R42" s="259"/>
      <c r="S42" s="259"/>
      <c r="T42" s="260"/>
      <c r="U42" s="191" t="s">
        <v>27</v>
      </c>
      <c r="V42" s="185"/>
      <c r="W42" s="185"/>
      <c r="X42" s="185"/>
      <c r="Y42" s="259">
        <f>E42-O42</f>
        <v>0</v>
      </c>
      <c r="Z42" s="259"/>
      <c r="AA42" s="259"/>
      <c r="AB42" s="259"/>
      <c r="AC42" s="259"/>
      <c r="AD42" s="260"/>
      <c r="AE42" s="191" t="s">
        <v>27</v>
      </c>
      <c r="AF42" s="185"/>
      <c r="AG42" s="185"/>
      <c r="AH42" s="185"/>
    </row>
    <row r="43" spans="1:34" ht="13.5">
      <c r="A43" s="3"/>
      <c r="B43" s="3"/>
      <c r="C43" s="179"/>
      <c r="D43" s="179"/>
      <c r="E43" s="179"/>
      <c r="F43" s="179"/>
      <c r="G43" s="179"/>
      <c r="H43" s="179"/>
      <c r="I43" s="179"/>
      <c r="J43" s="179"/>
      <c r="K43" s="179"/>
      <c r="L43" s="179"/>
      <c r="M43" s="179"/>
      <c r="N43" s="179"/>
      <c r="O43" s="179"/>
      <c r="P43" s="179"/>
      <c r="Q43" s="179"/>
      <c r="R43" s="179"/>
      <c r="S43" s="179"/>
      <c r="T43" s="179"/>
      <c r="U43" s="179"/>
      <c r="V43" s="179"/>
      <c r="W43" s="179"/>
      <c r="X43" s="179"/>
      <c r="Y43" s="179"/>
      <c r="Z43" s="179"/>
      <c r="AA43" s="179"/>
      <c r="AB43" s="179"/>
      <c r="AC43" s="179"/>
      <c r="AD43" s="179"/>
      <c r="AE43" s="179"/>
      <c r="AF43" s="179"/>
      <c r="AG43" s="179"/>
      <c r="AH43" s="179"/>
    </row>
    <row r="44" ht="21" customHeight="1"/>
    <row r="45" ht="13.5">
      <c r="A45" t="s">
        <v>101</v>
      </c>
    </row>
    <row r="46" spans="1:34" ht="30" customHeight="1">
      <c r="A46" s="256" t="s">
        <v>85</v>
      </c>
      <c r="B46" s="257"/>
      <c r="C46" s="257"/>
      <c r="D46" s="257"/>
      <c r="E46" s="257"/>
      <c r="F46" s="257"/>
      <c r="G46" s="257"/>
      <c r="H46" s="257"/>
      <c r="I46" s="258"/>
      <c r="J46" s="255"/>
      <c r="K46" s="255"/>
      <c r="L46" s="255"/>
      <c r="M46" s="257" t="s">
        <v>89</v>
      </c>
      <c r="N46" s="257"/>
      <c r="O46" s="257"/>
      <c r="P46" s="257"/>
      <c r="Q46" s="258"/>
      <c r="R46" s="269" t="s">
        <v>271</v>
      </c>
      <c r="S46" s="270"/>
      <c r="T46" s="257"/>
      <c r="U46" s="257"/>
      <c r="V46" s="38" t="s">
        <v>86</v>
      </c>
      <c r="W46" s="257"/>
      <c r="X46" s="257"/>
      <c r="Y46" s="38" t="s">
        <v>87</v>
      </c>
      <c r="Z46" s="38" t="s">
        <v>88</v>
      </c>
      <c r="AA46" s="270" t="s">
        <v>271</v>
      </c>
      <c r="AB46" s="270"/>
      <c r="AC46" s="257"/>
      <c r="AD46" s="257"/>
      <c r="AE46" s="38" t="s">
        <v>86</v>
      </c>
      <c r="AF46" s="257"/>
      <c r="AG46" s="257"/>
      <c r="AH46" s="39" t="s">
        <v>87</v>
      </c>
    </row>
    <row r="47" spans="1:34" ht="15" customHeight="1">
      <c r="A47" s="261" t="s">
        <v>220</v>
      </c>
      <c r="B47" s="261"/>
      <c r="C47" s="261"/>
      <c r="D47" s="261"/>
      <c r="E47" s="261"/>
      <c r="F47" s="261"/>
      <c r="G47" s="261"/>
      <c r="H47" s="261"/>
      <c r="I47" s="261"/>
      <c r="J47" s="263"/>
      <c r="K47" s="263"/>
      <c r="L47" s="263"/>
      <c r="M47" s="263"/>
      <c r="N47" s="264"/>
      <c r="O47" s="267" t="s">
        <v>93</v>
      </c>
      <c r="P47" s="263"/>
      <c r="Q47" s="263"/>
      <c r="R47" s="263"/>
      <c r="S47" s="263"/>
      <c r="T47" s="263"/>
      <c r="U47" s="161"/>
      <c r="V47" s="162"/>
      <c r="W47" s="162"/>
      <c r="X47" s="162"/>
      <c r="Y47" s="162"/>
      <c r="Z47" s="162"/>
      <c r="AA47" s="162"/>
      <c r="AB47" s="163"/>
      <c r="AC47" s="163"/>
      <c r="AD47" s="163"/>
      <c r="AE47" s="163"/>
      <c r="AF47" s="163"/>
      <c r="AG47" s="163"/>
      <c r="AH47" s="163"/>
    </row>
    <row r="48" spans="1:34" ht="15" customHeight="1">
      <c r="A48" s="262"/>
      <c r="B48" s="262"/>
      <c r="C48" s="262"/>
      <c r="D48" s="262"/>
      <c r="E48" s="262"/>
      <c r="F48" s="262"/>
      <c r="G48" s="262"/>
      <c r="H48" s="262"/>
      <c r="I48" s="262"/>
      <c r="J48" s="265"/>
      <c r="K48" s="265"/>
      <c r="L48" s="265"/>
      <c r="M48" s="265"/>
      <c r="N48" s="266"/>
      <c r="O48" s="268"/>
      <c r="P48" s="265"/>
      <c r="Q48" s="265"/>
      <c r="R48" s="265"/>
      <c r="S48" s="265"/>
      <c r="T48" s="265"/>
      <c r="U48" s="164"/>
      <c r="V48" s="165"/>
      <c r="W48" s="165"/>
      <c r="X48" s="165"/>
      <c r="Y48" s="165"/>
      <c r="Z48" s="165"/>
      <c r="AA48" s="165"/>
      <c r="AB48" s="166"/>
      <c r="AC48" s="166"/>
      <c r="AD48" s="166"/>
      <c r="AE48" s="166"/>
      <c r="AF48" s="166"/>
      <c r="AG48" s="166"/>
      <c r="AH48" s="166"/>
    </row>
    <row r="49" spans="1:34" ht="13.5">
      <c r="A49" s="3"/>
      <c r="B49" s="3"/>
      <c r="C49" s="180"/>
      <c r="D49" s="180"/>
      <c r="E49" s="180"/>
      <c r="F49" s="180"/>
      <c r="G49" s="180"/>
      <c r="H49" s="180"/>
      <c r="I49" s="180"/>
      <c r="J49" s="180"/>
      <c r="K49" s="180"/>
      <c r="L49" s="180"/>
      <c r="M49" s="180"/>
      <c r="N49" s="180"/>
      <c r="O49" s="180"/>
      <c r="P49" s="180"/>
      <c r="Q49" s="180"/>
      <c r="R49" s="180"/>
      <c r="S49" s="180"/>
      <c r="T49" s="180"/>
      <c r="U49" s="180"/>
      <c r="V49" s="180"/>
      <c r="W49" s="180"/>
      <c r="X49" s="180"/>
      <c r="Y49" s="180"/>
      <c r="Z49" s="180"/>
      <c r="AA49" s="180"/>
      <c r="AB49" s="180"/>
      <c r="AC49" s="180"/>
      <c r="AD49" s="180"/>
      <c r="AE49" s="180"/>
      <c r="AF49" s="180"/>
      <c r="AG49" s="180"/>
      <c r="AH49" s="180"/>
    </row>
  </sheetData>
  <sheetProtection password="D73A" sheet="1"/>
  <mergeCells count="37">
    <mergeCell ref="A47:I48"/>
    <mergeCell ref="J47:N48"/>
    <mergeCell ref="U42:X42"/>
    <mergeCell ref="O47:T48"/>
    <mergeCell ref="AF46:AG46"/>
    <mergeCell ref="M46:Q46"/>
    <mergeCell ref="R46:S46"/>
    <mergeCell ref="AA46:AB46"/>
    <mergeCell ref="E25:S25"/>
    <mergeCell ref="T25:AH25"/>
    <mergeCell ref="O41:X41"/>
    <mergeCell ref="Y41:AH41"/>
    <mergeCell ref="E42:J42"/>
    <mergeCell ref="K42:N42"/>
    <mergeCell ref="O42:T42"/>
    <mergeCell ref="Y42:AD42"/>
    <mergeCell ref="AE42:AH42"/>
    <mergeCell ref="E15:AH24"/>
    <mergeCell ref="A14:D42"/>
    <mergeCell ref="E26:S40"/>
    <mergeCell ref="J46:L46"/>
    <mergeCell ref="A46:I46"/>
    <mergeCell ref="T46:U46"/>
    <mergeCell ref="W46:X46"/>
    <mergeCell ref="AC46:AD46"/>
    <mergeCell ref="T26:AH40"/>
    <mergeCell ref="E41:N41"/>
    <mergeCell ref="E14:AH14"/>
    <mergeCell ref="A3:D4"/>
    <mergeCell ref="E3:G4"/>
    <mergeCell ref="H3:T4"/>
    <mergeCell ref="U3:W4"/>
    <mergeCell ref="X3:AH4"/>
    <mergeCell ref="E8:AH9"/>
    <mergeCell ref="A8:D9"/>
    <mergeCell ref="A10:D13"/>
    <mergeCell ref="E10:AH13"/>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AS53"/>
  <sheetViews>
    <sheetView view="pageBreakPreview" zoomScale="98" zoomScaleSheetLayoutView="98" workbookViewId="0" topLeftCell="A1">
      <selection activeCell="AC22" sqref="AC22:AH22"/>
    </sheetView>
  </sheetViews>
  <sheetFormatPr defaultColWidth="9.140625" defaultRowHeight="15"/>
  <cols>
    <col min="1" max="33" width="2.57421875" style="0" customWidth="1"/>
    <col min="34" max="34" width="2.421875" style="0" customWidth="1"/>
    <col min="35" max="59" width="2.57421875" style="0" customWidth="1"/>
  </cols>
  <sheetData>
    <row r="2" spans="1:34" ht="13.5">
      <c r="A2" t="s">
        <v>221</v>
      </c>
      <c r="AH2" s="19"/>
    </row>
    <row r="3" spans="1:34" ht="14.25" thickBot="1">
      <c r="A3" t="s">
        <v>222</v>
      </c>
      <c r="AH3" s="19" t="s">
        <v>67</v>
      </c>
    </row>
    <row r="4" spans="1:34" ht="15" customHeight="1">
      <c r="A4" s="361" t="s">
        <v>51</v>
      </c>
      <c r="B4" s="362"/>
      <c r="C4" s="362"/>
      <c r="D4" s="362"/>
      <c r="E4" s="362"/>
      <c r="F4" s="362"/>
      <c r="G4" s="362"/>
      <c r="H4" s="362"/>
      <c r="I4" s="362"/>
      <c r="J4" s="362"/>
      <c r="K4" s="363"/>
      <c r="L4" s="355" t="s">
        <v>49</v>
      </c>
      <c r="M4" s="356"/>
      <c r="N4" s="356"/>
      <c r="O4" s="356"/>
      <c r="P4" s="356"/>
      <c r="Q4" s="356"/>
      <c r="R4" s="356"/>
      <c r="S4" s="356"/>
      <c r="T4" s="356"/>
      <c r="U4" s="356"/>
      <c r="V4" s="356"/>
      <c r="W4" s="356"/>
      <c r="X4" s="355" t="s">
        <v>50</v>
      </c>
      <c r="Y4" s="356"/>
      <c r="Z4" s="356"/>
      <c r="AA4" s="356"/>
      <c r="AB4" s="376"/>
      <c r="AC4" s="356" t="s">
        <v>38</v>
      </c>
      <c r="AD4" s="356"/>
      <c r="AE4" s="356"/>
      <c r="AF4" s="356"/>
      <c r="AG4" s="356"/>
      <c r="AH4" s="380"/>
    </row>
    <row r="5" spans="1:34" ht="15" customHeight="1" thickBot="1">
      <c r="A5" s="364"/>
      <c r="B5" s="365"/>
      <c r="C5" s="365"/>
      <c r="D5" s="365"/>
      <c r="E5" s="365"/>
      <c r="F5" s="365"/>
      <c r="G5" s="365"/>
      <c r="H5" s="365"/>
      <c r="I5" s="365"/>
      <c r="J5" s="365"/>
      <c r="K5" s="366"/>
      <c r="L5" s="357" t="s">
        <v>61</v>
      </c>
      <c r="M5" s="357"/>
      <c r="N5" s="357"/>
      <c r="O5" s="357"/>
      <c r="P5" s="357"/>
      <c r="Q5" s="357" t="s">
        <v>62</v>
      </c>
      <c r="R5" s="357"/>
      <c r="S5" s="357" t="s">
        <v>52</v>
      </c>
      <c r="T5" s="357"/>
      <c r="U5" s="357"/>
      <c r="V5" s="357"/>
      <c r="W5" s="358"/>
      <c r="X5" s="377"/>
      <c r="Y5" s="378"/>
      <c r="Z5" s="378"/>
      <c r="AA5" s="378"/>
      <c r="AB5" s="379"/>
      <c r="AC5" s="378"/>
      <c r="AD5" s="378"/>
      <c r="AE5" s="378"/>
      <c r="AF5" s="378"/>
      <c r="AG5" s="378"/>
      <c r="AH5" s="381"/>
    </row>
    <row r="6" spans="1:34" ht="15" customHeight="1">
      <c r="A6" s="335" t="s">
        <v>37</v>
      </c>
      <c r="B6" s="340"/>
      <c r="C6" s="341"/>
      <c r="D6" s="341"/>
      <c r="E6" s="341"/>
      <c r="F6" s="341"/>
      <c r="G6" s="341"/>
      <c r="H6" s="341"/>
      <c r="I6" s="341"/>
      <c r="J6" s="341"/>
      <c r="K6" s="341"/>
      <c r="L6" s="316"/>
      <c r="M6" s="316"/>
      <c r="N6" s="316"/>
      <c r="O6" s="316"/>
      <c r="P6" s="316"/>
      <c r="Q6" s="367"/>
      <c r="R6" s="367"/>
      <c r="S6" s="316">
        <f aca="true" t="shared" si="0" ref="S6:S11">ROUND(L6*Q6,0)</f>
        <v>0</v>
      </c>
      <c r="T6" s="316"/>
      <c r="U6" s="316"/>
      <c r="V6" s="316"/>
      <c r="W6" s="316"/>
      <c r="X6" s="316"/>
      <c r="Y6" s="316"/>
      <c r="Z6" s="316"/>
      <c r="AA6" s="316"/>
      <c r="AB6" s="316"/>
      <c r="AC6" s="368">
        <f>S6+X6</f>
        <v>0</v>
      </c>
      <c r="AD6" s="368"/>
      <c r="AE6" s="368"/>
      <c r="AF6" s="368"/>
      <c r="AG6" s="368"/>
      <c r="AH6" s="369"/>
    </row>
    <row r="7" spans="1:34" ht="15" customHeight="1">
      <c r="A7" s="336"/>
      <c r="B7" s="338"/>
      <c r="C7" s="339"/>
      <c r="D7" s="339"/>
      <c r="E7" s="339"/>
      <c r="F7" s="339"/>
      <c r="G7" s="339"/>
      <c r="H7" s="339"/>
      <c r="I7" s="339"/>
      <c r="J7" s="339"/>
      <c r="K7" s="339"/>
      <c r="L7" s="321"/>
      <c r="M7" s="321"/>
      <c r="N7" s="321"/>
      <c r="O7" s="321"/>
      <c r="P7" s="321"/>
      <c r="Q7" s="349"/>
      <c r="R7" s="349"/>
      <c r="S7" s="321">
        <f t="shared" si="0"/>
        <v>0</v>
      </c>
      <c r="T7" s="321"/>
      <c r="U7" s="321"/>
      <c r="V7" s="321"/>
      <c r="W7" s="321"/>
      <c r="X7" s="321"/>
      <c r="Y7" s="321"/>
      <c r="Z7" s="321"/>
      <c r="AA7" s="321"/>
      <c r="AB7" s="321"/>
      <c r="AC7" s="321">
        <f aca="true" t="shared" si="1" ref="AC7:AC19">S7+X7</f>
        <v>0</v>
      </c>
      <c r="AD7" s="321"/>
      <c r="AE7" s="321"/>
      <c r="AF7" s="321"/>
      <c r="AG7" s="321"/>
      <c r="AH7" s="382"/>
    </row>
    <row r="8" spans="1:34" ht="15" customHeight="1">
      <c r="A8" s="336"/>
      <c r="B8" s="338"/>
      <c r="C8" s="339"/>
      <c r="D8" s="339"/>
      <c r="E8" s="339"/>
      <c r="F8" s="339"/>
      <c r="G8" s="339"/>
      <c r="H8" s="339"/>
      <c r="I8" s="339"/>
      <c r="J8" s="339"/>
      <c r="K8" s="372"/>
      <c r="L8" s="342"/>
      <c r="M8" s="343"/>
      <c r="N8" s="343"/>
      <c r="O8" s="343"/>
      <c r="P8" s="344"/>
      <c r="Q8" s="359"/>
      <c r="R8" s="360"/>
      <c r="S8" s="321">
        <f t="shared" si="0"/>
        <v>0</v>
      </c>
      <c r="T8" s="321"/>
      <c r="U8" s="321"/>
      <c r="V8" s="321"/>
      <c r="W8" s="321"/>
      <c r="X8" s="342"/>
      <c r="Y8" s="343"/>
      <c r="Z8" s="343"/>
      <c r="AA8" s="343"/>
      <c r="AB8" s="344"/>
      <c r="AC8" s="321">
        <f>S8+X8</f>
        <v>0</v>
      </c>
      <c r="AD8" s="321"/>
      <c r="AE8" s="321"/>
      <c r="AF8" s="321"/>
      <c r="AG8" s="321"/>
      <c r="AH8" s="382"/>
    </row>
    <row r="9" spans="1:34" ht="15" customHeight="1">
      <c r="A9" s="336"/>
      <c r="B9" s="338"/>
      <c r="C9" s="339"/>
      <c r="D9" s="339"/>
      <c r="E9" s="339"/>
      <c r="F9" s="339"/>
      <c r="G9" s="339"/>
      <c r="H9" s="339"/>
      <c r="I9" s="339"/>
      <c r="J9" s="339"/>
      <c r="K9" s="339"/>
      <c r="L9" s="321"/>
      <c r="M9" s="321"/>
      <c r="N9" s="321"/>
      <c r="O9" s="321"/>
      <c r="P9" s="321"/>
      <c r="Q9" s="349"/>
      <c r="R9" s="349"/>
      <c r="S9" s="321">
        <f t="shared" si="0"/>
        <v>0</v>
      </c>
      <c r="T9" s="321"/>
      <c r="U9" s="321"/>
      <c r="V9" s="321"/>
      <c r="W9" s="321"/>
      <c r="X9" s="321"/>
      <c r="Y9" s="321"/>
      <c r="Z9" s="321"/>
      <c r="AA9" s="321"/>
      <c r="AB9" s="321"/>
      <c r="AC9" s="321">
        <f>S9+X9</f>
        <v>0</v>
      </c>
      <c r="AD9" s="321"/>
      <c r="AE9" s="321"/>
      <c r="AF9" s="321"/>
      <c r="AG9" s="321"/>
      <c r="AH9" s="382"/>
    </row>
    <row r="10" spans="1:34" ht="15" customHeight="1">
      <c r="A10" s="336"/>
      <c r="B10" s="338"/>
      <c r="C10" s="339"/>
      <c r="D10" s="339"/>
      <c r="E10" s="339"/>
      <c r="F10" s="339"/>
      <c r="G10" s="339"/>
      <c r="H10" s="339"/>
      <c r="I10" s="339"/>
      <c r="J10" s="339"/>
      <c r="K10" s="339"/>
      <c r="L10" s="321"/>
      <c r="M10" s="321"/>
      <c r="N10" s="321"/>
      <c r="O10" s="321"/>
      <c r="P10" s="321"/>
      <c r="Q10" s="349"/>
      <c r="R10" s="349"/>
      <c r="S10" s="321">
        <f t="shared" si="0"/>
        <v>0</v>
      </c>
      <c r="T10" s="321"/>
      <c r="U10" s="321"/>
      <c r="V10" s="321"/>
      <c r="W10" s="321"/>
      <c r="X10" s="321"/>
      <c r="Y10" s="321"/>
      <c r="Z10" s="321"/>
      <c r="AA10" s="321"/>
      <c r="AB10" s="321"/>
      <c r="AC10" s="321">
        <f>S10+X10</f>
        <v>0</v>
      </c>
      <c r="AD10" s="321"/>
      <c r="AE10" s="321"/>
      <c r="AF10" s="321"/>
      <c r="AG10" s="321"/>
      <c r="AH10" s="382"/>
    </row>
    <row r="11" spans="1:34" ht="15" customHeight="1" thickBot="1">
      <c r="A11" s="336"/>
      <c r="B11" s="373"/>
      <c r="C11" s="374"/>
      <c r="D11" s="374"/>
      <c r="E11" s="374"/>
      <c r="F11" s="374"/>
      <c r="G11" s="374"/>
      <c r="H11" s="374"/>
      <c r="I11" s="374"/>
      <c r="J11" s="374"/>
      <c r="K11" s="374"/>
      <c r="L11" s="290"/>
      <c r="M11" s="290"/>
      <c r="N11" s="290"/>
      <c r="O11" s="290"/>
      <c r="P11" s="290"/>
      <c r="Q11" s="349"/>
      <c r="R11" s="349"/>
      <c r="S11" s="290">
        <f t="shared" si="0"/>
        <v>0</v>
      </c>
      <c r="T11" s="290"/>
      <c r="U11" s="290"/>
      <c r="V11" s="290"/>
      <c r="W11" s="290"/>
      <c r="X11" s="290"/>
      <c r="Y11" s="290"/>
      <c r="Z11" s="290"/>
      <c r="AA11" s="290"/>
      <c r="AB11" s="290"/>
      <c r="AC11" s="290">
        <f>S11+X11</f>
        <v>0</v>
      </c>
      <c r="AD11" s="290"/>
      <c r="AE11" s="290"/>
      <c r="AF11" s="290"/>
      <c r="AG11" s="290"/>
      <c r="AH11" s="385"/>
    </row>
    <row r="12" spans="1:34" ht="15" customHeight="1" thickBot="1" thickTop="1">
      <c r="A12" s="337"/>
      <c r="B12" s="345" t="s">
        <v>52</v>
      </c>
      <c r="C12" s="345"/>
      <c r="D12" s="345"/>
      <c r="E12" s="345"/>
      <c r="F12" s="345"/>
      <c r="G12" s="345"/>
      <c r="H12" s="345"/>
      <c r="I12" s="345"/>
      <c r="J12" s="345"/>
      <c r="K12" s="345"/>
      <c r="L12" s="384"/>
      <c r="M12" s="384"/>
      <c r="N12" s="384"/>
      <c r="O12" s="384"/>
      <c r="P12" s="384"/>
      <c r="Q12" s="384"/>
      <c r="R12" s="384"/>
      <c r="S12" s="383">
        <f>SUM(S6:S11)</f>
        <v>0</v>
      </c>
      <c r="T12" s="383"/>
      <c r="U12" s="383"/>
      <c r="V12" s="383"/>
      <c r="W12" s="383"/>
      <c r="X12" s="383">
        <f>SUM(X6:X11)</f>
        <v>0</v>
      </c>
      <c r="Y12" s="383"/>
      <c r="Z12" s="383"/>
      <c r="AA12" s="383"/>
      <c r="AB12" s="383"/>
      <c r="AC12" s="370">
        <f t="shared" si="1"/>
        <v>0</v>
      </c>
      <c r="AD12" s="370"/>
      <c r="AE12" s="370"/>
      <c r="AF12" s="370"/>
      <c r="AG12" s="370"/>
      <c r="AH12" s="371"/>
    </row>
    <row r="13" spans="1:34" ht="15" customHeight="1">
      <c r="A13" s="335" t="s">
        <v>26</v>
      </c>
      <c r="B13" s="333" t="s">
        <v>53</v>
      </c>
      <c r="C13" s="334"/>
      <c r="D13" s="334"/>
      <c r="E13" s="334"/>
      <c r="F13" s="334"/>
      <c r="G13" s="334"/>
      <c r="H13" s="334"/>
      <c r="I13" s="334"/>
      <c r="J13" s="334"/>
      <c r="K13" s="334"/>
      <c r="L13" s="375"/>
      <c r="M13" s="375"/>
      <c r="N13" s="375"/>
      <c r="O13" s="375"/>
      <c r="P13" s="375"/>
      <c r="Q13" s="375"/>
      <c r="R13" s="375"/>
      <c r="S13" s="316"/>
      <c r="T13" s="316"/>
      <c r="U13" s="316"/>
      <c r="V13" s="316"/>
      <c r="W13" s="316"/>
      <c r="X13" s="316"/>
      <c r="Y13" s="316"/>
      <c r="Z13" s="316"/>
      <c r="AA13" s="316"/>
      <c r="AB13" s="316"/>
      <c r="AC13" s="368">
        <f t="shared" si="1"/>
        <v>0</v>
      </c>
      <c r="AD13" s="368"/>
      <c r="AE13" s="368"/>
      <c r="AF13" s="368"/>
      <c r="AG13" s="368"/>
      <c r="AH13" s="369"/>
    </row>
    <row r="14" spans="1:34" ht="15" customHeight="1">
      <c r="A14" s="336"/>
      <c r="B14" s="328" t="s">
        <v>54</v>
      </c>
      <c r="C14" s="329"/>
      <c r="D14" s="329"/>
      <c r="E14" s="329"/>
      <c r="F14" s="329"/>
      <c r="G14" s="329"/>
      <c r="H14" s="329"/>
      <c r="I14" s="329"/>
      <c r="J14" s="329"/>
      <c r="K14" s="329"/>
      <c r="L14" s="320"/>
      <c r="M14" s="320"/>
      <c r="N14" s="320"/>
      <c r="O14" s="320"/>
      <c r="P14" s="320"/>
      <c r="Q14" s="320"/>
      <c r="R14" s="320"/>
      <c r="S14" s="321"/>
      <c r="T14" s="321"/>
      <c r="U14" s="321"/>
      <c r="V14" s="321"/>
      <c r="W14" s="321"/>
      <c r="X14" s="321"/>
      <c r="Y14" s="321"/>
      <c r="Z14" s="321"/>
      <c r="AA14" s="321"/>
      <c r="AB14" s="321"/>
      <c r="AC14" s="321">
        <f t="shared" si="1"/>
        <v>0</v>
      </c>
      <c r="AD14" s="321"/>
      <c r="AE14" s="321"/>
      <c r="AF14" s="321"/>
      <c r="AG14" s="321"/>
      <c r="AH14" s="382"/>
    </row>
    <row r="15" spans="1:34" ht="15" customHeight="1">
      <c r="A15" s="336"/>
      <c r="B15" s="328" t="s">
        <v>55</v>
      </c>
      <c r="C15" s="329"/>
      <c r="D15" s="329"/>
      <c r="E15" s="329"/>
      <c r="F15" s="329"/>
      <c r="G15" s="329"/>
      <c r="H15" s="329"/>
      <c r="I15" s="329"/>
      <c r="J15" s="329"/>
      <c r="K15" s="329"/>
      <c r="L15" s="320"/>
      <c r="M15" s="320"/>
      <c r="N15" s="320"/>
      <c r="O15" s="320"/>
      <c r="P15" s="320"/>
      <c r="Q15" s="320"/>
      <c r="R15" s="320"/>
      <c r="S15" s="321"/>
      <c r="T15" s="321"/>
      <c r="U15" s="321"/>
      <c r="V15" s="321"/>
      <c r="W15" s="321"/>
      <c r="X15" s="321"/>
      <c r="Y15" s="321"/>
      <c r="Z15" s="321"/>
      <c r="AA15" s="321"/>
      <c r="AB15" s="321"/>
      <c r="AC15" s="321">
        <f t="shared" si="1"/>
        <v>0</v>
      </c>
      <c r="AD15" s="321"/>
      <c r="AE15" s="321"/>
      <c r="AF15" s="321"/>
      <c r="AG15" s="321"/>
      <c r="AH15" s="382"/>
    </row>
    <row r="16" spans="1:34" ht="15" customHeight="1">
      <c r="A16" s="336"/>
      <c r="B16" s="331" t="s">
        <v>57</v>
      </c>
      <c r="C16" s="332"/>
      <c r="D16" s="332"/>
      <c r="E16" s="332"/>
      <c r="F16" s="332"/>
      <c r="G16" s="332"/>
      <c r="H16" s="332"/>
      <c r="I16" s="332"/>
      <c r="J16" s="332"/>
      <c r="K16" s="332"/>
      <c r="L16" s="320"/>
      <c r="M16" s="320"/>
      <c r="N16" s="320"/>
      <c r="O16" s="320"/>
      <c r="P16" s="320"/>
      <c r="Q16" s="320"/>
      <c r="R16" s="320"/>
      <c r="S16" s="321"/>
      <c r="T16" s="321"/>
      <c r="U16" s="321"/>
      <c r="V16" s="321"/>
      <c r="W16" s="321"/>
      <c r="X16" s="321"/>
      <c r="Y16" s="321"/>
      <c r="Z16" s="321"/>
      <c r="AA16" s="321"/>
      <c r="AB16" s="321"/>
      <c r="AC16" s="321">
        <f t="shared" si="1"/>
        <v>0</v>
      </c>
      <c r="AD16" s="321"/>
      <c r="AE16" s="321"/>
      <c r="AF16" s="321"/>
      <c r="AG16" s="321"/>
      <c r="AH16" s="382"/>
    </row>
    <row r="17" spans="1:34" ht="15" customHeight="1">
      <c r="A17" s="336"/>
      <c r="B17" s="331" t="s">
        <v>56</v>
      </c>
      <c r="C17" s="332"/>
      <c r="D17" s="332"/>
      <c r="E17" s="332"/>
      <c r="F17" s="332"/>
      <c r="G17" s="332"/>
      <c r="H17" s="332"/>
      <c r="I17" s="332"/>
      <c r="J17" s="332"/>
      <c r="K17" s="332"/>
      <c r="L17" s="320"/>
      <c r="M17" s="320"/>
      <c r="N17" s="320"/>
      <c r="O17" s="320"/>
      <c r="P17" s="320"/>
      <c r="Q17" s="320"/>
      <c r="R17" s="320"/>
      <c r="S17" s="321"/>
      <c r="T17" s="321"/>
      <c r="U17" s="321"/>
      <c r="V17" s="321"/>
      <c r="W17" s="321"/>
      <c r="X17" s="321"/>
      <c r="Y17" s="321"/>
      <c r="Z17" s="321"/>
      <c r="AA17" s="321"/>
      <c r="AB17" s="321"/>
      <c r="AC17" s="321">
        <f>S17+X17</f>
        <v>0</v>
      </c>
      <c r="AD17" s="321"/>
      <c r="AE17" s="321"/>
      <c r="AF17" s="321"/>
      <c r="AG17" s="321"/>
      <c r="AH17" s="382"/>
    </row>
    <row r="18" spans="1:34" ht="15" customHeight="1" thickBot="1">
      <c r="A18" s="336"/>
      <c r="B18" s="402"/>
      <c r="C18" s="403"/>
      <c r="D18" s="403"/>
      <c r="E18" s="403"/>
      <c r="F18" s="403"/>
      <c r="G18" s="403"/>
      <c r="H18" s="403"/>
      <c r="I18" s="403"/>
      <c r="J18" s="403"/>
      <c r="K18" s="403"/>
      <c r="L18" s="404"/>
      <c r="M18" s="404"/>
      <c r="N18" s="404"/>
      <c r="O18" s="404"/>
      <c r="P18" s="404"/>
      <c r="Q18" s="404"/>
      <c r="R18" s="404"/>
      <c r="S18" s="400"/>
      <c r="T18" s="400"/>
      <c r="U18" s="400"/>
      <c r="V18" s="400"/>
      <c r="W18" s="400"/>
      <c r="X18" s="400"/>
      <c r="Y18" s="400"/>
      <c r="Z18" s="400"/>
      <c r="AA18" s="400"/>
      <c r="AB18" s="400"/>
      <c r="AC18" s="400">
        <f>S18+X18</f>
        <v>0</v>
      </c>
      <c r="AD18" s="400"/>
      <c r="AE18" s="400"/>
      <c r="AF18" s="400"/>
      <c r="AG18" s="400"/>
      <c r="AH18" s="401"/>
    </row>
    <row r="19" spans="1:41" ht="15" customHeight="1" thickBot="1" thickTop="1">
      <c r="A19" s="337"/>
      <c r="B19" s="330" t="s">
        <v>52</v>
      </c>
      <c r="C19" s="330"/>
      <c r="D19" s="330"/>
      <c r="E19" s="330"/>
      <c r="F19" s="330"/>
      <c r="G19" s="330"/>
      <c r="H19" s="330"/>
      <c r="I19" s="330"/>
      <c r="J19" s="330"/>
      <c r="K19" s="330"/>
      <c r="L19" s="396"/>
      <c r="M19" s="396"/>
      <c r="N19" s="396"/>
      <c r="O19" s="396"/>
      <c r="P19" s="396"/>
      <c r="Q19" s="396"/>
      <c r="R19" s="396"/>
      <c r="S19" s="319">
        <f>SUM(S13:S18)</f>
        <v>0</v>
      </c>
      <c r="T19" s="319"/>
      <c r="U19" s="319"/>
      <c r="V19" s="319"/>
      <c r="W19" s="319"/>
      <c r="X19" s="319">
        <f>SUM(X13:X18)</f>
        <v>0</v>
      </c>
      <c r="Y19" s="319"/>
      <c r="Z19" s="319"/>
      <c r="AA19" s="319"/>
      <c r="AB19" s="319"/>
      <c r="AC19" s="346">
        <f t="shared" si="1"/>
        <v>0</v>
      </c>
      <c r="AD19" s="346"/>
      <c r="AE19" s="346"/>
      <c r="AF19" s="346"/>
      <c r="AG19" s="346"/>
      <c r="AH19" s="347"/>
      <c r="AO19" s="159"/>
    </row>
    <row r="20" spans="1:34" ht="15" customHeight="1">
      <c r="A20" s="353" t="s">
        <v>94</v>
      </c>
      <c r="B20" s="354"/>
      <c r="C20" s="354"/>
      <c r="D20" s="354"/>
      <c r="E20" s="354"/>
      <c r="F20" s="354"/>
      <c r="G20" s="354"/>
      <c r="H20" s="354"/>
      <c r="I20" s="354"/>
      <c r="J20" s="354"/>
      <c r="K20" s="354"/>
      <c r="L20" s="397" t="s">
        <v>68</v>
      </c>
      <c r="M20" s="398"/>
      <c r="N20" s="398"/>
      <c r="O20" s="398"/>
      <c r="P20" s="398"/>
      <c r="Q20" s="398"/>
      <c r="R20" s="398"/>
      <c r="S20" s="398"/>
      <c r="T20" s="398"/>
      <c r="U20" s="398"/>
      <c r="V20" s="398"/>
      <c r="W20" s="398"/>
      <c r="X20" s="398"/>
      <c r="Y20" s="398"/>
      <c r="Z20" s="398"/>
      <c r="AA20" s="398"/>
      <c r="AB20" s="399"/>
      <c r="AC20" s="316">
        <f>AC12+AC19</f>
        <v>0</v>
      </c>
      <c r="AD20" s="316"/>
      <c r="AE20" s="316"/>
      <c r="AF20" s="316"/>
      <c r="AG20" s="316"/>
      <c r="AH20" s="317"/>
    </row>
    <row r="21" spans="1:34" ht="15" customHeight="1" thickBot="1">
      <c r="A21" s="350" t="s">
        <v>58</v>
      </c>
      <c r="B21" s="329"/>
      <c r="C21" s="329"/>
      <c r="D21" s="329"/>
      <c r="E21" s="329"/>
      <c r="F21" s="329"/>
      <c r="G21" s="329"/>
      <c r="H21" s="329"/>
      <c r="I21" s="329"/>
      <c r="J21" s="329"/>
      <c r="K21" s="329"/>
      <c r="L21" s="393"/>
      <c r="M21" s="394"/>
      <c r="N21" s="394"/>
      <c r="O21" s="394"/>
      <c r="P21" s="394"/>
      <c r="Q21" s="394"/>
      <c r="R21" s="394"/>
      <c r="S21" s="394"/>
      <c r="T21" s="394"/>
      <c r="U21" s="394"/>
      <c r="V21" s="394"/>
      <c r="W21" s="394"/>
      <c r="X21" s="394"/>
      <c r="Y21" s="394"/>
      <c r="Z21" s="394"/>
      <c r="AA21" s="394"/>
      <c r="AB21" s="395"/>
      <c r="AC21" s="386">
        <f>ROUNDDOWN(AC20*0.1,0)</f>
        <v>0</v>
      </c>
      <c r="AD21" s="386"/>
      <c r="AE21" s="386"/>
      <c r="AF21" s="386"/>
      <c r="AG21" s="386"/>
      <c r="AH21" s="387"/>
    </row>
    <row r="22" spans="1:34" ht="15" customHeight="1" thickBot="1">
      <c r="A22" s="351" t="s">
        <v>25</v>
      </c>
      <c r="B22" s="352"/>
      <c r="C22" s="352"/>
      <c r="D22" s="352"/>
      <c r="E22" s="352"/>
      <c r="F22" s="352"/>
      <c r="G22" s="352"/>
      <c r="H22" s="352"/>
      <c r="I22" s="352"/>
      <c r="J22" s="352"/>
      <c r="K22" s="352"/>
      <c r="L22" s="390" t="s">
        <v>63</v>
      </c>
      <c r="M22" s="391"/>
      <c r="N22" s="391"/>
      <c r="O22" s="391"/>
      <c r="P22" s="391"/>
      <c r="Q22" s="391"/>
      <c r="R22" s="391"/>
      <c r="S22" s="391"/>
      <c r="T22" s="391"/>
      <c r="U22" s="391"/>
      <c r="V22" s="391"/>
      <c r="W22" s="391"/>
      <c r="X22" s="391"/>
      <c r="Y22" s="391"/>
      <c r="Z22" s="391"/>
      <c r="AA22" s="391"/>
      <c r="AB22" s="392"/>
      <c r="AC22" s="388">
        <f>AC20+AC21</f>
        <v>0</v>
      </c>
      <c r="AD22" s="388"/>
      <c r="AE22" s="388"/>
      <c r="AF22" s="388"/>
      <c r="AG22" s="388"/>
      <c r="AH22" s="389"/>
    </row>
    <row r="23" spans="1:34" ht="13.5">
      <c r="A23" s="308" t="s">
        <v>48</v>
      </c>
      <c r="B23" s="308"/>
      <c r="C23" s="348" t="s">
        <v>59</v>
      </c>
      <c r="D23" s="348"/>
      <c r="E23" s="348"/>
      <c r="F23" s="348"/>
      <c r="G23" s="348"/>
      <c r="H23" s="348"/>
      <c r="I23" s="348"/>
      <c r="J23" s="348"/>
      <c r="K23" s="348"/>
      <c r="L23" s="348"/>
      <c r="M23" s="348"/>
      <c r="N23" s="348"/>
      <c r="O23" s="348"/>
      <c r="P23" s="348"/>
      <c r="Q23" s="348"/>
      <c r="R23" s="348"/>
      <c r="S23" s="348"/>
      <c r="T23" s="348"/>
      <c r="U23" s="348"/>
      <c r="V23" s="348"/>
      <c r="W23" s="348"/>
      <c r="X23" s="348"/>
      <c r="Y23" s="348"/>
      <c r="Z23" s="348"/>
      <c r="AA23" s="348"/>
      <c r="AB23" s="348"/>
      <c r="AC23" s="348"/>
      <c r="AD23" s="348"/>
      <c r="AE23" s="348"/>
      <c r="AF23" s="348"/>
      <c r="AG23" s="348"/>
      <c r="AH23" s="348"/>
    </row>
    <row r="24" spans="3:34" ht="13.5">
      <c r="C24" s="348" t="s">
        <v>60</v>
      </c>
      <c r="D24" s="348"/>
      <c r="E24" s="348"/>
      <c r="F24" s="348"/>
      <c r="G24" s="348"/>
      <c r="H24" s="348"/>
      <c r="I24" s="348"/>
      <c r="J24" s="348"/>
      <c r="K24" s="348"/>
      <c r="L24" s="348"/>
      <c r="M24" s="348"/>
      <c r="N24" s="348"/>
      <c r="O24" s="348"/>
      <c r="P24" s="348"/>
      <c r="Q24" s="348"/>
      <c r="R24" s="348"/>
      <c r="S24" s="348"/>
      <c r="T24" s="348"/>
      <c r="U24" s="348"/>
      <c r="V24" s="348"/>
      <c r="W24" s="348"/>
      <c r="X24" s="348"/>
      <c r="Y24" s="348"/>
      <c r="Z24" s="348"/>
      <c r="AA24" s="348"/>
      <c r="AB24" s="348"/>
      <c r="AC24" s="348"/>
      <c r="AD24" s="348"/>
      <c r="AE24" s="348"/>
      <c r="AF24" s="348"/>
      <c r="AG24" s="348"/>
      <c r="AH24" s="348"/>
    </row>
    <row r="25" spans="3:34" ht="13.5">
      <c r="C25" s="168"/>
      <c r="D25" s="168"/>
      <c r="E25" s="168"/>
      <c r="F25" s="168"/>
      <c r="G25" s="168"/>
      <c r="H25" s="168"/>
      <c r="I25" s="168"/>
      <c r="J25" s="168"/>
      <c r="K25" s="168"/>
      <c r="L25" s="168"/>
      <c r="M25" s="168"/>
      <c r="N25" s="168"/>
      <c r="O25" s="168"/>
      <c r="P25" s="168"/>
      <c r="Q25" s="168"/>
      <c r="R25" s="168"/>
      <c r="S25" s="168"/>
      <c r="T25" s="168"/>
      <c r="U25" s="168"/>
      <c r="V25" s="168"/>
      <c r="W25" s="168"/>
      <c r="X25" s="168"/>
      <c r="Y25" s="168"/>
      <c r="Z25" s="168"/>
      <c r="AA25" s="168"/>
      <c r="AB25" s="168"/>
      <c r="AC25" s="168"/>
      <c r="AD25" s="168"/>
      <c r="AE25" s="168"/>
      <c r="AF25" s="168"/>
      <c r="AG25" s="168"/>
      <c r="AH25" s="168"/>
    </row>
    <row r="26" spans="1:34" ht="14.25" thickBot="1">
      <c r="A26" t="s">
        <v>255</v>
      </c>
      <c r="C26" s="168"/>
      <c r="D26" s="168"/>
      <c r="E26" s="168"/>
      <c r="F26" s="168"/>
      <c r="G26" s="168"/>
      <c r="H26" s="168"/>
      <c r="I26" s="168"/>
      <c r="J26" s="168"/>
      <c r="K26" s="168"/>
      <c r="L26" s="168"/>
      <c r="M26" s="168"/>
      <c r="N26" s="168"/>
      <c r="O26" s="168"/>
      <c r="P26" s="168"/>
      <c r="Q26" s="168"/>
      <c r="R26" s="168"/>
      <c r="S26" s="168"/>
      <c r="T26" s="168"/>
      <c r="U26" s="168"/>
      <c r="V26" s="168"/>
      <c r="W26" s="168"/>
      <c r="X26" s="168"/>
      <c r="Y26" s="168"/>
      <c r="Z26" s="168"/>
      <c r="AA26" s="168"/>
      <c r="AB26" s="168"/>
      <c r="AC26" s="168"/>
      <c r="AD26" s="168"/>
      <c r="AE26" s="168"/>
      <c r="AF26" s="168"/>
      <c r="AG26" s="168"/>
      <c r="AH26" s="19" t="s">
        <v>67</v>
      </c>
    </row>
    <row r="27" spans="1:34" ht="21.75" customHeight="1">
      <c r="A27" s="322" t="s">
        <v>228</v>
      </c>
      <c r="B27" s="309"/>
      <c r="C27" s="309"/>
      <c r="D27" s="309"/>
      <c r="E27" s="309"/>
      <c r="F27" s="309"/>
      <c r="G27" s="309" t="s">
        <v>229</v>
      </c>
      <c r="H27" s="309"/>
      <c r="I27" s="309"/>
      <c r="J27" s="309"/>
      <c r="K27" s="309"/>
      <c r="L27" s="309"/>
      <c r="M27" s="309"/>
      <c r="N27" s="309"/>
      <c r="O27" s="309"/>
      <c r="P27" s="309"/>
      <c r="Q27" s="309"/>
      <c r="R27" s="309"/>
      <c r="S27" s="324" t="s">
        <v>49</v>
      </c>
      <c r="T27" s="324"/>
      <c r="U27" s="324"/>
      <c r="V27" s="324"/>
      <c r="W27" s="324"/>
      <c r="X27" s="324" t="s">
        <v>223</v>
      </c>
      <c r="Y27" s="324"/>
      <c r="Z27" s="324"/>
      <c r="AA27" s="324"/>
      <c r="AB27" s="324"/>
      <c r="AC27" s="324" t="s">
        <v>38</v>
      </c>
      <c r="AD27" s="324"/>
      <c r="AE27" s="324"/>
      <c r="AF27" s="324"/>
      <c r="AG27" s="324"/>
      <c r="AH27" s="325"/>
    </row>
    <row r="28" spans="1:34" ht="21.75" customHeight="1" thickBot="1">
      <c r="A28" s="326" t="s">
        <v>226</v>
      </c>
      <c r="B28" s="263"/>
      <c r="C28" s="263"/>
      <c r="D28" s="263"/>
      <c r="E28" s="263"/>
      <c r="F28" s="263"/>
      <c r="G28" s="327"/>
      <c r="H28" s="327"/>
      <c r="I28" s="327"/>
      <c r="J28" s="327"/>
      <c r="K28" s="327"/>
      <c r="L28" s="327"/>
      <c r="M28" s="327"/>
      <c r="N28" s="327"/>
      <c r="O28" s="327"/>
      <c r="P28" s="327"/>
      <c r="Q28" s="327"/>
      <c r="R28" s="327"/>
      <c r="S28" s="290">
        <f>+S12</f>
        <v>0</v>
      </c>
      <c r="T28" s="290"/>
      <c r="U28" s="290"/>
      <c r="V28" s="290"/>
      <c r="W28" s="290"/>
      <c r="X28" s="290">
        <f>+X12</f>
        <v>0</v>
      </c>
      <c r="Y28" s="290"/>
      <c r="Z28" s="290"/>
      <c r="AA28" s="290"/>
      <c r="AB28" s="290"/>
      <c r="AC28" s="313">
        <f>+AC12</f>
        <v>0</v>
      </c>
      <c r="AD28" s="314"/>
      <c r="AE28" s="314"/>
      <c r="AF28" s="314"/>
      <c r="AG28" s="314"/>
      <c r="AH28" s="315"/>
    </row>
    <row r="29" spans="1:34" ht="28.5" customHeight="1">
      <c r="A29" s="295" t="s">
        <v>256</v>
      </c>
      <c r="B29" s="296"/>
      <c r="C29" s="296"/>
      <c r="D29" s="296"/>
      <c r="E29" s="296"/>
      <c r="F29" s="297"/>
      <c r="G29" s="309"/>
      <c r="H29" s="309"/>
      <c r="I29" s="309"/>
      <c r="J29" s="309"/>
      <c r="K29" s="309"/>
      <c r="L29" s="309"/>
      <c r="M29" s="309"/>
      <c r="N29" s="309"/>
      <c r="O29" s="309"/>
      <c r="P29" s="309"/>
      <c r="Q29" s="309"/>
      <c r="R29" s="309"/>
      <c r="S29" s="316"/>
      <c r="T29" s="316"/>
      <c r="U29" s="316"/>
      <c r="V29" s="316"/>
      <c r="W29" s="316"/>
      <c r="X29" s="316"/>
      <c r="Y29" s="316"/>
      <c r="Z29" s="316"/>
      <c r="AA29" s="316"/>
      <c r="AB29" s="316"/>
      <c r="AC29" s="316">
        <f>SUM(S29:AB29)</f>
        <v>0</v>
      </c>
      <c r="AD29" s="316"/>
      <c r="AE29" s="316"/>
      <c r="AF29" s="316"/>
      <c r="AG29" s="316"/>
      <c r="AH29" s="317"/>
    </row>
    <row r="30" spans="1:34" ht="28.5" customHeight="1" thickBot="1">
      <c r="A30" s="298"/>
      <c r="B30" s="299"/>
      <c r="C30" s="299"/>
      <c r="D30" s="299"/>
      <c r="E30" s="299"/>
      <c r="F30" s="300"/>
      <c r="G30" s="301"/>
      <c r="H30" s="302"/>
      <c r="I30" s="302"/>
      <c r="J30" s="302"/>
      <c r="K30" s="302"/>
      <c r="L30" s="302"/>
      <c r="M30" s="302"/>
      <c r="N30" s="302"/>
      <c r="O30" s="302"/>
      <c r="P30" s="302"/>
      <c r="Q30" s="302"/>
      <c r="R30" s="303"/>
      <c r="S30" s="304"/>
      <c r="T30" s="305"/>
      <c r="U30" s="305"/>
      <c r="V30" s="305"/>
      <c r="W30" s="306"/>
      <c r="X30" s="304"/>
      <c r="Y30" s="305"/>
      <c r="Z30" s="305"/>
      <c r="AA30" s="305"/>
      <c r="AB30" s="306"/>
      <c r="AC30" s="304">
        <f>SUM(S30:AB30)</f>
        <v>0</v>
      </c>
      <c r="AD30" s="305"/>
      <c r="AE30" s="305"/>
      <c r="AF30" s="305"/>
      <c r="AG30" s="305"/>
      <c r="AH30" s="318"/>
    </row>
    <row r="31" spans="1:34" ht="21.75" customHeight="1" thickBot="1">
      <c r="A31" s="310" t="s">
        <v>227</v>
      </c>
      <c r="B31" s="311"/>
      <c r="C31" s="311"/>
      <c r="D31" s="311"/>
      <c r="E31" s="311"/>
      <c r="F31" s="311"/>
      <c r="G31" s="312"/>
      <c r="H31" s="312"/>
      <c r="I31" s="312"/>
      <c r="J31" s="312"/>
      <c r="K31" s="312"/>
      <c r="L31" s="312"/>
      <c r="M31" s="312"/>
      <c r="N31" s="312"/>
      <c r="O31" s="312"/>
      <c r="P31" s="312"/>
      <c r="Q31" s="312"/>
      <c r="R31" s="312"/>
      <c r="S31" s="319">
        <f>+S12-S29-S30</f>
        <v>0</v>
      </c>
      <c r="T31" s="319"/>
      <c r="U31" s="319"/>
      <c r="V31" s="319"/>
      <c r="W31" s="319"/>
      <c r="X31" s="319">
        <f>+X12-X29-X30</f>
        <v>0</v>
      </c>
      <c r="Y31" s="319"/>
      <c r="Z31" s="319"/>
      <c r="AA31" s="319"/>
      <c r="AB31" s="319"/>
      <c r="AC31" s="319">
        <f>+AC12-AC29-AC30</f>
        <v>0</v>
      </c>
      <c r="AD31" s="319"/>
      <c r="AE31" s="319"/>
      <c r="AF31" s="319"/>
      <c r="AG31" s="319"/>
      <c r="AH31" s="323"/>
    </row>
    <row r="32" spans="1:34" ht="13.5">
      <c r="A32" s="308" t="s">
        <v>48</v>
      </c>
      <c r="B32" s="308"/>
      <c r="C32" s="1" t="s">
        <v>251</v>
      </c>
      <c r="D32" s="1"/>
      <c r="AH32" s="19"/>
    </row>
    <row r="33" spans="3:34" ht="24" customHeight="1">
      <c r="C33" s="168"/>
      <c r="D33" s="168"/>
      <c r="E33" s="168"/>
      <c r="F33" s="168"/>
      <c r="G33" s="168"/>
      <c r="H33" s="168"/>
      <c r="I33" s="168"/>
      <c r="J33" s="168"/>
      <c r="K33" s="168"/>
      <c r="L33" s="168"/>
      <c r="M33" s="168"/>
      <c r="N33" s="168"/>
      <c r="O33" s="168"/>
      <c r="P33" s="168"/>
      <c r="Q33" s="168"/>
      <c r="R33" s="168"/>
      <c r="S33" s="168"/>
      <c r="T33" s="168"/>
      <c r="U33" s="168"/>
      <c r="V33" s="168"/>
      <c r="W33" s="168"/>
      <c r="X33" s="168"/>
      <c r="Y33" s="168"/>
      <c r="Z33" s="168"/>
      <c r="AA33" s="168"/>
      <c r="AB33" s="168"/>
      <c r="AC33" s="168"/>
      <c r="AD33" s="168"/>
      <c r="AE33" s="168"/>
      <c r="AF33" s="168"/>
      <c r="AG33" s="168"/>
      <c r="AH33" s="168"/>
    </row>
    <row r="34" spans="1:4" ht="13.5">
      <c r="A34" t="s">
        <v>230</v>
      </c>
      <c r="D34" s="1"/>
    </row>
    <row r="35" spans="1:34" ht="13.5">
      <c r="A35" t="s">
        <v>231</v>
      </c>
      <c r="D35" s="1"/>
      <c r="AC35" s="19" t="s">
        <v>67</v>
      </c>
      <c r="AH35" s="19"/>
    </row>
    <row r="36" spans="1:34" ht="13.5">
      <c r="A36" t="s">
        <v>232</v>
      </c>
      <c r="D36" s="1"/>
      <c r="V36" s="256" t="s">
        <v>246</v>
      </c>
      <c r="W36" s="257"/>
      <c r="X36" s="257"/>
      <c r="Y36" s="257"/>
      <c r="Z36" s="257"/>
      <c r="AA36" s="257"/>
      <c r="AB36" s="257"/>
      <c r="AC36" s="258"/>
      <c r="AH36" s="19"/>
    </row>
    <row r="37" spans="4:34" ht="13.5" customHeight="1">
      <c r="D37" s="1"/>
      <c r="V37" s="284">
        <v>10000000</v>
      </c>
      <c r="W37" s="285"/>
      <c r="X37" s="285"/>
      <c r="Y37" s="285"/>
      <c r="Z37" s="285"/>
      <c r="AA37" s="285"/>
      <c r="AB37" s="285"/>
      <c r="AC37" s="286"/>
      <c r="AH37" s="19"/>
    </row>
    <row r="38" spans="4:34" ht="13.5" customHeight="1">
      <c r="D38" s="1"/>
      <c r="V38" s="287"/>
      <c r="W38" s="288"/>
      <c r="X38" s="288"/>
      <c r="Y38" s="288"/>
      <c r="Z38" s="288"/>
      <c r="AA38" s="288"/>
      <c r="AB38" s="288"/>
      <c r="AC38" s="289"/>
      <c r="AH38" s="19"/>
    </row>
    <row r="39" spans="4:34" ht="6" customHeight="1">
      <c r="D39" s="1"/>
      <c r="AH39" s="19"/>
    </row>
    <row r="40" spans="1:34" ht="13.5">
      <c r="A40" t="s">
        <v>233</v>
      </c>
      <c r="D40" s="1"/>
      <c r="AH40" s="19"/>
    </row>
    <row r="41" spans="2:29" ht="13.5">
      <c r="B41" s="277" t="s">
        <v>257</v>
      </c>
      <c r="C41" s="278"/>
      <c r="D41" s="278"/>
      <c r="E41" s="278"/>
      <c r="F41" s="278"/>
      <c r="G41" s="278"/>
      <c r="H41" s="278"/>
      <c r="I41" s="278"/>
      <c r="J41" s="278"/>
      <c r="K41" s="279"/>
      <c r="L41" s="171"/>
      <c r="M41" s="171"/>
      <c r="P41" s="256" t="s">
        <v>65</v>
      </c>
      <c r="Q41" s="257"/>
      <c r="R41" s="258"/>
      <c r="V41" s="256" t="s">
        <v>247</v>
      </c>
      <c r="W41" s="257"/>
      <c r="X41" s="257"/>
      <c r="Y41" s="257"/>
      <c r="Z41" s="257"/>
      <c r="AA41" s="257"/>
      <c r="AB41" s="257"/>
      <c r="AC41" s="258"/>
    </row>
    <row r="42" spans="2:29" ht="13.5" customHeight="1">
      <c r="B42" s="271">
        <f>+'（資金計画）'!AC31</f>
        <v>0</v>
      </c>
      <c r="C42" s="272"/>
      <c r="D42" s="272"/>
      <c r="E42" s="272"/>
      <c r="F42" s="272"/>
      <c r="G42" s="272"/>
      <c r="H42" s="272"/>
      <c r="I42" s="272"/>
      <c r="J42" s="272"/>
      <c r="K42" s="273"/>
      <c r="M42" s="291" t="s">
        <v>64</v>
      </c>
      <c r="N42" s="291"/>
      <c r="O42" s="9"/>
      <c r="P42" s="292">
        <v>0.25</v>
      </c>
      <c r="Q42" s="293"/>
      <c r="R42" s="294"/>
      <c r="T42" s="307" t="s">
        <v>66</v>
      </c>
      <c r="U42" s="283"/>
      <c r="V42" s="271">
        <f>ROUNDDOWN(B42*P42,-4)</f>
        <v>0</v>
      </c>
      <c r="W42" s="272"/>
      <c r="X42" s="272"/>
      <c r="Y42" s="272"/>
      <c r="Z42" s="272"/>
      <c r="AA42" s="272"/>
      <c r="AB42" s="272"/>
      <c r="AC42" s="273"/>
    </row>
    <row r="43" spans="2:29" ht="13.5" customHeight="1">
      <c r="B43" s="274"/>
      <c r="C43" s="275"/>
      <c r="D43" s="275"/>
      <c r="E43" s="275"/>
      <c r="F43" s="275"/>
      <c r="G43" s="275"/>
      <c r="H43" s="275"/>
      <c r="I43" s="275"/>
      <c r="J43" s="275"/>
      <c r="K43" s="276"/>
      <c r="M43" s="291"/>
      <c r="N43" s="291"/>
      <c r="O43" s="9"/>
      <c r="P43" s="292"/>
      <c r="Q43" s="293"/>
      <c r="R43" s="294"/>
      <c r="S43" s="7"/>
      <c r="T43" s="307"/>
      <c r="U43" s="283"/>
      <c r="V43" s="274"/>
      <c r="W43" s="275"/>
      <c r="X43" s="275"/>
      <c r="Y43" s="275"/>
      <c r="Z43" s="275"/>
      <c r="AA43" s="275"/>
      <c r="AB43" s="275"/>
      <c r="AC43" s="276"/>
    </row>
    <row r="44" spans="1:26" ht="6" customHeight="1">
      <c r="A44" s="173"/>
      <c r="B44" s="173"/>
      <c r="C44" s="173"/>
      <c r="D44" s="173"/>
      <c r="E44" s="173"/>
      <c r="F44" s="173"/>
      <c r="G44" s="173"/>
      <c r="H44" s="173"/>
      <c r="I44" s="170"/>
      <c r="J44" s="170"/>
      <c r="K44" s="174"/>
      <c r="L44" s="174"/>
      <c r="M44" s="174"/>
      <c r="N44" s="170"/>
      <c r="O44" s="170"/>
      <c r="P44" s="173"/>
      <c r="Q44" s="173"/>
      <c r="R44" s="173"/>
      <c r="S44" s="173"/>
      <c r="T44" s="173"/>
      <c r="U44" s="173"/>
      <c r="V44" s="173"/>
      <c r="W44" s="173"/>
      <c r="X44" s="175"/>
      <c r="Y44" s="172"/>
      <c r="Z44" s="172"/>
    </row>
    <row r="45" spans="1:27" ht="13.5">
      <c r="A45" t="s">
        <v>258</v>
      </c>
      <c r="D45" s="1"/>
      <c r="P45" s="1"/>
      <c r="AA45" s="1"/>
    </row>
    <row r="46" spans="2:29" ht="13.5">
      <c r="B46" s="277" t="s">
        <v>225</v>
      </c>
      <c r="C46" s="278"/>
      <c r="D46" s="278"/>
      <c r="E46" s="278"/>
      <c r="F46" s="278"/>
      <c r="G46" s="278"/>
      <c r="H46" s="278"/>
      <c r="I46" s="279"/>
      <c r="J46" s="171"/>
      <c r="K46" s="171"/>
      <c r="L46" s="277" t="s">
        <v>259</v>
      </c>
      <c r="M46" s="278"/>
      <c r="N46" s="278"/>
      <c r="O46" s="278"/>
      <c r="P46" s="278"/>
      <c r="Q46" s="278"/>
      <c r="R46" s="278"/>
      <c r="S46" s="279"/>
      <c r="T46" s="8"/>
      <c r="U46" s="8"/>
      <c r="V46" s="256" t="s">
        <v>248</v>
      </c>
      <c r="W46" s="257"/>
      <c r="X46" s="257"/>
      <c r="Y46" s="257"/>
      <c r="Z46" s="257"/>
      <c r="AA46" s="257"/>
      <c r="AB46" s="257"/>
      <c r="AC46" s="258"/>
    </row>
    <row r="47" spans="2:29" ht="13.5" customHeight="1">
      <c r="B47" s="271">
        <f>+AC12/2</f>
        <v>0</v>
      </c>
      <c r="C47" s="272"/>
      <c r="D47" s="272"/>
      <c r="E47" s="272"/>
      <c r="F47" s="272"/>
      <c r="G47" s="272"/>
      <c r="H47" s="272"/>
      <c r="I47" s="273"/>
      <c r="J47" s="280" t="s">
        <v>224</v>
      </c>
      <c r="K47" s="281"/>
      <c r="L47" s="271">
        <f>+AC29+AC30</f>
        <v>0</v>
      </c>
      <c r="M47" s="272"/>
      <c r="N47" s="272"/>
      <c r="O47" s="272"/>
      <c r="P47" s="272"/>
      <c r="Q47" s="272"/>
      <c r="R47" s="272"/>
      <c r="S47" s="273"/>
      <c r="T47" s="282" t="s">
        <v>66</v>
      </c>
      <c r="U47" s="283"/>
      <c r="V47" s="271">
        <f>IF((+B47-L47)&gt;0,ROUNDDOWN(+B47-L47,-4),0)</f>
        <v>0</v>
      </c>
      <c r="W47" s="272"/>
      <c r="X47" s="272"/>
      <c r="Y47" s="272"/>
      <c r="Z47" s="272"/>
      <c r="AA47" s="272"/>
      <c r="AB47" s="272"/>
      <c r="AC47" s="273"/>
    </row>
    <row r="48" spans="2:29" ht="13.5" customHeight="1">
      <c r="B48" s="274"/>
      <c r="C48" s="275"/>
      <c r="D48" s="275"/>
      <c r="E48" s="275"/>
      <c r="F48" s="275"/>
      <c r="G48" s="275"/>
      <c r="H48" s="275"/>
      <c r="I48" s="276"/>
      <c r="J48" s="280"/>
      <c r="K48" s="281"/>
      <c r="L48" s="274"/>
      <c r="M48" s="275"/>
      <c r="N48" s="275"/>
      <c r="O48" s="275"/>
      <c r="P48" s="275"/>
      <c r="Q48" s="275"/>
      <c r="R48" s="275"/>
      <c r="S48" s="276"/>
      <c r="T48" s="282"/>
      <c r="U48" s="283"/>
      <c r="V48" s="274"/>
      <c r="W48" s="275"/>
      <c r="X48" s="275"/>
      <c r="Y48" s="275"/>
      <c r="Z48" s="275"/>
      <c r="AA48" s="275"/>
      <c r="AB48" s="275"/>
      <c r="AC48" s="276"/>
    </row>
    <row r="49" spans="3:34" ht="13.5" customHeight="1">
      <c r="C49" s="168"/>
      <c r="D49" s="168"/>
      <c r="E49" s="168"/>
      <c r="F49" s="168"/>
      <c r="G49" s="168"/>
      <c r="H49" s="168"/>
      <c r="I49" s="168"/>
      <c r="J49" s="168"/>
      <c r="K49" s="168"/>
      <c r="L49" s="168"/>
      <c r="M49" s="168"/>
      <c r="N49" s="168"/>
      <c r="O49" s="168"/>
      <c r="P49" s="168"/>
      <c r="Q49" s="168"/>
      <c r="R49" s="168"/>
      <c r="S49" s="168"/>
      <c r="T49" s="168"/>
      <c r="U49" s="168"/>
      <c r="V49" s="168"/>
      <c r="W49" s="168"/>
      <c r="Y49" s="2"/>
      <c r="Z49" s="2"/>
      <c r="AA49" s="2"/>
      <c r="AB49" s="2"/>
      <c r="AC49" s="2"/>
      <c r="AD49" s="2"/>
      <c r="AE49" s="2"/>
      <c r="AF49" s="2"/>
      <c r="AG49" s="2"/>
      <c r="AH49" s="2"/>
    </row>
    <row r="50" spans="1:45" ht="13.5">
      <c r="A50" t="s">
        <v>234</v>
      </c>
      <c r="C50" s="168"/>
      <c r="D50" s="168"/>
      <c r="E50" s="168"/>
      <c r="F50" s="168"/>
      <c r="G50" s="168"/>
      <c r="H50" s="168"/>
      <c r="I50" s="168"/>
      <c r="J50" s="168"/>
      <c r="K50" s="168"/>
      <c r="L50" s="168"/>
      <c r="M50" s="168"/>
      <c r="N50" s="168"/>
      <c r="O50" s="168"/>
      <c r="P50" s="168"/>
      <c r="Q50" s="168"/>
      <c r="R50" s="168"/>
      <c r="S50" s="168"/>
      <c r="T50" s="168"/>
      <c r="U50" s="168"/>
      <c r="V50" s="168"/>
      <c r="W50" s="168"/>
      <c r="X50" s="176"/>
      <c r="Y50" s="2"/>
      <c r="Z50" s="2"/>
      <c r="AA50" s="2"/>
      <c r="AB50" s="2"/>
      <c r="AC50" s="2"/>
      <c r="AD50" s="2"/>
      <c r="AE50" s="2"/>
      <c r="AF50" s="2"/>
      <c r="AG50" s="2"/>
      <c r="AH50" s="2"/>
      <c r="AM50" s="177"/>
      <c r="AN50" s="2"/>
      <c r="AO50" s="2"/>
      <c r="AP50" s="2"/>
      <c r="AQ50" s="2"/>
      <c r="AR50" s="2"/>
      <c r="AS50" s="2"/>
    </row>
    <row r="51" spans="1:34" ht="15" customHeight="1">
      <c r="A51" s="8" t="s">
        <v>235</v>
      </c>
      <c r="C51" s="34"/>
      <c r="D51" s="34"/>
      <c r="E51" s="34"/>
      <c r="F51" s="34"/>
      <c r="G51" s="34"/>
      <c r="H51" s="34"/>
      <c r="I51" s="34"/>
      <c r="J51" s="34"/>
      <c r="K51" s="34"/>
      <c r="L51" s="34"/>
      <c r="M51" s="34"/>
      <c r="N51" s="34"/>
      <c r="O51" s="34"/>
      <c r="P51" s="34"/>
      <c r="Q51" s="34"/>
      <c r="R51" s="34"/>
      <c r="S51" s="34"/>
      <c r="T51" s="34"/>
      <c r="V51" s="256" t="s">
        <v>236</v>
      </c>
      <c r="W51" s="257"/>
      <c r="X51" s="257"/>
      <c r="Y51" s="257"/>
      <c r="Z51" s="257"/>
      <c r="AA51" s="257"/>
      <c r="AB51" s="257"/>
      <c r="AC51" s="258"/>
      <c r="AD51" s="2"/>
      <c r="AE51" s="2"/>
      <c r="AF51" s="2"/>
      <c r="AG51" s="2"/>
      <c r="AH51" s="2"/>
    </row>
    <row r="52" spans="22:29" ht="13.5" customHeight="1">
      <c r="V52" s="271">
        <f>MIN(V37,V42,V47)</f>
        <v>0</v>
      </c>
      <c r="W52" s="272"/>
      <c r="X52" s="272"/>
      <c r="Y52" s="272"/>
      <c r="Z52" s="272"/>
      <c r="AA52" s="272"/>
      <c r="AB52" s="272"/>
      <c r="AC52" s="273"/>
    </row>
    <row r="53" spans="22:29" ht="13.5" customHeight="1">
      <c r="V53" s="274"/>
      <c r="W53" s="275"/>
      <c r="X53" s="275"/>
      <c r="Y53" s="275"/>
      <c r="Z53" s="275"/>
      <c r="AA53" s="275"/>
      <c r="AB53" s="275"/>
      <c r="AC53" s="276"/>
    </row>
  </sheetData>
  <sheetProtection password="D73A" sheet="1"/>
  <mergeCells count="150">
    <mergeCell ref="X9:AB9"/>
    <mergeCell ref="S9:W9"/>
    <mergeCell ref="AC18:AH18"/>
    <mergeCell ref="B18:K18"/>
    <mergeCell ref="L18:P18"/>
    <mergeCell ref="Q18:R18"/>
    <mergeCell ref="S18:W18"/>
    <mergeCell ref="AC17:AH17"/>
    <mergeCell ref="X18:AB18"/>
    <mergeCell ref="AC16:AH16"/>
    <mergeCell ref="X8:AB8"/>
    <mergeCell ref="AC8:AH8"/>
    <mergeCell ref="L16:P16"/>
    <mergeCell ref="Q16:R16"/>
    <mergeCell ref="S16:W16"/>
    <mergeCell ref="Q11:R11"/>
    <mergeCell ref="AC9:AH9"/>
    <mergeCell ref="Q9:R9"/>
    <mergeCell ref="S10:W10"/>
    <mergeCell ref="X10:AB10"/>
    <mergeCell ref="AC21:AH21"/>
    <mergeCell ref="AC22:AH22"/>
    <mergeCell ref="L22:AB22"/>
    <mergeCell ref="L21:AB21"/>
    <mergeCell ref="L19:P19"/>
    <mergeCell ref="Q19:R19"/>
    <mergeCell ref="S19:W19"/>
    <mergeCell ref="AC20:AH20"/>
    <mergeCell ref="L20:AB20"/>
    <mergeCell ref="X19:AB19"/>
    <mergeCell ref="AC15:AH15"/>
    <mergeCell ref="X13:AB13"/>
    <mergeCell ref="X14:AB14"/>
    <mergeCell ref="AC14:AH14"/>
    <mergeCell ref="X16:AB16"/>
    <mergeCell ref="X15:AB15"/>
    <mergeCell ref="X12:AB12"/>
    <mergeCell ref="B9:K9"/>
    <mergeCell ref="L9:P9"/>
    <mergeCell ref="L12:P12"/>
    <mergeCell ref="Q12:R12"/>
    <mergeCell ref="AC13:AH13"/>
    <mergeCell ref="AC10:AH10"/>
    <mergeCell ref="S11:W11"/>
    <mergeCell ref="X11:AB11"/>
    <mergeCell ref="AC11:AH11"/>
    <mergeCell ref="Q14:R14"/>
    <mergeCell ref="S14:W14"/>
    <mergeCell ref="L13:P13"/>
    <mergeCell ref="Q13:R13"/>
    <mergeCell ref="X4:AB5"/>
    <mergeCell ref="AC4:AH5"/>
    <mergeCell ref="AC7:AH7"/>
    <mergeCell ref="L10:P10"/>
    <mergeCell ref="Q10:R10"/>
    <mergeCell ref="S12:W12"/>
    <mergeCell ref="A4:K5"/>
    <mergeCell ref="Q6:R6"/>
    <mergeCell ref="S6:W6"/>
    <mergeCell ref="X6:AB6"/>
    <mergeCell ref="AC6:AH6"/>
    <mergeCell ref="A6:A12"/>
    <mergeCell ref="AC12:AH12"/>
    <mergeCell ref="B8:K8"/>
    <mergeCell ref="B11:K11"/>
    <mergeCell ref="L7:P7"/>
    <mergeCell ref="L4:W4"/>
    <mergeCell ref="L5:P5"/>
    <mergeCell ref="Q5:R5"/>
    <mergeCell ref="S5:W5"/>
    <mergeCell ref="L11:P11"/>
    <mergeCell ref="L6:P6"/>
    <mergeCell ref="Q8:R8"/>
    <mergeCell ref="S8:W8"/>
    <mergeCell ref="S7:W7"/>
    <mergeCell ref="AC19:AH19"/>
    <mergeCell ref="X7:AB7"/>
    <mergeCell ref="C24:AH24"/>
    <mergeCell ref="C23:AH23"/>
    <mergeCell ref="A23:B23"/>
    <mergeCell ref="Q7:R7"/>
    <mergeCell ref="A21:K21"/>
    <mergeCell ref="A22:K22"/>
    <mergeCell ref="A20:K20"/>
    <mergeCell ref="B17:K17"/>
    <mergeCell ref="B13:K13"/>
    <mergeCell ref="A13:A19"/>
    <mergeCell ref="L14:P14"/>
    <mergeCell ref="L15:P15"/>
    <mergeCell ref="B10:K10"/>
    <mergeCell ref="B6:K6"/>
    <mergeCell ref="L8:P8"/>
    <mergeCell ref="B7:K7"/>
    <mergeCell ref="B12:K12"/>
    <mergeCell ref="L17:P17"/>
    <mergeCell ref="A28:F28"/>
    <mergeCell ref="G28:R28"/>
    <mergeCell ref="Q15:R15"/>
    <mergeCell ref="S13:W13"/>
    <mergeCell ref="B14:K14"/>
    <mergeCell ref="B15:K15"/>
    <mergeCell ref="S15:W15"/>
    <mergeCell ref="S27:W27"/>
    <mergeCell ref="B19:K19"/>
    <mergeCell ref="B16:K16"/>
    <mergeCell ref="Q17:R17"/>
    <mergeCell ref="S17:W17"/>
    <mergeCell ref="X17:AB17"/>
    <mergeCell ref="A27:F27"/>
    <mergeCell ref="G27:R27"/>
    <mergeCell ref="AC31:AH31"/>
    <mergeCell ref="X31:AB31"/>
    <mergeCell ref="X27:AB27"/>
    <mergeCell ref="AC27:AH27"/>
    <mergeCell ref="X29:AB29"/>
    <mergeCell ref="X28:AB28"/>
    <mergeCell ref="G29:R29"/>
    <mergeCell ref="A31:F31"/>
    <mergeCell ref="G31:R31"/>
    <mergeCell ref="AC28:AH28"/>
    <mergeCell ref="AC29:AH29"/>
    <mergeCell ref="X30:AB30"/>
    <mergeCell ref="AC30:AH30"/>
    <mergeCell ref="S29:W29"/>
    <mergeCell ref="S31:W31"/>
    <mergeCell ref="S28:W28"/>
    <mergeCell ref="M42:N43"/>
    <mergeCell ref="P41:R41"/>
    <mergeCell ref="P42:R43"/>
    <mergeCell ref="A29:F30"/>
    <mergeCell ref="G30:R30"/>
    <mergeCell ref="S30:W30"/>
    <mergeCell ref="T42:U43"/>
    <mergeCell ref="A32:B32"/>
    <mergeCell ref="B41:K41"/>
    <mergeCell ref="B42:K43"/>
    <mergeCell ref="V36:AC36"/>
    <mergeCell ref="V37:AC38"/>
    <mergeCell ref="V41:AC41"/>
    <mergeCell ref="V42:AC43"/>
    <mergeCell ref="V51:AC51"/>
    <mergeCell ref="V52:AC53"/>
    <mergeCell ref="L46:S46"/>
    <mergeCell ref="L47:S48"/>
    <mergeCell ref="B46:I46"/>
    <mergeCell ref="B47:I48"/>
    <mergeCell ref="J47:K48"/>
    <mergeCell ref="V46:AC46"/>
    <mergeCell ref="V47:AC48"/>
    <mergeCell ref="T47:U48"/>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I22"/>
  <sheetViews>
    <sheetView view="pageBreakPreview" zoomScale="98" zoomScaleSheetLayoutView="98" workbookViewId="0" topLeftCell="A1">
      <selection activeCell="U3" sqref="U3:AA3"/>
    </sheetView>
  </sheetViews>
  <sheetFormatPr defaultColWidth="9.140625" defaultRowHeight="15"/>
  <cols>
    <col min="1" max="33" width="2.57421875" style="0" customWidth="1"/>
    <col min="34" max="34" width="2.421875" style="0" customWidth="1"/>
    <col min="35" max="59" width="2.57421875" style="0" customWidth="1"/>
  </cols>
  <sheetData>
    <row r="1" spans="3:34" ht="21" customHeight="1">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row>
    <row r="2" ht="13.5">
      <c r="A2" t="s">
        <v>102</v>
      </c>
    </row>
    <row r="3" spans="1:34" ht="30" customHeight="1">
      <c r="A3" s="185" t="s">
        <v>216</v>
      </c>
      <c r="B3" s="185"/>
      <c r="C3" s="185"/>
      <c r="D3" s="185"/>
      <c r="E3" s="185"/>
      <c r="F3" s="185"/>
      <c r="G3" s="185"/>
      <c r="H3" s="185"/>
      <c r="I3" s="185" t="s">
        <v>39</v>
      </c>
      <c r="J3" s="185"/>
      <c r="K3" s="185"/>
      <c r="L3" s="185"/>
      <c r="M3" s="185"/>
      <c r="N3" s="185"/>
      <c r="O3" s="185"/>
      <c r="P3" s="185"/>
      <c r="Q3" s="185"/>
      <c r="R3" s="185"/>
      <c r="S3" s="185"/>
      <c r="T3" s="185"/>
      <c r="U3" s="413">
        <f>+N20</f>
        <v>0</v>
      </c>
      <c r="V3" s="413"/>
      <c r="W3" s="413"/>
      <c r="X3" s="413"/>
      <c r="Y3" s="413"/>
      <c r="Z3" s="413"/>
      <c r="AA3" s="414"/>
      <c r="AB3" s="191" t="s">
        <v>44</v>
      </c>
      <c r="AC3" s="185"/>
      <c r="AD3" s="185"/>
      <c r="AE3" s="185"/>
      <c r="AF3" s="185"/>
      <c r="AG3" s="185"/>
      <c r="AH3" s="185"/>
    </row>
    <row r="4" spans="1:34" ht="30" customHeight="1">
      <c r="A4" s="185"/>
      <c r="B4" s="185"/>
      <c r="C4" s="185"/>
      <c r="D4" s="185"/>
      <c r="E4" s="185"/>
      <c r="F4" s="185"/>
      <c r="G4" s="185"/>
      <c r="H4" s="185"/>
      <c r="I4" s="185" t="s">
        <v>42</v>
      </c>
      <c r="J4" s="185"/>
      <c r="K4" s="185"/>
      <c r="L4" s="185"/>
      <c r="M4" s="185"/>
      <c r="N4" s="185"/>
      <c r="O4" s="185"/>
      <c r="P4" s="185"/>
      <c r="Q4" s="185"/>
      <c r="R4" s="185"/>
      <c r="S4" s="185"/>
      <c r="T4" s="185"/>
      <c r="U4" s="408">
        <f>MAX(I15:M19)</f>
        <v>0</v>
      </c>
      <c r="V4" s="408"/>
      <c r="W4" s="408"/>
      <c r="X4" s="408"/>
      <c r="Y4" s="408"/>
      <c r="Z4" s="408"/>
      <c r="AA4" s="409"/>
      <c r="AB4" s="258" t="s">
        <v>45</v>
      </c>
      <c r="AC4" s="406"/>
      <c r="AD4" s="406"/>
      <c r="AE4" s="406"/>
      <c r="AF4" s="406"/>
      <c r="AG4" s="406"/>
      <c r="AH4" s="406"/>
    </row>
    <row r="5" spans="1:34" ht="30" customHeight="1">
      <c r="A5" s="185"/>
      <c r="B5" s="185"/>
      <c r="C5" s="185"/>
      <c r="D5" s="185"/>
      <c r="E5" s="185"/>
      <c r="F5" s="185"/>
      <c r="G5" s="185"/>
      <c r="H5" s="185"/>
      <c r="I5" s="185" t="s">
        <v>40</v>
      </c>
      <c r="J5" s="185"/>
      <c r="K5" s="185"/>
      <c r="L5" s="185"/>
      <c r="M5" s="185"/>
      <c r="N5" s="185"/>
      <c r="O5" s="185"/>
      <c r="P5" s="185"/>
      <c r="Q5" s="185"/>
      <c r="R5" s="185"/>
      <c r="S5" s="185"/>
      <c r="T5" s="185"/>
      <c r="U5" s="410">
        <f>+U20</f>
        <v>0</v>
      </c>
      <c r="V5" s="410"/>
      <c r="W5" s="410"/>
      <c r="X5" s="410"/>
      <c r="Y5" s="410"/>
      <c r="Z5" s="410"/>
      <c r="AA5" s="411"/>
      <c r="AB5" s="191" t="s">
        <v>106</v>
      </c>
      <c r="AC5" s="185"/>
      <c r="AD5" s="185"/>
      <c r="AE5" s="185"/>
      <c r="AF5" s="185"/>
      <c r="AG5" s="185"/>
      <c r="AH5" s="185"/>
    </row>
    <row r="6" spans="1:34" ht="30" customHeight="1">
      <c r="A6" s="185" t="s">
        <v>41</v>
      </c>
      <c r="B6" s="185"/>
      <c r="C6" s="185"/>
      <c r="D6" s="185"/>
      <c r="E6" s="185"/>
      <c r="F6" s="185"/>
      <c r="G6" s="185"/>
      <c r="H6" s="185"/>
      <c r="I6" s="225" t="s">
        <v>237</v>
      </c>
      <c r="J6" s="226"/>
      <c r="K6" s="226"/>
      <c r="L6" s="226"/>
      <c r="M6" s="226"/>
      <c r="N6" s="226"/>
      <c r="O6" s="226"/>
      <c r="P6" s="226"/>
      <c r="Q6" s="226"/>
      <c r="R6" s="226"/>
      <c r="S6" s="226"/>
      <c r="T6" s="227"/>
      <c r="U6" s="407">
        <f>+'（資金計画）'!V52</f>
        <v>0</v>
      </c>
      <c r="V6" s="408"/>
      <c r="W6" s="408"/>
      <c r="X6" s="408"/>
      <c r="Y6" s="408"/>
      <c r="Z6" s="408"/>
      <c r="AA6" s="408"/>
      <c r="AB6" s="408"/>
      <c r="AC6" s="408"/>
      <c r="AD6" s="408"/>
      <c r="AE6" s="408"/>
      <c r="AF6" s="408"/>
      <c r="AG6" s="409"/>
      <c r="AH6" s="167" t="s">
        <v>46</v>
      </c>
    </row>
    <row r="7" spans="1:34" ht="30" customHeight="1">
      <c r="A7" s="185"/>
      <c r="B7" s="185"/>
      <c r="C7" s="185"/>
      <c r="D7" s="185"/>
      <c r="E7" s="185"/>
      <c r="F7" s="185"/>
      <c r="G7" s="185"/>
      <c r="H7" s="185"/>
      <c r="I7" s="205" t="s">
        <v>96</v>
      </c>
      <c r="J7" s="206"/>
      <c r="K7" s="206"/>
      <c r="L7" s="206"/>
      <c r="M7" s="206"/>
      <c r="N7" s="206"/>
      <c r="O7" s="206"/>
      <c r="P7" s="206"/>
      <c r="Q7" s="206"/>
      <c r="R7" s="206"/>
      <c r="S7" s="206"/>
      <c r="T7" s="207"/>
      <c r="U7" s="410">
        <f>U5</f>
        <v>0</v>
      </c>
      <c r="V7" s="410"/>
      <c r="W7" s="410"/>
      <c r="X7" s="410"/>
      <c r="Y7" s="410"/>
      <c r="Z7" s="410"/>
      <c r="AA7" s="411"/>
      <c r="AB7" s="191" t="s">
        <v>106</v>
      </c>
      <c r="AC7" s="185"/>
      <c r="AD7" s="185"/>
      <c r="AE7" s="185"/>
      <c r="AF7" s="185"/>
      <c r="AG7" s="185"/>
      <c r="AH7" s="185"/>
    </row>
    <row r="8" spans="1:34" ht="30" customHeight="1">
      <c r="A8" s="185"/>
      <c r="B8" s="185"/>
      <c r="C8" s="185"/>
      <c r="D8" s="185"/>
      <c r="E8" s="185"/>
      <c r="F8" s="185"/>
      <c r="G8" s="185"/>
      <c r="H8" s="185"/>
      <c r="I8" s="185" t="s">
        <v>43</v>
      </c>
      <c r="J8" s="185"/>
      <c r="K8" s="185"/>
      <c r="L8" s="185"/>
      <c r="M8" s="185"/>
      <c r="N8" s="185"/>
      <c r="O8" s="185"/>
      <c r="P8" s="185"/>
      <c r="Q8" s="185"/>
      <c r="R8" s="185"/>
      <c r="S8" s="185"/>
      <c r="T8" s="185"/>
      <c r="U8" s="407" t="e">
        <f>ROUNDDOWN(U6/(U7),0)</f>
        <v>#DIV/0!</v>
      </c>
      <c r="V8" s="407"/>
      <c r="W8" s="407"/>
      <c r="X8" s="407"/>
      <c r="Y8" s="407"/>
      <c r="Z8" s="407"/>
      <c r="AA8" s="412"/>
      <c r="AB8" s="258" t="s">
        <v>47</v>
      </c>
      <c r="AC8" s="406"/>
      <c r="AD8" s="406"/>
      <c r="AE8" s="406"/>
      <c r="AF8" s="406"/>
      <c r="AG8" s="406"/>
      <c r="AH8" s="406"/>
    </row>
    <row r="9" spans="1:35" ht="26.25" customHeight="1">
      <c r="A9" s="308" t="s">
        <v>48</v>
      </c>
      <c r="B9" s="308"/>
      <c r="C9" s="405" t="s">
        <v>217</v>
      </c>
      <c r="D9" s="405"/>
      <c r="E9" s="405"/>
      <c r="F9" s="405"/>
      <c r="G9" s="405"/>
      <c r="H9" s="405"/>
      <c r="I9" s="405"/>
      <c r="J9" s="405"/>
      <c r="K9" s="405"/>
      <c r="L9" s="405"/>
      <c r="M9" s="405"/>
      <c r="N9" s="405"/>
      <c r="O9" s="405"/>
      <c r="P9" s="405"/>
      <c r="Q9" s="405"/>
      <c r="R9" s="405"/>
      <c r="S9" s="405"/>
      <c r="T9" s="405"/>
      <c r="U9" s="405"/>
      <c r="V9" s="405"/>
      <c r="W9" s="405"/>
      <c r="X9" s="405"/>
      <c r="Y9" s="405"/>
      <c r="Z9" s="405"/>
      <c r="AA9" s="405"/>
      <c r="AB9" s="405"/>
      <c r="AC9" s="405"/>
      <c r="AD9" s="405"/>
      <c r="AE9" s="405"/>
      <c r="AF9" s="405"/>
      <c r="AG9" s="405"/>
      <c r="AH9" s="405"/>
      <c r="AI9" s="14"/>
    </row>
    <row r="10" spans="3:35" ht="13.5">
      <c r="C10" s="405"/>
      <c r="D10" s="405"/>
      <c r="E10" s="405"/>
      <c r="F10" s="405"/>
      <c r="G10" s="405"/>
      <c r="H10" s="405"/>
      <c r="I10" s="405"/>
      <c r="J10" s="405"/>
      <c r="K10" s="405"/>
      <c r="L10" s="405"/>
      <c r="M10" s="405"/>
      <c r="N10" s="405"/>
      <c r="O10" s="405"/>
      <c r="P10" s="405"/>
      <c r="Q10" s="405"/>
      <c r="R10" s="405"/>
      <c r="S10" s="405"/>
      <c r="T10" s="405"/>
      <c r="U10" s="405"/>
      <c r="V10" s="405"/>
      <c r="W10" s="405"/>
      <c r="X10" s="405"/>
      <c r="Y10" s="405"/>
      <c r="Z10" s="405"/>
      <c r="AA10" s="405"/>
      <c r="AB10" s="405"/>
      <c r="AC10" s="405"/>
      <c r="AD10" s="405"/>
      <c r="AE10" s="405"/>
      <c r="AF10" s="405"/>
      <c r="AG10" s="405"/>
      <c r="AH10" s="405"/>
      <c r="AI10" s="14"/>
    </row>
    <row r="11" spans="3:35" ht="13.5">
      <c r="C11" s="405"/>
      <c r="D11" s="405"/>
      <c r="E11" s="405"/>
      <c r="F11" s="405"/>
      <c r="G11" s="405"/>
      <c r="H11" s="405"/>
      <c r="I11" s="405"/>
      <c r="J11" s="405"/>
      <c r="K11" s="405"/>
      <c r="L11" s="405"/>
      <c r="M11" s="405"/>
      <c r="N11" s="405"/>
      <c r="O11" s="405"/>
      <c r="P11" s="405"/>
      <c r="Q11" s="405"/>
      <c r="R11" s="405"/>
      <c r="S11" s="405"/>
      <c r="T11" s="405"/>
      <c r="U11" s="405"/>
      <c r="V11" s="405"/>
      <c r="W11" s="405"/>
      <c r="X11" s="405"/>
      <c r="Y11" s="405"/>
      <c r="Z11" s="405"/>
      <c r="AA11" s="405"/>
      <c r="AB11" s="405"/>
      <c r="AC11" s="405"/>
      <c r="AD11" s="405"/>
      <c r="AE11" s="405"/>
      <c r="AF11" s="405"/>
      <c r="AG11" s="405"/>
      <c r="AH11" s="405"/>
      <c r="AI11" s="14"/>
    </row>
    <row r="12" spans="1:35" ht="13.5">
      <c r="A12" t="s">
        <v>241</v>
      </c>
      <c r="C12" s="169"/>
      <c r="D12" s="169"/>
      <c r="E12" s="169"/>
      <c r="F12" s="169"/>
      <c r="G12" s="169"/>
      <c r="H12" s="169"/>
      <c r="I12" s="169"/>
      <c r="J12" s="169"/>
      <c r="K12" s="169"/>
      <c r="L12" s="169"/>
      <c r="M12" s="169"/>
      <c r="N12" s="169"/>
      <c r="O12" s="169"/>
      <c r="P12" s="169"/>
      <c r="Q12" s="169"/>
      <c r="R12" s="169"/>
      <c r="S12" s="169"/>
      <c r="T12" s="169"/>
      <c r="U12" s="169"/>
      <c r="V12" s="169"/>
      <c r="W12" s="169"/>
      <c r="X12" s="169"/>
      <c r="Y12" s="169"/>
      <c r="Z12" s="169"/>
      <c r="AA12" s="169"/>
      <c r="AB12" s="169"/>
      <c r="AC12" s="169"/>
      <c r="AD12" s="169"/>
      <c r="AE12" s="169"/>
      <c r="AF12" s="169"/>
      <c r="AG12" s="169"/>
      <c r="AH12" s="169"/>
      <c r="AI12" s="14"/>
    </row>
    <row r="13" spans="1:35" s="2" customFormat="1" ht="13.5" customHeight="1">
      <c r="A13" s="406" t="s">
        <v>253</v>
      </c>
      <c r="B13" s="406"/>
      <c r="C13" s="406"/>
      <c r="D13" s="406"/>
      <c r="E13" s="406"/>
      <c r="F13" s="406"/>
      <c r="G13" s="406"/>
      <c r="H13" s="406"/>
      <c r="I13" s="181" t="s">
        <v>240</v>
      </c>
      <c r="J13" s="185"/>
      <c r="K13" s="185"/>
      <c r="L13" s="185"/>
      <c r="M13" s="185"/>
      <c r="N13" s="181" t="s">
        <v>238</v>
      </c>
      <c r="O13" s="181"/>
      <c r="P13" s="181"/>
      <c r="Q13" s="181"/>
      <c r="R13" s="181"/>
      <c r="S13" s="181"/>
      <c r="T13" s="181"/>
      <c r="U13" s="181" t="s">
        <v>254</v>
      </c>
      <c r="V13" s="181"/>
      <c r="W13" s="181"/>
      <c r="X13" s="181"/>
      <c r="Y13" s="181"/>
      <c r="Z13" s="181"/>
      <c r="AA13" s="181"/>
      <c r="AB13" s="181"/>
      <c r="AC13" s="181"/>
      <c r="AD13" s="181"/>
      <c r="AE13" s="181"/>
      <c r="AF13" s="181"/>
      <c r="AG13" s="181"/>
      <c r="AH13" s="181"/>
      <c r="AI13" s="8"/>
    </row>
    <row r="14" spans="1:35" s="2" customFormat="1" ht="13.5">
      <c r="A14" s="406"/>
      <c r="B14" s="406"/>
      <c r="C14" s="406"/>
      <c r="D14" s="406"/>
      <c r="E14" s="406"/>
      <c r="F14" s="406"/>
      <c r="G14" s="406"/>
      <c r="H14" s="406"/>
      <c r="I14" s="185"/>
      <c r="J14" s="185"/>
      <c r="K14" s="185"/>
      <c r="L14" s="185"/>
      <c r="M14" s="185"/>
      <c r="N14" s="181"/>
      <c r="O14" s="181"/>
      <c r="P14" s="181"/>
      <c r="Q14" s="181"/>
      <c r="R14" s="181"/>
      <c r="S14" s="181"/>
      <c r="T14" s="181"/>
      <c r="U14" s="181"/>
      <c r="V14" s="181"/>
      <c r="W14" s="181"/>
      <c r="X14" s="181"/>
      <c r="Y14" s="181"/>
      <c r="Z14" s="181"/>
      <c r="AA14" s="181"/>
      <c r="AB14" s="181"/>
      <c r="AC14" s="181"/>
      <c r="AD14" s="181"/>
      <c r="AE14" s="181"/>
      <c r="AF14" s="181"/>
      <c r="AG14" s="181"/>
      <c r="AH14" s="181"/>
      <c r="AI14" s="8"/>
    </row>
    <row r="15" spans="1:35" ht="13.5">
      <c r="A15" s="185"/>
      <c r="B15" s="185"/>
      <c r="C15" s="185"/>
      <c r="D15" s="185"/>
      <c r="E15" s="185"/>
      <c r="F15" s="185"/>
      <c r="G15" s="185"/>
      <c r="H15" s="185"/>
      <c r="I15" s="181"/>
      <c r="J15" s="181"/>
      <c r="K15" s="181"/>
      <c r="L15" s="181"/>
      <c r="M15" s="181"/>
      <c r="N15" s="415"/>
      <c r="O15" s="415"/>
      <c r="P15" s="415"/>
      <c r="Q15" s="415"/>
      <c r="R15" s="415"/>
      <c r="S15" s="415"/>
      <c r="T15" s="415"/>
      <c r="U15" s="415">
        <f>+I15*N15</f>
        <v>0</v>
      </c>
      <c r="V15" s="415"/>
      <c r="W15" s="415"/>
      <c r="X15" s="415"/>
      <c r="Y15" s="415"/>
      <c r="Z15" s="415"/>
      <c r="AA15" s="415"/>
      <c r="AB15" s="415"/>
      <c r="AC15" s="415"/>
      <c r="AD15" s="415"/>
      <c r="AE15" s="415"/>
      <c r="AF15" s="415"/>
      <c r="AG15" s="415"/>
      <c r="AH15" s="415"/>
      <c r="AI15" s="14"/>
    </row>
    <row r="16" spans="1:35" ht="13.5">
      <c r="A16" s="185"/>
      <c r="B16" s="185"/>
      <c r="C16" s="185"/>
      <c r="D16" s="185"/>
      <c r="E16" s="185"/>
      <c r="F16" s="185"/>
      <c r="G16" s="185"/>
      <c r="H16" s="185"/>
      <c r="I16" s="181"/>
      <c r="J16" s="181"/>
      <c r="K16" s="181"/>
      <c r="L16" s="181"/>
      <c r="M16" s="181"/>
      <c r="N16" s="415"/>
      <c r="O16" s="415"/>
      <c r="P16" s="415"/>
      <c r="Q16" s="415"/>
      <c r="R16" s="415"/>
      <c r="S16" s="415"/>
      <c r="T16" s="415"/>
      <c r="U16" s="415">
        <f>+I16*N16</f>
        <v>0</v>
      </c>
      <c r="V16" s="415"/>
      <c r="W16" s="415"/>
      <c r="X16" s="415"/>
      <c r="Y16" s="415"/>
      <c r="Z16" s="415"/>
      <c r="AA16" s="415"/>
      <c r="AB16" s="415"/>
      <c r="AC16" s="415"/>
      <c r="AD16" s="415"/>
      <c r="AE16" s="415"/>
      <c r="AF16" s="415"/>
      <c r="AG16" s="415"/>
      <c r="AH16" s="415"/>
      <c r="AI16" s="14"/>
    </row>
    <row r="17" spans="1:35" ht="13.5">
      <c r="A17" s="185"/>
      <c r="B17" s="185"/>
      <c r="C17" s="185"/>
      <c r="D17" s="185"/>
      <c r="E17" s="185"/>
      <c r="F17" s="185"/>
      <c r="G17" s="185"/>
      <c r="H17" s="185"/>
      <c r="I17" s="181"/>
      <c r="J17" s="181"/>
      <c r="K17" s="181"/>
      <c r="L17" s="181"/>
      <c r="M17" s="181"/>
      <c r="N17" s="415"/>
      <c r="O17" s="415"/>
      <c r="P17" s="415"/>
      <c r="Q17" s="415"/>
      <c r="R17" s="415"/>
      <c r="S17" s="415"/>
      <c r="T17" s="415"/>
      <c r="U17" s="415">
        <f>+I17*N17</f>
        <v>0</v>
      </c>
      <c r="V17" s="415"/>
      <c r="W17" s="415"/>
      <c r="X17" s="415"/>
      <c r="Y17" s="415"/>
      <c r="Z17" s="415"/>
      <c r="AA17" s="415"/>
      <c r="AB17" s="415"/>
      <c r="AC17" s="415"/>
      <c r="AD17" s="415"/>
      <c r="AE17" s="415"/>
      <c r="AF17" s="415"/>
      <c r="AG17" s="415"/>
      <c r="AH17" s="415"/>
      <c r="AI17" s="14"/>
    </row>
    <row r="18" spans="1:35" ht="13.5">
      <c r="A18" s="185"/>
      <c r="B18" s="185"/>
      <c r="C18" s="185"/>
      <c r="D18" s="185"/>
      <c r="E18" s="185"/>
      <c r="F18" s="185"/>
      <c r="G18" s="185"/>
      <c r="H18" s="185"/>
      <c r="I18" s="181"/>
      <c r="J18" s="181"/>
      <c r="K18" s="181"/>
      <c r="L18" s="181"/>
      <c r="M18" s="181"/>
      <c r="N18" s="415"/>
      <c r="O18" s="415"/>
      <c r="P18" s="415"/>
      <c r="Q18" s="415"/>
      <c r="R18" s="415"/>
      <c r="S18" s="415"/>
      <c r="T18" s="415"/>
      <c r="U18" s="415">
        <f>+I18*N18</f>
        <v>0</v>
      </c>
      <c r="V18" s="415"/>
      <c r="W18" s="415"/>
      <c r="X18" s="415"/>
      <c r="Y18" s="415"/>
      <c r="Z18" s="415"/>
      <c r="AA18" s="415"/>
      <c r="AB18" s="415"/>
      <c r="AC18" s="415"/>
      <c r="AD18" s="415"/>
      <c r="AE18" s="415"/>
      <c r="AF18" s="415"/>
      <c r="AG18" s="415"/>
      <c r="AH18" s="415"/>
      <c r="AI18" s="14"/>
    </row>
    <row r="19" spans="1:35" ht="13.5">
      <c r="A19" s="185"/>
      <c r="B19" s="185"/>
      <c r="C19" s="185"/>
      <c r="D19" s="185"/>
      <c r="E19" s="185"/>
      <c r="F19" s="185"/>
      <c r="G19" s="185"/>
      <c r="H19" s="185"/>
      <c r="I19" s="181"/>
      <c r="J19" s="181"/>
      <c r="K19" s="181"/>
      <c r="L19" s="181"/>
      <c r="M19" s="181"/>
      <c r="N19" s="415"/>
      <c r="O19" s="415"/>
      <c r="P19" s="415"/>
      <c r="Q19" s="415"/>
      <c r="R19" s="415"/>
      <c r="S19" s="415"/>
      <c r="T19" s="415"/>
      <c r="U19" s="415">
        <f>+I19*N19</f>
        <v>0</v>
      </c>
      <c r="V19" s="415"/>
      <c r="W19" s="415"/>
      <c r="X19" s="415"/>
      <c r="Y19" s="415"/>
      <c r="Z19" s="415"/>
      <c r="AA19" s="415"/>
      <c r="AB19" s="415"/>
      <c r="AC19" s="415"/>
      <c r="AD19" s="415"/>
      <c r="AE19" s="415"/>
      <c r="AF19" s="415"/>
      <c r="AG19" s="415"/>
      <c r="AH19" s="415"/>
      <c r="AI19" s="14"/>
    </row>
    <row r="20" spans="1:34" ht="13.5">
      <c r="A20" s="419"/>
      <c r="B20" s="419"/>
      <c r="C20" s="419"/>
      <c r="D20" s="419"/>
      <c r="E20" s="419"/>
      <c r="F20" s="419"/>
      <c r="G20" s="419"/>
      <c r="H20" s="419"/>
      <c r="I20" s="420"/>
      <c r="J20" s="420"/>
      <c r="K20" s="420"/>
      <c r="L20" s="420"/>
      <c r="M20" s="420"/>
      <c r="N20" s="415">
        <f>SUM(N15:T19)</f>
        <v>0</v>
      </c>
      <c r="O20" s="415"/>
      <c r="P20" s="415"/>
      <c r="Q20" s="415"/>
      <c r="R20" s="415"/>
      <c r="S20" s="415"/>
      <c r="T20" s="415"/>
      <c r="U20" s="415">
        <f>SUM(U15:AH19)</f>
        <v>0</v>
      </c>
      <c r="V20" s="415"/>
      <c r="W20" s="415"/>
      <c r="X20" s="415"/>
      <c r="Y20" s="415"/>
      <c r="Z20" s="415"/>
      <c r="AA20" s="415"/>
      <c r="AB20" s="415"/>
      <c r="AC20" s="415"/>
      <c r="AD20" s="415"/>
      <c r="AE20" s="415"/>
      <c r="AF20" s="415"/>
      <c r="AG20" s="415"/>
      <c r="AH20" s="415"/>
    </row>
    <row r="22" spans="5:21" ht="13.5">
      <c r="E22" t="s">
        <v>239</v>
      </c>
      <c r="N22" s="416">
        <f>+'（排出量算定）'!Y51</f>
        <v>0</v>
      </c>
      <c r="O22" s="417"/>
      <c r="P22" s="417"/>
      <c r="Q22" s="417"/>
      <c r="R22" s="417"/>
      <c r="S22" s="417"/>
      <c r="T22" s="418"/>
      <c r="U22" t="str">
        <f>IF(N20=N22,"ok","NG")</f>
        <v>ok</v>
      </c>
    </row>
  </sheetData>
  <sheetProtection password="D73A" sheet="1"/>
  <mergeCells count="51">
    <mergeCell ref="N22:T22"/>
    <mergeCell ref="U16:AH16"/>
    <mergeCell ref="U17:AH17"/>
    <mergeCell ref="U18:AH18"/>
    <mergeCell ref="U19:AH19"/>
    <mergeCell ref="A20:H20"/>
    <mergeCell ref="I20:M20"/>
    <mergeCell ref="N20:T20"/>
    <mergeCell ref="U20:AH20"/>
    <mergeCell ref="A18:H18"/>
    <mergeCell ref="A19:H19"/>
    <mergeCell ref="I18:M18"/>
    <mergeCell ref="I19:M19"/>
    <mergeCell ref="N18:T18"/>
    <mergeCell ref="N19:T19"/>
    <mergeCell ref="A15:H15"/>
    <mergeCell ref="I15:M15"/>
    <mergeCell ref="N15:T15"/>
    <mergeCell ref="U15:AH15"/>
    <mergeCell ref="A16:H16"/>
    <mergeCell ref="A17:H17"/>
    <mergeCell ref="I16:M16"/>
    <mergeCell ref="I17:M17"/>
    <mergeCell ref="N16:T16"/>
    <mergeCell ref="N17:T17"/>
    <mergeCell ref="A3:H5"/>
    <mergeCell ref="I3:T3"/>
    <mergeCell ref="U3:AA3"/>
    <mergeCell ref="AB3:AH3"/>
    <mergeCell ref="I4:T4"/>
    <mergeCell ref="U4:AA4"/>
    <mergeCell ref="AB4:AH4"/>
    <mergeCell ref="I5:T5"/>
    <mergeCell ref="U5:AA5"/>
    <mergeCell ref="AB5:AH5"/>
    <mergeCell ref="A6:H8"/>
    <mergeCell ref="I6:T6"/>
    <mergeCell ref="U6:AG6"/>
    <mergeCell ref="I7:T7"/>
    <mergeCell ref="U7:AA7"/>
    <mergeCell ref="AB7:AH7"/>
    <mergeCell ref="I8:T8"/>
    <mergeCell ref="U8:AA8"/>
    <mergeCell ref="AB8:AH8"/>
    <mergeCell ref="A9:B9"/>
    <mergeCell ref="C9:AH9"/>
    <mergeCell ref="C10:AH11"/>
    <mergeCell ref="A13:H14"/>
    <mergeCell ref="I13:M14"/>
    <mergeCell ref="N13:T14"/>
    <mergeCell ref="U13:AH14"/>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AH56"/>
  <sheetViews>
    <sheetView zoomScalePageLayoutView="0" workbookViewId="0" topLeftCell="A1">
      <selection activeCell="A5" sqref="A5"/>
    </sheetView>
  </sheetViews>
  <sheetFormatPr defaultColWidth="9.140625" defaultRowHeight="15"/>
  <cols>
    <col min="1" max="1" width="2.421875" style="0" customWidth="1"/>
    <col min="2" max="37" width="2.57421875" style="0" customWidth="1"/>
  </cols>
  <sheetData>
    <row r="2" ht="13.5">
      <c r="A2" t="s">
        <v>103</v>
      </c>
    </row>
    <row r="3" ht="13.5">
      <c r="A3" t="s">
        <v>242</v>
      </c>
    </row>
    <row r="4" spans="1:34" ht="13.5">
      <c r="A4" s="189" t="s">
        <v>23</v>
      </c>
      <c r="B4" s="190"/>
      <c r="C4" s="190"/>
      <c r="D4" s="190"/>
      <c r="E4" s="190"/>
      <c r="F4" s="190"/>
      <c r="G4" s="190"/>
      <c r="H4" s="190"/>
      <c r="I4" s="190"/>
      <c r="J4" s="190"/>
      <c r="K4" s="190"/>
      <c r="L4" s="190"/>
      <c r="M4" s="190"/>
      <c r="N4" s="190"/>
      <c r="O4" s="190"/>
      <c r="P4" s="190"/>
      <c r="Q4" s="190"/>
      <c r="R4" s="190"/>
      <c r="S4" s="190"/>
      <c r="T4" s="190"/>
      <c r="U4" s="190"/>
      <c r="V4" s="190"/>
      <c r="W4" s="190"/>
      <c r="X4" s="190"/>
      <c r="Y4" s="190"/>
      <c r="Z4" s="190"/>
      <c r="AA4" s="190"/>
      <c r="AB4" s="190"/>
      <c r="AC4" s="190"/>
      <c r="AD4" s="190"/>
      <c r="AE4" s="190"/>
      <c r="AF4" s="190"/>
      <c r="AG4" s="190"/>
      <c r="AH4" s="191"/>
    </row>
    <row r="5" spans="1:34" ht="13.5">
      <c r="A5" s="20"/>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2"/>
    </row>
    <row r="6" spans="1:34" ht="13.5">
      <c r="A6" s="23"/>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5"/>
    </row>
    <row r="7" spans="1:34" ht="13.5">
      <c r="A7" s="23"/>
      <c r="B7" s="24"/>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5"/>
    </row>
    <row r="8" spans="1:34" ht="13.5">
      <c r="A8" s="23"/>
      <c r="B8" s="24"/>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5"/>
    </row>
    <row r="9" spans="1:34" ht="13.5">
      <c r="A9" s="23"/>
      <c r="B9" s="24"/>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5"/>
    </row>
    <row r="10" spans="1:34" ht="13.5">
      <c r="A10" s="23"/>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5"/>
    </row>
    <row r="11" spans="1:34" ht="13.5">
      <c r="A11" s="23"/>
      <c r="B11" s="24"/>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5"/>
    </row>
    <row r="12" spans="1:34" ht="13.5">
      <c r="A12" s="23"/>
      <c r="B12" s="24"/>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5"/>
    </row>
    <row r="13" spans="1:34" ht="13.5">
      <c r="A13" s="23"/>
      <c r="B13" s="24"/>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5"/>
    </row>
    <row r="14" spans="1:34" ht="13.5">
      <c r="A14" s="23"/>
      <c r="B14" s="24"/>
      <c r="C14" s="24"/>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5"/>
    </row>
    <row r="15" spans="1:34" ht="13.5">
      <c r="A15" s="23"/>
      <c r="B15" s="24"/>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5"/>
    </row>
    <row r="16" spans="1:34" ht="13.5">
      <c r="A16" s="23"/>
      <c r="B16" s="24"/>
      <c r="C16" s="24"/>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5"/>
    </row>
    <row r="17" spans="1:34" ht="13.5">
      <c r="A17" s="23"/>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5"/>
    </row>
    <row r="18" spans="1:34" ht="13.5">
      <c r="A18" s="23"/>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5"/>
    </row>
    <row r="19" spans="1:34" ht="13.5">
      <c r="A19" s="23"/>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5"/>
    </row>
    <row r="20" spans="1:34" ht="13.5">
      <c r="A20" s="23"/>
      <c r="B20" s="24"/>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5"/>
    </row>
    <row r="21" spans="1:34" ht="13.5">
      <c r="A21" s="23"/>
      <c r="B21" s="24"/>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5"/>
    </row>
    <row r="22" spans="1:34" ht="13.5">
      <c r="A22" s="23"/>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5"/>
    </row>
    <row r="23" spans="1:34" ht="13.5">
      <c r="A23" s="26"/>
      <c r="B23" s="27"/>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8"/>
    </row>
    <row r="24" spans="1:34" ht="13.5">
      <c r="A24" s="2"/>
      <c r="B24" s="2"/>
      <c r="C24" s="2"/>
      <c r="D24" s="2"/>
      <c r="E24" s="2"/>
      <c r="F24" s="2"/>
      <c r="G24" s="2"/>
      <c r="H24" s="2"/>
      <c r="I24" s="2"/>
      <c r="J24" s="2"/>
      <c r="K24" s="2"/>
      <c r="L24" s="2"/>
      <c r="M24" s="2"/>
      <c r="N24" s="2"/>
      <c r="O24" s="2"/>
      <c r="P24" s="2"/>
      <c r="Q24" s="425" t="s">
        <v>30</v>
      </c>
      <c r="R24" s="425"/>
      <c r="S24" s="425"/>
      <c r="T24" s="425"/>
      <c r="U24" s="425"/>
      <c r="V24" s="425"/>
      <c r="W24" s="425"/>
      <c r="X24" s="425"/>
      <c r="Y24" s="430"/>
      <c r="Z24" s="431"/>
      <c r="AA24" s="431"/>
      <c r="AB24" s="431"/>
      <c r="AC24" s="431"/>
      <c r="AD24" s="431"/>
      <c r="AE24" s="307" t="s">
        <v>27</v>
      </c>
      <c r="AF24" s="307"/>
      <c r="AG24" s="307"/>
      <c r="AH24" s="283"/>
    </row>
    <row r="25" spans="1:34" ht="13.5">
      <c r="A25" s="2"/>
      <c r="B25" s="2"/>
      <c r="C25" s="2"/>
      <c r="D25" s="2"/>
      <c r="E25" s="2"/>
      <c r="F25" s="2"/>
      <c r="G25" s="2"/>
      <c r="H25" s="2"/>
      <c r="I25" s="2"/>
      <c r="J25" s="2"/>
      <c r="K25" s="2"/>
      <c r="L25" s="2"/>
      <c r="M25" s="2"/>
      <c r="N25" s="2"/>
      <c r="O25" s="2"/>
      <c r="P25" s="2"/>
      <c r="Q25" s="265"/>
      <c r="R25" s="265"/>
      <c r="S25" s="265"/>
      <c r="T25" s="265"/>
      <c r="U25" s="265"/>
      <c r="V25" s="265"/>
      <c r="W25" s="265"/>
      <c r="X25" s="265"/>
      <c r="Y25" s="432"/>
      <c r="Z25" s="433"/>
      <c r="AA25" s="433"/>
      <c r="AB25" s="433"/>
      <c r="AC25" s="433"/>
      <c r="AD25" s="433"/>
      <c r="AE25" s="429"/>
      <c r="AF25" s="429"/>
      <c r="AG25" s="429"/>
      <c r="AH25" s="268"/>
    </row>
    <row r="26" spans="1:34" ht="13.5">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row>
    <row r="27" spans="1:34" ht="13.5">
      <c r="A27" s="189" t="s">
        <v>24</v>
      </c>
      <c r="B27" s="190"/>
      <c r="C27" s="190"/>
      <c r="D27" s="190"/>
      <c r="E27" s="190"/>
      <c r="F27" s="190"/>
      <c r="G27" s="190"/>
      <c r="H27" s="190"/>
      <c r="I27" s="190"/>
      <c r="J27" s="190"/>
      <c r="K27" s="190"/>
      <c r="L27" s="190"/>
      <c r="M27" s="190"/>
      <c r="N27" s="190"/>
      <c r="O27" s="190"/>
      <c r="P27" s="190"/>
      <c r="Q27" s="190"/>
      <c r="R27" s="190"/>
      <c r="S27" s="190"/>
      <c r="T27" s="190"/>
      <c r="U27" s="190"/>
      <c r="V27" s="190"/>
      <c r="W27" s="190"/>
      <c r="X27" s="190"/>
      <c r="Y27" s="190"/>
      <c r="Z27" s="190"/>
      <c r="AA27" s="190"/>
      <c r="AB27" s="190"/>
      <c r="AC27" s="190"/>
      <c r="AD27" s="190"/>
      <c r="AE27" s="190"/>
      <c r="AF27" s="190"/>
      <c r="AG27" s="190"/>
      <c r="AH27" s="191"/>
    </row>
    <row r="28" spans="1:34" ht="13.5">
      <c r="A28" s="20"/>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2"/>
    </row>
    <row r="29" spans="1:34" ht="13.5">
      <c r="A29" s="23"/>
      <c r="B29" s="24"/>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5"/>
    </row>
    <row r="30" spans="1:34" ht="13.5">
      <c r="A30" s="23"/>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5"/>
    </row>
    <row r="31" spans="1:34" ht="13.5">
      <c r="A31" s="23"/>
      <c r="B31" s="24"/>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5"/>
    </row>
    <row r="32" spans="1:34" ht="13.5">
      <c r="A32" s="23"/>
      <c r="B32" s="24"/>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5"/>
    </row>
    <row r="33" spans="1:34" ht="13.5">
      <c r="A33" s="23"/>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5"/>
    </row>
    <row r="34" spans="1:34" ht="13.5">
      <c r="A34" s="23"/>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5"/>
    </row>
    <row r="35" spans="1:34" ht="13.5">
      <c r="A35" s="23"/>
      <c r="B35" s="24"/>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5"/>
    </row>
    <row r="36" spans="1:34" ht="13.5">
      <c r="A36" s="23"/>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5"/>
    </row>
    <row r="37" spans="1:34" ht="13.5">
      <c r="A37" s="23"/>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5"/>
    </row>
    <row r="38" spans="1:34" ht="13.5">
      <c r="A38" s="23"/>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5"/>
    </row>
    <row r="39" spans="1:34" ht="13.5">
      <c r="A39" s="23"/>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5"/>
    </row>
    <row r="40" spans="1:34" ht="13.5">
      <c r="A40" s="23"/>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5"/>
    </row>
    <row r="41" spans="1:34" ht="13.5">
      <c r="A41" s="23"/>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5"/>
    </row>
    <row r="42" spans="1:34" ht="13.5">
      <c r="A42" s="23"/>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5"/>
    </row>
    <row r="43" spans="1:34" ht="13.5">
      <c r="A43" s="23"/>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5"/>
    </row>
    <row r="44" spans="1:34" ht="13.5">
      <c r="A44" s="23"/>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5"/>
    </row>
    <row r="45" spans="1:34" ht="13.5">
      <c r="A45" s="23"/>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5"/>
    </row>
    <row r="46" spans="1:34" ht="13.5">
      <c r="A46" s="26"/>
      <c r="B46" s="27"/>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8"/>
    </row>
    <row r="47" spans="1:34" ht="13.5">
      <c r="A47" s="2"/>
      <c r="B47" s="2"/>
      <c r="C47" s="2"/>
      <c r="D47" s="2"/>
      <c r="E47" s="2"/>
      <c r="F47" s="2"/>
      <c r="G47" s="2"/>
      <c r="H47" s="2"/>
      <c r="I47" s="2"/>
      <c r="J47" s="2"/>
      <c r="K47" s="2"/>
      <c r="L47" s="2"/>
      <c r="M47" s="2"/>
      <c r="N47" s="2"/>
      <c r="O47" s="2"/>
      <c r="P47" s="2"/>
      <c r="Q47" s="425" t="s">
        <v>31</v>
      </c>
      <c r="R47" s="425"/>
      <c r="S47" s="425"/>
      <c r="T47" s="425"/>
      <c r="U47" s="425"/>
      <c r="V47" s="425"/>
      <c r="W47" s="425"/>
      <c r="X47" s="425"/>
      <c r="Y47" s="430"/>
      <c r="Z47" s="431"/>
      <c r="AA47" s="431"/>
      <c r="AB47" s="431"/>
      <c r="AC47" s="431"/>
      <c r="AD47" s="431"/>
      <c r="AE47" s="307" t="s">
        <v>27</v>
      </c>
      <c r="AF47" s="307"/>
      <c r="AG47" s="307"/>
      <c r="AH47" s="283"/>
    </row>
    <row r="48" spans="1:34" ht="13.5">
      <c r="A48" s="2"/>
      <c r="B48" s="2"/>
      <c r="C48" s="2"/>
      <c r="D48" s="2"/>
      <c r="E48" s="2"/>
      <c r="F48" s="2"/>
      <c r="G48" s="2"/>
      <c r="H48" s="2"/>
      <c r="I48" s="2"/>
      <c r="J48" s="2"/>
      <c r="K48" s="2"/>
      <c r="L48" s="2"/>
      <c r="M48" s="2"/>
      <c r="N48" s="2"/>
      <c r="O48" s="2"/>
      <c r="P48" s="2"/>
      <c r="Q48" s="265"/>
      <c r="R48" s="265"/>
      <c r="S48" s="265"/>
      <c r="T48" s="265"/>
      <c r="U48" s="265"/>
      <c r="V48" s="265"/>
      <c r="W48" s="265"/>
      <c r="X48" s="265"/>
      <c r="Y48" s="432"/>
      <c r="Z48" s="433"/>
      <c r="AA48" s="433"/>
      <c r="AB48" s="433"/>
      <c r="AC48" s="433"/>
      <c r="AD48" s="433"/>
      <c r="AE48" s="429"/>
      <c r="AF48" s="429"/>
      <c r="AG48" s="429"/>
      <c r="AH48" s="268"/>
    </row>
    <row r="49" spans="1:34" ht="14.25" thickBo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row>
    <row r="50" spans="1:34" ht="14.25" thickTop="1">
      <c r="A50" s="256" t="s">
        <v>30</v>
      </c>
      <c r="B50" s="257"/>
      <c r="C50" s="257"/>
      <c r="D50" s="257"/>
      <c r="E50" s="257"/>
      <c r="F50" s="257"/>
      <c r="G50" s="257"/>
      <c r="H50" s="257"/>
      <c r="I50" s="257"/>
      <c r="J50" s="258"/>
      <c r="M50" s="256" t="s">
        <v>97</v>
      </c>
      <c r="N50" s="257"/>
      <c r="O50" s="257"/>
      <c r="P50" s="257"/>
      <c r="Q50" s="257"/>
      <c r="R50" s="257"/>
      <c r="S50" s="257"/>
      <c r="T50" s="257"/>
      <c r="U50" s="257"/>
      <c r="V50" s="258"/>
      <c r="Y50" s="426" t="s">
        <v>28</v>
      </c>
      <c r="Z50" s="427"/>
      <c r="AA50" s="427"/>
      <c r="AB50" s="427"/>
      <c r="AC50" s="427"/>
      <c r="AD50" s="427"/>
      <c r="AE50" s="427"/>
      <c r="AF50" s="427"/>
      <c r="AG50" s="427"/>
      <c r="AH50" s="428"/>
    </row>
    <row r="51" spans="1:34" ht="13.5">
      <c r="A51" s="438">
        <f>Y24</f>
        <v>0</v>
      </c>
      <c r="B51" s="439"/>
      <c r="C51" s="439"/>
      <c r="D51" s="439"/>
      <c r="E51" s="439"/>
      <c r="F51" s="439"/>
      <c r="G51" s="421" t="s">
        <v>27</v>
      </c>
      <c r="H51" s="421"/>
      <c r="I51" s="421"/>
      <c r="J51" s="267"/>
      <c r="K51" s="282" t="s">
        <v>32</v>
      </c>
      <c r="L51" s="283"/>
      <c r="M51" s="438">
        <f>Y47</f>
        <v>0</v>
      </c>
      <c r="N51" s="439"/>
      <c r="O51" s="439"/>
      <c r="P51" s="439"/>
      <c r="Q51" s="439"/>
      <c r="R51" s="439"/>
      <c r="S51" s="421" t="s">
        <v>27</v>
      </c>
      <c r="T51" s="421"/>
      <c r="U51" s="421"/>
      <c r="V51" s="267"/>
      <c r="W51" s="282" t="s">
        <v>29</v>
      </c>
      <c r="X51" s="307"/>
      <c r="Y51" s="434">
        <f>A51-M51</f>
        <v>0</v>
      </c>
      <c r="Z51" s="435"/>
      <c r="AA51" s="435"/>
      <c r="AB51" s="435"/>
      <c r="AC51" s="435"/>
      <c r="AD51" s="435"/>
      <c r="AE51" s="421" t="s">
        <v>27</v>
      </c>
      <c r="AF51" s="421"/>
      <c r="AG51" s="421"/>
      <c r="AH51" s="422"/>
    </row>
    <row r="52" spans="1:34" ht="14.25" thickBot="1">
      <c r="A52" s="440"/>
      <c r="B52" s="441"/>
      <c r="C52" s="441"/>
      <c r="D52" s="441"/>
      <c r="E52" s="441"/>
      <c r="F52" s="441"/>
      <c r="G52" s="429"/>
      <c r="H52" s="429"/>
      <c r="I52" s="429"/>
      <c r="J52" s="268"/>
      <c r="K52" s="282"/>
      <c r="L52" s="283"/>
      <c r="M52" s="440"/>
      <c r="N52" s="441"/>
      <c r="O52" s="441"/>
      <c r="P52" s="441"/>
      <c r="Q52" s="441"/>
      <c r="R52" s="441"/>
      <c r="S52" s="429"/>
      <c r="T52" s="429"/>
      <c r="U52" s="429"/>
      <c r="V52" s="268"/>
      <c r="W52" s="282"/>
      <c r="X52" s="307"/>
      <c r="Y52" s="436"/>
      <c r="Z52" s="437"/>
      <c r="AA52" s="437"/>
      <c r="AB52" s="437"/>
      <c r="AC52" s="437"/>
      <c r="AD52" s="437"/>
      <c r="AE52" s="423"/>
      <c r="AF52" s="423"/>
      <c r="AG52" s="423"/>
      <c r="AH52" s="424"/>
    </row>
    <row r="53" ht="14.25" thickTop="1"/>
    <row r="54" spans="2:3" ht="13.5">
      <c r="B54" s="1" t="s">
        <v>33</v>
      </c>
      <c r="C54" s="1" t="s">
        <v>35</v>
      </c>
    </row>
    <row r="55" spans="2:3" ht="13.5">
      <c r="B55" s="1" t="s">
        <v>33</v>
      </c>
      <c r="C55" s="1" t="s">
        <v>34</v>
      </c>
    </row>
    <row r="56" spans="2:3" ht="13.5">
      <c r="B56" s="1" t="s">
        <v>33</v>
      </c>
      <c r="C56" s="1" t="s">
        <v>69</v>
      </c>
    </row>
  </sheetData>
  <sheetProtection password="D73A" sheet="1"/>
  <mergeCells count="19">
    <mergeCell ref="G51:J52"/>
    <mergeCell ref="A50:J50"/>
    <mergeCell ref="M50:V50"/>
    <mergeCell ref="Y51:AD52"/>
    <mergeCell ref="Y47:AD48"/>
    <mergeCell ref="K51:L52"/>
    <mergeCell ref="A51:F52"/>
    <mergeCell ref="M51:R52"/>
    <mergeCell ref="S51:V52"/>
    <mergeCell ref="AE51:AH52"/>
    <mergeCell ref="Q47:X48"/>
    <mergeCell ref="Y50:AH50"/>
    <mergeCell ref="A4:AH4"/>
    <mergeCell ref="A27:AH27"/>
    <mergeCell ref="Q24:X25"/>
    <mergeCell ref="AE24:AH25"/>
    <mergeCell ref="Y24:AD25"/>
    <mergeCell ref="AE47:AH48"/>
    <mergeCell ref="W51:X52"/>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2:AH45"/>
  <sheetViews>
    <sheetView zoomScalePageLayoutView="0" workbookViewId="0" topLeftCell="A1">
      <selection activeCell="B7" sqref="B7"/>
    </sheetView>
  </sheetViews>
  <sheetFormatPr defaultColWidth="9.140625" defaultRowHeight="15"/>
  <cols>
    <col min="1" max="1" width="2.421875" style="0" customWidth="1"/>
    <col min="2" max="37" width="2.57421875" style="0" customWidth="1"/>
  </cols>
  <sheetData>
    <row r="2" ht="13.5">
      <c r="A2" t="s">
        <v>250</v>
      </c>
    </row>
    <row r="3" ht="13.5">
      <c r="A3" t="s">
        <v>244</v>
      </c>
    </row>
    <row r="4" ht="13.5">
      <c r="A4" t="s">
        <v>245</v>
      </c>
    </row>
    <row r="5" spans="1:34" ht="13.5">
      <c r="A5" s="189" t="s">
        <v>243</v>
      </c>
      <c r="B5" s="190"/>
      <c r="C5" s="190"/>
      <c r="D5" s="190"/>
      <c r="E5" s="190"/>
      <c r="F5" s="190"/>
      <c r="G5" s="190"/>
      <c r="H5" s="190"/>
      <c r="I5" s="190"/>
      <c r="J5" s="190"/>
      <c r="K5" s="190"/>
      <c r="L5" s="190"/>
      <c r="M5" s="190"/>
      <c r="N5" s="190"/>
      <c r="O5" s="190"/>
      <c r="P5" s="190"/>
      <c r="Q5" s="190"/>
      <c r="R5" s="190"/>
      <c r="S5" s="190"/>
      <c r="T5" s="190"/>
      <c r="U5" s="190"/>
      <c r="V5" s="190"/>
      <c r="W5" s="190"/>
      <c r="X5" s="190"/>
      <c r="Y5" s="190"/>
      <c r="Z5" s="190"/>
      <c r="AA5" s="190"/>
      <c r="AB5" s="190"/>
      <c r="AC5" s="190"/>
      <c r="AD5" s="190"/>
      <c r="AE5" s="190"/>
      <c r="AF5" s="190"/>
      <c r="AG5" s="190"/>
      <c r="AH5" s="191"/>
    </row>
    <row r="6" spans="1:34" ht="13.5">
      <c r="A6" s="20"/>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2"/>
    </row>
    <row r="7" spans="1:34" ht="13.5">
      <c r="A7" s="23"/>
      <c r="B7" s="24"/>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5"/>
    </row>
    <row r="8" spans="1:34" ht="13.5">
      <c r="A8" s="23"/>
      <c r="B8" s="24"/>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5"/>
    </row>
    <row r="9" spans="1:34" ht="13.5">
      <c r="A9" s="23"/>
      <c r="B9" s="24"/>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5"/>
    </row>
    <row r="10" spans="1:34" ht="13.5">
      <c r="A10" s="23"/>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5"/>
    </row>
    <row r="11" spans="1:34" ht="13.5">
      <c r="A11" s="23"/>
      <c r="B11" s="24"/>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5"/>
    </row>
    <row r="12" spans="1:34" ht="13.5">
      <c r="A12" s="23"/>
      <c r="B12" s="24"/>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5"/>
    </row>
    <row r="13" spans="1:34" ht="13.5">
      <c r="A13" s="23"/>
      <c r="B13" s="24"/>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5"/>
    </row>
    <row r="14" spans="1:34" ht="13.5">
      <c r="A14" s="23"/>
      <c r="B14" s="24"/>
      <c r="C14" s="24"/>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5"/>
    </row>
    <row r="15" spans="1:34" ht="13.5">
      <c r="A15" s="23"/>
      <c r="B15" s="24"/>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5"/>
    </row>
    <row r="16" spans="1:34" ht="13.5">
      <c r="A16" s="23"/>
      <c r="B16" s="24"/>
      <c r="C16" s="24"/>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5"/>
    </row>
    <row r="17" spans="1:34" ht="13.5">
      <c r="A17" s="23"/>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5"/>
    </row>
    <row r="18" spans="1:34" ht="13.5">
      <c r="A18" s="23"/>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5"/>
    </row>
    <row r="19" spans="1:34" ht="13.5">
      <c r="A19" s="23"/>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5"/>
    </row>
    <row r="20" spans="1:34" ht="13.5">
      <c r="A20" s="23"/>
      <c r="B20" s="24"/>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5"/>
    </row>
    <row r="21" spans="1:34" ht="13.5">
      <c r="A21" s="23"/>
      <c r="B21" s="24"/>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5"/>
    </row>
    <row r="22" spans="1:34" ht="13.5">
      <c r="A22" s="23"/>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5"/>
    </row>
    <row r="23" spans="1:34" ht="13.5">
      <c r="A23" s="23"/>
      <c r="B23" s="24"/>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5"/>
    </row>
    <row r="24" spans="1:34" ht="13.5">
      <c r="A24" s="23"/>
      <c r="B24" s="24"/>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5"/>
    </row>
    <row r="25" spans="1:34" ht="13.5">
      <c r="A25" s="23"/>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5"/>
    </row>
    <row r="26" spans="1:34" ht="13.5">
      <c r="A26" s="23"/>
      <c r="B26" s="24"/>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5"/>
    </row>
    <row r="27" spans="1:34" ht="13.5">
      <c r="A27" s="23"/>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5"/>
    </row>
    <row r="28" spans="1:34" ht="13.5">
      <c r="A28" s="23"/>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5"/>
    </row>
    <row r="29" spans="1:34" ht="13.5">
      <c r="A29" s="23"/>
      <c r="B29" s="24"/>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5"/>
    </row>
    <row r="30" spans="1:34" ht="13.5">
      <c r="A30" s="23"/>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5"/>
    </row>
    <row r="31" spans="1:34" ht="13.5">
      <c r="A31" s="23"/>
      <c r="B31" s="24"/>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5"/>
    </row>
    <row r="32" spans="1:34" ht="13.5">
      <c r="A32" s="23"/>
      <c r="B32" s="24"/>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5"/>
    </row>
    <row r="33" spans="1:34" ht="13.5">
      <c r="A33" s="23"/>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5"/>
    </row>
    <row r="34" spans="1:34" ht="13.5">
      <c r="A34" s="23"/>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5"/>
    </row>
    <row r="35" spans="1:34" ht="13.5">
      <c r="A35" s="23"/>
      <c r="B35" s="24"/>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5"/>
    </row>
    <row r="36" spans="1:34" ht="13.5">
      <c r="A36" s="23"/>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5"/>
    </row>
    <row r="37" spans="1:34" ht="13.5">
      <c r="A37" s="23"/>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5"/>
    </row>
    <row r="38" spans="1:34" ht="13.5">
      <c r="A38" s="23"/>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5"/>
    </row>
    <row r="39" spans="1:34" ht="13.5">
      <c r="A39" s="23"/>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5"/>
    </row>
    <row r="40" spans="1:34" ht="13.5">
      <c r="A40" s="23"/>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5"/>
    </row>
    <row r="41" spans="1:34" ht="13.5">
      <c r="A41" s="23"/>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5"/>
    </row>
    <row r="42" spans="1:34" ht="13.5">
      <c r="A42" s="23"/>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5"/>
    </row>
    <row r="43" spans="1:34" ht="13.5">
      <c r="A43" s="23"/>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5"/>
    </row>
    <row r="44" spans="1:34" ht="13.5">
      <c r="A44" s="23"/>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5"/>
    </row>
    <row r="45" spans="1:34" ht="13.5">
      <c r="A45" s="26"/>
      <c r="B45" s="27"/>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8"/>
    </row>
  </sheetData>
  <sheetProtection password="D73A" sheet="1"/>
  <mergeCells count="1">
    <mergeCell ref="A5:AH5"/>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2:AH57"/>
  <sheetViews>
    <sheetView zoomScalePageLayoutView="0" workbookViewId="0" topLeftCell="A1">
      <selection activeCell="A4" sqref="A4"/>
    </sheetView>
  </sheetViews>
  <sheetFormatPr defaultColWidth="9.140625" defaultRowHeight="15"/>
  <cols>
    <col min="1" max="1" width="2.421875" style="0" customWidth="1"/>
    <col min="2" max="37" width="2.57421875" style="0" customWidth="1"/>
  </cols>
  <sheetData>
    <row r="2" ht="13.5">
      <c r="A2" t="s">
        <v>104</v>
      </c>
    </row>
    <row r="3" spans="1:34" ht="13.5">
      <c r="A3" s="189" t="s">
        <v>23</v>
      </c>
      <c r="B3" s="190"/>
      <c r="C3" s="190"/>
      <c r="D3" s="190"/>
      <c r="E3" s="190"/>
      <c r="F3" s="190"/>
      <c r="G3" s="190"/>
      <c r="H3" s="190"/>
      <c r="I3" s="190"/>
      <c r="J3" s="190"/>
      <c r="K3" s="190"/>
      <c r="L3" s="190"/>
      <c r="M3" s="190"/>
      <c r="N3" s="190"/>
      <c r="O3" s="190"/>
      <c r="P3" s="190"/>
      <c r="Q3" s="190"/>
      <c r="R3" s="190"/>
      <c r="S3" s="190"/>
      <c r="T3" s="190"/>
      <c r="U3" s="190"/>
      <c r="V3" s="190"/>
      <c r="W3" s="190"/>
      <c r="X3" s="190"/>
      <c r="Y3" s="190"/>
      <c r="Z3" s="190"/>
      <c r="AA3" s="190"/>
      <c r="AB3" s="190"/>
      <c r="AC3" s="190"/>
      <c r="AD3" s="190"/>
      <c r="AE3" s="190"/>
      <c r="AF3" s="190"/>
      <c r="AG3" s="190"/>
      <c r="AH3" s="191"/>
    </row>
    <row r="4" spans="1:34" ht="13.5">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6"/>
    </row>
    <row r="5" spans="1:34" ht="13.5">
      <c r="A5" s="7"/>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9"/>
    </row>
    <row r="6" spans="1:34" ht="13.5">
      <c r="A6" s="7"/>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9"/>
    </row>
    <row r="7" spans="1:34" ht="13.5">
      <c r="A7" s="7"/>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9"/>
    </row>
    <row r="8" spans="1:34" ht="13.5">
      <c r="A8" s="7"/>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9"/>
    </row>
    <row r="9" spans="1:34" ht="13.5">
      <c r="A9" s="7"/>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9"/>
    </row>
    <row r="10" spans="1:34" ht="13.5">
      <c r="A10" s="7"/>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9"/>
    </row>
    <row r="11" spans="1:34" ht="13.5">
      <c r="A11" s="7"/>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9"/>
    </row>
    <row r="12" spans="1:34" ht="13.5">
      <c r="A12" s="7"/>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9"/>
    </row>
    <row r="13" spans="1:34" ht="13.5">
      <c r="A13" s="7"/>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9"/>
    </row>
    <row r="14" spans="1:34" ht="13.5">
      <c r="A14" s="7"/>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9"/>
    </row>
    <row r="15" spans="1:34" ht="13.5">
      <c r="A15" s="7"/>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9"/>
    </row>
    <row r="16" spans="1:34" ht="13.5">
      <c r="A16" s="7"/>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9"/>
    </row>
    <row r="17" spans="1:34" ht="13.5">
      <c r="A17" s="7"/>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9"/>
    </row>
    <row r="18" spans="1:34" ht="13.5">
      <c r="A18" s="7"/>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9"/>
    </row>
    <row r="19" spans="1:34" ht="13.5">
      <c r="A19" s="7"/>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9"/>
    </row>
    <row r="20" spans="1:34" ht="13.5">
      <c r="A20" s="7"/>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9"/>
    </row>
    <row r="21" spans="1:34" ht="13.5">
      <c r="A21" s="7"/>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9"/>
    </row>
    <row r="22" spans="1:34" ht="13.5">
      <c r="A22" s="7"/>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9"/>
    </row>
    <row r="23" spans="1:34" ht="13.5">
      <c r="A23" s="7"/>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9"/>
    </row>
    <row r="24" spans="1:34" ht="13.5">
      <c r="A24" s="7"/>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9"/>
    </row>
    <row r="25" spans="1:34" ht="13.5">
      <c r="A25" s="7"/>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9"/>
    </row>
    <row r="26" spans="1:34" ht="13.5">
      <c r="A26" s="7"/>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9"/>
    </row>
    <row r="27" spans="1:34" ht="13.5">
      <c r="A27" s="7"/>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9"/>
    </row>
    <row r="28" spans="1:34" ht="13.5">
      <c r="A28" s="10"/>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2"/>
    </row>
    <row r="30" spans="1:34" ht="13.5">
      <c r="A30" s="189" t="s">
        <v>24</v>
      </c>
      <c r="B30" s="190"/>
      <c r="C30" s="190"/>
      <c r="D30" s="190"/>
      <c r="E30" s="190"/>
      <c r="F30" s="190"/>
      <c r="G30" s="190"/>
      <c r="H30" s="190"/>
      <c r="I30" s="190"/>
      <c r="J30" s="190"/>
      <c r="K30" s="190"/>
      <c r="L30" s="190"/>
      <c r="M30" s="190"/>
      <c r="N30" s="190"/>
      <c r="O30" s="190"/>
      <c r="P30" s="190"/>
      <c r="Q30" s="190"/>
      <c r="R30" s="190"/>
      <c r="S30" s="190"/>
      <c r="T30" s="190"/>
      <c r="U30" s="190"/>
      <c r="V30" s="190"/>
      <c r="W30" s="190"/>
      <c r="X30" s="190"/>
      <c r="Y30" s="190"/>
      <c r="Z30" s="190"/>
      <c r="AA30" s="190"/>
      <c r="AB30" s="190"/>
      <c r="AC30" s="190"/>
      <c r="AD30" s="190"/>
      <c r="AE30" s="190"/>
      <c r="AF30" s="190"/>
      <c r="AG30" s="190"/>
      <c r="AH30" s="191"/>
    </row>
    <row r="31" spans="1:34" ht="13.5">
      <c r="A31" s="4"/>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6"/>
    </row>
    <row r="32" spans="1:34" ht="13.5">
      <c r="A32" s="7"/>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9"/>
    </row>
    <row r="33" spans="1:34" ht="13.5">
      <c r="A33" s="7"/>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9"/>
    </row>
    <row r="34" spans="1:34" ht="13.5">
      <c r="A34" s="7"/>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9"/>
    </row>
    <row r="35" spans="1:34" ht="13.5">
      <c r="A35" s="7"/>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9"/>
    </row>
    <row r="36" spans="1:34" ht="13.5">
      <c r="A36" s="7"/>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9"/>
    </row>
    <row r="37" spans="1:34" ht="13.5">
      <c r="A37" s="7"/>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9"/>
    </row>
    <row r="38" spans="1:34" ht="13.5">
      <c r="A38" s="7"/>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9"/>
    </row>
    <row r="39" spans="1:34" ht="13.5">
      <c r="A39" s="7"/>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9"/>
    </row>
    <row r="40" spans="1:34" ht="13.5">
      <c r="A40" s="7"/>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9"/>
    </row>
    <row r="41" spans="1:34" ht="13.5">
      <c r="A41" s="7"/>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9"/>
    </row>
    <row r="42" spans="1:34" ht="13.5">
      <c r="A42" s="7"/>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9"/>
    </row>
    <row r="43" spans="1:34" ht="13.5">
      <c r="A43" s="7"/>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9"/>
    </row>
    <row r="44" spans="1:34" ht="13.5">
      <c r="A44" s="7"/>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9"/>
    </row>
    <row r="45" spans="1:34" ht="13.5">
      <c r="A45" s="7"/>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9"/>
    </row>
    <row r="46" spans="1:34" ht="13.5">
      <c r="A46" s="7"/>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9"/>
    </row>
    <row r="47" spans="1:34" ht="13.5">
      <c r="A47" s="7"/>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9"/>
    </row>
    <row r="48" spans="1:34" ht="13.5">
      <c r="A48" s="7"/>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9"/>
    </row>
    <row r="49" spans="1:34" ht="13.5">
      <c r="A49" s="7"/>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9"/>
    </row>
    <row r="50" spans="1:34" ht="13.5">
      <c r="A50" s="7"/>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9"/>
    </row>
    <row r="51" spans="1:34" ht="13.5">
      <c r="A51" s="7"/>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9"/>
    </row>
    <row r="52" spans="1:34" ht="13.5">
      <c r="A52" s="7"/>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9"/>
    </row>
    <row r="53" spans="1:34" ht="13.5">
      <c r="A53" s="7"/>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9"/>
    </row>
    <row r="54" spans="1:34" ht="13.5">
      <c r="A54" s="7"/>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9"/>
    </row>
    <row r="55" spans="1:34" ht="13.5">
      <c r="A55" s="10"/>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2"/>
    </row>
    <row r="57" spans="2:3" ht="13.5">
      <c r="B57" s="1" t="s">
        <v>33</v>
      </c>
      <c r="C57" s="1" t="s">
        <v>36</v>
      </c>
    </row>
  </sheetData>
  <sheetProtection/>
  <mergeCells count="2">
    <mergeCell ref="A3:AH3"/>
    <mergeCell ref="A30:AH30"/>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2:AH57"/>
  <sheetViews>
    <sheetView zoomScalePageLayoutView="0" workbookViewId="0" topLeftCell="A1">
      <selection activeCell="A3" sqref="A3"/>
    </sheetView>
  </sheetViews>
  <sheetFormatPr defaultColWidth="9.140625" defaultRowHeight="15"/>
  <cols>
    <col min="1" max="1" width="2.421875" style="0" customWidth="1"/>
    <col min="2" max="37" width="2.57421875" style="0" customWidth="1"/>
  </cols>
  <sheetData>
    <row r="2" ht="13.5">
      <c r="A2" t="s">
        <v>105</v>
      </c>
    </row>
    <row r="4" spans="1:34" ht="13.5">
      <c r="A4" s="252" t="s">
        <v>77</v>
      </c>
      <c r="B4" s="253"/>
      <c r="C4" s="253"/>
      <c r="D4" s="253"/>
      <c r="E4" s="253"/>
      <c r="F4" s="253"/>
      <c r="G4" s="253"/>
      <c r="H4" s="253"/>
      <c r="I4" s="253"/>
      <c r="J4" s="253"/>
      <c r="K4" s="253"/>
      <c r="L4" s="253"/>
      <c r="M4" s="253"/>
      <c r="N4" s="253"/>
      <c r="O4" s="253"/>
      <c r="P4" s="253"/>
      <c r="Q4" s="253"/>
      <c r="R4" s="253"/>
      <c r="S4" s="253"/>
      <c r="T4" s="253"/>
      <c r="U4" s="253"/>
      <c r="V4" s="253"/>
      <c r="W4" s="253"/>
      <c r="X4" s="253"/>
      <c r="Y4" s="253"/>
      <c r="Z4" s="253"/>
      <c r="AA4" s="253"/>
      <c r="AB4" s="253"/>
      <c r="AC4" s="253"/>
      <c r="AD4" s="253"/>
      <c r="AE4" s="253"/>
      <c r="AF4" s="253"/>
      <c r="AG4" s="253"/>
      <c r="AH4" s="254"/>
    </row>
    <row r="5" spans="1:34" ht="13.5">
      <c r="A5" s="240"/>
      <c r="B5" s="241"/>
      <c r="C5" s="241"/>
      <c r="D5" s="241"/>
      <c r="E5" s="241"/>
      <c r="F5" s="241"/>
      <c r="G5" s="241"/>
      <c r="H5" s="241"/>
      <c r="I5" s="241"/>
      <c r="J5" s="241"/>
      <c r="K5" s="241"/>
      <c r="L5" s="241"/>
      <c r="M5" s="241"/>
      <c r="N5" s="241"/>
      <c r="O5" s="241"/>
      <c r="P5" s="241"/>
      <c r="Q5" s="241"/>
      <c r="R5" s="241"/>
      <c r="S5" s="241"/>
      <c r="T5" s="241"/>
      <c r="U5" s="241"/>
      <c r="V5" s="241"/>
      <c r="W5" s="241"/>
      <c r="X5" s="241"/>
      <c r="Y5" s="241"/>
      <c r="Z5" s="241"/>
      <c r="AA5" s="241"/>
      <c r="AB5" s="241"/>
      <c r="AC5" s="241"/>
      <c r="AD5" s="241"/>
      <c r="AE5" s="241"/>
      <c r="AF5" s="241"/>
      <c r="AG5" s="241"/>
      <c r="AH5" s="242"/>
    </row>
    <row r="6" spans="1:34" ht="13.5">
      <c r="A6" s="15"/>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6"/>
    </row>
    <row r="7" spans="1:34" ht="13.5">
      <c r="A7" s="15" t="s">
        <v>78</v>
      </c>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6"/>
    </row>
    <row r="8" spans="1:34" ht="13.5">
      <c r="A8" s="15"/>
      <c r="B8" s="14"/>
      <c r="C8" s="8"/>
      <c r="D8" s="8"/>
      <c r="E8" s="8"/>
      <c r="F8" s="8"/>
      <c r="G8" s="8"/>
      <c r="H8" s="14"/>
      <c r="I8" s="14"/>
      <c r="J8" s="14"/>
      <c r="K8" s="14"/>
      <c r="L8" s="8"/>
      <c r="M8" s="8"/>
      <c r="N8" s="8"/>
      <c r="O8" s="8"/>
      <c r="P8" s="8"/>
      <c r="Q8" s="14"/>
      <c r="R8" s="14"/>
      <c r="S8" s="14"/>
      <c r="T8" s="14"/>
      <c r="U8" s="14"/>
      <c r="V8" s="14"/>
      <c r="W8" s="14"/>
      <c r="X8" s="14"/>
      <c r="Y8" s="14"/>
      <c r="Z8" s="14"/>
      <c r="AA8" s="14"/>
      <c r="AB8" s="14"/>
      <c r="AC8" s="14"/>
      <c r="AD8" s="14"/>
      <c r="AE8" s="14"/>
      <c r="AF8" s="14"/>
      <c r="AG8" s="14"/>
      <c r="AH8" s="16"/>
    </row>
    <row r="9" spans="1:34" ht="13.5">
      <c r="A9" s="15"/>
      <c r="B9" s="14"/>
      <c r="C9" s="307" t="s">
        <v>20</v>
      </c>
      <c r="D9" s="307"/>
      <c r="E9" s="442"/>
      <c r="F9" s="443"/>
      <c r="G9" s="444"/>
      <c r="H9" s="307" t="s">
        <v>21</v>
      </c>
      <c r="I9" s="307"/>
      <c r="J9" s="442"/>
      <c r="K9" s="443"/>
      <c r="L9" s="444"/>
      <c r="M9" s="307" t="s">
        <v>22</v>
      </c>
      <c r="N9" s="307"/>
      <c r="O9" s="307" t="s">
        <v>70</v>
      </c>
      <c r="P9" s="307"/>
      <c r="Q9" s="307"/>
      <c r="R9" s="307"/>
      <c r="S9" s="307"/>
      <c r="T9" s="307"/>
      <c r="U9" s="307"/>
      <c r="V9" s="307"/>
      <c r="W9" s="307"/>
      <c r="X9" s="307"/>
      <c r="Y9" s="14"/>
      <c r="Z9" s="14"/>
      <c r="AA9" s="14"/>
      <c r="AB9" s="14"/>
      <c r="AC9" s="14"/>
      <c r="AD9" s="14"/>
      <c r="AE9" s="14"/>
      <c r="AF9" s="14"/>
      <c r="AG9" s="14"/>
      <c r="AH9" s="16"/>
    </row>
    <row r="10" spans="1:34" ht="13.5">
      <c r="A10" s="15"/>
      <c r="B10" s="14"/>
      <c r="C10" s="307"/>
      <c r="D10" s="307"/>
      <c r="E10" s="445"/>
      <c r="F10" s="446"/>
      <c r="G10" s="447"/>
      <c r="H10" s="307"/>
      <c r="I10" s="307"/>
      <c r="J10" s="445"/>
      <c r="K10" s="446"/>
      <c r="L10" s="447"/>
      <c r="M10" s="307"/>
      <c r="N10" s="307"/>
      <c r="O10" s="307"/>
      <c r="P10" s="307"/>
      <c r="Q10" s="307"/>
      <c r="R10" s="307"/>
      <c r="S10" s="307"/>
      <c r="T10" s="307"/>
      <c r="U10" s="307"/>
      <c r="V10" s="307"/>
      <c r="W10" s="307"/>
      <c r="X10" s="307"/>
      <c r="Y10" s="14"/>
      <c r="Z10" s="14"/>
      <c r="AA10" s="14"/>
      <c r="AB10" s="14"/>
      <c r="AC10" s="14"/>
      <c r="AD10" s="14"/>
      <c r="AE10" s="14"/>
      <c r="AF10" s="14"/>
      <c r="AG10" s="14"/>
      <c r="AH10" s="16"/>
    </row>
    <row r="11" spans="1:34" ht="13.5">
      <c r="A11" s="15"/>
      <c r="B11" s="14"/>
      <c r="C11" s="307"/>
      <c r="D11" s="307"/>
      <c r="E11" s="448"/>
      <c r="F11" s="449"/>
      <c r="G11" s="450"/>
      <c r="H11" s="307"/>
      <c r="I11" s="307"/>
      <c r="J11" s="448"/>
      <c r="K11" s="449"/>
      <c r="L11" s="450"/>
      <c r="M11" s="307"/>
      <c r="N11" s="307"/>
      <c r="O11" s="307"/>
      <c r="P11" s="307"/>
      <c r="Q11" s="307"/>
      <c r="R11" s="307"/>
      <c r="S11" s="307"/>
      <c r="T11" s="307"/>
      <c r="U11" s="307"/>
      <c r="V11" s="307"/>
      <c r="W11" s="307"/>
      <c r="X11" s="307"/>
      <c r="Y11" s="14"/>
      <c r="Z11" s="14"/>
      <c r="AA11" s="14"/>
      <c r="AB11" s="14"/>
      <c r="AC11" s="14"/>
      <c r="AD11" s="14"/>
      <c r="AE11" s="14"/>
      <c r="AF11" s="14"/>
      <c r="AG11" s="14"/>
      <c r="AH11" s="16"/>
    </row>
    <row r="12" spans="1:34" ht="13.5">
      <c r="A12" s="15"/>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6"/>
    </row>
    <row r="13" spans="1:34" ht="13.5">
      <c r="A13" s="15" t="s">
        <v>71</v>
      </c>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6"/>
    </row>
    <row r="14" spans="1:34" ht="13.5">
      <c r="A14" s="15"/>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6"/>
    </row>
    <row r="15" spans="1:34" ht="13.5">
      <c r="A15" s="15"/>
      <c r="B15" s="30"/>
      <c r="C15" s="406" t="s">
        <v>72</v>
      </c>
      <c r="D15" s="406"/>
      <c r="E15" s="406"/>
      <c r="F15" s="406"/>
      <c r="G15" s="406"/>
      <c r="H15" s="406"/>
      <c r="I15" s="406"/>
      <c r="J15" s="406"/>
      <c r="K15" s="406"/>
      <c r="L15" s="406"/>
      <c r="M15" s="406" t="s">
        <v>73</v>
      </c>
      <c r="N15" s="406"/>
      <c r="O15" s="406"/>
      <c r="P15" s="406"/>
      <c r="Q15" s="406"/>
      <c r="R15" s="406"/>
      <c r="S15" s="406"/>
      <c r="T15" s="406"/>
      <c r="U15" s="406"/>
      <c r="V15" s="406"/>
      <c r="W15" s="406"/>
      <c r="X15" s="406"/>
      <c r="Y15" s="406"/>
      <c r="Z15" s="406"/>
      <c r="AA15" s="406"/>
      <c r="AB15" s="406"/>
      <c r="AC15" s="406" t="s">
        <v>74</v>
      </c>
      <c r="AD15" s="406"/>
      <c r="AE15" s="406"/>
      <c r="AF15" s="406"/>
      <c r="AG15" s="406"/>
      <c r="AH15" s="16"/>
    </row>
    <row r="16" spans="1:34" ht="13.5">
      <c r="A16" s="15"/>
      <c r="B16" s="406">
        <v>1</v>
      </c>
      <c r="C16" s="408"/>
      <c r="D16" s="408"/>
      <c r="E16" s="408"/>
      <c r="F16" s="408"/>
      <c r="G16" s="408"/>
      <c r="H16" s="408"/>
      <c r="I16" s="408"/>
      <c r="J16" s="408"/>
      <c r="K16" s="408"/>
      <c r="L16" s="408"/>
      <c r="M16" s="451"/>
      <c r="N16" s="451"/>
      <c r="O16" s="451"/>
      <c r="P16" s="451"/>
      <c r="Q16" s="451"/>
      <c r="R16" s="451"/>
      <c r="S16" s="451"/>
      <c r="T16" s="451"/>
      <c r="U16" s="451"/>
      <c r="V16" s="451"/>
      <c r="W16" s="451"/>
      <c r="X16" s="451"/>
      <c r="Y16" s="451"/>
      <c r="Z16" s="451"/>
      <c r="AA16" s="451"/>
      <c r="AB16" s="451"/>
      <c r="AC16" s="452"/>
      <c r="AD16" s="452"/>
      <c r="AE16" s="453"/>
      <c r="AF16" s="258" t="s">
        <v>21</v>
      </c>
      <c r="AG16" s="406"/>
      <c r="AH16" s="16"/>
    </row>
    <row r="17" spans="1:34" ht="13.5">
      <c r="A17" s="15"/>
      <c r="B17" s="406"/>
      <c r="C17" s="408"/>
      <c r="D17" s="408"/>
      <c r="E17" s="408"/>
      <c r="F17" s="408"/>
      <c r="G17" s="408"/>
      <c r="H17" s="408"/>
      <c r="I17" s="408"/>
      <c r="J17" s="408"/>
      <c r="K17" s="408"/>
      <c r="L17" s="408"/>
      <c r="M17" s="451"/>
      <c r="N17" s="451"/>
      <c r="O17" s="451"/>
      <c r="P17" s="451"/>
      <c r="Q17" s="451"/>
      <c r="R17" s="451"/>
      <c r="S17" s="451"/>
      <c r="T17" s="451"/>
      <c r="U17" s="451"/>
      <c r="V17" s="451"/>
      <c r="W17" s="451"/>
      <c r="X17" s="451"/>
      <c r="Y17" s="451"/>
      <c r="Z17" s="451"/>
      <c r="AA17" s="451"/>
      <c r="AB17" s="451"/>
      <c r="AC17" s="452"/>
      <c r="AD17" s="452"/>
      <c r="AE17" s="453"/>
      <c r="AF17" s="258"/>
      <c r="AG17" s="406"/>
      <c r="AH17" s="16"/>
    </row>
    <row r="18" spans="1:34" ht="13.5">
      <c r="A18" s="15"/>
      <c r="B18" s="406"/>
      <c r="C18" s="408"/>
      <c r="D18" s="408"/>
      <c r="E18" s="408"/>
      <c r="F18" s="408"/>
      <c r="G18" s="408"/>
      <c r="H18" s="408"/>
      <c r="I18" s="408"/>
      <c r="J18" s="408"/>
      <c r="K18" s="408"/>
      <c r="L18" s="408"/>
      <c r="M18" s="451"/>
      <c r="N18" s="451"/>
      <c r="O18" s="451"/>
      <c r="P18" s="451"/>
      <c r="Q18" s="451"/>
      <c r="R18" s="451"/>
      <c r="S18" s="451"/>
      <c r="T18" s="451"/>
      <c r="U18" s="451"/>
      <c r="V18" s="451"/>
      <c r="W18" s="451"/>
      <c r="X18" s="451"/>
      <c r="Y18" s="451"/>
      <c r="Z18" s="451"/>
      <c r="AA18" s="451"/>
      <c r="AB18" s="451"/>
      <c r="AC18" s="452"/>
      <c r="AD18" s="452"/>
      <c r="AE18" s="453"/>
      <c r="AF18" s="258"/>
      <c r="AG18" s="406"/>
      <c r="AH18" s="16"/>
    </row>
    <row r="19" spans="1:34" ht="13.5">
      <c r="A19" s="15"/>
      <c r="B19" s="406">
        <v>2</v>
      </c>
      <c r="C19" s="408"/>
      <c r="D19" s="408"/>
      <c r="E19" s="408"/>
      <c r="F19" s="408"/>
      <c r="G19" s="408"/>
      <c r="H19" s="408"/>
      <c r="I19" s="408"/>
      <c r="J19" s="408"/>
      <c r="K19" s="408"/>
      <c r="L19" s="408"/>
      <c r="M19" s="451"/>
      <c r="N19" s="451"/>
      <c r="O19" s="451"/>
      <c r="P19" s="451"/>
      <c r="Q19" s="451"/>
      <c r="R19" s="451"/>
      <c r="S19" s="451"/>
      <c r="T19" s="451"/>
      <c r="U19" s="451"/>
      <c r="V19" s="451"/>
      <c r="W19" s="451"/>
      <c r="X19" s="451"/>
      <c r="Y19" s="451"/>
      <c r="Z19" s="451"/>
      <c r="AA19" s="451"/>
      <c r="AB19" s="451"/>
      <c r="AC19" s="452"/>
      <c r="AD19" s="452"/>
      <c r="AE19" s="453"/>
      <c r="AF19" s="258" t="s">
        <v>21</v>
      </c>
      <c r="AG19" s="406"/>
      <c r="AH19" s="16"/>
    </row>
    <row r="20" spans="1:34" ht="13.5">
      <c r="A20" s="15"/>
      <c r="B20" s="406"/>
      <c r="C20" s="408"/>
      <c r="D20" s="408"/>
      <c r="E20" s="408"/>
      <c r="F20" s="408"/>
      <c r="G20" s="408"/>
      <c r="H20" s="408"/>
      <c r="I20" s="408"/>
      <c r="J20" s="408"/>
      <c r="K20" s="408"/>
      <c r="L20" s="408"/>
      <c r="M20" s="451"/>
      <c r="N20" s="451"/>
      <c r="O20" s="451"/>
      <c r="P20" s="451"/>
      <c r="Q20" s="451"/>
      <c r="R20" s="451"/>
      <c r="S20" s="451"/>
      <c r="T20" s="451"/>
      <c r="U20" s="451"/>
      <c r="V20" s="451"/>
      <c r="W20" s="451"/>
      <c r="X20" s="451"/>
      <c r="Y20" s="451"/>
      <c r="Z20" s="451"/>
      <c r="AA20" s="451"/>
      <c r="AB20" s="451"/>
      <c r="AC20" s="452"/>
      <c r="AD20" s="452"/>
      <c r="AE20" s="453"/>
      <c r="AF20" s="258"/>
      <c r="AG20" s="406"/>
      <c r="AH20" s="16"/>
    </row>
    <row r="21" spans="1:34" ht="13.5">
      <c r="A21" s="15"/>
      <c r="B21" s="406"/>
      <c r="C21" s="408"/>
      <c r="D21" s="408"/>
      <c r="E21" s="408"/>
      <c r="F21" s="408"/>
      <c r="G21" s="408"/>
      <c r="H21" s="408"/>
      <c r="I21" s="408"/>
      <c r="J21" s="408"/>
      <c r="K21" s="408"/>
      <c r="L21" s="408"/>
      <c r="M21" s="451"/>
      <c r="N21" s="451"/>
      <c r="O21" s="451"/>
      <c r="P21" s="451"/>
      <c r="Q21" s="451"/>
      <c r="R21" s="451"/>
      <c r="S21" s="451"/>
      <c r="T21" s="451"/>
      <c r="U21" s="451"/>
      <c r="V21" s="451"/>
      <c r="W21" s="451"/>
      <c r="X21" s="451"/>
      <c r="Y21" s="451"/>
      <c r="Z21" s="451"/>
      <c r="AA21" s="451"/>
      <c r="AB21" s="451"/>
      <c r="AC21" s="452"/>
      <c r="AD21" s="452"/>
      <c r="AE21" s="453"/>
      <c r="AF21" s="258"/>
      <c r="AG21" s="406"/>
      <c r="AH21" s="16"/>
    </row>
    <row r="22" spans="1:34" ht="13.5">
      <c r="A22" s="15"/>
      <c r="B22" s="406">
        <v>3</v>
      </c>
      <c r="C22" s="408"/>
      <c r="D22" s="408"/>
      <c r="E22" s="408"/>
      <c r="F22" s="408"/>
      <c r="G22" s="408"/>
      <c r="H22" s="408"/>
      <c r="I22" s="408"/>
      <c r="J22" s="408"/>
      <c r="K22" s="408"/>
      <c r="L22" s="408"/>
      <c r="M22" s="451"/>
      <c r="N22" s="451"/>
      <c r="O22" s="451"/>
      <c r="P22" s="451"/>
      <c r="Q22" s="451"/>
      <c r="R22" s="451"/>
      <c r="S22" s="451"/>
      <c r="T22" s="451"/>
      <c r="U22" s="451"/>
      <c r="V22" s="451"/>
      <c r="W22" s="451"/>
      <c r="X22" s="451"/>
      <c r="Y22" s="451"/>
      <c r="Z22" s="451"/>
      <c r="AA22" s="451"/>
      <c r="AB22" s="451"/>
      <c r="AC22" s="452"/>
      <c r="AD22" s="452"/>
      <c r="AE22" s="453"/>
      <c r="AF22" s="258" t="s">
        <v>21</v>
      </c>
      <c r="AG22" s="406"/>
      <c r="AH22" s="16"/>
    </row>
    <row r="23" spans="1:34" ht="13.5">
      <c r="A23" s="15"/>
      <c r="B23" s="406"/>
      <c r="C23" s="408"/>
      <c r="D23" s="408"/>
      <c r="E23" s="408"/>
      <c r="F23" s="408"/>
      <c r="G23" s="408"/>
      <c r="H23" s="408"/>
      <c r="I23" s="408"/>
      <c r="J23" s="408"/>
      <c r="K23" s="408"/>
      <c r="L23" s="408"/>
      <c r="M23" s="451"/>
      <c r="N23" s="451"/>
      <c r="O23" s="451"/>
      <c r="P23" s="451"/>
      <c r="Q23" s="451"/>
      <c r="R23" s="451"/>
      <c r="S23" s="451"/>
      <c r="T23" s="451"/>
      <c r="U23" s="451"/>
      <c r="V23" s="451"/>
      <c r="W23" s="451"/>
      <c r="X23" s="451"/>
      <c r="Y23" s="451"/>
      <c r="Z23" s="451"/>
      <c r="AA23" s="451"/>
      <c r="AB23" s="451"/>
      <c r="AC23" s="452"/>
      <c r="AD23" s="452"/>
      <c r="AE23" s="453"/>
      <c r="AF23" s="258"/>
      <c r="AG23" s="406"/>
      <c r="AH23" s="16"/>
    </row>
    <row r="24" spans="1:34" ht="13.5">
      <c r="A24" s="15"/>
      <c r="B24" s="406"/>
      <c r="C24" s="408"/>
      <c r="D24" s="408"/>
      <c r="E24" s="408"/>
      <c r="F24" s="408"/>
      <c r="G24" s="408"/>
      <c r="H24" s="408"/>
      <c r="I24" s="408"/>
      <c r="J24" s="408"/>
      <c r="K24" s="408"/>
      <c r="L24" s="408"/>
      <c r="M24" s="451"/>
      <c r="N24" s="451"/>
      <c r="O24" s="451"/>
      <c r="P24" s="451"/>
      <c r="Q24" s="451"/>
      <c r="R24" s="451"/>
      <c r="S24" s="451"/>
      <c r="T24" s="451"/>
      <c r="U24" s="451"/>
      <c r="V24" s="451"/>
      <c r="W24" s="451"/>
      <c r="X24" s="451"/>
      <c r="Y24" s="451"/>
      <c r="Z24" s="451"/>
      <c r="AA24" s="451"/>
      <c r="AB24" s="451"/>
      <c r="AC24" s="452"/>
      <c r="AD24" s="452"/>
      <c r="AE24" s="453"/>
      <c r="AF24" s="258"/>
      <c r="AG24" s="406"/>
      <c r="AH24" s="16"/>
    </row>
    <row r="25" spans="1:34" ht="13.5">
      <c r="A25" s="15"/>
      <c r="B25" s="406">
        <v>4</v>
      </c>
      <c r="C25" s="408"/>
      <c r="D25" s="408"/>
      <c r="E25" s="408"/>
      <c r="F25" s="408"/>
      <c r="G25" s="408"/>
      <c r="H25" s="408"/>
      <c r="I25" s="408"/>
      <c r="J25" s="408"/>
      <c r="K25" s="408"/>
      <c r="L25" s="408"/>
      <c r="M25" s="451"/>
      <c r="N25" s="451"/>
      <c r="O25" s="451"/>
      <c r="P25" s="451"/>
      <c r="Q25" s="451"/>
      <c r="R25" s="451"/>
      <c r="S25" s="451"/>
      <c r="T25" s="451"/>
      <c r="U25" s="451"/>
      <c r="V25" s="451"/>
      <c r="W25" s="451"/>
      <c r="X25" s="451"/>
      <c r="Y25" s="451"/>
      <c r="Z25" s="451"/>
      <c r="AA25" s="451"/>
      <c r="AB25" s="451"/>
      <c r="AC25" s="452"/>
      <c r="AD25" s="452"/>
      <c r="AE25" s="453"/>
      <c r="AF25" s="258" t="s">
        <v>21</v>
      </c>
      <c r="AG25" s="406"/>
      <c r="AH25" s="16"/>
    </row>
    <row r="26" spans="1:34" ht="13.5">
      <c r="A26" s="15"/>
      <c r="B26" s="406"/>
      <c r="C26" s="408"/>
      <c r="D26" s="408"/>
      <c r="E26" s="408"/>
      <c r="F26" s="408"/>
      <c r="G26" s="408"/>
      <c r="H26" s="408"/>
      <c r="I26" s="408"/>
      <c r="J26" s="408"/>
      <c r="K26" s="408"/>
      <c r="L26" s="408"/>
      <c r="M26" s="451"/>
      <c r="N26" s="451"/>
      <c r="O26" s="451"/>
      <c r="P26" s="451"/>
      <c r="Q26" s="451"/>
      <c r="R26" s="451"/>
      <c r="S26" s="451"/>
      <c r="T26" s="451"/>
      <c r="U26" s="451"/>
      <c r="V26" s="451"/>
      <c r="W26" s="451"/>
      <c r="X26" s="451"/>
      <c r="Y26" s="451"/>
      <c r="Z26" s="451"/>
      <c r="AA26" s="451"/>
      <c r="AB26" s="451"/>
      <c r="AC26" s="452"/>
      <c r="AD26" s="452"/>
      <c r="AE26" s="453"/>
      <c r="AF26" s="258"/>
      <c r="AG26" s="406"/>
      <c r="AH26" s="16"/>
    </row>
    <row r="27" spans="1:34" ht="13.5">
      <c r="A27" s="15"/>
      <c r="B27" s="406"/>
      <c r="C27" s="408"/>
      <c r="D27" s="408"/>
      <c r="E27" s="408"/>
      <c r="F27" s="408"/>
      <c r="G27" s="408"/>
      <c r="H27" s="408"/>
      <c r="I27" s="408"/>
      <c r="J27" s="408"/>
      <c r="K27" s="408"/>
      <c r="L27" s="408"/>
      <c r="M27" s="451"/>
      <c r="N27" s="451"/>
      <c r="O27" s="451"/>
      <c r="P27" s="451"/>
      <c r="Q27" s="451"/>
      <c r="R27" s="451"/>
      <c r="S27" s="451"/>
      <c r="T27" s="451"/>
      <c r="U27" s="451"/>
      <c r="V27" s="451"/>
      <c r="W27" s="451"/>
      <c r="X27" s="451"/>
      <c r="Y27" s="451"/>
      <c r="Z27" s="451"/>
      <c r="AA27" s="451"/>
      <c r="AB27" s="451"/>
      <c r="AC27" s="452"/>
      <c r="AD27" s="452"/>
      <c r="AE27" s="453"/>
      <c r="AF27" s="258"/>
      <c r="AG27" s="406"/>
      <c r="AH27" s="16"/>
    </row>
    <row r="28" spans="1:34" ht="13.5">
      <c r="A28" s="15"/>
      <c r="B28" s="406">
        <v>5</v>
      </c>
      <c r="C28" s="408"/>
      <c r="D28" s="408"/>
      <c r="E28" s="408"/>
      <c r="F28" s="408"/>
      <c r="G28" s="408"/>
      <c r="H28" s="408"/>
      <c r="I28" s="408"/>
      <c r="J28" s="408"/>
      <c r="K28" s="408"/>
      <c r="L28" s="408"/>
      <c r="M28" s="451"/>
      <c r="N28" s="451"/>
      <c r="O28" s="451"/>
      <c r="P28" s="451"/>
      <c r="Q28" s="451"/>
      <c r="R28" s="451"/>
      <c r="S28" s="451"/>
      <c r="T28" s="451"/>
      <c r="U28" s="451"/>
      <c r="V28" s="451"/>
      <c r="W28" s="451"/>
      <c r="X28" s="451"/>
      <c r="Y28" s="451"/>
      <c r="Z28" s="451"/>
      <c r="AA28" s="451"/>
      <c r="AB28" s="451"/>
      <c r="AC28" s="452"/>
      <c r="AD28" s="452"/>
      <c r="AE28" s="453"/>
      <c r="AF28" s="258" t="s">
        <v>21</v>
      </c>
      <c r="AG28" s="406"/>
      <c r="AH28" s="16"/>
    </row>
    <row r="29" spans="1:34" ht="13.5">
      <c r="A29" s="15"/>
      <c r="B29" s="406"/>
      <c r="C29" s="408"/>
      <c r="D29" s="408"/>
      <c r="E29" s="408"/>
      <c r="F29" s="408"/>
      <c r="G29" s="408"/>
      <c r="H29" s="408"/>
      <c r="I29" s="408"/>
      <c r="J29" s="408"/>
      <c r="K29" s="408"/>
      <c r="L29" s="408"/>
      <c r="M29" s="451"/>
      <c r="N29" s="451"/>
      <c r="O29" s="451"/>
      <c r="P29" s="451"/>
      <c r="Q29" s="451"/>
      <c r="R29" s="451"/>
      <c r="S29" s="451"/>
      <c r="T29" s="451"/>
      <c r="U29" s="451"/>
      <c r="V29" s="451"/>
      <c r="W29" s="451"/>
      <c r="X29" s="451"/>
      <c r="Y29" s="451"/>
      <c r="Z29" s="451"/>
      <c r="AA29" s="451"/>
      <c r="AB29" s="451"/>
      <c r="AC29" s="452"/>
      <c r="AD29" s="452"/>
      <c r="AE29" s="453"/>
      <c r="AF29" s="258"/>
      <c r="AG29" s="406"/>
      <c r="AH29" s="16"/>
    </row>
    <row r="30" spans="1:34" ht="13.5">
      <c r="A30" s="15"/>
      <c r="B30" s="406"/>
      <c r="C30" s="408"/>
      <c r="D30" s="408"/>
      <c r="E30" s="408"/>
      <c r="F30" s="408"/>
      <c r="G30" s="408"/>
      <c r="H30" s="408"/>
      <c r="I30" s="408"/>
      <c r="J30" s="408"/>
      <c r="K30" s="408"/>
      <c r="L30" s="408"/>
      <c r="M30" s="451"/>
      <c r="N30" s="451"/>
      <c r="O30" s="451"/>
      <c r="P30" s="451"/>
      <c r="Q30" s="451"/>
      <c r="R30" s="451"/>
      <c r="S30" s="451"/>
      <c r="T30" s="451"/>
      <c r="U30" s="451"/>
      <c r="V30" s="451"/>
      <c r="W30" s="451"/>
      <c r="X30" s="451"/>
      <c r="Y30" s="451"/>
      <c r="Z30" s="451"/>
      <c r="AA30" s="451"/>
      <c r="AB30" s="451"/>
      <c r="AC30" s="452"/>
      <c r="AD30" s="452"/>
      <c r="AE30" s="453"/>
      <c r="AF30" s="258"/>
      <c r="AG30" s="406"/>
      <c r="AH30" s="16"/>
    </row>
    <row r="31" spans="1:34" ht="13.5">
      <c r="A31" s="15"/>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6"/>
    </row>
    <row r="32" spans="1:34" ht="13.5">
      <c r="A32" s="15"/>
      <c r="B32" s="14"/>
      <c r="C32" s="29" t="s">
        <v>75</v>
      </c>
      <c r="D32" s="14" t="s">
        <v>76</v>
      </c>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6"/>
    </row>
    <row r="33" spans="1:34" ht="13.5">
      <c r="A33" s="15"/>
      <c r="B33" s="14"/>
      <c r="C33" s="14"/>
      <c r="D33" s="14" t="s">
        <v>215</v>
      </c>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6"/>
    </row>
    <row r="34" spans="1:34" ht="13.5">
      <c r="A34" s="15"/>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6"/>
    </row>
    <row r="35" spans="1:34" ht="13.5">
      <c r="A35" s="15"/>
      <c r="B35" s="14"/>
      <c r="C35" s="29" t="s">
        <v>75</v>
      </c>
      <c r="D35" s="14" t="s">
        <v>260</v>
      </c>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6"/>
    </row>
    <row r="36" spans="1:34" ht="13.5">
      <c r="A36" s="15"/>
      <c r="B36" s="14"/>
      <c r="C36" s="14"/>
      <c r="D36" s="165"/>
      <c r="E36" s="165"/>
      <c r="F36" s="165"/>
      <c r="G36" s="165"/>
      <c r="H36" s="165"/>
      <c r="I36" s="165"/>
      <c r="J36" s="165"/>
      <c r="K36" s="165"/>
      <c r="L36" s="165"/>
      <c r="M36" s="165"/>
      <c r="N36" s="165"/>
      <c r="O36" s="165"/>
      <c r="P36" s="165"/>
      <c r="Q36" s="165"/>
      <c r="R36" s="165"/>
      <c r="S36" s="165"/>
      <c r="T36" s="165"/>
      <c r="U36" s="165"/>
      <c r="V36" s="165"/>
      <c r="W36" s="165"/>
      <c r="X36" s="165"/>
      <c r="Y36" s="165"/>
      <c r="Z36" s="165"/>
      <c r="AA36" s="165"/>
      <c r="AB36" s="165"/>
      <c r="AC36" s="165"/>
      <c r="AD36" s="165"/>
      <c r="AE36" s="165"/>
      <c r="AF36" s="165"/>
      <c r="AG36" s="165"/>
      <c r="AH36" s="16"/>
    </row>
    <row r="37" spans="1:34" ht="13.5">
      <c r="A37" s="15"/>
      <c r="B37" s="14"/>
      <c r="C37" s="14"/>
      <c r="D37" s="165"/>
      <c r="E37" s="165"/>
      <c r="F37" s="165"/>
      <c r="G37" s="165"/>
      <c r="H37" s="165"/>
      <c r="I37" s="165"/>
      <c r="J37" s="165"/>
      <c r="K37" s="165"/>
      <c r="L37" s="165"/>
      <c r="M37" s="165"/>
      <c r="N37" s="165"/>
      <c r="O37" s="165"/>
      <c r="P37" s="165"/>
      <c r="Q37" s="165"/>
      <c r="R37" s="165"/>
      <c r="S37" s="165"/>
      <c r="T37" s="165"/>
      <c r="U37" s="165"/>
      <c r="V37" s="165"/>
      <c r="W37" s="165"/>
      <c r="X37" s="165"/>
      <c r="Y37" s="165"/>
      <c r="Z37" s="165"/>
      <c r="AA37" s="165"/>
      <c r="AB37" s="165"/>
      <c r="AC37" s="165"/>
      <c r="AD37" s="165"/>
      <c r="AE37" s="165"/>
      <c r="AF37" s="165"/>
      <c r="AG37" s="165"/>
      <c r="AH37" s="16"/>
    </row>
    <row r="38" spans="1:34" ht="13.5">
      <c r="A38" s="15"/>
      <c r="B38" s="14"/>
      <c r="C38" s="14"/>
      <c r="D38" s="165"/>
      <c r="E38" s="165"/>
      <c r="F38" s="165"/>
      <c r="G38" s="165"/>
      <c r="H38" s="165"/>
      <c r="I38" s="165"/>
      <c r="J38" s="165"/>
      <c r="K38" s="165"/>
      <c r="L38" s="165"/>
      <c r="M38" s="165"/>
      <c r="N38" s="165"/>
      <c r="O38" s="165"/>
      <c r="P38" s="165"/>
      <c r="Q38" s="165"/>
      <c r="R38" s="165"/>
      <c r="S38" s="165"/>
      <c r="T38" s="165"/>
      <c r="U38" s="165"/>
      <c r="V38" s="165"/>
      <c r="W38" s="165"/>
      <c r="X38" s="165"/>
      <c r="Y38" s="165"/>
      <c r="Z38" s="165"/>
      <c r="AA38" s="165"/>
      <c r="AB38" s="165"/>
      <c r="AC38" s="165"/>
      <c r="AD38" s="165"/>
      <c r="AE38" s="165"/>
      <c r="AF38" s="165"/>
      <c r="AG38" s="165"/>
      <c r="AH38" s="16"/>
    </row>
    <row r="39" spans="1:34" ht="13.5">
      <c r="A39" s="15"/>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6"/>
    </row>
    <row r="40" spans="1:34" ht="13.5">
      <c r="A40" s="15"/>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6"/>
    </row>
    <row r="41" spans="1:34" ht="13.5">
      <c r="A41" s="15"/>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6"/>
    </row>
    <row r="42" spans="1:34" ht="13.5">
      <c r="A42" s="15"/>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6"/>
    </row>
    <row r="43" spans="1:34" ht="13.5">
      <c r="A43" s="15"/>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6"/>
    </row>
    <row r="44" spans="1:34" ht="13.5">
      <c r="A44" s="15"/>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6"/>
    </row>
    <row r="45" spans="1:34" ht="13.5">
      <c r="A45" s="15"/>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6"/>
    </row>
    <row r="46" spans="1:34" ht="13.5">
      <c r="A46" s="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6"/>
    </row>
    <row r="47" spans="1:34" ht="13.5">
      <c r="A47" s="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6"/>
    </row>
    <row r="48" spans="1:34" ht="13.5">
      <c r="A48" s="15"/>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6"/>
    </row>
    <row r="49" spans="1:34" ht="13.5">
      <c r="A49" s="15"/>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6"/>
    </row>
    <row r="50" spans="1:34" ht="13.5">
      <c r="A50" s="15"/>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6"/>
    </row>
    <row r="51" spans="1:34" ht="13.5">
      <c r="A51" s="15"/>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6"/>
    </row>
    <row r="52" spans="1:34" ht="13.5">
      <c r="A52" s="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6"/>
    </row>
    <row r="53" spans="1:34" ht="13.5">
      <c r="A53" s="15"/>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6"/>
    </row>
    <row r="54" spans="1:34" ht="13.5">
      <c r="A54" s="15"/>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6"/>
    </row>
    <row r="55" spans="1:34" ht="13.5">
      <c r="A55" s="15"/>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6"/>
    </row>
    <row r="56" spans="1:34" ht="13.5">
      <c r="A56" s="15"/>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6"/>
    </row>
    <row r="57" spans="1:34" ht="13.5">
      <c r="A57" s="17"/>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8"/>
    </row>
  </sheetData>
  <sheetProtection password="D73A" sheet="1"/>
  <mergeCells count="35">
    <mergeCell ref="B25:B27"/>
    <mergeCell ref="C25:L27"/>
    <mergeCell ref="M25:AB27"/>
    <mergeCell ref="AC25:AE27"/>
    <mergeCell ref="AF25:AG27"/>
    <mergeCell ref="B28:B30"/>
    <mergeCell ref="C28:L30"/>
    <mergeCell ref="M28:AB30"/>
    <mergeCell ref="AC28:AE30"/>
    <mergeCell ref="AF28:AG30"/>
    <mergeCell ref="B19:B21"/>
    <mergeCell ref="C19:L21"/>
    <mergeCell ref="M19:AB21"/>
    <mergeCell ref="AC19:AE21"/>
    <mergeCell ref="AF19:AG21"/>
    <mergeCell ref="B22:B24"/>
    <mergeCell ref="C22:L24"/>
    <mergeCell ref="M22:AB24"/>
    <mergeCell ref="AC22:AE24"/>
    <mergeCell ref="AF22:AG24"/>
    <mergeCell ref="C15:L15"/>
    <mergeCell ref="M15:AB15"/>
    <mergeCell ref="AC15:AG15"/>
    <mergeCell ref="B16:B18"/>
    <mergeCell ref="C16:L18"/>
    <mergeCell ref="M16:AB18"/>
    <mergeCell ref="AC16:AE18"/>
    <mergeCell ref="AF16:AG18"/>
    <mergeCell ref="A4:AH5"/>
    <mergeCell ref="C9:D11"/>
    <mergeCell ref="E9:G11"/>
    <mergeCell ref="H9:I11"/>
    <mergeCell ref="J9:L11"/>
    <mergeCell ref="M9:N11"/>
    <mergeCell ref="O9:X11"/>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1:Q54"/>
  <sheetViews>
    <sheetView showGridLines="0" showZeros="0" view="pageBreakPreview" zoomScale="91" zoomScaleSheetLayoutView="91" zoomScalePageLayoutView="0" workbookViewId="0" topLeftCell="A1">
      <pane xSplit="9" ySplit="5" topLeftCell="J6" activePane="bottomRight" state="frozen"/>
      <selection pane="topLeft" activeCell="AM10" sqref="AM10"/>
      <selection pane="topRight" activeCell="AM10" sqref="AM10"/>
      <selection pane="bottomLeft" activeCell="AM10" sqref="AM10"/>
      <selection pane="bottomRight" activeCell="N53" sqref="N53"/>
    </sheetView>
  </sheetViews>
  <sheetFormatPr defaultColWidth="9.140625" defaultRowHeight="15"/>
  <cols>
    <col min="1" max="1" width="1.57421875" style="43" customWidth="1"/>
    <col min="2" max="2" width="1.8515625" style="43" customWidth="1"/>
    <col min="3" max="3" width="4.140625" style="43" customWidth="1"/>
    <col min="4" max="4" width="5.28125" style="43" customWidth="1"/>
    <col min="5" max="5" width="12.28125" style="43" customWidth="1"/>
    <col min="6" max="6" width="13.00390625" style="43" customWidth="1"/>
    <col min="7" max="7" width="15.140625" style="43" customWidth="1"/>
    <col min="8" max="8" width="14.57421875" style="43" customWidth="1"/>
    <col min="9" max="9" width="6.7109375" style="43" customWidth="1"/>
    <col min="10" max="10" width="12.57421875" style="43" customWidth="1"/>
    <col min="11" max="11" width="8.28125" style="43" customWidth="1"/>
    <col min="12" max="12" width="15.421875" style="43" customWidth="1"/>
    <col min="13" max="13" width="9.421875" style="44" customWidth="1"/>
    <col min="14" max="14" width="15.57421875" style="43" customWidth="1"/>
    <col min="15" max="15" width="9.00390625" style="51" customWidth="1"/>
    <col min="16" max="16" width="9.140625" style="43" customWidth="1"/>
    <col min="17" max="17" width="14.8515625" style="43" customWidth="1"/>
    <col min="18" max="16384" width="9.00390625" style="43" customWidth="1"/>
  </cols>
  <sheetData>
    <row r="1" spans="15:17" ht="13.5">
      <c r="O1" s="454"/>
      <c r="P1" s="454"/>
      <c r="Q1" s="45"/>
    </row>
    <row r="2" spans="2:17" ht="23.25" customHeight="1" thickBot="1">
      <c r="B2" s="46"/>
      <c r="C2" s="47" t="s">
        <v>107</v>
      </c>
      <c r="D2" s="48"/>
      <c r="E2" s="48"/>
      <c r="F2" s="48"/>
      <c r="G2" s="48"/>
      <c r="H2" s="49"/>
      <c r="I2" s="48"/>
      <c r="J2" s="50"/>
      <c r="K2" s="50"/>
      <c r="L2" s="50"/>
      <c r="M2" s="50"/>
      <c r="P2" s="52"/>
      <c r="Q2" s="155" t="s">
        <v>219</v>
      </c>
    </row>
    <row r="3" spans="2:17" s="44" customFormat="1" ht="54" customHeight="1">
      <c r="B3" s="53"/>
      <c r="C3" s="54"/>
      <c r="D3" s="455" t="s">
        <v>108</v>
      </c>
      <c r="E3" s="456"/>
      <c r="F3" s="456"/>
      <c r="G3" s="457"/>
      <c r="H3" s="464" t="s">
        <v>109</v>
      </c>
      <c r="I3" s="465"/>
      <c r="J3" s="466" t="s">
        <v>110</v>
      </c>
      <c r="K3" s="467"/>
      <c r="L3" s="56" t="s">
        <v>111</v>
      </c>
      <c r="M3" s="57" t="s">
        <v>112</v>
      </c>
      <c r="N3" s="58" t="s">
        <v>113</v>
      </c>
      <c r="O3" s="456" t="s">
        <v>114</v>
      </c>
      <c r="P3" s="468"/>
      <c r="Q3" s="55" t="s">
        <v>115</v>
      </c>
    </row>
    <row r="4" spans="2:17" s="44" customFormat="1" ht="30" customHeight="1">
      <c r="B4" s="53"/>
      <c r="C4" s="59"/>
      <c r="D4" s="458"/>
      <c r="E4" s="459"/>
      <c r="F4" s="459"/>
      <c r="G4" s="460"/>
      <c r="H4" s="60" t="s">
        <v>116</v>
      </c>
      <c r="I4" s="61"/>
      <c r="J4" s="62" t="s">
        <v>117</v>
      </c>
      <c r="K4" s="63"/>
      <c r="L4" s="60" t="s">
        <v>118</v>
      </c>
      <c r="M4" s="64" t="s">
        <v>119</v>
      </c>
      <c r="N4" s="64" t="s">
        <v>120</v>
      </c>
      <c r="O4" s="65" t="s">
        <v>121</v>
      </c>
      <c r="P4" s="63"/>
      <c r="Q4" s="66" t="s">
        <v>122</v>
      </c>
    </row>
    <row r="5" spans="2:17" ht="21.75" customHeight="1" thickBot="1">
      <c r="B5" s="46"/>
      <c r="C5" s="67"/>
      <c r="D5" s="461"/>
      <c r="E5" s="462"/>
      <c r="F5" s="462"/>
      <c r="G5" s="463"/>
      <c r="H5" s="68" t="s">
        <v>123</v>
      </c>
      <c r="I5" s="69" t="s">
        <v>124</v>
      </c>
      <c r="J5" s="70"/>
      <c r="K5" s="71" t="s">
        <v>125</v>
      </c>
      <c r="L5" s="72" t="s">
        <v>126</v>
      </c>
      <c r="M5" s="73" t="s">
        <v>127</v>
      </c>
      <c r="N5" s="73" t="s">
        <v>128</v>
      </c>
      <c r="O5" s="74"/>
      <c r="P5" s="71" t="s">
        <v>125</v>
      </c>
      <c r="Q5" s="75" t="s">
        <v>129</v>
      </c>
    </row>
    <row r="6" spans="2:17" ht="28.5" customHeight="1">
      <c r="B6" s="46"/>
      <c r="C6" s="469" t="s">
        <v>130</v>
      </c>
      <c r="D6" s="471" t="s">
        <v>131</v>
      </c>
      <c r="E6" s="473" t="s">
        <v>132</v>
      </c>
      <c r="F6" s="474"/>
      <c r="G6" s="475"/>
      <c r="H6" s="76"/>
      <c r="I6" s="77" t="s">
        <v>133</v>
      </c>
      <c r="J6" s="78">
        <v>38.2</v>
      </c>
      <c r="K6" s="79" t="s">
        <v>134</v>
      </c>
      <c r="L6" s="80">
        <f>H6*J6</f>
        <v>0</v>
      </c>
      <c r="M6" s="476">
        <v>0.0258</v>
      </c>
      <c r="N6" s="81">
        <f>H6*J6*M$6</f>
        <v>0</v>
      </c>
      <c r="O6" s="82">
        <v>0.0187</v>
      </c>
      <c r="P6" s="83" t="s">
        <v>135</v>
      </c>
      <c r="Q6" s="84">
        <f aca="true" t="shared" si="0" ref="Q6:Q32">H6*J6*O6*44/12</f>
        <v>0</v>
      </c>
    </row>
    <row r="7" spans="2:17" ht="28.5" customHeight="1">
      <c r="B7" s="46"/>
      <c r="C7" s="470"/>
      <c r="D7" s="472"/>
      <c r="E7" s="479" t="s">
        <v>136</v>
      </c>
      <c r="F7" s="480"/>
      <c r="G7" s="481"/>
      <c r="H7" s="76"/>
      <c r="I7" s="87" t="s">
        <v>137</v>
      </c>
      <c r="J7" s="88">
        <v>35.3</v>
      </c>
      <c r="K7" s="87" t="s">
        <v>138</v>
      </c>
      <c r="L7" s="89">
        <f aca="true" t="shared" si="1" ref="L7:L40">H7*J7</f>
        <v>0</v>
      </c>
      <c r="M7" s="477"/>
      <c r="N7" s="81">
        <f aca="true" t="shared" si="2" ref="N7:N40">H7*J7*M$6</f>
        <v>0</v>
      </c>
      <c r="O7" s="90">
        <v>0.0184</v>
      </c>
      <c r="P7" s="91" t="s">
        <v>135</v>
      </c>
      <c r="Q7" s="84">
        <f t="shared" si="0"/>
        <v>0</v>
      </c>
    </row>
    <row r="8" spans="2:17" ht="28.5" customHeight="1">
      <c r="B8" s="46"/>
      <c r="C8" s="470"/>
      <c r="D8" s="472"/>
      <c r="E8" s="479" t="s">
        <v>139</v>
      </c>
      <c r="F8" s="480"/>
      <c r="G8" s="481"/>
      <c r="H8" s="76"/>
      <c r="I8" s="87" t="s">
        <v>133</v>
      </c>
      <c r="J8" s="88">
        <v>34.6</v>
      </c>
      <c r="K8" s="87" t="s">
        <v>134</v>
      </c>
      <c r="L8" s="89">
        <f t="shared" si="1"/>
        <v>0</v>
      </c>
      <c r="M8" s="477"/>
      <c r="N8" s="81">
        <f t="shared" si="2"/>
        <v>0</v>
      </c>
      <c r="O8" s="90">
        <v>0.0183</v>
      </c>
      <c r="P8" s="92" t="s">
        <v>140</v>
      </c>
      <c r="Q8" s="84">
        <f t="shared" si="0"/>
        <v>0</v>
      </c>
    </row>
    <row r="9" spans="2:17" ht="28.5" customHeight="1">
      <c r="B9" s="46"/>
      <c r="C9" s="470"/>
      <c r="D9" s="472"/>
      <c r="E9" s="479" t="s">
        <v>141</v>
      </c>
      <c r="F9" s="480"/>
      <c r="G9" s="481"/>
      <c r="H9" s="76"/>
      <c r="I9" s="87" t="s">
        <v>133</v>
      </c>
      <c r="J9" s="88">
        <v>33.6</v>
      </c>
      <c r="K9" s="87" t="s">
        <v>134</v>
      </c>
      <c r="L9" s="89">
        <f t="shared" si="1"/>
        <v>0</v>
      </c>
      <c r="M9" s="477"/>
      <c r="N9" s="81">
        <f t="shared" si="2"/>
        <v>0</v>
      </c>
      <c r="O9" s="90">
        <v>0.0182</v>
      </c>
      <c r="P9" s="92" t="s">
        <v>140</v>
      </c>
      <c r="Q9" s="84">
        <f t="shared" si="0"/>
        <v>0</v>
      </c>
    </row>
    <row r="10" spans="2:17" ht="28.5" customHeight="1">
      <c r="B10" s="46"/>
      <c r="C10" s="470"/>
      <c r="D10" s="472"/>
      <c r="E10" s="479" t="s">
        <v>142</v>
      </c>
      <c r="F10" s="480"/>
      <c r="G10" s="481"/>
      <c r="H10" s="76"/>
      <c r="I10" s="87" t="s">
        <v>143</v>
      </c>
      <c r="J10" s="88">
        <v>36.7</v>
      </c>
      <c r="K10" s="87" t="s">
        <v>144</v>
      </c>
      <c r="L10" s="89">
        <f t="shared" si="1"/>
        <v>0</v>
      </c>
      <c r="M10" s="477"/>
      <c r="N10" s="81">
        <f t="shared" si="2"/>
        <v>0</v>
      </c>
      <c r="O10" s="90">
        <v>0.0185</v>
      </c>
      <c r="P10" s="92" t="s">
        <v>145</v>
      </c>
      <c r="Q10" s="84">
        <f t="shared" si="0"/>
        <v>0</v>
      </c>
    </row>
    <row r="11" spans="2:17" ht="28.5" customHeight="1">
      <c r="B11" s="46"/>
      <c r="C11" s="470"/>
      <c r="D11" s="472"/>
      <c r="E11" s="479" t="s">
        <v>146</v>
      </c>
      <c r="F11" s="480"/>
      <c r="G11" s="481"/>
      <c r="H11" s="76"/>
      <c r="I11" s="87" t="s">
        <v>147</v>
      </c>
      <c r="J11" s="88">
        <v>37.7</v>
      </c>
      <c r="K11" s="87" t="s">
        <v>148</v>
      </c>
      <c r="L11" s="89">
        <f t="shared" si="1"/>
        <v>0</v>
      </c>
      <c r="M11" s="477"/>
      <c r="N11" s="81">
        <f t="shared" si="2"/>
        <v>0</v>
      </c>
      <c r="O11" s="90">
        <v>0.0187</v>
      </c>
      <c r="P11" s="92" t="s">
        <v>149</v>
      </c>
      <c r="Q11" s="84">
        <f t="shared" si="0"/>
        <v>0</v>
      </c>
    </row>
    <row r="12" spans="2:17" ht="28.5" customHeight="1">
      <c r="B12" s="46"/>
      <c r="C12" s="470"/>
      <c r="D12" s="472"/>
      <c r="E12" s="479" t="s">
        <v>150</v>
      </c>
      <c r="F12" s="480"/>
      <c r="G12" s="481"/>
      <c r="H12" s="76"/>
      <c r="I12" s="87" t="s">
        <v>147</v>
      </c>
      <c r="J12" s="88">
        <v>39.1</v>
      </c>
      <c r="K12" s="87" t="s">
        <v>148</v>
      </c>
      <c r="L12" s="89">
        <f t="shared" si="1"/>
        <v>0</v>
      </c>
      <c r="M12" s="477"/>
      <c r="N12" s="81">
        <f t="shared" si="2"/>
        <v>0</v>
      </c>
      <c r="O12" s="90">
        <v>0.0189</v>
      </c>
      <c r="P12" s="92" t="s">
        <v>149</v>
      </c>
      <c r="Q12" s="84">
        <f t="shared" si="0"/>
        <v>0</v>
      </c>
    </row>
    <row r="13" spans="2:17" ht="28.5" customHeight="1">
      <c r="B13" s="46"/>
      <c r="C13" s="470"/>
      <c r="D13" s="472"/>
      <c r="E13" s="479" t="s">
        <v>151</v>
      </c>
      <c r="F13" s="480"/>
      <c r="G13" s="481"/>
      <c r="H13" s="76"/>
      <c r="I13" s="87" t="s">
        <v>147</v>
      </c>
      <c r="J13" s="88">
        <v>41.9</v>
      </c>
      <c r="K13" s="87" t="s">
        <v>148</v>
      </c>
      <c r="L13" s="89">
        <f t="shared" si="1"/>
        <v>0</v>
      </c>
      <c r="M13" s="477"/>
      <c r="N13" s="81">
        <f t="shared" si="2"/>
        <v>0</v>
      </c>
      <c r="O13" s="90">
        <v>0.0195</v>
      </c>
      <c r="P13" s="92" t="s">
        <v>149</v>
      </c>
      <c r="Q13" s="84">
        <f t="shared" si="0"/>
        <v>0</v>
      </c>
    </row>
    <row r="14" spans="2:17" ht="28.5" customHeight="1">
      <c r="B14" s="46"/>
      <c r="C14" s="470"/>
      <c r="D14" s="472"/>
      <c r="E14" s="479" t="s">
        <v>152</v>
      </c>
      <c r="F14" s="480"/>
      <c r="G14" s="481"/>
      <c r="H14" s="76"/>
      <c r="I14" s="87" t="s">
        <v>153</v>
      </c>
      <c r="J14" s="88">
        <v>40.9</v>
      </c>
      <c r="K14" s="87" t="s">
        <v>154</v>
      </c>
      <c r="L14" s="89">
        <f t="shared" si="1"/>
        <v>0</v>
      </c>
      <c r="M14" s="477"/>
      <c r="N14" s="81">
        <f t="shared" si="2"/>
        <v>0</v>
      </c>
      <c r="O14" s="90">
        <v>0.0208</v>
      </c>
      <c r="P14" s="92" t="s">
        <v>149</v>
      </c>
      <c r="Q14" s="84">
        <f t="shared" si="0"/>
        <v>0</v>
      </c>
    </row>
    <row r="15" spans="2:17" ht="28.5" customHeight="1">
      <c r="B15" s="46"/>
      <c r="C15" s="470"/>
      <c r="D15" s="472"/>
      <c r="E15" s="479" t="s">
        <v>155</v>
      </c>
      <c r="F15" s="480"/>
      <c r="G15" s="481"/>
      <c r="H15" s="76"/>
      <c r="I15" s="87" t="s">
        <v>153</v>
      </c>
      <c r="J15" s="88">
        <v>29.9</v>
      </c>
      <c r="K15" s="87" t="s">
        <v>154</v>
      </c>
      <c r="L15" s="89">
        <f t="shared" si="1"/>
        <v>0</v>
      </c>
      <c r="M15" s="477"/>
      <c r="N15" s="81">
        <f t="shared" si="2"/>
        <v>0</v>
      </c>
      <c r="O15" s="90">
        <v>0.0254</v>
      </c>
      <c r="P15" s="92" t="s">
        <v>149</v>
      </c>
      <c r="Q15" s="84">
        <f t="shared" si="0"/>
        <v>0</v>
      </c>
    </row>
    <row r="16" spans="2:17" ht="28.5" customHeight="1">
      <c r="B16" s="46"/>
      <c r="C16" s="470"/>
      <c r="D16" s="472"/>
      <c r="E16" s="482" t="s">
        <v>156</v>
      </c>
      <c r="F16" s="479" t="s">
        <v>157</v>
      </c>
      <c r="G16" s="480"/>
      <c r="H16" s="93"/>
      <c r="I16" s="87" t="s">
        <v>153</v>
      </c>
      <c r="J16" s="88">
        <v>50.8</v>
      </c>
      <c r="K16" s="87" t="s">
        <v>154</v>
      </c>
      <c r="L16" s="89">
        <f t="shared" si="1"/>
        <v>0</v>
      </c>
      <c r="M16" s="477"/>
      <c r="N16" s="81">
        <f t="shared" si="2"/>
        <v>0</v>
      </c>
      <c r="O16" s="90">
        <v>0.0161</v>
      </c>
      <c r="P16" s="92" t="s">
        <v>149</v>
      </c>
      <c r="Q16" s="84">
        <f t="shared" si="0"/>
        <v>0</v>
      </c>
    </row>
    <row r="17" spans="2:17" ht="28.5" customHeight="1">
      <c r="B17" s="46"/>
      <c r="C17" s="470"/>
      <c r="D17" s="472"/>
      <c r="E17" s="483"/>
      <c r="F17" s="479" t="s">
        <v>158</v>
      </c>
      <c r="G17" s="480"/>
      <c r="H17" s="94"/>
      <c r="I17" s="92" t="s">
        <v>159</v>
      </c>
      <c r="J17" s="88">
        <v>44.9</v>
      </c>
      <c r="K17" s="92" t="s">
        <v>160</v>
      </c>
      <c r="L17" s="89">
        <f t="shared" si="1"/>
        <v>0</v>
      </c>
      <c r="M17" s="477"/>
      <c r="N17" s="81">
        <f t="shared" si="2"/>
        <v>0</v>
      </c>
      <c r="O17" s="90">
        <v>0.0142</v>
      </c>
      <c r="P17" s="92" t="s">
        <v>149</v>
      </c>
      <c r="Q17" s="84">
        <f t="shared" si="0"/>
        <v>0</v>
      </c>
    </row>
    <row r="18" spans="2:17" ht="28.5" customHeight="1">
      <c r="B18" s="46"/>
      <c r="C18" s="470"/>
      <c r="D18" s="472"/>
      <c r="E18" s="484" t="s">
        <v>161</v>
      </c>
      <c r="F18" s="479" t="s">
        <v>162</v>
      </c>
      <c r="G18" s="480"/>
      <c r="H18" s="94"/>
      <c r="I18" s="87" t="s">
        <v>153</v>
      </c>
      <c r="J18" s="88">
        <v>54.6</v>
      </c>
      <c r="K18" s="87" t="s">
        <v>154</v>
      </c>
      <c r="L18" s="89">
        <f t="shared" si="1"/>
        <v>0</v>
      </c>
      <c r="M18" s="477"/>
      <c r="N18" s="81">
        <f t="shared" si="2"/>
        <v>0</v>
      </c>
      <c r="O18" s="90">
        <v>0.0135</v>
      </c>
      <c r="P18" s="92" t="s">
        <v>149</v>
      </c>
      <c r="Q18" s="84">
        <f t="shared" si="0"/>
        <v>0</v>
      </c>
    </row>
    <row r="19" spans="2:17" ht="28.5" customHeight="1">
      <c r="B19" s="46"/>
      <c r="C19" s="470"/>
      <c r="D19" s="472"/>
      <c r="E19" s="483"/>
      <c r="F19" s="479" t="s">
        <v>163</v>
      </c>
      <c r="G19" s="480"/>
      <c r="H19" s="94"/>
      <c r="I19" s="92" t="s">
        <v>159</v>
      </c>
      <c r="J19" s="88">
        <v>43.5</v>
      </c>
      <c r="K19" s="92" t="s">
        <v>160</v>
      </c>
      <c r="L19" s="89">
        <f t="shared" si="1"/>
        <v>0</v>
      </c>
      <c r="M19" s="477"/>
      <c r="N19" s="81">
        <f t="shared" si="2"/>
        <v>0</v>
      </c>
      <c r="O19" s="90">
        <v>0.0139</v>
      </c>
      <c r="P19" s="92" t="s">
        <v>149</v>
      </c>
      <c r="Q19" s="84">
        <f t="shared" si="0"/>
        <v>0</v>
      </c>
    </row>
    <row r="20" spans="2:17" ht="28.5" customHeight="1">
      <c r="B20" s="46"/>
      <c r="C20" s="470"/>
      <c r="D20" s="472"/>
      <c r="E20" s="485" t="s">
        <v>164</v>
      </c>
      <c r="F20" s="485" t="s">
        <v>165</v>
      </c>
      <c r="G20" s="479"/>
      <c r="H20" s="93"/>
      <c r="I20" s="87" t="s">
        <v>153</v>
      </c>
      <c r="J20" s="88">
        <v>29</v>
      </c>
      <c r="K20" s="87" t="s">
        <v>154</v>
      </c>
      <c r="L20" s="89">
        <f t="shared" si="1"/>
        <v>0</v>
      </c>
      <c r="M20" s="477"/>
      <c r="N20" s="81">
        <f t="shared" si="2"/>
        <v>0</v>
      </c>
      <c r="O20" s="90">
        <v>0.0245</v>
      </c>
      <c r="P20" s="92" t="s">
        <v>149</v>
      </c>
      <c r="Q20" s="84">
        <f t="shared" si="0"/>
        <v>0</v>
      </c>
    </row>
    <row r="21" spans="2:17" ht="28.5" customHeight="1">
      <c r="B21" s="46"/>
      <c r="C21" s="470"/>
      <c r="D21" s="472"/>
      <c r="E21" s="485"/>
      <c r="F21" s="485" t="s">
        <v>166</v>
      </c>
      <c r="G21" s="479"/>
      <c r="H21" s="93"/>
      <c r="I21" s="87" t="s">
        <v>153</v>
      </c>
      <c r="J21" s="88">
        <v>25.7</v>
      </c>
      <c r="K21" s="87" t="s">
        <v>154</v>
      </c>
      <c r="L21" s="95">
        <f t="shared" si="1"/>
        <v>0</v>
      </c>
      <c r="M21" s="477"/>
      <c r="N21" s="81">
        <f t="shared" si="2"/>
        <v>0</v>
      </c>
      <c r="O21" s="90">
        <v>0.0247</v>
      </c>
      <c r="P21" s="92" t="s">
        <v>149</v>
      </c>
      <c r="Q21" s="84">
        <f t="shared" si="0"/>
        <v>0</v>
      </c>
    </row>
    <row r="22" spans="2:17" ht="28.5" customHeight="1">
      <c r="B22" s="46"/>
      <c r="C22" s="470"/>
      <c r="D22" s="472"/>
      <c r="E22" s="485"/>
      <c r="F22" s="485" t="s">
        <v>167</v>
      </c>
      <c r="G22" s="479"/>
      <c r="H22" s="93"/>
      <c r="I22" s="87" t="s">
        <v>153</v>
      </c>
      <c r="J22" s="88">
        <v>26.9</v>
      </c>
      <c r="K22" s="87" t="s">
        <v>154</v>
      </c>
      <c r="L22" s="89">
        <f t="shared" si="1"/>
        <v>0</v>
      </c>
      <c r="M22" s="478"/>
      <c r="N22" s="81">
        <f t="shared" si="2"/>
        <v>0</v>
      </c>
      <c r="O22" s="90">
        <v>0.0255</v>
      </c>
      <c r="P22" s="92" t="s">
        <v>149</v>
      </c>
      <c r="Q22" s="84">
        <f t="shared" si="0"/>
        <v>0</v>
      </c>
    </row>
    <row r="23" spans="2:17" ht="28.5" customHeight="1">
      <c r="B23" s="46"/>
      <c r="C23" s="470"/>
      <c r="D23" s="472"/>
      <c r="E23" s="485" t="s">
        <v>168</v>
      </c>
      <c r="F23" s="485"/>
      <c r="G23" s="479"/>
      <c r="H23" s="93"/>
      <c r="I23" s="87" t="s">
        <v>153</v>
      </c>
      <c r="J23" s="88">
        <v>29.4</v>
      </c>
      <c r="K23" s="87" t="s">
        <v>154</v>
      </c>
      <c r="L23" s="89">
        <f t="shared" si="1"/>
        <v>0</v>
      </c>
      <c r="M23" s="478"/>
      <c r="N23" s="81">
        <f t="shared" si="2"/>
        <v>0</v>
      </c>
      <c r="O23" s="90">
        <v>0.0294</v>
      </c>
      <c r="P23" s="92" t="s">
        <v>149</v>
      </c>
      <c r="Q23" s="84">
        <f t="shared" si="0"/>
        <v>0</v>
      </c>
    </row>
    <row r="24" spans="2:17" ht="28.5" customHeight="1">
      <c r="B24" s="46"/>
      <c r="C24" s="470"/>
      <c r="D24" s="472"/>
      <c r="E24" s="485" t="s">
        <v>169</v>
      </c>
      <c r="F24" s="485"/>
      <c r="G24" s="479"/>
      <c r="H24" s="93"/>
      <c r="I24" s="87" t="s">
        <v>153</v>
      </c>
      <c r="J24" s="88">
        <v>37.3</v>
      </c>
      <c r="K24" s="87" t="s">
        <v>154</v>
      </c>
      <c r="L24" s="89">
        <f t="shared" si="1"/>
        <v>0</v>
      </c>
      <c r="M24" s="478"/>
      <c r="N24" s="81">
        <f t="shared" si="2"/>
        <v>0</v>
      </c>
      <c r="O24" s="90">
        <v>0.0209</v>
      </c>
      <c r="P24" s="92" t="s">
        <v>149</v>
      </c>
      <c r="Q24" s="84">
        <f t="shared" si="0"/>
        <v>0</v>
      </c>
    </row>
    <row r="25" spans="2:17" ht="28.5" customHeight="1">
      <c r="B25" s="46"/>
      <c r="C25" s="470"/>
      <c r="D25" s="472"/>
      <c r="E25" s="479" t="s">
        <v>170</v>
      </c>
      <c r="F25" s="480"/>
      <c r="G25" s="480"/>
      <c r="H25" s="94"/>
      <c r="I25" s="96" t="s">
        <v>159</v>
      </c>
      <c r="J25" s="88">
        <v>21.1</v>
      </c>
      <c r="K25" s="92" t="s">
        <v>160</v>
      </c>
      <c r="L25" s="89">
        <f t="shared" si="1"/>
        <v>0</v>
      </c>
      <c r="M25" s="477"/>
      <c r="N25" s="81">
        <f t="shared" si="2"/>
        <v>0</v>
      </c>
      <c r="O25" s="90">
        <v>0.011</v>
      </c>
      <c r="P25" s="92" t="s">
        <v>149</v>
      </c>
      <c r="Q25" s="84">
        <f t="shared" si="0"/>
        <v>0</v>
      </c>
    </row>
    <row r="26" spans="2:17" ht="28.5" customHeight="1">
      <c r="B26" s="46"/>
      <c r="C26" s="470"/>
      <c r="D26" s="472"/>
      <c r="E26" s="479" t="s">
        <v>171</v>
      </c>
      <c r="F26" s="480"/>
      <c r="G26" s="480"/>
      <c r="H26" s="94"/>
      <c r="I26" s="92" t="s">
        <v>159</v>
      </c>
      <c r="J26" s="88">
        <v>3.41</v>
      </c>
      <c r="K26" s="92" t="s">
        <v>160</v>
      </c>
      <c r="L26" s="89">
        <f t="shared" si="1"/>
        <v>0</v>
      </c>
      <c r="M26" s="477"/>
      <c r="N26" s="81">
        <f t="shared" si="2"/>
        <v>0</v>
      </c>
      <c r="O26" s="90">
        <v>0.0263</v>
      </c>
      <c r="P26" s="92" t="s">
        <v>149</v>
      </c>
      <c r="Q26" s="84">
        <f t="shared" si="0"/>
        <v>0</v>
      </c>
    </row>
    <row r="27" spans="2:17" ht="28.5" customHeight="1">
      <c r="B27" s="46"/>
      <c r="C27" s="470"/>
      <c r="D27" s="472"/>
      <c r="E27" s="479" t="s">
        <v>172</v>
      </c>
      <c r="F27" s="480"/>
      <c r="G27" s="481"/>
      <c r="H27" s="76"/>
      <c r="I27" s="96" t="s">
        <v>159</v>
      </c>
      <c r="J27" s="88">
        <v>8.41</v>
      </c>
      <c r="K27" s="92" t="s">
        <v>160</v>
      </c>
      <c r="L27" s="89">
        <f t="shared" si="1"/>
        <v>0</v>
      </c>
      <c r="M27" s="477"/>
      <c r="N27" s="81">
        <f t="shared" si="2"/>
        <v>0</v>
      </c>
      <c r="O27" s="90">
        <v>0.0384</v>
      </c>
      <c r="P27" s="92" t="s">
        <v>149</v>
      </c>
      <c r="Q27" s="84">
        <f t="shared" si="0"/>
        <v>0</v>
      </c>
    </row>
    <row r="28" spans="2:17" ht="28.5" customHeight="1">
      <c r="B28" s="46"/>
      <c r="C28" s="470"/>
      <c r="D28" s="472"/>
      <c r="E28" s="486" t="s">
        <v>173</v>
      </c>
      <c r="F28" s="486" t="s">
        <v>174</v>
      </c>
      <c r="G28" s="97" t="s">
        <v>175</v>
      </c>
      <c r="H28" s="76"/>
      <c r="I28" s="96" t="s">
        <v>159</v>
      </c>
      <c r="J28" s="88">
        <v>45</v>
      </c>
      <c r="K28" s="92" t="s">
        <v>160</v>
      </c>
      <c r="L28" s="89">
        <f t="shared" si="1"/>
        <v>0</v>
      </c>
      <c r="M28" s="477"/>
      <c r="N28" s="81">
        <f t="shared" si="2"/>
        <v>0</v>
      </c>
      <c r="O28" s="90">
        <v>0.0136</v>
      </c>
      <c r="P28" s="92" t="s">
        <v>149</v>
      </c>
      <c r="Q28" s="84">
        <f t="shared" si="0"/>
        <v>0</v>
      </c>
    </row>
    <row r="29" spans="2:17" ht="28.5" customHeight="1">
      <c r="B29" s="46"/>
      <c r="C29" s="470"/>
      <c r="D29" s="472"/>
      <c r="E29" s="487"/>
      <c r="F29" s="488"/>
      <c r="G29" s="97" t="s">
        <v>176</v>
      </c>
      <c r="H29" s="76"/>
      <c r="I29" s="96" t="s">
        <v>159</v>
      </c>
      <c r="J29" s="88">
        <v>43.12</v>
      </c>
      <c r="K29" s="92" t="s">
        <v>160</v>
      </c>
      <c r="L29" s="89">
        <f t="shared" si="1"/>
        <v>0</v>
      </c>
      <c r="M29" s="477"/>
      <c r="N29" s="81">
        <f t="shared" si="2"/>
        <v>0</v>
      </c>
      <c r="O29" s="90">
        <v>0.0136</v>
      </c>
      <c r="P29" s="92" t="s">
        <v>149</v>
      </c>
      <c r="Q29" s="84">
        <f t="shared" si="0"/>
        <v>0</v>
      </c>
    </row>
    <row r="30" spans="2:17" ht="28.5" customHeight="1">
      <c r="B30" s="46"/>
      <c r="C30" s="470"/>
      <c r="D30" s="472"/>
      <c r="E30" s="487"/>
      <c r="F30" s="488"/>
      <c r="G30" s="97" t="s">
        <v>177</v>
      </c>
      <c r="H30" s="76"/>
      <c r="I30" s="96" t="s">
        <v>159</v>
      </c>
      <c r="J30" s="88">
        <v>46.04</v>
      </c>
      <c r="K30" s="92" t="s">
        <v>160</v>
      </c>
      <c r="L30" s="89">
        <f t="shared" si="1"/>
        <v>0</v>
      </c>
      <c r="M30" s="477"/>
      <c r="N30" s="81">
        <f t="shared" si="2"/>
        <v>0</v>
      </c>
      <c r="O30" s="90">
        <v>0.0136</v>
      </c>
      <c r="P30" s="92" t="s">
        <v>149</v>
      </c>
      <c r="Q30" s="84">
        <f t="shared" si="0"/>
        <v>0</v>
      </c>
    </row>
    <row r="31" spans="2:17" ht="28.5" customHeight="1">
      <c r="B31" s="46"/>
      <c r="C31" s="470"/>
      <c r="D31" s="472"/>
      <c r="E31" s="487"/>
      <c r="F31" s="488"/>
      <c r="G31" s="97" t="s">
        <v>178</v>
      </c>
      <c r="H31" s="76"/>
      <c r="I31" s="96" t="s">
        <v>159</v>
      </c>
      <c r="J31" s="88">
        <v>41.86</v>
      </c>
      <c r="K31" s="92" t="s">
        <v>160</v>
      </c>
      <c r="L31" s="89">
        <f t="shared" si="1"/>
        <v>0</v>
      </c>
      <c r="M31" s="477"/>
      <c r="N31" s="81">
        <f t="shared" si="2"/>
        <v>0</v>
      </c>
      <c r="O31" s="90">
        <v>0.0136</v>
      </c>
      <c r="P31" s="92" t="s">
        <v>149</v>
      </c>
      <c r="Q31" s="84">
        <f t="shared" si="0"/>
        <v>0</v>
      </c>
    </row>
    <row r="32" spans="2:17" ht="28.5" customHeight="1">
      <c r="B32" s="46"/>
      <c r="C32" s="470"/>
      <c r="D32" s="472"/>
      <c r="E32" s="487"/>
      <c r="F32" s="489"/>
      <c r="G32" s="97" t="s">
        <v>179</v>
      </c>
      <c r="H32" s="76"/>
      <c r="I32" s="96" t="s">
        <v>159</v>
      </c>
      <c r="J32" s="88">
        <v>29.3</v>
      </c>
      <c r="K32" s="92" t="s">
        <v>160</v>
      </c>
      <c r="L32" s="89">
        <f t="shared" si="1"/>
        <v>0</v>
      </c>
      <c r="M32" s="477"/>
      <c r="N32" s="81">
        <f t="shared" si="2"/>
        <v>0</v>
      </c>
      <c r="O32" s="90">
        <v>0.0136</v>
      </c>
      <c r="P32" s="92" t="s">
        <v>149</v>
      </c>
      <c r="Q32" s="84">
        <f t="shared" si="0"/>
        <v>0</v>
      </c>
    </row>
    <row r="33" spans="2:17" ht="28.5" customHeight="1">
      <c r="B33" s="46"/>
      <c r="C33" s="470"/>
      <c r="D33" s="472"/>
      <c r="E33" s="487"/>
      <c r="F33" s="490"/>
      <c r="G33" s="491"/>
      <c r="H33" s="98" t="s">
        <v>212</v>
      </c>
      <c r="I33" s="99"/>
      <c r="J33" s="100"/>
      <c r="K33" s="99"/>
      <c r="L33" s="89">
        <f>IF(ISERROR(H33*J33),"",H33*J33)</f>
      </c>
      <c r="M33" s="477"/>
      <c r="N33" s="81">
        <f>IF(ISERROR(H33*J33*M$6),"",H33*J33*M$6)</f>
      </c>
      <c r="O33" s="101"/>
      <c r="P33" s="102"/>
      <c r="Q33" s="103">
        <f>IF(ISERROR(H33*J33*O33*44/12),"",H33*J33*O33*44/12)</f>
      </c>
    </row>
    <row r="34" spans="2:17" ht="28.5" customHeight="1">
      <c r="B34" s="46"/>
      <c r="C34" s="470"/>
      <c r="D34" s="472"/>
      <c r="E34" s="487"/>
      <c r="F34" s="490"/>
      <c r="G34" s="491"/>
      <c r="H34" s="98" t="s">
        <v>212</v>
      </c>
      <c r="I34" s="99"/>
      <c r="J34" s="100"/>
      <c r="K34" s="99"/>
      <c r="L34" s="89">
        <f>IF(ISERROR(H34*J34),"",H34*J34)</f>
      </c>
      <c r="M34" s="477"/>
      <c r="N34" s="81">
        <f>IF(ISERROR(H34*J34*M$6),"",H34*J34*M$6)</f>
      </c>
      <c r="O34" s="101"/>
      <c r="P34" s="102"/>
      <c r="Q34" s="103">
        <f>IF(ISERROR(H34*J34*O34*44/12),"",H34*J34*O34*44/12)</f>
      </c>
    </row>
    <row r="35" spans="2:17" ht="28.5" customHeight="1" thickBot="1">
      <c r="B35" s="46"/>
      <c r="C35" s="470"/>
      <c r="D35" s="86"/>
      <c r="E35" s="494" t="s">
        <v>180</v>
      </c>
      <c r="F35" s="495"/>
      <c r="G35" s="496"/>
      <c r="H35" s="497"/>
      <c r="I35" s="498"/>
      <c r="J35" s="499"/>
      <c r="K35" s="500"/>
      <c r="L35" s="104">
        <f>SUM(L6:L34)</f>
        <v>0</v>
      </c>
      <c r="M35" s="477"/>
      <c r="N35" s="105">
        <f>L35*M6</f>
        <v>0</v>
      </c>
      <c r="O35" s="492"/>
      <c r="P35" s="493"/>
      <c r="Q35" s="106">
        <f>SUM(Q6:Q34)</f>
        <v>0</v>
      </c>
    </row>
    <row r="36" spans="2:17" ht="16.5" customHeight="1" thickTop="1">
      <c r="B36" s="46"/>
      <c r="C36" s="470"/>
      <c r="D36" s="501" t="s">
        <v>181</v>
      </c>
      <c r="E36" s="107"/>
      <c r="F36" s="108"/>
      <c r="G36" s="109"/>
      <c r="H36" s="110" t="s">
        <v>182</v>
      </c>
      <c r="I36" s="111"/>
      <c r="J36" s="112" t="s">
        <v>183</v>
      </c>
      <c r="K36" s="111"/>
      <c r="L36" s="113" t="s">
        <v>184</v>
      </c>
      <c r="M36" s="114" t="s">
        <v>185</v>
      </c>
      <c r="N36" s="115" t="s">
        <v>186</v>
      </c>
      <c r="O36" s="116" t="s">
        <v>187</v>
      </c>
      <c r="P36" s="111"/>
      <c r="Q36" s="117" t="s">
        <v>188</v>
      </c>
    </row>
    <row r="37" spans="2:17" ht="28.5" customHeight="1">
      <c r="B37" s="46"/>
      <c r="C37" s="470"/>
      <c r="D37" s="502"/>
      <c r="E37" s="479" t="s">
        <v>189</v>
      </c>
      <c r="F37" s="480"/>
      <c r="G37" s="481"/>
      <c r="H37" s="76"/>
      <c r="I37" s="87" t="s">
        <v>190</v>
      </c>
      <c r="J37" s="88">
        <v>1.02</v>
      </c>
      <c r="K37" s="87" t="s">
        <v>191</v>
      </c>
      <c r="L37" s="89">
        <f t="shared" si="1"/>
        <v>0</v>
      </c>
      <c r="M37" s="477">
        <v>0.0258</v>
      </c>
      <c r="N37" s="81">
        <f t="shared" si="2"/>
        <v>0</v>
      </c>
      <c r="O37" s="118">
        <v>0.06</v>
      </c>
      <c r="P37" s="92" t="s">
        <v>192</v>
      </c>
      <c r="Q37" s="84">
        <f>H37*O37</f>
        <v>0</v>
      </c>
    </row>
    <row r="38" spans="2:17" ht="28.5" customHeight="1">
      <c r="B38" s="46"/>
      <c r="C38" s="470"/>
      <c r="D38" s="502"/>
      <c r="E38" s="505" t="s">
        <v>193</v>
      </c>
      <c r="F38" s="506"/>
      <c r="G38" s="507"/>
      <c r="H38" s="76"/>
      <c r="I38" s="87" t="s">
        <v>190</v>
      </c>
      <c r="J38" s="88">
        <v>1.36</v>
      </c>
      <c r="K38" s="87" t="s">
        <v>191</v>
      </c>
      <c r="L38" s="89">
        <f t="shared" si="1"/>
        <v>0</v>
      </c>
      <c r="M38" s="477"/>
      <c r="N38" s="81">
        <f t="shared" si="2"/>
        <v>0</v>
      </c>
      <c r="O38" s="118">
        <v>0.057</v>
      </c>
      <c r="P38" s="92" t="s">
        <v>192</v>
      </c>
      <c r="Q38" s="84">
        <f>H38*O38</f>
        <v>0</v>
      </c>
    </row>
    <row r="39" spans="2:17" ht="28.5" customHeight="1">
      <c r="B39" s="46"/>
      <c r="C39" s="470"/>
      <c r="D39" s="502"/>
      <c r="E39" s="479" t="s">
        <v>194</v>
      </c>
      <c r="F39" s="480"/>
      <c r="G39" s="481"/>
      <c r="H39" s="76"/>
      <c r="I39" s="87" t="s">
        <v>190</v>
      </c>
      <c r="J39" s="88">
        <v>1.36</v>
      </c>
      <c r="K39" s="87" t="s">
        <v>191</v>
      </c>
      <c r="L39" s="89">
        <f t="shared" si="1"/>
        <v>0</v>
      </c>
      <c r="M39" s="477"/>
      <c r="N39" s="81">
        <f t="shared" si="2"/>
        <v>0</v>
      </c>
      <c r="O39" s="118">
        <v>0.057</v>
      </c>
      <c r="P39" s="92" t="s">
        <v>192</v>
      </c>
      <c r="Q39" s="84">
        <f>H39*O39</f>
        <v>0</v>
      </c>
    </row>
    <row r="40" spans="2:17" ht="28.5" customHeight="1">
      <c r="B40" s="46"/>
      <c r="C40" s="470"/>
      <c r="D40" s="502"/>
      <c r="E40" s="479" t="s">
        <v>195</v>
      </c>
      <c r="F40" s="480"/>
      <c r="G40" s="481"/>
      <c r="H40" s="76"/>
      <c r="I40" s="87" t="s">
        <v>190</v>
      </c>
      <c r="J40" s="119">
        <v>1.36</v>
      </c>
      <c r="K40" s="87" t="s">
        <v>191</v>
      </c>
      <c r="L40" s="89">
        <f t="shared" si="1"/>
        <v>0</v>
      </c>
      <c r="M40" s="477"/>
      <c r="N40" s="81">
        <f t="shared" si="2"/>
        <v>0</v>
      </c>
      <c r="O40" s="118">
        <v>0.057</v>
      </c>
      <c r="P40" s="92" t="s">
        <v>192</v>
      </c>
      <c r="Q40" s="84">
        <f>H40*O40</f>
        <v>0</v>
      </c>
    </row>
    <row r="41" spans="2:17" ht="28.5" customHeight="1">
      <c r="B41" s="46"/>
      <c r="C41" s="470"/>
      <c r="D41" s="502"/>
      <c r="E41" s="510"/>
      <c r="F41" s="511"/>
      <c r="G41" s="512"/>
      <c r="H41" s="76"/>
      <c r="I41" s="120" t="s">
        <v>190</v>
      </c>
      <c r="J41" s="508"/>
      <c r="K41" s="509"/>
      <c r="L41" s="121"/>
      <c r="M41" s="504"/>
      <c r="N41" s="121"/>
      <c r="O41" s="118"/>
      <c r="P41" s="92"/>
      <c r="Q41" s="84"/>
    </row>
    <row r="42" spans="2:17" ht="28.5" customHeight="1" thickBot="1">
      <c r="B42" s="46"/>
      <c r="C42" s="470"/>
      <c r="D42" s="503"/>
      <c r="E42" s="513" t="s">
        <v>196</v>
      </c>
      <c r="F42" s="514"/>
      <c r="G42" s="515"/>
      <c r="H42" s="516"/>
      <c r="I42" s="498"/>
      <c r="J42" s="499"/>
      <c r="K42" s="500"/>
      <c r="L42" s="122">
        <f>SUM(L37:L41)</f>
        <v>0</v>
      </c>
      <c r="M42" s="123"/>
      <c r="N42" s="105">
        <f>L42*M37</f>
        <v>0</v>
      </c>
      <c r="O42" s="492"/>
      <c r="P42" s="493"/>
      <c r="Q42" s="106">
        <f>SUM(Q37:Q41)</f>
        <v>0</v>
      </c>
    </row>
    <row r="43" spans="2:17" ht="28.5" customHeight="1" thickTop="1">
      <c r="B43" s="46"/>
      <c r="C43" s="470"/>
      <c r="D43" s="520" t="s">
        <v>197</v>
      </c>
      <c r="E43" s="523" t="s">
        <v>198</v>
      </c>
      <c r="F43" s="525" t="s">
        <v>199</v>
      </c>
      <c r="G43" s="526"/>
      <c r="H43" s="76"/>
      <c r="I43" s="124" t="s">
        <v>200</v>
      </c>
      <c r="J43" s="119">
        <v>9.97</v>
      </c>
      <c r="K43" s="91" t="s">
        <v>201</v>
      </c>
      <c r="L43" s="125">
        <f>H43*J43</f>
        <v>0</v>
      </c>
      <c r="M43" s="527">
        <v>0.0258</v>
      </c>
      <c r="N43" s="81">
        <f>H43*J43*M$43</f>
        <v>0</v>
      </c>
      <c r="O43" s="118">
        <v>0.495</v>
      </c>
      <c r="P43" s="92" t="s">
        <v>202</v>
      </c>
      <c r="Q43" s="126">
        <f>H43*O43</f>
        <v>0</v>
      </c>
    </row>
    <row r="44" spans="2:17" ht="28.5" customHeight="1">
      <c r="B44" s="46"/>
      <c r="C44" s="470"/>
      <c r="D44" s="521"/>
      <c r="E44" s="524"/>
      <c r="F44" s="479" t="s">
        <v>203</v>
      </c>
      <c r="G44" s="481"/>
      <c r="H44" s="76"/>
      <c r="I44" s="96" t="s">
        <v>200</v>
      </c>
      <c r="J44" s="119">
        <v>9.28</v>
      </c>
      <c r="K44" s="92" t="s">
        <v>201</v>
      </c>
      <c r="L44" s="125">
        <f>H44*J44</f>
        <v>0</v>
      </c>
      <c r="M44" s="477"/>
      <c r="N44" s="81">
        <f>H44*J44*M$43</f>
        <v>0</v>
      </c>
      <c r="O44" s="118">
        <v>0.495</v>
      </c>
      <c r="P44" s="91" t="s">
        <v>202</v>
      </c>
      <c r="Q44" s="126">
        <f>H44*O44</f>
        <v>0</v>
      </c>
    </row>
    <row r="45" spans="2:17" ht="28.5" customHeight="1">
      <c r="B45" s="46"/>
      <c r="C45" s="470"/>
      <c r="D45" s="521"/>
      <c r="E45" s="528" t="s">
        <v>204</v>
      </c>
      <c r="F45" s="529"/>
      <c r="G45" s="530"/>
      <c r="H45" s="76"/>
      <c r="I45" s="92" t="s">
        <v>200</v>
      </c>
      <c r="J45" s="119">
        <v>9.76</v>
      </c>
      <c r="K45" s="92" t="s">
        <v>201</v>
      </c>
      <c r="L45" s="125">
        <f>H45*J45</f>
        <v>0</v>
      </c>
      <c r="M45" s="477"/>
      <c r="N45" s="81">
        <f>H45*J45*M$43</f>
        <v>0</v>
      </c>
      <c r="O45" s="118">
        <v>0.495</v>
      </c>
      <c r="P45" s="91" t="s">
        <v>202</v>
      </c>
      <c r="Q45" s="126">
        <f>H45*O45</f>
        <v>0</v>
      </c>
    </row>
    <row r="46" spans="2:17" ht="28.5" customHeight="1">
      <c r="B46" s="46"/>
      <c r="C46" s="85"/>
      <c r="D46" s="521"/>
      <c r="E46" s="510" t="s">
        <v>249</v>
      </c>
      <c r="F46" s="511"/>
      <c r="G46" s="512"/>
      <c r="H46" s="76"/>
      <c r="I46" s="96" t="s">
        <v>200</v>
      </c>
      <c r="J46" s="508"/>
      <c r="K46" s="509"/>
      <c r="L46" s="121"/>
      <c r="M46" s="477"/>
      <c r="N46" s="121"/>
      <c r="O46" s="128">
        <v>-0.495</v>
      </c>
      <c r="P46" s="91" t="s">
        <v>202</v>
      </c>
      <c r="Q46" s="126">
        <f>H46*O46</f>
        <v>0</v>
      </c>
    </row>
    <row r="47" spans="2:17" ht="28.5" customHeight="1">
      <c r="B47" s="46"/>
      <c r="C47" s="85"/>
      <c r="D47" s="521"/>
      <c r="E47" s="510"/>
      <c r="F47" s="511"/>
      <c r="G47" s="512"/>
      <c r="H47" s="76"/>
      <c r="I47" s="92" t="s">
        <v>200</v>
      </c>
      <c r="J47" s="508"/>
      <c r="K47" s="509"/>
      <c r="L47" s="121"/>
      <c r="M47" s="504"/>
      <c r="N47" s="127"/>
      <c r="O47" s="128"/>
      <c r="P47" s="91"/>
      <c r="Q47" s="126">
        <f>-ABS(H47*O47*0.5)</f>
        <v>0</v>
      </c>
    </row>
    <row r="48" spans="2:17" ht="28.5" customHeight="1" thickBot="1">
      <c r="B48" s="46"/>
      <c r="C48" s="85"/>
      <c r="D48" s="522"/>
      <c r="E48" s="517" t="s">
        <v>196</v>
      </c>
      <c r="F48" s="518"/>
      <c r="G48" s="519"/>
      <c r="H48" s="516"/>
      <c r="I48" s="498"/>
      <c r="J48" s="499"/>
      <c r="K48" s="533"/>
      <c r="L48" s="122">
        <f>SUM(L43:L45)</f>
        <v>0</v>
      </c>
      <c r="M48" s="129"/>
      <c r="N48" s="130">
        <f>L48*M43</f>
        <v>0</v>
      </c>
      <c r="O48" s="499"/>
      <c r="P48" s="533"/>
      <c r="Q48" s="131">
        <f>SUM(Q43:Q47)</f>
        <v>0</v>
      </c>
    </row>
    <row r="49" spans="2:17" ht="28.5" customHeight="1" thickTop="1">
      <c r="B49" s="46"/>
      <c r="C49" s="85"/>
      <c r="D49" s="534" t="s">
        <v>205</v>
      </c>
      <c r="E49" s="535" t="s">
        <v>206</v>
      </c>
      <c r="F49" s="536"/>
      <c r="G49" s="537"/>
      <c r="H49" s="76" t="s">
        <v>212</v>
      </c>
      <c r="I49" s="132" t="s">
        <v>207</v>
      </c>
      <c r="J49" s="538"/>
      <c r="K49" s="539"/>
      <c r="L49" s="133"/>
      <c r="M49" s="134"/>
      <c r="N49" s="135"/>
      <c r="O49" s="116"/>
      <c r="P49" s="136"/>
      <c r="Q49" s="137">
        <f>IF(ISERROR(-ABS(H49*O49)),"",-ABS(H49*O49))</f>
      </c>
    </row>
    <row r="50" spans="2:17" ht="28.5" customHeight="1">
      <c r="B50" s="46"/>
      <c r="C50" s="85"/>
      <c r="D50" s="534"/>
      <c r="E50" s="528" t="s">
        <v>208</v>
      </c>
      <c r="F50" s="529"/>
      <c r="G50" s="530"/>
      <c r="H50" s="76" t="s">
        <v>212</v>
      </c>
      <c r="I50" s="92" t="s">
        <v>200</v>
      </c>
      <c r="J50" s="508"/>
      <c r="K50" s="509"/>
      <c r="L50" s="121"/>
      <c r="M50" s="138"/>
      <c r="N50" s="139"/>
      <c r="O50" s="140"/>
      <c r="P50" s="102"/>
      <c r="Q50" s="84">
        <f>IF(ISERROR(-ABS(H50*O50)),"",-ABS(H50*O50))</f>
      </c>
    </row>
    <row r="51" spans="2:17" ht="28.5" customHeight="1" thickBot="1">
      <c r="B51" s="46"/>
      <c r="C51" s="85"/>
      <c r="D51" s="534"/>
      <c r="E51" s="517" t="s">
        <v>209</v>
      </c>
      <c r="F51" s="518"/>
      <c r="G51" s="519"/>
      <c r="H51" s="516"/>
      <c r="I51" s="533"/>
      <c r="J51" s="499"/>
      <c r="K51" s="533"/>
      <c r="L51" s="141"/>
      <c r="M51" s="142"/>
      <c r="N51" s="143"/>
      <c r="O51" s="549"/>
      <c r="P51" s="550"/>
      <c r="Q51" s="131">
        <f>SUM(Q49:Q50)</f>
        <v>0</v>
      </c>
    </row>
    <row r="52" spans="2:17" ht="28.5" customHeight="1" thickBot="1" thickTop="1">
      <c r="B52" s="46"/>
      <c r="C52" s="144"/>
      <c r="D52" s="551" t="s">
        <v>210</v>
      </c>
      <c r="E52" s="552"/>
      <c r="F52" s="552"/>
      <c r="G52" s="553"/>
      <c r="H52" s="554"/>
      <c r="I52" s="555"/>
      <c r="J52" s="531"/>
      <c r="K52" s="532"/>
      <c r="L52" s="145"/>
      <c r="M52" s="146"/>
      <c r="N52" s="147"/>
      <c r="O52" s="531"/>
      <c r="P52" s="532"/>
      <c r="Q52" s="148"/>
    </row>
    <row r="53" spans="3:17" ht="28.5" customHeight="1" thickBot="1" thickTop="1">
      <c r="C53" s="149"/>
      <c r="D53" s="540" t="s">
        <v>95</v>
      </c>
      <c r="E53" s="541"/>
      <c r="F53" s="541"/>
      <c r="G53" s="542"/>
      <c r="H53" s="543"/>
      <c r="I53" s="544"/>
      <c r="J53" s="545"/>
      <c r="K53" s="546"/>
      <c r="L53" s="150">
        <f>SUM(L35,L42,L48)</f>
        <v>0</v>
      </c>
      <c r="M53" s="151">
        <v>0.0258</v>
      </c>
      <c r="N53" s="152">
        <f>ROUND(L53*M53,0)</f>
        <v>0</v>
      </c>
      <c r="O53" s="547"/>
      <c r="P53" s="548"/>
      <c r="Q53" s="153">
        <f>+Q35+Q42+Q48+Q51+Q52</f>
        <v>0</v>
      </c>
    </row>
    <row r="54" ht="13.5">
      <c r="Q54" s="154" t="s">
        <v>211</v>
      </c>
    </row>
  </sheetData>
  <sheetProtection password="D73A" sheet="1"/>
  <mergeCells count="84">
    <mergeCell ref="D53:G53"/>
    <mergeCell ref="H53:I53"/>
    <mergeCell ref="J53:K53"/>
    <mergeCell ref="O53:P53"/>
    <mergeCell ref="H51:I51"/>
    <mergeCell ref="J51:K51"/>
    <mergeCell ref="O51:P51"/>
    <mergeCell ref="D52:G52"/>
    <mergeCell ref="H52:I52"/>
    <mergeCell ref="J52:K52"/>
    <mergeCell ref="O52:P52"/>
    <mergeCell ref="E48:G48"/>
    <mergeCell ref="H48:I48"/>
    <mergeCell ref="J48:K48"/>
    <mergeCell ref="O48:P48"/>
    <mergeCell ref="D49:D51"/>
    <mergeCell ref="E49:G49"/>
    <mergeCell ref="J49:K49"/>
    <mergeCell ref="E50:G50"/>
    <mergeCell ref="J50:K50"/>
    <mergeCell ref="E51:G51"/>
    <mergeCell ref="D43:D48"/>
    <mergeCell ref="E43:E44"/>
    <mergeCell ref="F43:G43"/>
    <mergeCell ref="M43:M47"/>
    <mergeCell ref="F44:G44"/>
    <mergeCell ref="E45:G45"/>
    <mergeCell ref="E46:G46"/>
    <mergeCell ref="J46:K46"/>
    <mergeCell ref="E47:G47"/>
    <mergeCell ref="J47:K47"/>
    <mergeCell ref="E41:G41"/>
    <mergeCell ref="J41:K41"/>
    <mergeCell ref="E42:G42"/>
    <mergeCell ref="H42:I42"/>
    <mergeCell ref="J42:K42"/>
    <mergeCell ref="O42:P42"/>
    <mergeCell ref="E35:G35"/>
    <mergeCell ref="H35:I35"/>
    <mergeCell ref="J35:K35"/>
    <mergeCell ref="O35:P35"/>
    <mergeCell ref="D36:D42"/>
    <mergeCell ref="E37:G37"/>
    <mergeCell ref="M37:M41"/>
    <mergeCell ref="E38:G38"/>
    <mergeCell ref="E39:G39"/>
    <mergeCell ref="E40:G40"/>
    <mergeCell ref="E25:G25"/>
    <mergeCell ref="E26:G26"/>
    <mergeCell ref="E27:G27"/>
    <mergeCell ref="E28:E34"/>
    <mergeCell ref="F28:F32"/>
    <mergeCell ref="F33:G33"/>
    <mergeCell ref="F34:G34"/>
    <mergeCell ref="E20:E22"/>
    <mergeCell ref="F20:G20"/>
    <mergeCell ref="F21:G21"/>
    <mergeCell ref="F22:G22"/>
    <mergeCell ref="E23:G23"/>
    <mergeCell ref="E24:G24"/>
    <mergeCell ref="E14:G14"/>
    <mergeCell ref="E15:G15"/>
    <mergeCell ref="E16:E17"/>
    <mergeCell ref="F16:G16"/>
    <mergeCell ref="F17:G17"/>
    <mergeCell ref="E18:E19"/>
    <mergeCell ref="F18:G18"/>
    <mergeCell ref="F19:G19"/>
    <mergeCell ref="E8:G8"/>
    <mergeCell ref="E9:G9"/>
    <mergeCell ref="E10:G10"/>
    <mergeCell ref="E11:G11"/>
    <mergeCell ref="E12:G12"/>
    <mergeCell ref="E13:G13"/>
    <mergeCell ref="O1:P1"/>
    <mergeCell ref="D3:G5"/>
    <mergeCell ref="H3:I3"/>
    <mergeCell ref="J3:K3"/>
    <mergeCell ref="O3:P3"/>
    <mergeCell ref="C6:C45"/>
    <mergeCell ref="D6:D34"/>
    <mergeCell ref="E6:G6"/>
    <mergeCell ref="M6:M35"/>
    <mergeCell ref="E7:G7"/>
  </mergeCells>
  <printOptions/>
  <pageMargins left="0.7086614173228347" right="0.5905511811023623" top="0.5905511811023623" bottom="0.5905511811023623" header="0.31496062992125984" footer="0.31496062992125984"/>
  <pageSetup horizontalDpi="600" verticalDpi="600" orientation="portrait" paperSize="9" scale="5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saitamaken</dc:creator>
  <cp:keywords/>
  <dc:description/>
  <cp:lastModifiedBy>埼玉県</cp:lastModifiedBy>
  <cp:lastPrinted>2020-03-24T04:59:10Z</cp:lastPrinted>
  <dcterms:created xsi:type="dcterms:W3CDTF">2013-01-29T04:15:39Z</dcterms:created>
  <dcterms:modified xsi:type="dcterms:W3CDTF">2020-04-21T01:10:42Z</dcterms:modified>
  <cp:category/>
  <cp:version/>
  <cp:contentType/>
  <cp:contentStatus/>
</cp:coreProperties>
</file>