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<sst xmlns="http://schemas.openxmlformats.org/spreadsheetml/2006/main" count="473" uniqueCount="180">
  <si>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</si>
  <si>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</si>
  <si>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</si>
  <si>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</si>
  <si>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</si>
  <si>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</si>
  <si>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</si>
  <si>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</si>
  <si>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</si>
  <si>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</si>
  <si>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</si>
  <si>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</si>
  <si>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</si>
  <si>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</si>
  <si>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</si>
  <si>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</si>
  <si>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</si>
  <si>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</si>
  <si>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</si>
  <si>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</si>
  <si>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</si>
  <si>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</si>
  <si>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</si>
  <si>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</si>
  <si>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</si>
  <si>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</si>
  <si>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</si>
  <si>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</si>
  <si>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</si>
  <si>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</si>
  <si>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</si>
  <si>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</si>
  <si>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</si>
  <si>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</si>
  <si>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</si>
  <si>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</si>
  <si>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</si>
  <si>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</si>
  <si>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</si>
  <si>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</si>
  <si>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</si>
  <si>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</si>
  <si>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</si>
  <si>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</si>
  <si>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</si>
  <si>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</si>
  <si>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</si>
  <si>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</si>
  <si>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</si>
  <si>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</si>
  <si>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</si>
  <si>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</si>
  <si>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</si>
  <si>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</si>
  <si>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</si>
  <si>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</si>
  <si>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</si>
  <si>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</si>
  <si>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</si>
  <si>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</si>
  <si>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</si>
  <si>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</si>
  <si>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</si>
  <si>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</si>
  <si>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</si>
  <si>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</si>
  <si>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</si>
  <si>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</si>
  <si>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</si>
  <si>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</si>
  <si>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</si>
  <si>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</si>
  <si>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</si>
  <si>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</si>
  <si>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</si>
  <si>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</si>
  <si>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</si>
  <si>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</si>
  <si>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</si>
  <si>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</si>
  <si>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</si>
  <si>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</si>
  <si>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</si>
  <si>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</si>
  <si>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</si>
  <si>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</si>
  <si>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</si>
  <si>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</si>
  <si>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</si>
  <si>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</si>
  <si>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</si>
  <si>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</si>
  <si>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</si>
  <si>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</si>
  <si>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</si>
  <si>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</si>
  <si>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</si>
  <si>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</si>
  <si>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</si>
  <si>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</si>
  <si>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</si>
  <si>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</si>
  <si>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</si>
  <si>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</si>
  <si>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</si>
  <si>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</si>
  <si>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</si>
  <si>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</si>
  <si>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</si>
  <si>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</si>
  <si>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</si>
  <si>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</si>
  <si>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</si>
  <si>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</si>
  <si>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</si>
  <si>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</si>
  <si>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</si>
  <si>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</si>
  <si>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</si>
  <si>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</si>
  <si>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</si>
  <si>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</si>
  <si>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</si>
  <si>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</si>
  <si>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</si>
  <si>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</si>
  <si>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</si>
  <si>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</si>
  <si>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</si>
  <si>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</si>
  <si>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</si>
  <si>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</si>
  <si>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</si>
  <si>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</si>
  <si>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</si>
  <si>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</si>
  <si>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</si>
  <si>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</si>
  <si>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</si>
  <si>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</si>
  <si>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</si>
  <si>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</si>
  <si>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</si>
  <si>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</si>
  <si>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</si>
  <si>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</si>
  <si>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</si>
  <si>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</si>
  <si>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</si>
  <si>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</si>
  <si>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</si>
  <si>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</si>
  <si>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</si>
  <si>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</si>
  <si>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</si>
  <si>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</si>
  <si>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</si>
  <si>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</si>
  <si>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</si>
  <si>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</si>
  <si>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</si>
  <si>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</si>
  <si>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</si>
  <si>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</si>
  <si>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</si>
  <si>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</si>
  <si>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</si>
  <si>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</si>
  <si>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</si>
  <si>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</si>
  <si>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</si>
  <si>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</si>
  <si>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</si>
  <si>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</si>
  <si>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</si>
  <si>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</si>
  <si>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</si>
  <si>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</si>
  <si>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</si>
  <si>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二次協議同意額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</si>
</sst>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9" t="s">
        <v>179</v>
      </c>
      <c r="B1" s="79"/>
      <c r="C1" s="79"/>
      <c r="D1" s="79"/>
      <c r="E1" s="79"/>
      <c r="F1" s="79"/>
      <c r="G1" s="79"/>
      <c r="H1" s="79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78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1519400</v>
      </c>
      <c r="C4" s="35">
        <f>VLOOKUP(A4,'公営企業債の内訳'!$B$5:$C$113,2,FALSE)</f>
        <v>0</v>
      </c>
      <c r="D4" s="77"/>
      <c r="E4" s="36">
        <v>0</v>
      </c>
      <c r="F4" s="36">
        <v>0</v>
      </c>
      <c r="G4" s="36">
        <v>0</v>
      </c>
      <c r="H4" s="37">
        <f aca="true" t="shared" si="0" ref="H4:H9">SUM(B4:G4)</f>
        <v>1519400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425500</v>
      </c>
      <c r="C5" s="38">
        <f>VLOOKUP(A5,'公営企業債の内訳'!$B$5:$C$113,2,FALSE)</f>
        <v>0</v>
      </c>
      <c r="D5" s="39"/>
      <c r="E5" s="39">
        <v>0</v>
      </c>
      <c r="F5" s="39">
        <v>0</v>
      </c>
      <c r="G5" s="39">
        <v>0</v>
      </c>
      <c r="H5" s="40">
        <f t="shared" si="0"/>
        <v>425500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6521200</v>
      </c>
      <c r="C6" s="38">
        <f>VLOOKUP(A6,'公営企業債の内訳'!$B$5:$C$113,2,FALSE)</f>
        <v>0</v>
      </c>
      <c r="D6" s="39"/>
      <c r="E6" s="39">
        <v>0</v>
      </c>
      <c r="F6" s="39">
        <v>0</v>
      </c>
      <c r="G6" s="39">
        <v>0</v>
      </c>
      <c r="H6" s="40">
        <f t="shared" si="0"/>
        <v>6521200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118900</v>
      </c>
      <c r="C7" s="38">
        <f>VLOOKUP(A7,'公営企業債の内訳'!$B$5:$C$113,2,FALSE)</f>
        <v>0</v>
      </c>
      <c r="D7" s="39"/>
      <c r="E7" s="39">
        <v>0</v>
      </c>
      <c r="F7" s="39">
        <v>0</v>
      </c>
      <c r="G7" s="39">
        <v>0</v>
      </c>
      <c r="H7" s="40">
        <f t="shared" si="0"/>
        <v>118900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202500</v>
      </c>
      <c r="C8" s="38">
        <f>VLOOKUP(A8,'公営企業債の内訳'!$B$5:$C$113,2,FALSE)</f>
        <v>0</v>
      </c>
      <c r="D8" s="39"/>
      <c r="E8" s="39">
        <v>0</v>
      </c>
      <c r="F8" s="39">
        <v>0</v>
      </c>
      <c r="G8" s="39">
        <v>0</v>
      </c>
      <c r="H8" s="40">
        <f t="shared" si="0"/>
        <v>202500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123200</v>
      </c>
      <c r="C9" s="38">
        <f>VLOOKUP(A9,'公営企業債の内訳'!$B$5:$C$113,2,FALSE)</f>
        <v>0</v>
      </c>
      <c r="D9" s="39">
        <v>1954630</v>
      </c>
      <c r="E9" s="39">
        <v>0</v>
      </c>
      <c r="F9" s="39">
        <v>0</v>
      </c>
      <c r="G9" s="39">
        <v>0</v>
      </c>
      <c r="H9" s="40">
        <f t="shared" si="0"/>
        <v>2077830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0</v>
      </c>
      <c r="C10" s="38">
        <f>VLOOKUP(A10,'公営企業債の内訳'!$B$5:$C$113,2,FALSE)</f>
        <v>0</v>
      </c>
      <c r="D10" s="39"/>
      <c r="E10" s="39">
        <v>0</v>
      </c>
      <c r="F10" s="39">
        <v>0</v>
      </c>
      <c r="G10" s="39">
        <v>0</v>
      </c>
      <c r="H10" s="40">
        <f aca="true" t="shared" si="1" ref="H10:H35">SUM(B10:G10)</f>
        <v>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450900</v>
      </c>
      <c r="C11" s="38">
        <f>VLOOKUP(A11,'公営企業債の内訳'!$B$5:$C$113,2,FALSE)</f>
        <v>0</v>
      </c>
      <c r="D11" s="39"/>
      <c r="E11" s="39">
        <v>0</v>
      </c>
      <c r="F11" s="39">
        <v>0</v>
      </c>
      <c r="G11" s="39">
        <v>0</v>
      </c>
      <c r="H11" s="40">
        <f t="shared" si="1"/>
        <v>450900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12000</v>
      </c>
      <c r="C12" s="38">
        <f>VLOOKUP(A12,'公営企業債の内訳'!$B$5:$C$113,2,FALSE)</f>
        <v>19900</v>
      </c>
      <c r="D12" s="39"/>
      <c r="E12" s="39">
        <v>0</v>
      </c>
      <c r="F12" s="39">
        <v>0</v>
      </c>
      <c r="G12" s="39">
        <v>0</v>
      </c>
      <c r="H12" s="40">
        <f t="shared" si="1"/>
        <v>31900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267000</v>
      </c>
      <c r="C13" s="38">
        <f>VLOOKUP(A13,'公営企業債の内訳'!$B$5:$C$113,2,FALSE)</f>
        <v>0</v>
      </c>
      <c r="D13" s="39"/>
      <c r="E13" s="39">
        <v>0</v>
      </c>
      <c r="F13" s="39">
        <v>0</v>
      </c>
      <c r="G13" s="39">
        <v>0</v>
      </c>
      <c r="H13" s="40">
        <f t="shared" si="1"/>
        <v>267000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587700</v>
      </c>
      <c r="C14" s="38">
        <f>VLOOKUP(A14,'公営企業債の内訳'!$B$5:$C$113,2,FALSE)</f>
        <v>0</v>
      </c>
      <c r="D14" s="39"/>
      <c r="E14" s="39">
        <v>0</v>
      </c>
      <c r="F14" s="39">
        <v>0</v>
      </c>
      <c r="G14" s="39">
        <v>0</v>
      </c>
      <c r="H14" s="40">
        <f t="shared" si="1"/>
        <v>587700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265400</v>
      </c>
      <c r="C15" s="38">
        <f>VLOOKUP(A15,'公営企業債の内訳'!$B$5:$C$113,2,FALSE)</f>
        <v>0</v>
      </c>
      <c r="D15" s="39"/>
      <c r="E15" s="39">
        <v>0</v>
      </c>
      <c r="F15" s="39">
        <v>0</v>
      </c>
      <c r="G15" s="39">
        <v>0</v>
      </c>
      <c r="H15" s="40">
        <f t="shared" si="1"/>
        <v>265400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0</v>
      </c>
      <c r="D16" s="39"/>
      <c r="E16" s="39">
        <v>0</v>
      </c>
      <c r="F16" s="39">
        <v>0</v>
      </c>
      <c r="G16" s="39">
        <v>0</v>
      </c>
      <c r="H16" s="40">
        <f t="shared" si="1"/>
        <v>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57100</v>
      </c>
      <c r="C17" s="38">
        <f>VLOOKUP(A17,'公営企業債の内訳'!$B$5:$C$113,2,FALSE)</f>
        <v>0</v>
      </c>
      <c r="D17" s="39"/>
      <c r="E17" s="39">
        <v>0</v>
      </c>
      <c r="F17" s="39">
        <v>0</v>
      </c>
      <c r="G17" s="39">
        <v>0</v>
      </c>
      <c r="H17" s="40">
        <f t="shared" si="1"/>
        <v>57100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82300</v>
      </c>
      <c r="C18" s="38">
        <f>VLOOKUP(A18,'公営企業債の内訳'!$B$5:$C$113,2,FALSE)</f>
        <v>0</v>
      </c>
      <c r="D18" s="39"/>
      <c r="E18" s="39">
        <v>0</v>
      </c>
      <c r="F18" s="39">
        <v>0</v>
      </c>
      <c r="G18" s="39">
        <v>0</v>
      </c>
      <c r="H18" s="40">
        <f t="shared" si="1"/>
        <v>82300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1917600</v>
      </c>
      <c r="C19" s="38">
        <f>VLOOKUP(A19,'公営企業債の内訳'!$B$5:$C$113,2,FALSE)</f>
        <v>0</v>
      </c>
      <c r="D19" s="39"/>
      <c r="E19" s="39">
        <v>0</v>
      </c>
      <c r="F19" s="39">
        <v>0</v>
      </c>
      <c r="G19" s="39">
        <v>0</v>
      </c>
      <c r="H19" s="40">
        <f t="shared" si="1"/>
        <v>1917600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1991200</v>
      </c>
      <c r="C20" s="38">
        <f>VLOOKUP(A20,'公営企業債の内訳'!$B$5:$C$113,2,FALSE)</f>
        <v>0</v>
      </c>
      <c r="D20" s="39"/>
      <c r="E20" s="39">
        <v>0</v>
      </c>
      <c r="F20" s="39">
        <v>0</v>
      </c>
      <c r="G20" s="39">
        <v>0</v>
      </c>
      <c r="H20" s="40">
        <f t="shared" si="1"/>
        <v>1991200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243500</v>
      </c>
      <c r="C21" s="38">
        <f>VLOOKUP(A21,'公営企業債の内訳'!$B$5:$C$113,2,FALSE)</f>
        <v>0</v>
      </c>
      <c r="D21" s="39"/>
      <c r="E21" s="39">
        <v>0</v>
      </c>
      <c r="F21" s="39">
        <v>0</v>
      </c>
      <c r="G21" s="39">
        <v>0</v>
      </c>
      <c r="H21" s="40">
        <f t="shared" si="1"/>
        <v>243500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1144800</v>
      </c>
      <c r="C22" s="38">
        <f>VLOOKUP(A22,'公営企業債の内訳'!$B$5:$C$113,2,FALSE)</f>
        <v>0</v>
      </c>
      <c r="D22" s="39"/>
      <c r="E22" s="39">
        <v>0</v>
      </c>
      <c r="F22" s="39">
        <v>0</v>
      </c>
      <c r="G22" s="39">
        <v>0</v>
      </c>
      <c r="H22" s="40">
        <f t="shared" si="1"/>
        <v>1144800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/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450000</v>
      </c>
      <c r="C24" s="38">
        <f>VLOOKUP(A24,'公営企業債の内訳'!$B$5:$C$113,2,FALSE)</f>
        <v>0</v>
      </c>
      <c r="D24" s="39"/>
      <c r="E24" s="39">
        <v>0</v>
      </c>
      <c r="F24" s="39">
        <v>0</v>
      </c>
      <c r="G24" s="39">
        <v>0</v>
      </c>
      <c r="H24" s="40">
        <f t="shared" si="1"/>
        <v>450000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516300</v>
      </c>
      <c r="C25" s="38">
        <f>VLOOKUP(A25,'公営企業債の内訳'!$B$5:$C$113,2,FALSE)</f>
        <v>0</v>
      </c>
      <c r="D25" s="39"/>
      <c r="E25" s="39">
        <v>0</v>
      </c>
      <c r="F25" s="39">
        <v>0</v>
      </c>
      <c r="G25" s="39">
        <v>0</v>
      </c>
      <c r="H25" s="40">
        <f t="shared" si="1"/>
        <v>516300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286600</v>
      </c>
      <c r="C26" s="38">
        <f>VLOOKUP(A26,'公営企業債の内訳'!$B$5:$C$113,2,FALSE)</f>
        <v>971100</v>
      </c>
      <c r="D26" s="39"/>
      <c r="E26" s="39">
        <v>0</v>
      </c>
      <c r="F26" s="39">
        <v>0</v>
      </c>
      <c r="G26" s="39">
        <v>0</v>
      </c>
      <c r="H26" s="40">
        <f t="shared" si="1"/>
        <v>1257700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1595300</v>
      </c>
      <c r="C27" s="38">
        <f>VLOOKUP(A27,'公営企業債の内訳'!$B$5:$C$113,2,FALSE)</f>
        <v>19100</v>
      </c>
      <c r="D27" s="39"/>
      <c r="E27" s="39">
        <v>0</v>
      </c>
      <c r="F27" s="39">
        <v>0</v>
      </c>
      <c r="G27" s="39">
        <v>0</v>
      </c>
      <c r="H27" s="40">
        <f t="shared" si="1"/>
        <v>1614400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479300</v>
      </c>
      <c r="C28" s="38">
        <f>VLOOKUP(A28,'公営企業債の内訳'!$B$5:$C$113,2,FALSE)</f>
        <v>0</v>
      </c>
      <c r="D28" s="39"/>
      <c r="E28" s="39">
        <v>0</v>
      </c>
      <c r="F28" s="39">
        <v>0</v>
      </c>
      <c r="G28" s="39">
        <v>0</v>
      </c>
      <c r="H28" s="40">
        <f t="shared" si="1"/>
        <v>479300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262200</v>
      </c>
      <c r="C29" s="38">
        <f>VLOOKUP(A29,'公営企業債の内訳'!$B$5:$C$113,2,FALSE)</f>
        <v>0</v>
      </c>
      <c r="D29" s="39"/>
      <c r="E29" s="39">
        <v>0</v>
      </c>
      <c r="F29" s="39">
        <v>0</v>
      </c>
      <c r="G29" s="39">
        <v>0</v>
      </c>
      <c r="H29" s="40">
        <f t="shared" si="1"/>
        <v>262200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558600</v>
      </c>
      <c r="C30" s="38">
        <f>VLOOKUP(A30,'公営企業債の内訳'!$B$5:$C$113,2,FALSE)</f>
        <v>0</v>
      </c>
      <c r="D30" s="39"/>
      <c r="E30" s="39">
        <v>0</v>
      </c>
      <c r="F30" s="39">
        <v>0</v>
      </c>
      <c r="G30" s="39">
        <v>0</v>
      </c>
      <c r="H30" s="40">
        <f t="shared" si="1"/>
        <v>558600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61700</v>
      </c>
      <c r="C31" s="38">
        <f>VLOOKUP(A31,'公営企業債の内訳'!$B$5:$C$113,2,FALSE)</f>
        <v>0</v>
      </c>
      <c r="D31" s="39"/>
      <c r="E31" s="39">
        <v>0</v>
      </c>
      <c r="F31" s="39">
        <v>0</v>
      </c>
      <c r="G31" s="39">
        <v>0</v>
      </c>
      <c r="H31" s="40">
        <f t="shared" si="1"/>
        <v>61700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627800</v>
      </c>
      <c r="C32" s="38">
        <f>VLOOKUP(A32,'公営企業債の内訳'!$B$5:$C$113,2,FALSE)</f>
        <v>0</v>
      </c>
      <c r="D32" s="39">
        <v>541600</v>
      </c>
      <c r="E32" s="39">
        <v>0</v>
      </c>
      <c r="F32" s="39">
        <v>0</v>
      </c>
      <c r="G32" s="39">
        <v>0</v>
      </c>
      <c r="H32" s="40">
        <f t="shared" si="1"/>
        <v>1169400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227900</v>
      </c>
      <c r="C33" s="38">
        <f>VLOOKUP(A33,'公営企業債の内訳'!$B$5:$C$113,2,FALSE)</f>
        <v>0</v>
      </c>
      <c r="D33" s="39"/>
      <c r="E33" s="39">
        <v>0</v>
      </c>
      <c r="F33" s="39">
        <v>0</v>
      </c>
      <c r="G33" s="39">
        <v>0</v>
      </c>
      <c r="H33" s="40">
        <f>SUM(B33:G33)</f>
        <v>227900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1719900</v>
      </c>
      <c r="C34" s="38">
        <f>VLOOKUP(A34,'公営企業債の内訳'!$B$5:$C$113,2,FALSE)</f>
        <v>0</v>
      </c>
      <c r="D34" s="39"/>
      <c r="E34" s="39">
        <v>0</v>
      </c>
      <c r="F34" s="39">
        <v>0</v>
      </c>
      <c r="G34" s="39">
        <v>0</v>
      </c>
      <c r="H34" s="40">
        <f t="shared" si="1"/>
        <v>1719900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302100</v>
      </c>
      <c r="C35" s="38">
        <f>VLOOKUP(A35,'公営企業債の内訳'!$B$5:$C$113,2,FALSE)</f>
        <v>0</v>
      </c>
      <c r="D35" s="39"/>
      <c r="E35" s="39">
        <v>0</v>
      </c>
      <c r="F35" s="39">
        <v>0</v>
      </c>
      <c r="G35" s="39">
        <v>0</v>
      </c>
      <c r="H35" s="40">
        <f t="shared" si="1"/>
        <v>302100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153900</v>
      </c>
      <c r="C36" s="38">
        <f>VLOOKUP(A36,'公営企業債の内訳'!$B$5:$C$113,2,FALSE)</f>
        <v>0</v>
      </c>
      <c r="D36" s="39"/>
      <c r="E36" s="39">
        <v>0</v>
      </c>
      <c r="F36" s="39">
        <v>0</v>
      </c>
      <c r="G36" s="39">
        <v>0</v>
      </c>
      <c r="H36" s="40">
        <f aca="true" t="shared" si="2" ref="H36:H67">SUM(B36:G36)</f>
        <v>153900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68200</v>
      </c>
      <c r="C37" s="38">
        <f>VLOOKUP(A37,'公営企業債の内訳'!$B$5:$C$113,2,FALSE)</f>
        <v>0</v>
      </c>
      <c r="D37" s="39"/>
      <c r="E37" s="39">
        <v>0</v>
      </c>
      <c r="F37" s="39">
        <v>0</v>
      </c>
      <c r="G37" s="39">
        <v>0</v>
      </c>
      <c r="H37" s="40">
        <f t="shared" si="2"/>
        <v>68200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265600</v>
      </c>
      <c r="C38" s="38">
        <f>VLOOKUP(A38,'公営企業債の内訳'!$B$5:$C$113,2,FALSE)</f>
        <v>0</v>
      </c>
      <c r="D38" s="39"/>
      <c r="E38" s="39">
        <v>0</v>
      </c>
      <c r="F38" s="39">
        <v>0</v>
      </c>
      <c r="G38" s="39">
        <v>0</v>
      </c>
      <c r="H38" s="40">
        <f t="shared" si="2"/>
        <v>265600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192600</v>
      </c>
      <c r="C39" s="38">
        <f>VLOOKUP(A39,'公営企業債の内訳'!$B$5:$C$113,2,FALSE)</f>
        <v>0</v>
      </c>
      <c r="D39" s="39"/>
      <c r="E39" s="39">
        <v>0</v>
      </c>
      <c r="F39" s="39">
        <v>0</v>
      </c>
      <c r="G39" s="39">
        <v>0</v>
      </c>
      <c r="H39" s="40">
        <f t="shared" si="2"/>
        <v>192600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97800</v>
      </c>
      <c r="C40" s="38">
        <f>VLOOKUP(A40,'公営企業債の内訳'!$B$5:$C$113,2,FALSE)</f>
        <v>0</v>
      </c>
      <c r="D40" s="39"/>
      <c r="E40" s="39">
        <v>0</v>
      </c>
      <c r="F40" s="39">
        <v>0</v>
      </c>
      <c r="G40" s="39">
        <v>0</v>
      </c>
      <c r="H40" s="40">
        <f t="shared" si="2"/>
        <v>97800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1515800</v>
      </c>
      <c r="C41" s="38">
        <f>VLOOKUP(A41,'公営企業債の内訳'!$B$5:$C$113,2,FALSE)</f>
        <v>8100</v>
      </c>
      <c r="D41" s="39"/>
      <c r="E41" s="39">
        <v>0</v>
      </c>
      <c r="F41" s="39">
        <v>0</v>
      </c>
      <c r="G41" s="39">
        <v>0</v>
      </c>
      <c r="H41" s="40">
        <f t="shared" si="2"/>
        <v>1523900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585300</v>
      </c>
      <c r="C42" s="38">
        <f>VLOOKUP(A42,'公営企業債の内訳'!$B$5:$C$113,2,FALSE)</f>
        <v>6000</v>
      </c>
      <c r="D42" s="39">
        <v>574514</v>
      </c>
      <c r="E42" s="39">
        <v>0</v>
      </c>
      <c r="F42" s="39">
        <v>0</v>
      </c>
      <c r="G42" s="39">
        <v>0</v>
      </c>
      <c r="H42" s="40">
        <f>SUM(B42:G42)</f>
        <v>1165814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45600</v>
      </c>
      <c r="C43" s="38">
        <f>VLOOKUP(A43,'公営企業債の内訳'!$B$5:$C$113,2,FALSE)</f>
        <v>0</v>
      </c>
      <c r="D43" s="39"/>
      <c r="E43" s="39">
        <v>0</v>
      </c>
      <c r="F43" s="39">
        <v>0</v>
      </c>
      <c r="G43" s="39">
        <v>0</v>
      </c>
      <c r="H43" s="40">
        <f t="shared" si="2"/>
        <v>45600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120000</v>
      </c>
      <c r="C44" s="38">
        <f>VLOOKUP(A44,'公営企業債の内訳'!$B$5:$C$113,2,FALSE)</f>
        <v>0</v>
      </c>
      <c r="D44" s="39"/>
      <c r="E44" s="39">
        <v>0</v>
      </c>
      <c r="F44" s="39">
        <v>0</v>
      </c>
      <c r="G44" s="39">
        <v>0</v>
      </c>
      <c r="H44" s="40">
        <f t="shared" si="2"/>
        <v>120000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/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15500</v>
      </c>
      <c r="C46" s="38">
        <f>VLOOKUP(A46,'公営企業債の内訳'!$B$5:$C$113,2,FALSE)</f>
        <v>0</v>
      </c>
      <c r="D46" s="39"/>
      <c r="E46" s="39">
        <v>0</v>
      </c>
      <c r="F46" s="39">
        <v>0</v>
      </c>
      <c r="G46" s="39">
        <v>0</v>
      </c>
      <c r="H46" s="40">
        <f t="shared" si="2"/>
        <v>15500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49800</v>
      </c>
      <c r="C47" s="38">
        <f>VLOOKUP(A47,'公営企業債の内訳'!$B$5:$C$113,2,FALSE)</f>
        <v>200</v>
      </c>
      <c r="D47" s="39"/>
      <c r="E47" s="39">
        <v>0</v>
      </c>
      <c r="F47" s="39">
        <v>0</v>
      </c>
      <c r="G47" s="39">
        <v>0</v>
      </c>
      <c r="H47" s="40">
        <f t="shared" si="2"/>
        <v>50000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157300</v>
      </c>
      <c r="C48" s="38">
        <f>VLOOKUP(A48,'公営企業債の内訳'!$B$5:$C$113,2,FALSE)</f>
        <v>0</v>
      </c>
      <c r="D48" s="39"/>
      <c r="E48" s="39">
        <v>0</v>
      </c>
      <c r="F48" s="39">
        <v>0</v>
      </c>
      <c r="G48" s="39">
        <v>0</v>
      </c>
      <c r="H48" s="40">
        <f t="shared" si="2"/>
        <v>157300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131400</v>
      </c>
      <c r="C49" s="38">
        <f>VLOOKUP(A49,'公営企業債の内訳'!$B$5:$C$113,2,FALSE)</f>
        <v>0</v>
      </c>
      <c r="D49" s="39"/>
      <c r="E49" s="39">
        <v>0</v>
      </c>
      <c r="F49" s="39">
        <v>0</v>
      </c>
      <c r="G49" s="39">
        <v>0</v>
      </c>
      <c r="H49" s="40">
        <f>SUM(B49:G49)</f>
        <v>131400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38000</v>
      </c>
      <c r="C50" s="38">
        <f>VLOOKUP(A50,'公営企業債の内訳'!$B$5:$C$113,2,FALSE)</f>
        <v>0</v>
      </c>
      <c r="D50" s="39"/>
      <c r="E50" s="39">
        <v>0</v>
      </c>
      <c r="F50" s="39">
        <v>0</v>
      </c>
      <c r="G50" s="39">
        <v>0</v>
      </c>
      <c r="H50" s="40">
        <f t="shared" si="2"/>
        <v>38000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1000</v>
      </c>
      <c r="C51" s="38">
        <f>VLOOKUP(A51,'公営企業債の内訳'!$B$5:$C$113,2,FALSE)</f>
        <v>0</v>
      </c>
      <c r="D51" s="39"/>
      <c r="E51" s="39">
        <v>0</v>
      </c>
      <c r="F51" s="39">
        <v>0</v>
      </c>
      <c r="G51" s="39">
        <v>0</v>
      </c>
      <c r="H51" s="40">
        <f t="shared" si="2"/>
        <v>1000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20000</v>
      </c>
      <c r="C52" s="38">
        <f>VLOOKUP(A52,'公営企業債の内訳'!$B$5:$C$113,2,FALSE)</f>
        <v>11800</v>
      </c>
      <c r="D52" s="39"/>
      <c r="E52" s="39">
        <v>0</v>
      </c>
      <c r="F52" s="39">
        <v>0</v>
      </c>
      <c r="G52" s="39">
        <v>0</v>
      </c>
      <c r="H52" s="40">
        <f t="shared" si="2"/>
        <v>31800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25200</v>
      </c>
      <c r="C53" s="38">
        <f>VLOOKUP(A53,'公営企業債の内訳'!$B$5:$C$113,2,FALSE)</f>
        <v>0</v>
      </c>
      <c r="D53" s="39"/>
      <c r="E53" s="39">
        <v>0</v>
      </c>
      <c r="F53" s="39">
        <v>0</v>
      </c>
      <c r="G53" s="39">
        <v>0</v>
      </c>
      <c r="H53" s="40">
        <f t="shared" si="2"/>
        <v>25200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/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/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/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461300</v>
      </c>
      <c r="C57" s="38">
        <f>VLOOKUP(A57,'公営企業債の内訳'!$B$5:$C$113,2,FALSE)</f>
        <v>0</v>
      </c>
      <c r="D57" s="39"/>
      <c r="E57" s="39">
        <v>0</v>
      </c>
      <c r="F57" s="39">
        <v>0</v>
      </c>
      <c r="G57" s="39">
        <v>0</v>
      </c>
      <c r="H57" s="40">
        <f t="shared" si="2"/>
        <v>461300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105000</v>
      </c>
      <c r="C58" s="38">
        <f>VLOOKUP(A58,'公営企業債の内訳'!$B$5:$C$113,2,FALSE)</f>
        <v>0</v>
      </c>
      <c r="D58" s="39"/>
      <c r="E58" s="39">
        <v>0</v>
      </c>
      <c r="F58" s="39">
        <v>0</v>
      </c>
      <c r="G58" s="39">
        <v>0</v>
      </c>
      <c r="H58" s="40">
        <f t="shared" si="2"/>
        <v>105000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26000</v>
      </c>
      <c r="C59" s="38">
        <f>VLOOKUP(A59,'公営企業債の内訳'!$B$5:$C$113,2,FALSE)</f>
        <v>0</v>
      </c>
      <c r="D59" s="39"/>
      <c r="E59" s="39">
        <v>0</v>
      </c>
      <c r="F59" s="39">
        <v>0</v>
      </c>
      <c r="G59" s="39">
        <v>0</v>
      </c>
      <c r="H59" s="40">
        <f t="shared" si="2"/>
        <v>26000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126700</v>
      </c>
      <c r="C60" s="38">
        <f>VLOOKUP(A60,'公営企業債の内訳'!$B$5:$C$113,2,FALSE)</f>
        <v>0</v>
      </c>
      <c r="D60" s="39"/>
      <c r="E60" s="39">
        <v>0</v>
      </c>
      <c r="F60" s="39">
        <v>0</v>
      </c>
      <c r="G60" s="39">
        <v>0</v>
      </c>
      <c r="H60" s="40">
        <f t="shared" si="2"/>
        <v>126700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61000</v>
      </c>
      <c r="C61" s="38">
        <f>VLOOKUP(A61,'公営企業債の内訳'!$B$5:$C$113,2,FALSE)</f>
        <v>0</v>
      </c>
      <c r="D61" s="39">
        <v>73830</v>
      </c>
      <c r="E61" s="39">
        <v>0</v>
      </c>
      <c r="F61" s="39">
        <v>0</v>
      </c>
      <c r="G61" s="39">
        <v>0</v>
      </c>
      <c r="H61" s="40">
        <f t="shared" si="2"/>
        <v>134830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131100</v>
      </c>
      <c r="C62" s="38">
        <f>VLOOKUP(A62,'公営企業債の内訳'!$B$5:$C$113,2,FALSE)</f>
        <v>400</v>
      </c>
      <c r="D62" s="39"/>
      <c r="E62" s="39">
        <v>0</v>
      </c>
      <c r="F62" s="39">
        <v>0</v>
      </c>
      <c r="G62" s="39">
        <v>0</v>
      </c>
      <c r="H62" s="40">
        <f t="shared" si="2"/>
        <v>131500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12100</v>
      </c>
      <c r="C63" s="38">
        <f>VLOOKUP(A63,'公営企業債の内訳'!$B$5:$C$113,2,FALSE)</f>
        <v>14500</v>
      </c>
      <c r="D63" s="39"/>
      <c r="E63" s="39">
        <v>0</v>
      </c>
      <c r="F63" s="39">
        <v>0</v>
      </c>
      <c r="G63" s="39">
        <v>6000</v>
      </c>
      <c r="H63" s="40">
        <f t="shared" si="2"/>
        <v>32600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202900</v>
      </c>
      <c r="C64" s="38">
        <f>VLOOKUP(A64,'公営企業債の内訳'!$B$5:$C$113,2,FALSE)</f>
        <v>600</v>
      </c>
      <c r="D64" s="39"/>
      <c r="E64" s="39">
        <v>0</v>
      </c>
      <c r="F64" s="39">
        <v>0</v>
      </c>
      <c r="G64" s="39">
        <v>0</v>
      </c>
      <c r="H64" s="40">
        <f t="shared" si="2"/>
        <v>203500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209300</v>
      </c>
      <c r="C65" s="38">
        <f>VLOOKUP(A65,'公営企業債の内訳'!$B$5:$C$113,2,FALSE)</f>
        <v>0</v>
      </c>
      <c r="D65" s="39"/>
      <c r="E65" s="39">
        <v>0</v>
      </c>
      <c r="F65" s="39">
        <v>0</v>
      </c>
      <c r="G65" s="39">
        <v>0</v>
      </c>
      <c r="H65" s="40">
        <f t="shared" si="2"/>
        <v>209300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/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15300</v>
      </c>
      <c r="C67" s="38">
        <f>VLOOKUP(A67,'公営企業債の内訳'!$B$5:$C$113,2,FALSE)</f>
        <v>0</v>
      </c>
      <c r="D67" s="39"/>
      <c r="E67" s="39">
        <v>0</v>
      </c>
      <c r="F67" s="39">
        <v>0</v>
      </c>
      <c r="G67" s="39">
        <v>0</v>
      </c>
      <c r="H67" s="40">
        <f t="shared" si="2"/>
        <v>15300</v>
      </c>
      <c r="I67" s="27" t="str">
        <f t="shared" si="3"/>
        <v>○</v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/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/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/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/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/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/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/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/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262300</v>
      </c>
      <c r="C76" s="38">
        <f>VLOOKUP(A76,'公営企業債の内訳'!$B$5:$C$113,2,FALSE)</f>
        <v>0</v>
      </c>
      <c r="D76" s="39"/>
      <c r="E76" s="39">
        <v>0</v>
      </c>
      <c r="F76" s="39">
        <v>0</v>
      </c>
      <c r="G76" s="39">
        <v>0</v>
      </c>
      <c r="H76" s="40">
        <f t="shared" si="4"/>
        <v>262300</v>
      </c>
      <c r="I76" s="27" t="str">
        <f t="shared" si="3"/>
        <v>○</v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/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/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/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/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/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/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/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/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/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/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/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/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/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/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/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28200</v>
      </c>
      <c r="C92" s="38">
        <f>VLOOKUP(A92,'公営企業債の内訳'!$B$5:$C$113,2,FALSE)</f>
        <v>0</v>
      </c>
      <c r="D92" s="39"/>
      <c r="E92" s="39">
        <v>0</v>
      </c>
      <c r="F92" s="39">
        <v>0</v>
      </c>
      <c r="G92" s="39">
        <v>0</v>
      </c>
      <c r="H92" s="40">
        <f t="shared" si="4"/>
        <v>28200</v>
      </c>
      <c r="I92" s="27" t="str">
        <f>IF(H92&gt;0,"○","")</f>
        <v>○</v>
      </c>
    </row>
    <row r="93" spans="1:9" ht="34.5" customHeight="1">
      <c r="A93" s="4" t="s">
        <v>105</v>
      </c>
      <c r="B93" s="54">
        <f>VLOOKUP(A93,'一般会計債の内訳'!$B$4:$C$113,2,FALSE)</f>
        <v>29200</v>
      </c>
      <c r="C93" s="38">
        <f>VLOOKUP(A93,'公営企業債の内訳'!$B$5:$C$113,2,FALSE)</f>
        <v>0</v>
      </c>
      <c r="D93" s="39"/>
      <c r="E93" s="39">
        <v>0</v>
      </c>
      <c r="F93" s="39">
        <v>0</v>
      </c>
      <c r="G93" s="39">
        <v>0</v>
      </c>
      <c r="H93" s="40">
        <f t="shared" si="4"/>
        <v>29200</v>
      </c>
      <c r="I93" s="27" t="str">
        <f aca="true" t="shared" si="5" ref="I93:I112">IF(H93&gt;0,"○","")</f>
        <v>○</v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/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/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/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22500</v>
      </c>
      <c r="C97" s="38">
        <f>VLOOKUP(A97,'公営企業債の内訳'!$B$5:$C$113,2,FALSE)</f>
        <v>0</v>
      </c>
      <c r="D97" s="39"/>
      <c r="E97" s="39">
        <v>0</v>
      </c>
      <c r="F97" s="39">
        <v>0</v>
      </c>
      <c r="G97" s="39">
        <v>0</v>
      </c>
      <c r="H97" s="40">
        <f t="shared" si="4"/>
        <v>22500</v>
      </c>
      <c r="I97" s="27" t="str">
        <f t="shared" si="5"/>
        <v>○</v>
      </c>
    </row>
    <row r="98" spans="1:9" ht="34.5" customHeight="1">
      <c r="A98" s="4" t="s">
        <v>63</v>
      </c>
      <c r="B98" s="54">
        <f>VLOOKUP(A98,'一般会計債の内訳'!$B$4:$C$113,2,FALSE)</f>
        <v>220700</v>
      </c>
      <c r="C98" s="38">
        <f>VLOOKUP(A98,'公営企業債の内訳'!$B$5:$C$113,2,FALSE)</f>
        <v>0</v>
      </c>
      <c r="D98" s="39"/>
      <c r="E98" s="39">
        <v>0</v>
      </c>
      <c r="F98" s="39">
        <v>0</v>
      </c>
      <c r="G98" s="39">
        <v>0</v>
      </c>
      <c r="H98" s="40">
        <f t="shared" si="4"/>
        <v>220700</v>
      </c>
      <c r="I98" s="27" t="str">
        <f t="shared" si="5"/>
        <v>○</v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/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/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/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/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/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/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/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/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/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2400</v>
      </c>
      <c r="D108" s="39"/>
      <c r="E108" s="39">
        <v>0</v>
      </c>
      <c r="F108" s="39">
        <v>0</v>
      </c>
      <c r="G108" s="39">
        <v>0</v>
      </c>
      <c r="H108" s="40">
        <f t="shared" si="6"/>
        <v>2400</v>
      </c>
      <c r="I108" s="27" t="str">
        <f t="shared" si="5"/>
        <v>○</v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/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/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/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/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35900</v>
      </c>
      <c r="C113" s="38">
        <f>VLOOKUP(A113,'公営企業債の内訳'!$B$5:$C$114,2,FALSE)</f>
        <v>0</v>
      </c>
      <c r="D113" s="39"/>
      <c r="E113" s="39">
        <v>0</v>
      </c>
      <c r="F113" s="39">
        <v>0</v>
      </c>
      <c r="G113" s="39">
        <v>0</v>
      </c>
      <c r="H113" s="40">
        <f>SUM(B113:G113)</f>
        <v>35900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/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25897100</v>
      </c>
      <c r="C116" s="42">
        <f t="shared" si="7"/>
        <v>1024200</v>
      </c>
      <c r="D116" s="43">
        <f t="shared" si="7"/>
        <v>3070744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29992044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1939200</v>
      </c>
      <c r="C117" s="45">
        <f t="shared" si="8"/>
        <v>27500</v>
      </c>
      <c r="D117" s="46">
        <f t="shared" si="8"/>
        <v>73830</v>
      </c>
      <c r="E117" s="46">
        <f t="shared" si="8"/>
        <v>0</v>
      </c>
      <c r="F117" s="46">
        <f t="shared" si="8"/>
        <v>0</v>
      </c>
      <c r="G117" s="46">
        <f t="shared" si="8"/>
        <v>6000</v>
      </c>
      <c r="H117" s="47">
        <f t="shared" si="8"/>
        <v>2046530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614100</v>
      </c>
      <c r="C118" s="45">
        <f t="shared" si="9"/>
        <v>2400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616500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28450400</v>
      </c>
      <c r="C119" s="48">
        <f aca="true" t="shared" si="10" ref="C119:H119">SUM(C116:C118)</f>
        <v>1054100</v>
      </c>
      <c r="D119" s="49">
        <f t="shared" si="10"/>
        <v>3144574</v>
      </c>
      <c r="E119" s="49">
        <f t="shared" si="10"/>
        <v>0</v>
      </c>
      <c r="F119" s="49">
        <f t="shared" si="10"/>
        <v>0</v>
      </c>
      <c r="G119" s="49">
        <f t="shared" si="10"/>
        <v>6000</v>
      </c>
      <c r="H119" s="50">
        <f t="shared" si="10"/>
        <v>32655074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1519400</v>
      </c>
      <c r="D4" s="31">
        <v>277400</v>
      </c>
      <c r="E4" s="31"/>
      <c r="F4" s="31">
        <v>31300</v>
      </c>
      <c r="G4" s="31"/>
      <c r="H4" s="31"/>
      <c r="I4" s="31"/>
      <c r="J4" s="31">
        <v>18900</v>
      </c>
      <c r="K4" s="70"/>
      <c r="L4" s="31">
        <v>40400</v>
      </c>
      <c r="M4" s="31"/>
      <c r="N4" s="31">
        <v>21900</v>
      </c>
      <c r="O4" s="31">
        <v>786200</v>
      </c>
      <c r="P4" s="31"/>
      <c r="Q4" s="31">
        <v>8100</v>
      </c>
      <c r="R4" s="31"/>
      <c r="S4" s="31">
        <v>5900</v>
      </c>
      <c r="T4" s="31">
        <v>299300</v>
      </c>
      <c r="U4" s="31">
        <v>30000</v>
      </c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425500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>
        <v>425500</v>
      </c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6521200</v>
      </c>
      <c r="D6" s="31">
        <v>64500</v>
      </c>
      <c r="E6" s="31"/>
      <c r="F6" s="31"/>
      <c r="G6" s="31"/>
      <c r="H6" s="31"/>
      <c r="I6" s="31"/>
      <c r="J6" s="31">
        <v>122500</v>
      </c>
      <c r="K6" s="70">
        <v>126600</v>
      </c>
      <c r="L6" s="31"/>
      <c r="M6" s="31"/>
      <c r="N6" s="31"/>
      <c r="O6" s="31">
        <v>2094500</v>
      </c>
      <c r="P6" s="31"/>
      <c r="Q6" s="31">
        <v>985000</v>
      </c>
      <c r="R6" s="31"/>
      <c r="S6" s="31">
        <v>1165500</v>
      </c>
      <c r="T6" s="31">
        <v>1592000</v>
      </c>
      <c r="U6" s="31">
        <v>370600</v>
      </c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118900</v>
      </c>
      <c r="D7" s="31">
        <v>6400</v>
      </c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>
        <v>112500</v>
      </c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202500</v>
      </c>
      <c r="D8" s="31"/>
      <c r="E8" s="31"/>
      <c r="F8" s="31"/>
      <c r="G8" s="31">
        <v>30000</v>
      </c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>
        <v>7500</v>
      </c>
      <c r="X8" s="31">
        <v>165000</v>
      </c>
      <c r="Y8" s="31"/>
    </row>
    <row r="9" spans="2:25" s="21" customFormat="1" ht="17.25" customHeight="1">
      <c r="B9" s="20" t="s">
        <v>5</v>
      </c>
      <c r="C9" s="32">
        <f t="shared" si="0"/>
        <v>123200</v>
      </c>
      <c r="D9" s="31">
        <v>18000</v>
      </c>
      <c r="E9" s="31"/>
      <c r="F9" s="31"/>
      <c r="G9" s="31"/>
      <c r="H9" s="31"/>
      <c r="I9" s="31"/>
      <c r="J9" s="31"/>
      <c r="K9" s="70"/>
      <c r="L9" s="31"/>
      <c r="M9" s="31"/>
      <c r="N9" s="31">
        <v>81200</v>
      </c>
      <c r="O9" s="31"/>
      <c r="P9" s="31"/>
      <c r="Q9" s="31"/>
      <c r="R9" s="31"/>
      <c r="S9" s="31">
        <v>16500</v>
      </c>
      <c r="T9" s="31">
        <v>7500</v>
      </c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450900</v>
      </c>
      <c r="D11" s="31"/>
      <c r="E11" s="31"/>
      <c r="F11" s="31"/>
      <c r="G11" s="31"/>
      <c r="H11" s="31"/>
      <c r="I11" s="31">
        <v>450900</v>
      </c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12000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>
        <v>12000</v>
      </c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267000</v>
      </c>
      <c r="D13" s="31">
        <v>261300</v>
      </c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v>5700</v>
      </c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587700</v>
      </c>
      <c r="D14" s="31">
        <v>75800</v>
      </c>
      <c r="E14" s="31"/>
      <c r="F14" s="31"/>
      <c r="G14" s="31"/>
      <c r="H14" s="31"/>
      <c r="I14" s="31">
        <v>474400</v>
      </c>
      <c r="J14" s="31">
        <v>37500</v>
      </c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265400</v>
      </c>
      <c r="D15" s="31">
        <v>18900</v>
      </c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>
        <v>197600</v>
      </c>
      <c r="R15" s="31"/>
      <c r="S15" s="31">
        <v>26800</v>
      </c>
      <c r="T15" s="31">
        <v>22100</v>
      </c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57100</v>
      </c>
      <c r="D17" s="31">
        <v>57100</v>
      </c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82300</v>
      </c>
      <c r="D18" s="31">
        <v>36700</v>
      </c>
      <c r="E18" s="31"/>
      <c r="F18" s="31"/>
      <c r="G18" s="31"/>
      <c r="H18" s="31"/>
      <c r="I18" s="31"/>
      <c r="J18" s="31"/>
      <c r="K18" s="70"/>
      <c r="L18" s="31">
        <v>19400</v>
      </c>
      <c r="M18" s="31"/>
      <c r="N18" s="31"/>
      <c r="O18" s="31"/>
      <c r="P18" s="31"/>
      <c r="Q18" s="31"/>
      <c r="R18" s="31"/>
      <c r="S18" s="31">
        <v>12000</v>
      </c>
      <c r="T18" s="31"/>
      <c r="U18" s="31"/>
      <c r="V18" s="31">
        <v>14200</v>
      </c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1917600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>
        <v>615100</v>
      </c>
      <c r="T19" s="31">
        <v>1302500</v>
      </c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1991200</v>
      </c>
      <c r="D20" s="31">
        <v>165900</v>
      </c>
      <c r="E20" s="31"/>
      <c r="F20" s="31"/>
      <c r="G20" s="31">
        <v>96700</v>
      </c>
      <c r="H20" s="31"/>
      <c r="I20" s="31">
        <v>391500</v>
      </c>
      <c r="J20" s="31"/>
      <c r="K20" s="70"/>
      <c r="L20" s="31"/>
      <c r="M20" s="31"/>
      <c r="N20" s="31">
        <v>28800</v>
      </c>
      <c r="O20" s="31"/>
      <c r="P20" s="31"/>
      <c r="Q20" s="31">
        <v>55000</v>
      </c>
      <c r="R20" s="31"/>
      <c r="S20" s="31">
        <v>1253300</v>
      </c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243500</v>
      </c>
      <c r="D21" s="31">
        <v>12600</v>
      </c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>
        <v>147300</v>
      </c>
      <c r="R21" s="31"/>
      <c r="S21" s="31">
        <v>63600</v>
      </c>
      <c r="T21" s="31"/>
      <c r="U21" s="31">
        <v>20000</v>
      </c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1144800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>
        <v>27700</v>
      </c>
      <c r="O22" s="31"/>
      <c r="P22" s="31"/>
      <c r="Q22" s="31"/>
      <c r="R22" s="31"/>
      <c r="S22" s="31"/>
      <c r="T22" s="31">
        <v>1117100</v>
      </c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450000</v>
      </c>
      <c r="D24" s="31">
        <v>10300</v>
      </c>
      <c r="E24" s="31"/>
      <c r="F24" s="31">
        <v>71100</v>
      </c>
      <c r="G24" s="31"/>
      <c r="H24" s="31"/>
      <c r="I24" s="31">
        <v>14800</v>
      </c>
      <c r="J24" s="31"/>
      <c r="K24" s="70"/>
      <c r="L24" s="31"/>
      <c r="M24" s="31"/>
      <c r="N24" s="31"/>
      <c r="O24" s="31"/>
      <c r="P24" s="31"/>
      <c r="Q24" s="31">
        <v>112800</v>
      </c>
      <c r="R24" s="31"/>
      <c r="S24" s="31">
        <v>37700</v>
      </c>
      <c r="T24" s="31">
        <v>203300</v>
      </c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516300</v>
      </c>
      <c r="D25" s="31">
        <v>4900</v>
      </c>
      <c r="E25" s="31"/>
      <c r="F25" s="31"/>
      <c r="G25" s="31"/>
      <c r="H25" s="31"/>
      <c r="I25" s="31">
        <v>75000</v>
      </c>
      <c r="J25" s="31"/>
      <c r="K25" s="70"/>
      <c r="L25" s="31"/>
      <c r="M25" s="31"/>
      <c r="N25" s="31"/>
      <c r="O25" s="31"/>
      <c r="P25" s="31"/>
      <c r="Q25" s="31">
        <v>20900</v>
      </c>
      <c r="R25" s="31"/>
      <c r="S25" s="31">
        <v>53000</v>
      </c>
      <c r="T25" s="31">
        <v>362500</v>
      </c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286600</v>
      </c>
      <c r="D26" s="31"/>
      <c r="E26" s="31"/>
      <c r="F26" s="31"/>
      <c r="G26" s="31"/>
      <c r="H26" s="31"/>
      <c r="I26" s="31">
        <v>75300</v>
      </c>
      <c r="J26" s="31"/>
      <c r="K26" s="70"/>
      <c r="L26" s="31"/>
      <c r="M26" s="31"/>
      <c r="N26" s="31">
        <v>13800</v>
      </c>
      <c r="O26" s="31">
        <v>122700</v>
      </c>
      <c r="P26" s="31"/>
      <c r="Q26" s="31"/>
      <c r="R26" s="31"/>
      <c r="S26" s="31">
        <v>31100</v>
      </c>
      <c r="T26" s="31">
        <v>43700</v>
      </c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1595300</v>
      </c>
      <c r="D27" s="31">
        <v>93600</v>
      </c>
      <c r="E27" s="31"/>
      <c r="F27" s="31"/>
      <c r="G27" s="31"/>
      <c r="H27" s="31"/>
      <c r="I27" s="31">
        <v>481300</v>
      </c>
      <c r="J27" s="31">
        <v>403500</v>
      </c>
      <c r="K27" s="70">
        <v>30000</v>
      </c>
      <c r="L27" s="31">
        <v>13300</v>
      </c>
      <c r="M27" s="31"/>
      <c r="N27" s="31">
        <v>37200</v>
      </c>
      <c r="O27" s="31">
        <v>48100</v>
      </c>
      <c r="P27" s="31"/>
      <c r="Q27" s="31">
        <v>421100</v>
      </c>
      <c r="R27" s="31"/>
      <c r="S27" s="31">
        <v>16200</v>
      </c>
      <c r="T27" s="31">
        <v>51000</v>
      </c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479300</v>
      </c>
      <c r="D28" s="31">
        <v>80100</v>
      </c>
      <c r="E28" s="31"/>
      <c r="F28" s="31"/>
      <c r="G28" s="31"/>
      <c r="H28" s="31"/>
      <c r="I28" s="31"/>
      <c r="J28" s="31">
        <v>93900</v>
      </c>
      <c r="K28" s="70"/>
      <c r="L28" s="31"/>
      <c r="M28" s="31"/>
      <c r="N28" s="31">
        <v>5800</v>
      </c>
      <c r="O28" s="31"/>
      <c r="P28" s="31"/>
      <c r="Q28" s="31">
        <v>276100</v>
      </c>
      <c r="R28" s="31"/>
      <c r="S28" s="31"/>
      <c r="T28" s="31">
        <v>23400</v>
      </c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262200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>
        <v>10800</v>
      </c>
      <c r="P29" s="31"/>
      <c r="Q29" s="31">
        <v>21000</v>
      </c>
      <c r="R29" s="31"/>
      <c r="S29" s="31"/>
      <c r="T29" s="31">
        <v>225400</v>
      </c>
      <c r="U29" s="31"/>
      <c r="V29" s="31">
        <v>5000</v>
      </c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558600</v>
      </c>
      <c r="D30" s="31">
        <v>34200</v>
      </c>
      <c r="E30" s="31"/>
      <c r="F30" s="31"/>
      <c r="G30" s="31"/>
      <c r="H30" s="31"/>
      <c r="I30" s="31">
        <v>68400</v>
      </c>
      <c r="J30" s="31"/>
      <c r="K30" s="70"/>
      <c r="L30" s="31"/>
      <c r="M30" s="31"/>
      <c r="N30" s="31"/>
      <c r="O30" s="31"/>
      <c r="P30" s="31">
        <v>104000</v>
      </c>
      <c r="Q30" s="31">
        <v>5300</v>
      </c>
      <c r="R30" s="31">
        <v>346700</v>
      </c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61700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>
        <v>61700</v>
      </c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627800</v>
      </c>
      <c r="D32" s="31">
        <v>71500</v>
      </c>
      <c r="E32" s="31"/>
      <c r="F32" s="31"/>
      <c r="G32" s="31"/>
      <c r="H32" s="31"/>
      <c r="I32" s="31">
        <v>7000</v>
      </c>
      <c r="J32" s="31"/>
      <c r="K32" s="70"/>
      <c r="L32" s="31"/>
      <c r="M32" s="31"/>
      <c r="N32" s="31">
        <v>40500</v>
      </c>
      <c r="O32" s="31"/>
      <c r="P32" s="31"/>
      <c r="Q32" s="31">
        <v>195600</v>
      </c>
      <c r="R32" s="31"/>
      <c r="S32" s="31">
        <v>34900</v>
      </c>
      <c r="T32" s="31">
        <v>278300</v>
      </c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227900</v>
      </c>
      <c r="D33" s="31">
        <v>61800</v>
      </c>
      <c r="E33" s="31">
        <v>104400</v>
      </c>
      <c r="F33" s="31"/>
      <c r="G33" s="31"/>
      <c r="H33" s="31"/>
      <c r="I33" s="31">
        <v>61700</v>
      </c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1719900</v>
      </c>
      <c r="D34" s="31">
        <v>426600</v>
      </c>
      <c r="E34" s="31">
        <v>208200</v>
      </c>
      <c r="F34" s="31"/>
      <c r="G34" s="31"/>
      <c r="H34" s="31"/>
      <c r="I34" s="31">
        <v>48200</v>
      </c>
      <c r="J34" s="31"/>
      <c r="K34" s="70"/>
      <c r="L34" s="31">
        <v>900</v>
      </c>
      <c r="M34" s="31"/>
      <c r="N34" s="31">
        <v>399300</v>
      </c>
      <c r="O34" s="31">
        <v>68200</v>
      </c>
      <c r="P34" s="31"/>
      <c r="Q34" s="31">
        <v>546300</v>
      </c>
      <c r="R34" s="31"/>
      <c r="S34" s="31"/>
      <c r="T34" s="31"/>
      <c r="U34" s="31"/>
      <c r="V34" s="31">
        <v>22200</v>
      </c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302100</v>
      </c>
      <c r="D35" s="31">
        <v>61900</v>
      </c>
      <c r="E35" s="31">
        <v>51200</v>
      </c>
      <c r="F35" s="31"/>
      <c r="G35" s="31"/>
      <c r="H35" s="31"/>
      <c r="I35" s="31">
        <v>116000</v>
      </c>
      <c r="J35" s="31"/>
      <c r="K35" s="70"/>
      <c r="L35" s="31">
        <v>11700</v>
      </c>
      <c r="M35" s="31"/>
      <c r="N35" s="31"/>
      <c r="O35" s="31">
        <v>51200</v>
      </c>
      <c r="P35" s="31"/>
      <c r="Q35" s="31"/>
      <c r="R35" s="31"/>
      <c r="S35" s="31">
        <v>10100</v>
      </c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153900</v>
      </c>
      <c r="D36" s="31">
        <v>99100</v>
      </c>
      <c r="E36" s="31"/>
      <c r="F36" s="31"/>
      <c r="G36" s="31"/>
      <c r="H36" s="31"/>
      <c r="I36" s="31"/>
      <c r="J36" s="31"/>
      <c r="K36" s="70">
        <v>54800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68200</v>
      </c>
      <c r="D37" s="31">
        <v>55500</v>
      </c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>
        <v>9300</v>
      </c>
      <c r="U37" s="31"/>
      <c r="V37" s="31">
        <v>3400</v>
      </c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265600</v>
      </c>
      <c r="D38" s="31"/>
      <c r="E38" s="31"/>
      <c r="F38" s="31"/>
      <c r="G38" s="31"/>
      <c r="H38" s="31"/>
      <c r="I38" s="31">
        <v>67900</v>
      </c>
      <c r="J38" s="31">
        <v>9500</v>
      </c>
      <c r="K38" s="70"/>
      <c r="L38" s="31"/>
      <c r="M38" s="31"/>
      <c r="N38" s="31"/>
      <c r="O38" s="31">
        <v>56100</v>
      </c>
      <c r="P38" s="31"/>
      <c r="Q38" s="31">
        <v>101500</v>
      </c>
      <c r="R38" s="31"/>
      <c r="S38" s="31">
        <v>1500</v>
      </c>
      <c r="T38" s="31">
        <v>29100</v>
      </c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192600</v>
      </c>
      <c r="D39" s="31"/>
      <c r="E39" s="31"/>
      <c r="F39" s="31"/>
      <c r="G39" s="31"/>
      <c r="H39" s="31"/>
      <c r="I39" s="31">
        <v>192600</v>
      </c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97800</v>
      </c>
      <c r="D40" s="31">
        <v>43000</v>
      </c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>
        <v>54800</v>
      </c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1515800</v>
      </c>
      <c r="D41" s="31">
        <v>52800</v>
      </c>
      <c r="E41" s="31"/>
      <c r="F41" s="31"/>
      <c r="G41" s="31"/>
      <c r="H41" s="31"/>
      <c r="I41" s="31">
        <v>397200</v>
      </c>
      <c r="J41" s="31"/>
      <c r="K41" s="70"/>
      <c r="L41" s="31"/>
      <c r="M41" s="31"/>
      <c r="N41" s="31">
        <v>362300</v>
      </c>
      <c r="O41" s="31">
        <v>181400</v>
      </c>
      <c r="P41" s="31">
        <v>16400</v>
      </c>
      <c r="Q41" s="31"/>
      <c r="R41" s="31">
        <v>480500</v>
      </c>
      <c r="S41" s="31"/>
      <c r="T41" s="31">
        <v>25200</v>
      </c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585300</v>
      </c>
      <c r="D42" s="31">
        <v>346000</v>
      </c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>
        <v>43300</v>
      </c>
      <c r="P42" s="31"/>
      <c r="Q42" s="31"/>
      <c r="R42" s="31"/>
      <c r="S42" s="31"/>
      <c r="T42" s="31">
        <v>63900</v>
      </c>
      <c r="U42" s="31"/>
      <c r="V42" s="31">
        <v>132100</v>
      </c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45600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>
        <v>42100</v>
      </c>
      <c r="Q43" s="31"/>
      <c r="R43" s="31"/>
      <c r="S43" s="31"/>
      <c r="T43" s="31"/>
      <c r="U43" s="31"/>
      <c r="V43" s="31">
        <v>3500</v>
      </c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120000</v>
      </c>
      <c r="D44" s="31"/>
      <c r="E44" s="31"/>
      <c r="F44" s="31"/>
      <c r="G44" s="31"/>
      <c r="H44" s="31"/>
      <c r="I44" s="31"/>
      <c r="J44" s="31"/>
      <c r="K44" s="70"/>
      <c r="L44" s="31">
        <v>15000</v>
      </c>
      <c r="M44" s="31"/>
      <c r="N44" s="31">
        <v>18800</v>
      </c>
      <c r="O44" s="31">
        <v>36800</v>
      </c>
      <c r="P44" s="31"/>
      <c r="Q44" s="31">
        <v>49400</v>
      </c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15500</v>
      </c>
      <c r="D46" s="31">
        <v>15500</v>
      </c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49800</v>
      </c>
      <c r="D47" s="31"/>
      <c r="E47" s="31"/>
      <c r="F47" s="31"/>
      <c r="G47" s="31"/>
      <c r="H47" s="31"/>
      <c r="I47" s="31">
        <v>2600</v>
      </c>
      <c r="J47" s="31"/>
      <c r="K47" s="70"/>
      <c r="L47" s="31"/>
      <c r="M47" s="31"/>
      <c r="N47" s="31"/>
      <c r="O47" s="31"/>
      <c r="P47" s="31"/>
      <c r="Q47" s="31">
        <v>18000</v>
      </c>
      <c r="R47" s="31"/>
      <c r="S47" s="31"/>
      <c r="T47" s="31">
        <v>29200</v>
      </c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157300</v>
      </c>
      <c r="D48" s="31">
        <v>125900</v>
      </c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>
        <v>6400</v>
      </c>
      <c r="P48" s="31"/>
      <c r="Q48" s="31"/>
      <c r="R48" s="31"/>
      <c r="S48" s="31"/>
      <c r="T48" s="31">
        <v>18000</v>
      </c>
      <c r="U48" s="31"/>
      <c r="V48" s="31">
        <v>7000</v>
      </c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131400</v>
      </c>
      <c r="D49" s="31">
        <v>200</v>
      </c>
      <c r="E49" s="31"/>
      <c r="F49" s="31"/>
      <c r="G49" s="31"/>
      <c r="H49" s="31"/>
      <c r="I49" s="31">
        <v>82900</v>
      </c>
      <c r="J49" s="31"/>
      <c r="K49" s="70"/>
      <c r="L49" s="31"/>
      <c r="M49" s="31"/>
      <c r="N49" s="31">
        <v>8100</v>
      </c>
      <c r="O49" s="31"/>
      <c r="P49" s="31"/>
      <c r="Q49" s="31">
        <v>5300</v>
      </c>
      <c r="R49" s="31"/>
      <c r="S49" s="31"/>
      <c r="T49" s="31">
        <v>34900</v>
      </c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38000</v>
      </c>
      <c r="D50" s="31"/>
      <c r="E50" s="31"/>
      <c r="F50" s="31"/>
      <c r="G50" s="31"/>
      <c r="H50" s="31"/>
      <c r="I50" s="31">
        <v>38000</v>
      </c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1000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>
        <v>1000</v>
      </c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20000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>
        <v>20000</v>
      </c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25200</v>
      </c>
      <c r="D53" s="31">
        <v>22700</v>
      </c>
      <c r="E53" s="31"/>
      <c r="F53" s="31"/>
      <c r="G53" s="31">
        <v>2500</v>
      </c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461300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>
        <v>10000</v>
      </c>
      <c r="Q57" s="31"/>
      <c r="R57" s="31">
        <v>352600</v>
      </c>
      <c r="S57" s="31"/>
      <c r="T57" s="31"/>
      <c r="U57" s="31"/>
      <c r="V57" s="31"/>
      <c r="W57" s="31"/>
      <c r="X57" s="31">
        <v>98700</v>
      </c>
      <c r="Y57" s="31"/>
      <c r="Z57" s="21"/>
    </row>
    <row r="58" spans="2:26" ht="17.25" customHeight="1">
      <c r="B58" s="17" t="s">
        <v>51</v>
      </c>
      <c r="C58" s="31">
        <f t="shared" si="1"/>
        <v>105000</v>
      </c>
      <c r="D58" s="31"/>
      <c r="E58" s="31"/>
      <c r="F58" s="31"/>
      <c r="G58" s="31">
        <v>71000</v>
      </c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>
        <v>34000</v>
      </c>
      <c r="Y58" s="31"/>
      <c r="Z58" s="21"/>
    </row>
    <row r="59" spans="2:26" ht="17.25" customHeight="1">
      <c r="B59" s="20" t="s">
        <v>52</v>
      </c>
      <c r="C59" s="31">
        <f t="shared" si="1"/>
        <v>26000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>
        <v>26000</v>
      </c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126700</v>
      </c>
      <c r="D60" s="31">
        <v>12300</v>
      </c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>
        <v>114400</v>
      </c>
      <c r="Y60" s="31"/>
    </row>
    <row r="61" spans="2:26" ht="17.25" customHeight="1">
      <c r="B61" s="17" t="s">
        <v>54</v>
      </c>
      <c r="C61" s="31">
        <f t="shared" si="1"/>
        <v>61000</v>
      </c>
      <c r="D61" s="31">
        <v>29900</v>
      </c>
      <c r="E61" s="31"/>
      <c r="F61" s="31"/>
      <c r="G61" s="31"/>
      <c r="H61" s="31"/>
      <c r="I61" s="31">
        <v>12400</v>
      </c>
      <c r="J61" s="31"/>
      <c r="K61" s="70"/>
      <c r="L61" s="31"/>
      <c r="M61" s="31"/>
      <c r="N61" s="31"/>
      <c r="O61" s="31"/>
      <c r="P61" s="31"/>
      <c r="Q61" s="31"/>
      <c r="R61" s="31"/>
      <c r="S61" s="31">
        <v>13500</v>
      </c>
      <c r="T61" s="31">
        <v>5200</v>
      </c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131100</v>
      </c>
      <c r="D62" s="31">
        <v>104000</v>
      </c>
      <c r="E62" s="31"/>
      <c r="F62" s="31"/>
      <c r="G62" s="31"/>
      <c r="H62" s="31"/>
      <c r="I62" s="31"/>
      <c r="J62" s="31"/>
      <c r="K62" s="70">
        <v>5500</v>
      </c>
      <c r="L62" s="31"/>
      <c r="M62" s="31"/>
      <c r="N62" s="31"/>
      <c r="O62" s="31"/>
      <c r="P62" s="31">
        <v>1900</v>
      </c>
      <c r="Q62" s="31"/>
      <c r="R62" s="31"/>
      <c r="S62" s="31">
        <v>19700</v>
      </c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12100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>
        <v>12100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202900</v>
      </c>
      <c r="D64" s="31">
        <v>48700</v>
      </c>
      <c r="E64" s="31"/>
      <c r="F64" s="31"/>
      <c r="G64" s="31"/>
      <c r="H64" s="31"/>
      <c r="I64" s="31">
        <v>53300</v>
      </c>
      <c r="J64" s="31">
        <v>13700</v>
      </c>
      <c r="K64" s="70"/>
      <c r="L64" s="31"/>
      <c r="M64" s="31"/>
      <c r="N64" s="31"/>
      <c r="O64" s="31"/>
      <c r="P64" s="31">
        <v>16900</v>
      </c>
      <c r="Q64" s="31"/>
      <c r="R64" s="31"/>
      <c r="S64" s="31"/>
      <c r="T64" s="31">
        <v>70300</v>
      </c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209300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>
        <v>209300</v>
      </c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15300</v>
      </c>
      <c r="D67" s="31"/>
      <c r="E67" s="31"/>
      <c r="F67" s="31"/>
      <c r="G67" s="31"/>
      <c r="H67" s="31"/>
      <c r="I67" s="31"/>
      <c r="J67" s="31"/>
      <c r="K67" s="70">
        <v>15300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262300</v>
      </c>
      <c r="D76" s="31"/>
      <c r="E76" s="31"/>
      <c r="F76" s="31"/>
      <c r="G76" s="31"/>
      <c r="H76" s="31"/>
      <c r="I76" s="31"/>
      <c r="J76" s="31"/>
      <c r="K76" s="70">
        <v>262300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28200</v>
      </c>
      <c r="D92" s="31"/>
      <c r="E92" s="31"/>
      <c r="F92" s="31"/>
      <c r="G92" s="31"/>
      <c r="H92" s="31"/>
      <c r="I92" s="31"/>
      <c r="J92" s="31"/>
      <c r="K92" s="70"/>
      <c r="L92" s="31"/>
      <c r="M92" s="31">
        <v>8700</v>
      </c>
      <c r="N92" s="31">
        <v>19500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29200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>
        <v>12600</v>
      </c>
      <c r="Q93" s="31"/>
      <c r="R93" s="31"/>
      <c r="S93" s="31">
        <v>16600</v>
      </c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22500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>
        <v>22500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220700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>
        <v>220700</v>
      </c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35900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>
        <v>35900</v>
      </c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25897100</v>
      </c>
      <c r="D116" s="31">
        <f>SUBTOTAL(9,D4:D42)</f>
        <v>2435900</v>
      </c>
      <c r="E116" s="31">
        <f aca="true" t="shared" si="4" ref="E116:Y116">SUBTOTAL(9,E4:E42)</f>
        <v>363800</v>
      </c>
      <c r="F116" s="31">
        <f t="shared" si="4"/>
        <v>102400</v>
      </c>
      <c r="G116" s="31">
        <f t="shared" si="4"/>
        <v>126700</v>
      </c>
      <c r="H116" s="31">
        <f t="shared" si="4"/>
        <v>0</v>
      </c>
      <c r="I116" s="31">
        <f t="shared" si="4"/>
        <v>2922200</v>
      </c>
      <c r="J116" s="31">
        <f t="shared" si="4"/>
        <v>685800</v>
      </c>
      <c r="K116" s="31">
        <f t="shared" si="4"/>
        <v>211400</v>
      </c>
      <c r="L116" s="31">
        <f t="shared" si="4"/>
        <v>85700</v>
      </c>
      <c r="M116" s="31">
        <f t="shared" si="4"/>
        <v>0</v>
      </c>
      <c r="N116" s="31">
        <f t="shared" si="4"/>
        <v>1018500</v>
      </c>
      <c r="O116" s="31">
        <f t="shared" si="4"/>
        <v>3462500</v>
      </c>
      <c r="P116" s="31">
        <f t="shared" si="4"/>
        <v>120400</v>
      </c>
      <c r="Q116" s="31">
        <f t="shared" si="4"/>
        <v>3210100</v>
      </c>
      <c r="R116" s="31">
        <f t="shared" si="4"/>
        <v>1252700</v>
      </c>
      <c r="S116" s="31">
        <f t="shared" si="4"/>
        <v>3355200</v>
      </c>
      <c r="T116" s="31">
        <f t="shared" si="4"/>
        <v>5655600</v>
      </c>
      <c r="U116" s="31">
        <f t="shared" si="4"/>
        <v>533100</v>
      </c>
      <c r="V116" s="31">
        <f t="shared" si="4"/>
        <v>182600</v>
      </c>
      <c r="W116" s="31">
        <f t="shared" si="4"/>
        <v>7500</v>
      </c>
      <c r="X116" s="31">
        <f t="shared" si="4"/>
        <v>165000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1939200</v>
      </c>
      <c r="D117" s="31">
        <f aca="true" t="shared" si="5" ref="D117:Y117">SUBTOTAL(9,D43:D65)</f>
        <v>359200</v>
      </c>
      <c r="E117" s="31">
        <f t="shared" si="5"/>
        <v>0</v>
      </c>
      <c r="F117" s="31">
        <f t="shared" si="5"/>
        <v>0</v>
      </c>
      <c r="G117" s="31">
        <f t="shared" si="5"/>
        <v>73500</v>
      </c>
      <c r="H117" s="31">
        <f t="shared" si="5"/>
        <v>0</v>
      </c>
      <c r="I117" s="31">
        <f t="shared" si="5"/>
        <v>189200</v>
      </c>
      <c r="J117" s="31">
        <f t="shared" si="5"/>
        <v>13700</v>
      </c>
      <c r="K117" s="31">
        <f t="shared" si="5"/>
        <v>5500</v>
      </c>
      <c r="L117" s="31">
        <f t="shared" si="5"/>
        <v>15000</v>
      </c>
      <c r="M117" s="31">
        <f t="shared" si="5"/>
        <v>0</v>
      </c>
      <c r="N117" s="31">
        <f t="shared" si="5"/>
        <v>26900</v>
      </c>
      <c r="O117" s="31">
        <f t="shared" si="5"/>
        <v>55300</v>
      </c>
      <c r="P117" s="31">
        <f t="shared" si="5"/>
        <v>70900</v>
      </c>
      <c r="Q117" s="31">
        <f t="shared" si="5"/>
        <v>72700</v>
      </c>
      <c r="R117" s="31">
        <f t="shared" si="5"/>
        <v>352600</v>
      </c>
      <c r="S117" s="31">
        <f t="shared" si="5"/>
        <v>242500</v>
      </c>
      <c r="T117" s="31">
        <f t="shared" si="5"/>
        <v>157600</v>
      </c>
      <c r="U117" s="31">
        <f t="shared" si="5"/>
        <v>27000</v>
      </c>
      <c r="V117" s="31">
        <f t="shared" si="5"/>
        <v>30500</v>
      </c>
      <c r="W117" s="31">
        <f t="shared" si="5"/>
        <v>0</v>
      </c>
      <c r="X117" s="31">
        <f t="shared" si="5"/>
        <v>247100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614100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277600</v>
      </c>
      <c r="L118" s="31">
        <f t="shared" si="6"/>
        <v>0</v>
      </c>
      <c r="M118" s="31">
        <f t="shared" si="6"/>
        <v>8700</v>
      </c>
      <c r="N118" s="31">
        <f t="shared" si="6"/>
        <v>19500</v>
      </c>
      <c r="O118" s="31">
        <f t="shared" si="6"/>
        <v>22500</v>
      </c>
      <c r="P118" s="31">
        <f t="shared" si="6"/>
        <v>12600</v>
      </c>
      <c r="Q118" s="31">
        <f t="shared" si="6"/>
        <v>0</v>
      </c>
      <c r="R118" s="31">
        <f t="shared" si="6"/>
        <v>0</v>
      </c>
      <c r="S118" s="31">
        <f t="shared" si="6"/>
        <v>273200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28450400</v>
      </c>
      <c r="D119" s="31">
        <f aca="true" t="shared" si="7" ref="D119:Y119">SUM(D116:D118)</f>
        <v>2795100</v>
      </c>
      <c r="E119" s="31">
        <f>SUM(E116:E118)</f>
        <v>363800</v>
      </c>
      <c r="F119" s="31">
        <f t="shared" si="7"/>
        <v>102400</v>
      </c>
      <c r="G119" s="31">
        <f t="shared" si="7"/>
        <v>200200</v>
      </c>
      <c r="H119" s="31">
        <f t="shared" si="7"/>
        <v>0</v>
      </c>
      <c r="I119" s="31">
        <f t="shared" si="7"/>
        <v>3111400</v>
      </c>
      <c r="J119" s="31">
        <f>SUM(J116:J118)</f>
        <v>699500</v>
      </c>
      <c r="K119" s="31">
        <f t="shared" si="7"/>
        <v>494500</v>
      </c>
      <c r="L119" s="31">
        <f>SUM(L116:L118)</f>
        <v>100700</v>
      </c>
      <c r="M119" s="31">
        <f>SUM(M116:M118)</f>
        <v>8700</v>
      </c>
      <c r="N119" s="31">
        <f>SUM(N116:N118)</f>
        <v>1064900</v>
      </c>
      <c r="O119" s="31">
        <f>SUM(O116:O118)</f>
        <v>3540300</v>
      </c>
      <c r="P119" s="31">
        <f t="shared" si="7"/>
        <v>203900</v>
      </c>
      <c r="Q119" s="31">
        <f t="shared" si="7"/>
        <v>3282800</v>
      </c>
      <c r="R119" s="31">
        <f t="shared" si="7"/>
        <v>1605300</v>
      </c>
      <c r="S119" s="31">
        <f>SUM(S116:S118)</f>
        <v>3870900</v>
      </c>
      <c r="T119" s="31">
        <f t="shared" si="7"/>
        <v>5813200</v>
      </c>
      <c r="U119" s="31">
        <f>SUM(U116:U118)</f>
        <v>560100</v>
      </c>
      <c r="V119" s="31">
        <f>SUM(V116:V118)</f>
        <v>213100</v>
      </c>
      <c r="W119" s="31">
        <f t="shared" si="7"/>
        <v>7500</v>
      </c>
      <c r="X119" s="31">
        <f t="shared" si="7"/>
        <v>412100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0"/>
  <sheetViews>
    <sheetView showZeros="0"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3"/>
      <c r="Q3" s="63"/>
      <c r="R3" s="63"/>
      <c r="S3" s="80" t="s">
        <v>167</v>
      </c>
    </row>
    <row r="4" spans="2:20" ht="60" customHeight="1">
      <c r="B4" s="81"/>
      <c r="C4" s="81"/>
      <c r="D4" s="80"/>
      <c r="E4" s="80"/>
      <c r="F4" s="80"/>
      <c r="G4" s="80"/>
      <c r="H4" s="85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81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>
        <v>0</v>
      </c>
      <c r="O5" s="76"/>
      <c r="P5" s="76"/>
      <c r="Q5" s="76"/>
      <c r="R5" s="76"/>
      <c r="S5" s="76">
        <v>0</v>
      </c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>
        <v>0</v>
      </c>
      <c r="O6" s="76"/>
      <c r="P6" s="76"/>
      <c r="Q6" s="76"/>
      <c r="R6" s="76"/>
      <c r="S6" s="76">
        <v>0</v>
      </c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>
        <v>0</v>
      </c>
      <c r="O7" s="76"/>
      <c r="P7" s="76"/>
      <c r="Q7" s="76"/>
      <c r="R7" s="76"/>
      <c r="S7" s="76">
        <v>0</v>
      </c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>
        <v>0</v>
      </c>
      <c r="O8" s="76"/>
      <c r="P8" s="76"/>
      <c r="Q8" s="76"/>
      <c r="R8" s="76"/>
      <c r="S8" s="76">
        <v>0</v>
      </c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>
        <v>0</v>
      </c>
      <c r="O9" s="76"/>
      <c r="P9" s="76"/>
      <c r="Q9" s="76"/>
      <c r="R9" s="76"/>
      <c r="S9" s="76">
        <v>0</v>
      </c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>
        <v>0</v>
      </c>
      <c r="O10" s="76"/>
      <c r="P10" s="76"/>
      <c r="Q10" s="76"/>
      <c r="R10" s="76"/>
      <c r="S10" s="76">
        <v>0</v>
      </c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>
        <v>0</v>
      </c>
      <c r="O11" s="76"/>
      <c r="P11" s="76"/>
      <c r="Q11" s="76"/>
      <c r="R11" s="76"/>
      <c r="S11" s="76">
        <v>0</v>
      </c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>
        <v>0</v>
      </c>
      <c r="O12" s="76"/>
      <c r="P12" s="76"/>
      <c r="Q12" s="76"/>
      <c r="R12" s="76"/>
      <c r="S12" s="76">
        <v>0</v>
      </c>
    </row>
    <row r="13" spans="2:19" ht="24.75" customHeight="1">
      <c r="B13" s="17" t="s">
        <v>8</v>
      </c>
      <c r="C13" s="76">
        <f t="shared" si="0"/>
        <v>19900</v>
      </c>
      <c r="D13" s="75"/>
      <c r="E13" s="75"/>
      <c r="F13" s="75"/>
      <c r="G13" s="75"/>
      <c r="H13" s="75">
        <f t="shared" si="1"/>
        <v>19900</v>
      </c>
      <c r="I13" s="76">
        <v>14700</v>
      </c>
      <c r="J13" s="76"/>
      <c r="K13" s="76"/>
      <c r="L13" s="76">
        <v>5200</v>
      </c>
      <c r="M13" s="76"/>
      <c r="N13" s="76">
        <v>0</v>
      </c>
      <c r="O13" s="76"/>
      <c r="P13" s="76"/>
      <c r="Q13" s="76"/>
      <c r="R13" s="76"/>
      <c r="S13" s="76">
        <v>0</v>
      </c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>
        <v>0</v>
      </c>
      <c r="O14" s="76"/>
      <c r="P14" s="76"/>
      <c r="Q14" s="76"/>
      <c r="R14" s="76"/>
      <c r="S14" s="76">
        <v>0</v>
      </c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>
        <v>0</v>
      </c>
      <c r="O15" s="76"/>
      <c r="P15" s="76"/>
      <c r="Q15" s="76"/>
      <c r="R15" s="76"/>
      <c r="S15" s="76">
        <v>0</v>
      </c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>
        <v>0</v>
      </c>
      <c r="O16" s="76"/>
      <c r="P16" s="76"/>
      <c r="Q16" s="76"/>
      <c r="R16" s="76"/>
      <c r="S16" s="76">
        <v>0</v>
      </c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>
        <v>0</v>
      </c>
      <c r="O17" s="76"/>
      <c r="P17" s="76"/>
      <c r="Q17" s="76"/>
      <c r="R17" s="76"/>
      <c r="S17" s="76">
        <v>0</v>
      </c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>
        <v>0</v>
      </c>
      <c r="O18" s="76"/>
      <c r="P18" s="76"/>
      <c r="Q18" s="76"/>
      <c r="R18" s="76"/>
      <c r="S18" s="76">
        <v>0</v>
      </c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>
        <v>0</v>
      </c>
      <c r="O19" s="76"/>
      <c r="P19" s="76"/>
      <c r="Q19" s="76"/>
      <c r="R19" s="76"/>
      <c r="S19" s="76">
        <v>0</v>
      </c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>
        <v>0</v>
      </c>
      <c r="O20" s="76"/>
      <c r="P20" s="76"/>
      <c r="Q20" s="76"/>
      <c r="R20" s="76"/>
      <c r="S20" s="76">
        <v>0</v>
      </c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>
        <v>0</v>
      </c>
      <c r="O21" s="76"/>
      <c r="P21" s="76"/>
      <c r="Q21" s="76"/>
      <c r="R21" s="76"/>
      <c r="S21" s="76">
        <v>0</v>
      </c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>
        <v>0</v>
      </c>
      <c r="O22" s="76"/>
      <c r="P22" s="76"/>
      <c r="Q22" s="76"/>
      <c r="R22" s="76"/>
      <c r="S22" s="76">
        <v>0</v>
      </c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>
        <v>0</v>
      </c>
      <c r="O23" s="76"/>
      <c r="P23" s="76"/>
      <c r="Q23" s="76"/>
      <c r="R23" s="76"/>
      <c r="S23" s="76">
        <v>0</v>
      </c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>
        <v>0</v>
      </c>
      <c r="O24" s="76"/>
      <c r="P24" s="76"/>
      <c r="Q24" s="76"/>
      <c r="R24" s="76"/>
      <c r="S24" s="76">
        <v>0</v>
      </c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>
        <v>0</v>
      </c>
      <c r="O25" s="76"/>
      <c r="P25" s="76"/>
      <c r="Q25" s="76"/>
      <c r="R25" s="76"/>
      <c r="S25" s="76">
        <v>0</v>
      </c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>
        <v>0</v>
      </c>
      <c r="O26" s="76"/>
      <c r="P26" s="76"/>
      <c r="Q26" s="76"/>
      <c r="R26" s="76"/>
      <c r="S26" s="76">
        <v>0</v>
      </c>
    </row>
    <row r="27" spans="2:19" ht="24.75" customHeight="1">
      <c r="B27" s="17" t="s">
        <v>22</v>
      </c>
      <c r="C27" s="76">
        <f t="shared" si="0"/>
        <v>971100</v>
      </c>
      <c r="D27" s="75">
        <v>685500</v>
      </c>
      <c r="E27" s="75"/>
      <c r="F27" s="75"/>
      <c r="G27" s="75"/>
      <c r="H27" s="75">
        <f t="shared" si="1"/>
        <v>237100</v>
      </c>
      <c r="I27" s="76">
        <v>237100</v>
      </c>
      <c r="J27" s="76"/>
      <c r="K27" s="76"/>
      <c r="L27" s="76"/>
      <c r="M27" s="76"/>
      <c r="N27" s="76">
        <v>0</v>
      </c>
      <c r="O27" s="76"/>
      <c r="P27" s="76"/>
      <c r="Q27" s="76"/>
      <c r="R27" s="76"/>
      <c r="S27" s="76">
        <v>48500</v>
      </c>
    </row>
    <row r="28" spans="2:19" ht="24.75" customHeight="1">
      <c r="B28" s="17" t="s">
        <v>23</v>
      </c>
      <c r="C28" s="76">
        <f t="shared" si="0"/>
        <v>19100</v>
      </c>
      <c r="D28" s="75"/>
      <c r="E28" s="75"/>
      <c r="F28" s="75">
        <v>19100</v>
      </c>
      <c r="G28" s="75"/>
      <c r="H28" s="75">
        <f t="shared" si="1"/>
        <v>0</v>
      </c>
      <c r="I28" s="76"/>
      <c r="J28" s="76"/>
      <c r="K28" s="76"/>
      <c r="L28" s="76"/>
      <c r="M28" s="76"/>
      <c r="N28" s="76">
        <v>0</v>
      </c>
      <c r="O28" s="76"/>
      <c r="P28" s="76"/>
      <c r="Q28" s="76"/>
      <c r="R28" s="76"/>
      <c r="S28" s="76">
        <v>0</v>
      </c>
    </row>
    <row r="29" spans="2:19" ht="24.75" customHeight="1">
      <c r="B29" s="17" t="s">
        <v>24</v>
      </c>
      <c r="C29" s="76">
        <f>SUM(D29:H29,S29)</f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>
        <v>0</v>
      </c>
      <c r="O29" s="76"/>
      <c r="P29" s="76"/>
      <c r="Q29" s="76"/>
      <c r="R29" s="76"/>
      <c r="S29" s="76">
        <v>0</v>
      </c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>
        <v>0</v>
      </c>
      <c r="O30" s="76"/>
      <c r="P30" s="76"/>
      <c r="Q30" s="76"/>
      <c r="R30" s="76"/>
      <c r="S30" s="76">
        <v>0</v>
      </c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>
        <v>0</v>
      </c>
      <c r="O31" s="76"/>
      <c r="P31" s="76"/>
      <c r="Q31" s="76"/>
      <c r="R31" s="76"/>
      <c r="S31" s="76">
        <v>0</v>
      </c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>
        <v>0</v>
      </c>
      <c r="O32" s="76"/>
      <c r="P32" s="76"/>
      <c r="Q32" s="76"/>
      <c r="R32" s="76"/>
      <c r="S32" s="76">
        <v>0</v>
      </c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>
        <v>0</v>
      </c>
      <c r="O33" s="76"/>
      <c r="P33" s="76"/>
      <c r="Q33" s="76"/>
      <c r="R33" s="76"/>
      <c r="S33" s="76">
        <v>0</v>
      </c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>
        <v>0</v>
      </c>
      <c r="O34" s="76"/>
      <c r="P34" s="76"/>
      <c r="Q34" s="76"/>
      <c r="R34" s="76"/>
      <c r="S34" s="76">
        <v>0</v>
      </c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>
        <v>0</v>
      </c>
      <c r="O35" s="76"/>
      <c r="P35" s="76"/>
      <c r="Q35" s="76"/>
      <c r="R35" s="76"/>
      <c r="S35" s="76">
        <v>0</v>
      </c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>
        <v>0</v>
      </c>
      <c r="O36" s="76"/>
      <c r="P36" s="76"/>
      <c r="Q36" s="76"/>
      <c r="R36" s="76"/>
      <c r="S36" s="76">
        <v>0</v>
      </c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>
        <v>0</v>
      </c>
      <c r="O37" s="76"/>
      <c r="P37" s="76"/>
      <c r="Q37" s="76"/>
      <c r="R37" s="76"/>
      <c r="S37" s="76">
        <v>0</v>
      </c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>
        <v>0</v>
      </c>
      <c r="O38" s="76"/>
      <c r="P38" s="76"/>
      <c r="Q38" s="76"/>
      <c r="R38" s="76"/>
      <c r="S38" s="76">
        <v>0</v>
      </c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>
        <v>0</v>
      </c>
      <c r="O39" s="76"/>
      <c r="P39" s="76"/>
      <c r="Q39" s="76"/>
      <c r="R39" s="76"/>
      <c r="S39" s="76">
        <v>0</v>
      </c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>
        <v>0</v>
      </c>
      <c r="O40" s="76"/>
      <c r="P40" s="76"/>
      <c r="Q40" s="76"/>
      <c r="R40" s="76"/>
      <c r="S40" s="76">
        <v>0</v>
      </c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>
        <v>0</v>
      </c>
      <c r="O41" s="76"/>
      <c r="P41" s="76"/>
      <c r="Q41" s="76"/>
      <c r="R41" s="76"/>
      <c r="S41" s="76">
        <v>0</v>
      </c>
    </row>
    <row r="42" spans="2:19" ht="24.75" customHeight="1">
      <c r="B42" s="17" t="s">
        <v>81</v>
      </c>
      <c r="C42" s="76">
        <f t="shared" si="0"/>
        <v>8100</v>
      </c>
      <c r="D42" s="75"/>
      <c r="E42" s="75"/>
      <c r="F42" s="75"/>
      <c r="G42" s="75"/>
      <c r="H42" s="75">
        <f t="shared" si="1"/>
        <v>8100</v>
      </c>
      <c r="I42" s="76">
        <v>8100</v>
      </c>
      <c r="J42" s="76"/>
      <c r="K42" s="76"/>
      <c r="L42" s="76"/>
      <c r="M42" s="76"/>
      <c r="N42" s="76">
        <v>0</v>
      </c>
      <c r="O42" s="76"/>
      <c r="P42" s="76"/>
      <c r="Q42" s="76"/>
      <c r="R42" s="76"/>
      <c r="S42" s="76">
        <v>0</v>
      </c>
    </row>
    <row r="43" spans="2:19" ht="24.75" customHeight="1">
      <c r="B43" s="17" t="s">
        <v>154</v>
      </c>
      <c r="C43" s="76">
        <f t="shared" si="0"/>
        <v>6000</v>
      </c>
      <c r="D43" s="75"/>
      <c r="E43" s="75"/>
      <c r="F43" s="75"/>
      <c r="G43" s="75"/>
      <c r="H43" s="75">
        <f t="shared" si="1"/>
        <v>6000</v>
      </c>
      <c r="I43" s="76"/>
      <c r="J43" s="76"/>
      <c r="K43" s="76"/>
      <c r="L43" s="76"/>
      <c r="M43" s="76"/>
      <c r="N43" s="76">
        <v>6000</v>
      </c>
      <c r="O43" s="76"/>
      <c r="P43" s="76"/>
      <c r="Q43" s="76"/>
      <c r="R43" s="76"/>
      <c r="S43" s="76">
        <v>0</v>
      </c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>
        <v>0</v>
      </c>
      <c r="O44" s="76"/>
      <c r="P44" s="76"/>
      <c r="Q44" s="76"/>
      <c r="R44" s="76"/>
      <c r="S44" s="76">
        <v>0</v>
      </c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>
        <v>0</v>
      </c>
      <c r="O45" s="76"/>
      <c r="P45" s="76"/>
      <c r="Q45" s="76"/>
      <c r="R45" s="76"/>
      <c r="S45" s="76">
        <v>0</v>
      </c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>
        <v>0</v>
      </c>
      <c r="O46" s="76"/>
      <c r="P46" s="76"/>
      <c r="Q46" s="76"/>
      <c r="R46" s="76"/>
      <c r="S46" s="76">
        <v>0</v>
      </c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>
        <v>0</v>
      </c>
      <c r="O47" s="76"/>
      <c r="P47" s="76"/>
      <c r="Q47" s="76"/>
      <c r="R47" s="76"/>
      <c r="S47" s="76">
        <v>0</v>
      </c>
    </row>
    <row r="48" spans="2:19" ht="24.75" customHeight="1">
      <c r="B48" s="17" t="s">
        <v>41</v>
      </c>
      <c r="C48" s="76">
        <f t="shared" si="0"/>
        <v>200</v>
      </c>
      <c r="D48" s="75"/>
      <c r="E48" s="75"/>
      <c r="F48" s="75"/>
      <c r="G48" s="75"/>
      <c r="H48" s="75">
        <f t="shared" si="1"/>
        <v>200</v>
      </c>
      <c r="I48" s="76"/>
      <c r="J48" s="76"/>
      <c r="K48" s="76"/>
      <c r="L48" s="76"/>
      <c r="M48" s="76">
        <v>200</v>
      </c>
      <c r="N48" s="76">
        <v>0</v>
      </c>
      <c r="O48" s="76"/>
      <c r="P48" s="76"/>
      <c r="Q48" s="76"/>
      <c r="R48" s="76"/>
      <c r="S48" s="76">
        <v>0</v>
      </c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>
        <v>0</v>
      </c>
      <c r="O49" s="76"/>
      <c r="P49" s="76"/>
      <c r="Q49" s="76"/>
      <c r="R49" s="76"/>
      <c r="S49" s="76">
        <v>0</v>
      </c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>
        <v>0</v>
      </c>
      <c r="O50" s="76"/>
      <c r="P50" s="76"/>
      <c r="Q50" s="76"/>
      <c r="R50" s="76"/>
      <c r="S50" s="76">
        <v>0</v>
      </c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>
        <v>0</v>
      </c>
      <c r="O51" s="76"/>
      <c r="P51" s="76"/>
      <c r="Q51" s="76"/>
      <c r="R51" s="76"/>
      <c r="S51" s="76">
        <v>0</v>
      </c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>
        <v>0</v>
      </c>
      <c r="O52" s="76"/>
      <c r="P52" s="76"/>
      <c r="Q52" s="76"/>
      <c r="R52" s="76"/>
      <c r="S52" s="76">
        <v>0</v>
      </c>
    </row>
    <row r="53" spans="2:19" ht="24.75" customHeight="1">
      <c r="B53" s="17" t="s">
        <v>46</v>
      </c>
      <c r="C53" s="76">
        <f t="shared" si="0"/>
        <v>11800</v>
      </c>
      <c r="D53" s="75"/>
      <c r="E53" s="75"/>
      <c r="F53" s="75"/>
      <c r="G53" s="75"/>
      <c r="H53" s="75">
        <f t="shared" si="1"/>
        <v>11800</v>
      </c>
      <c r="I53" s="76"/>
      <c r="J53" s="76"/>
      <c r="K53" s="76"/>
      <c r="L53" s="76"/>
      <c r="M53" s="76">
        <v>4600</v>
      </c>
      <c r="N53" s="76">
        <v>0</v>
      </c>
      <c r="O53" s="76"/>
      <c r="P53" s="76">
        <v>7200</v>
      </c>
      <c r="Q53" s="76"/>
      <c r="R53" s="76"/>
      <c r="S53" s="76">
        <v>0</v>
      </c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>
        <v>0</v>
      </c>
      <c r="O54" s="76"/>
      <c r="P54" s="76"/>
      <c r="Q54" s="76"/>
      <c r="R54" s="76"/>
      <c r="S54" s="76">
        <v>0</v>
      </c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>
        <v>0</v>
      </c>
      <c r="O55" s="76"/>
      <c r="P55" s="76"/>
      <c r="Q55" s="76"/>
      <c r="R55" s="76"/>
      <c r="S55" s="76">
        <v>0</v>
      </c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>
        <v>0</v>
      </c>
      <c r="O56" s="76"/>
      <c r="P56" s="76"/>
      <c r="Q56" s="76"/>
      <c r="R56" s="76"/>
      <c r="S56" s="76">
        <v>0</v>
      </c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>
        <v>0</v>
      </c>
      <c r="O57" s="76"/>
      <c r="P57" s="76"/>
      <c r="Q57" s="76"/>
      <c r="R57" s="76"/>
      <c r="S57" s="76">
        <v>0</v>
      </c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>
        <v>0</v>
      </c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>
        <v>0</v>
      </c>
      <c r="O59" s="76"/>
      <c r="P59" s="76"/>
      <c r="Q59" s="76"/>
      <c r="R59" s="76"/>
      <c r="S59" s="76">
        <v>0</v>
      </c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>
        <v>0</v>
      </c>
      <c r="O60" s="76"/>
      <c r="P60" s="76"/>
      <c r="Q60" s="76"/>
      <c r="R60" s="76"/>
      <c r="S60" s="76">
        <v>0</v>
      </c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>
        <f t="shared" si="1"/>
        <v>0</v>
      </c>
      <c r="I61" s="76"/>
      <c r="J61" s="76"/>
      <c r="K61" s="76"/>
      <c r="L61" s="76"/>
      <c r="M61" s="76"/>
      <c r="N61" s="76">
        <v>0</v>
      </c>
      <c r="O61" s="76"/>
      <c r="P61" s="76"/>
      <c r="Q61" s="76"/>
      <c r="R61" s="76"/>
      <c r="S61" s="76">
        <v>0</v>
      </c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>
        <v>0</v>
      </c>
      <c r="O62" s="76"/>
      <c r="P62" s="76"/>
      <c r="Q62" s="76"/>
      <c r="R62" s="76"/>
      <c r="S62" s="76">
        <v>0</v>
      </c>
    </row>
    <row r="63" spans="2:19" ht="24.75" customHeight="1">
      <c r="B63" s="17" t="s">
        <v>55</v>
      </c>
      <c r="C63" s="76">
        <f t="shared" si="0"/>
        <v>400</v>
      </c>
      <c r="D63" s="75"/>
      <c r="E63" s="75"/>
      <c r="F63" s="75"/>
      <c r="G63" s="75"/>
      <c r="H63" s="75">
        <f t="shared" si="1"/>
        <v>400</v>
      </c>
      <c r="I63" s="76"/>
      <c r="J63" s="76"/>
      <c r="K63" s="76"/>
      <c r="L63" s="76"/>
      <c r="M63" s="76">
        <v>400</v>
      </c>
      <c r="N63" s="76">
        <v>0</v>
      </c>
      <c r="O63" s="76"/>
      <c r="P63" s="76"/>
      <c r="Q63" s="76"/>
      <c r="R63" s="76"/>
      <c r="S63" s="76">
        <v>0</v>
      </c>
    </row>
    <row r="64" spans="2:19" ht="24.75" customHeight="1">
      <c r="B64" s="17" t="s">
        <v>56</v>
      </c>
      <c r="C64" s="76">
        <f t="shared" si="0"/>
        <v>14500</v>
      </c>
      <c r="D64" s="75"/>
      <c r="E64" s="75"/>
      <c r="F64" s="75"/>
      <c r="G64" s="75"/>
      <c r="H64" s="75">
        <f t="shared" si="1"/>
        <v>14500</v>
      </c>
      <c r="I64" s="76">
        <v>14500</v>
      </c>
      <c r="J64" s="76"/>
      <c r="K64" s="76"/>
      <c r="L64" s="76"/>
      <c r="M64" s="76"/>
      <c r="N64" s="76">
        <v>0</v>
      </c>
      <c r="O64" s="76"/>
      <c r="P64" s="76"/>
      <c r="Q64" s="76"/>
      <c r="R64" s="76"/>
      <c r="S64" s="76">
        <v>0</v>
      </c>
    </row>
    <row r="65" spans="2:19" ht="24.75" customHeight="1">
      <c r="B65" s="17" t="s">
        <v>57</v>
      </c>
      <c r="C65" s="76">
        <f t="shared" si="0"/>
        <v>600</v>
      </c>
      <c r="D65" s="75"/>
      <c r="E65" s="75"/>
      <c r="F65" s="75"/>
      <c r="G65" s="75"/>
      <c r="H65" s="75">
        <f t="shared" si="1"/>
        <v>600</v>
      </c>
      <c r="I65" s="76"/>
      <c r="J65" s="76"/>
      <c r="K65" s="76">
        <v>600</v>
      </c>
      <c r="L65" s="76"/>
      <c r="M65" s="76"/>
      <c r="N65" s="76">
        <v>0</v>
      </c>
      <c r="O65" s="76"/>
      <c r="P65" s="76"/>
      <c r="Q65" s="76"/>
      <c r="R65" s="76"/>
      <c r="S65" s="76">
        <v>0</v>
      </c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>
        <v>0</v>
      </c>
      <c r="O66" s="76"/>
      <c r="P66" s="76"/>
      <c r="Q66" s="76"/>
      <c r="R66" s="76"/>
      <c r="S66" s="76">
        <v>0</v>
      </c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>
        <v>0</v>
      </c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>
        <v>0</v>
      </c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>
        <v>0</v>
      </c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>
        <v>0</v>
      </c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>
        <v>0</v>
      </c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>
        <v>0</v>
      </c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>
        <v>0</v>
      </c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>
        <v>0</v>
      </c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>
        <v>0</v>
      </c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>
        <v>0</v>
      </c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>
        <v>0</v>
      </c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>
        <v>0</v>
      </c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>
        <v>0</v>
      </c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>
        <v>0</v>
      </c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>
        <v>0</v>
      </c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>
        <v>0</v>
      </c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>
        <v>0</v>
      </c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>
        <v>0</v>
      </c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>
        <v>0</v>
      </c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>
        <v>0</v>
      </c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>
        <v>0</v>
      </c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>
        <v>0</v>
      </c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>
        <v>0</v>
      </c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>
        <v>0</v>
      </c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>
        <v>0</v>
      </c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>
        <v>0</v>
      </c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>
        <v>0</v>
      </c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>
        <v>0</v>
      </c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>
        <v>0</v>
      </c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>
        <v>0</v>
      </c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>
        <v>0</v>
      </c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>
        <v>0</v>
      </c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>
        <v>0</v>
      </c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>
        <v>0</v>
      </c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>
        <v>0</v>
      </c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>
        <v>0</v>
      </c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>
        <v>0</v>
      </c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>
        <v>0</v>
      </c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>
        <v>0</v>
      </c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>
        <v>0</v>
      </c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>
        <v>0</v>
      </c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>
        <v>0</v>
      </c>
    </row>
    <row r="109" spans="2:19" ht="24.75" customHeight="1">
      <c r="B109" s="17" t="s">
        <v>163</v>
      </c>
      <c r="C109" s="76">
        <f t="shared" si="2"/>
        <v>2400</v>
      </c>
      <c r="D109" s="75"/>
      <c r="E109" s="75"/>
      <c r="F109" s="75"/>
      <c r="G109" s="75"/>
      <c r="H109" s="75">
        <f t="shared" si="3"/>
        <v>2400</v>
      </c>
      <c r="I109" s="76"/>
      <c r="J109" s="76"/>
      <c r="K109" s="76">
        <v>2400</v>
      </c>
      <c r="L109" s="76"/>
      <c r="M109" s="76"/>
      <c r="N109" s="76"/>
      <c r="O109" s="76"/>
      <c r="P109" s="76"/>
      <c r="Q109" s="76"/>
      <c r="R109" s="76"/>
      <c r="S109" s="76">
        <v>0</v>
      </c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>
        <v>0</v>
      </c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>
        <v>0</v>
      </c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>
        <v>0</v>
      </c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>
        <v>0</v>
      </c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>
        <v>0</v>
      </c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>
        <v>0</v>
      </c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1024200</v>
      </c>
      <c r="D117" s="15">
        <f t="shared" si="4"/>
        <v>685500</v>
      </c>
      <c r="E117" s="15">
        <f t="shared" si="4"/>
        <v>0</v>
      </c>
      <c r="F117" s="15">
        <f t="shared" si="4"/>
        <v>19100</v>
      </c>
      <c r="G117" s="15">
        <f t="shared" si="4"/>
        <v>0</v>
      </c>
      <c r="H117" s="15">
        <f t="shared" si="4"/>
        <v>271100</v>
      </c>
      <c r="I117" s="15">
        <f t="shared" si="4"/>
        <v>259900</v>
      </c>
      <c r="J117" s="15">
        <f t="shared" si="4"/>
        <v>0</v>
      </c>
      <c r="K117" s="15">
        <f t="shared" si="4"/>
        <v>0</v>
      </c>
      <c r="L117" s="15">
        <f t="shared" si="4"/>
        <v>5200</v>
      </c>
      <c r="M117" s="15">
        <f t="shared" si="4"/>
        <v>0</v>
      </c>
      <c r="N117" s="15">
        <f t="shared" si="4"/>
        <v>6000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48500</v>
      </c>
    </row>
    <row r="118" spans="2:19" ht="24.75" customHeight="1">
      <c r="B118" s="17" t="s">
        <v>73</v>
      </c>
      <c r="C118" s="15">
        <f aca="true" t="shared" si="5" ref="C118:S118">SUBTOTAL(9,C44:C66)</f>
        <v>27500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27500</v>
      </c>
      <c r="I118" s="15">
        <f t="shared" si="5"/>
        <v>14500</v>
      </c>
      <c r="J118" s="15">
        <f t="shared" si="5"/>
        <v>0</v>
      </c>
      <c r="K118" s="15">
        <f t="shared" si="5"/>
        <v>600</v>
      </c>
      <c r="L118" s="15">
        <f t="shared" si="5"/>
        <v>0</v>
      </c>
      <c r="M118" s="15">
        <f t="shared" si="5"/>
        <v>5200</v>
      </c>
      <c r="N118" s="15">
        <f t="shared" si="5"/>
        <v>0</v>
      </c>
      <c r="O118" s="15">
        <f t="shared" si="5"/>
        <v>0</v>
      </c>
      <c r="P118" s="15">
        <f t="shared" si="5"/>
        <v>7200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2400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2400</v>
      </c>
      <c r="I119" s="15">
        <f t="shared" si="6"/>
        <v>0</v>
      </c>
      <c r="J119" s="15">
        <f t="shared" si="6"/>
        <v>0</v>
      </c>
      <c r="K119" s="15">
        <f t="shared" si="6"/>
        <v>2400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1054100</v>
      </c>
      <c r="D120" s="15">
        <f>SUM(D117:D119)</f>
        <v>685500</v>
      </c>
      <c r="E120" s="15">
        <f>SUM(E117:E119)</f>
        <v>0</v>
      </c>
      <c r="F120" s="15">
        <f>SUM(F117:F119)</f>
        <v>19100</v>
      </c>
      <c r="G120" s="15">
        <f>SUM(G117:G119)</f>
        <v>0</v>
      </c>
      <c r="H120" s="15">
        <f aca="true" t="shared" si="7" ref="H120:P120">SUM(H117:H119)</f>
        <v>301000</v>
      </c>
      <c r="I120" s="15">
        <f t="shared" si="7"/>
        <v>274400</v>
      </c>
      <c r="J120" s="15">
        <f t="shared" si="7"/>
        <v>0</v>
      </c>
      <c r="K120" s="15">
        <f t="shared" si="7"/>
        <v>3000</v>
      </c>
      <c r="L120" s="15">
        <f t="shared" si="7"/>
        <v>5200</v>
      </c>
      <c r="M120" s="15">
        <f t="shared" si="7"/>
        <v>5200</v>
      </c>
      <c r="N120" s="15">
        <f t="shared" si="7"/>
        <v>6000</v>
      </c>
      <c r="O120" s="15">
        <f t="shared" si="7"/>
        <v>0</v>
      </c>
      <c r="P120" s="15">
        <f t="shared" si="7"/>
        <v>7200</v>
      </c>
      <c r="Q120" s="15">
        <f>SUM(Q117:Q119)</f>
        <v>0</v>
      </c>
      <c r="R120" s="15">
        <f>SUM(R117:R119)</f>
        <v>0</v>
      </c>
      <c r="S120" s="15">
        <f>SUM(S117:S119)</f>
        <v>48500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horizontalDpi="600" verticalDpi="600" orientation="portrait" paperSize="9" scale="37" r:id="rId1"/>
  <rowBreaks count="1" manualBreakCount="1">
    <brk id="6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2022-03-30T01:17:58Z</cp:lastPrinted>
  <dcterms:created xsi:type="dcterms:W3CDTF">2009-10-06T06:42:25Z</dcterms:created>
  <dcterms:modified xsi:type="dcterms:W3CDTF">2022-03-30T01:18:46Z</dcterms:modified>
  <cp:category/>
  <cp:version/>
  <cp:contentType/>
  <cp:contentStatus/>
</cp:coreProperties>
</file>