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<sst xmlns="http://schemas.openxmlformats.org/spreadsheetml/2006/main" count="473" uniqueCount="180">
  <si>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</si>
  <si>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</si>
  <si>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</si>
  <si>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</si>
  <si>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</si>
  <si>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</si>
  <si>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</si>
  <si>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</si>
  <si>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</si>
  <si>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</si>
  <si>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</si>
  <si>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</si>
  <si>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</si>
  <si>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</si>
  <si>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</si>
  <si>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</si>
  <si>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</si>
  <si>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</si>
  <si>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</si>
  <si>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</si>
  <si>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</si>
  <si>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</si>
  <si>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</si>
  <si>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</si>
  <si>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</si>
  <si>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</si>
  <si>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</si>
  <si>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</si>
  <si>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</si>
  <si>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</si>
  <si>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</si>
  <si>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</si>
  <si>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</si>
  <si>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</si>
  <si>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</si>
  <si>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</si>
  <si>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</si>
  <si>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</si>
  <si>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</si>
  <si>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</si>
  <si>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</si>
  <si>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</si>
  <si>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</si>
  <si>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</si>
  <si>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</si>
  <si>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</si>
  <si>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</si>
  <si>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</si>
  <si>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</si>
  <si>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</si>
  <si>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</si>
  <si>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</si>
  <si>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</si>
  <si>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</si>
  <si>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</si>
  <si>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</si>
  <si>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</si>
  <si>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</si>
  <si>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</si>
  <si>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</si>
  <si>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</si>
  <si>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</si>
  <si>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</si>
  <si>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</si>
  <si>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</si>
  <si>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</si>
  <si>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</si>
  <si>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</si>
  <si>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</si>
  <si>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</si>
  <si>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</si>
  <si>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</si>
  <si>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</si>
  <si>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</si>
  <si>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</si>
  <si>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</si>
  <si>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</si>
  <si>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</si>
  <si>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</si>
  <si>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</si>
  <si>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</si>
  <si>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</si>
  <si>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</si>
  <si>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</si>
  <si>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</si>
  <si>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</si>
  <si>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</si>
  <si>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</si>
  <si>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</si>
  <si>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</si>
  <si>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</si>
  <si>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</si>
  <si>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</si>
  <si>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</si>
  <si>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</si>
  <si>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</si>
  <si>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</si>
  <si>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</si>
  <si>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</si>
  <si>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</si>
  <si>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</si>
  <si>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</si>
  <si>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</si>
  <si>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</si>
  <si>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</si>
  <si>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</si>
  <si>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</si>
  <si>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</si>
  <si>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</si>
  <si>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</si>
  <si>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</si>
  <si>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</si>
  <si>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</si>
  <si>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</si>
  <si>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</si>
  <si>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</si>
  <si>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</si>
  <si>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</si>
  <si>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</si>
  <si>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</si>
  <si>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</si>
  <si>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</si>
  <si>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</si>
  <si>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</si>
  <si>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</si>
  <si>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</si>
  <si>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</si>
  <si>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</si>
  <si>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</si>
  <si>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</si>
  <si>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</si>
  <si>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</si>
  <si>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</si>
  <si>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</si>
  <si>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</si>
  <si>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</si>
  <si>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</si>
  <si>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</si>
  <si>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</si>
  <si>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</si>
  <si>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</si>
  <si>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</si>
  <si>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</si>
  <si>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</si>
  <si>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</si>
  <si>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</si>
  <si>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</si>
  <si>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</si>
  <si>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</si>
  <si>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</si>
  <si>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</si>
  <si>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</si>
  <si>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</si>
  <si>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</si>
  <si>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</si>
  <si>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</si>
  <si>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</si>
  <si>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</si>
  <si>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</si>
  <si>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</si>
  <si>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</si>
  <si>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</si>
  <si>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</si>
  <si>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</si>
  <si>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</si>
  <si>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</si>
  <si>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</si>
  <si>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</si>
  <si>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</si>
  <si>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</si>
  <si>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</si>
  <si>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</si>
  <si>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</si>
  <si>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</si>
  <si>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</si>
  <si>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</si>
  <si>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令和３年度　一次協議同意額</t>
  </si>
  <si>
    <t>旧公害防止対策事業分</t>
  </si>
  <si>
    <t>広域化・共同化</t>
  </si>
  <si>
    <t>（単位：千円）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</si>
</sst>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G53" sqref="G53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7" t="s">
        <v>176</v>
      </c>
      <c r="B1" s="77"/>
      <c r="C1" s="77"/>
      <c r="D1" s="77"/>
      <c r="E1" s="77"/>
      <c r="F1" s="77"/>
      <c r="G1" s="77"/>
      <c r="H1" s="77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2166400</v>
      </c>
      <c r="C4" s="35">
        <f>VLOOKUP(A4,'公営企業債の内訳'!$B$5:$C$113,2,FALSE)</f>
        <v>1299300</v>
      </c>
      <c r="D4" s="39">
        <v>0</v>
      </c>
      <c r="E4" s="36">
        <v>0</v>
      </c>
      <c r="F4" s="36">
        <v>0</v>
      </c>
      <c r="G4" s="36">
        <v>0</v>
      </c>
      <c r="H4" s="37">
        <f aca="true" t="shared" si="0" ref="H4:H9">SUM(B4:G4)</f>
        <v>3465700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0</v>
      </c>
      <c r="C5" s="38">
        <f>VLOOKUP(A5,'公営企業債の内訳'!$B$5:$C$113,2,FALSE)</f>
        <v>2286500</v>
      </c>
      <c r="D5" s="39">
        <v>0</v>
      </c>
      <c r="E5" s="39">
        <v>0</v>
      </c>
      <c r="F5" s="39">
        <v>0</v>
      </c>
      <c r="G5" s="39">
        <v>0</v>
      </c>
      <c r="H5" s="40">
        <f t="shared" si="0"/>
        <v>2286500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0</v>
      </c>
      <c r="C6" s="38">
        <f>VLOOKUP(A6,'公営企業債の内訳'!$B$5:$C$113,2,FALSE)</f>
        <v>5076100</v>
      </c>
      <c r="D6" s="39">
        <v>0</v>
      </c>
      <c r="E6" s="39">
        <v>0</v>
      </c>
      <c r="F6" s="39">
        <v>0</v>
      </c>
      <c r="G6" s="39">
        <v>0</v>
      </c>
      <c r="H6" s="40">
        <f t="shared" si="0"/>
        <v>5076100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71500</v>
      </c>
      <c r="C7" s="38">
        <f>VLOOKUP(A7,'公営企業債の内訳'!$B$5:$C$113,2,FALSE)</f>
        <v>829800</v>
      </c>
      <c r="D7" s="39">
        <v>0</v>
      </c>
      <c r="E7" s="39">
        <v>0</v>
      </c>
      <c r="F7" s="39">
        <v>0</v>
      </c>
      <c r="G7" s="39">
        <v>0</v>
      </c>
      <c r="H7" s="40">
        <f t="shared" si="0"/>
        <v>901300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288600</v>
      </c>
      <c r="C8" s="38">
        <f>VLOOKUP(A8,'公営企業債の内訳'!$B$5:$C$113,2,FALSE)</f>
        <v>974100</v>
      </c>
      <c r="D8" s="39">
        <v>0</v>
      </c>
      <c r="E8" s="39">
        <v>0</v>
      </c>
      <c r="F8" s="39">
        <v>0</v>
      </c>
      <c r="G8" s="39">
        <v>0</v>
      </c>
      <c r="H8" s="40">
        <f t="shared" si="0"/>
        <v>1262700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1672600</v>
      </c>
      <c r="C9" s="38">
        <f>VLOOKUP(A9,'公営企業債の内訳'!$B$5:$C$113,2,FALSE)</f>
        <v>3463400</v>
      </c>
      <c r="D9" s="39">
        <v>0</v>
      </c>
      <c r="E9" s="39">
        <v>0</v>
      </c>
      <c r="F9" s="39">
        <v>0</v>
      </c>
      <c r="G9" s="39">
        <v>0</v>
      </c>
      <c r="H9" s="40">
        <f t="shared" si="0"/>
        <v>5136000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16000</v>
      </c>
      <c r="C10" s="38">
        <f>VLOOKUP(A10,'公営企業債の内訳'!$B$5:$C$113,2,FALSE)</f>
        <v>790000</v>
      </c>
      <c r="D10" s="39">
        <v>0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806000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311600</v>
      </c>
      <c r="C11" s="38">
        <f>VLOOKUP(A11,'公営企業債の内訳'!$B$5:$C$113,2,FALSE)</f>
        <v>849200</v>
      </c>
      <c r="D11" s="39">
        <v>0</v>
      </c>
      <c r="E11" s="39">
        <v>0</v>
      </c>
      <c r="F11" s="39">
        <v>0</v>
      </c>
      <c r="G11" s="39">
        <v>0</v>
      </c>
      <c r="H11" s="40">
        <f t="shared" si="1"/>
        <v>1160800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672500</v>
      </c>
      <c r="C12" s="38">
        <f>VLOOKUP(A12,'公営企業債の内訳'!$B$5:$C$113,2,FALSE)</f>
        <v>1032600</v>
      </c>
      <c r="D12" s="39">
        <v>0</v>
      </c>
      <c r="E12" s="39">
        <v>0</v>
      </c>
      <c r="F12" s="39">
        <v>0</v>
      </c>
      <c r="G12" s="39">
        <v>0</v>
      </c>
      <c r="H12" s="40">
        <f t="shared" si="1"/>
        <v>1705100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293200</v>
      </c>
      <c r="C13" s="38">
        <f>VLOOKUP(A13,'公営企業債の内訳'!$B$5:$C$113,2,FALSE)</f>
        <v>744100</v>
      </c>
      <c r="D13" s="39">
        <v>0</v>
      </c>
      <c r="E13" s="39">
        <v>0</v>
      </c>
      <c r="F13" s="39">
        <v>0</v>
      </c>
      <c r="G13" s="39">
        <v>0</v>
      </c>
      <c r="H13" s="40">
        <f t="shared" si="1"/>
        <v>1037300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7525300</v>
      </c>
      <c r="C14" s="38">
        <f>VLOOKUP(A14,'公営企業債の内訳'!$B$5:$C$113,2,FALSE)</f>
        <v>2141900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1"/>
        <v>9667200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0</v>
      </c>
      <c r="C15" s="38">
        <f>VLOOKUP(A15,'公営企業債の内訳'!$B$5:$C$113,2,FALSE)</f>
        <v>599600</v>
      </c>
      <c r="D15" s="39">
        <v>0</v>
      </c>
      <c r="E15" s="39">
        <v>0</v>
      </c>
      <c r="F15" s="39">
        <v>0</v>
      </c>
      <c r="G15" s="39">
        <v>0</v>
      </c>
      <c r="H15" s="40">
        <f t="shared" si="1"/>
        <v>599600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0</v>
      </c>
      <c r="C16" s="38">
        <f>VLOOKUP(A16,'公営企業債の内訳'!$B$5:$C$113,2,FALSE)</f>
        <v>601500</v>
      </c>
      <c r="D16" s="39">
        <v>0</v>
      </c>
      <c r="E16" s="39">
        <v>0</v>
      </c>
      <c r="F16" s="39">
        <v>0</v>
      </c>
      <c r="G16" s="39">
        <v>0</v>
      </c>
      <c r="H16" s="40">
        <f t="shared" si="1"/>
        <v>601500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1350800</v>
      </c>
      <c r="C17" s="38">
        <f>VLOOKUP(A17,'公営企業債の内訳'!$B$5:$C$113,2,FALSE)</f>
        <v>1532700</v>
      </c>
      <c r="D17" s="39">
        <v>0</v>
      </c>
      <c r="E17" s="39">
        <v>0</v>
      </c>
      <c r="F17" s="39">
        <v>0</v>
      </c>
      <c r="G17" s="39">
        <v>0</v>
      </c>
      <c r="H17" s="40">
        <f t="shared" si="1"/>
        <v>2883500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2072200</v>
      </c>
      <c r="C18" s="38">
        <f>VLOOKUP(A18,'公営企業債の内訳'!$B$5:$C$113,2,FALSE)</f>
        <v>2642600</v>
      </c>
      <c r="D18" s="39">
        <v>0</v>
      </c>
      <c r="E18" s="39">
        <v>0</v>
      </c>
      <c r="F18" s="39">
        <v>0</v>
      </c>
      <c r="G18" s="39">
        <v>0</v>
      </c>
      <c r="H18" s="40">
        <f t="shared" si="1"/>
        <v>4714800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0</v>
      </c>
      <c r="C19" s="38">
        <f>VLOOKUP(A19,'公営企業債の内訳'!$B$5:$C$113,2,FALSE)</f>
        <v>1537800</v>
      </c>
      <c r="D19" s="39">
        <v>0</v>
      </c>
      <c r="E19" s="39">
        <v>0</v>
      </c>
      <c r="F19" s="39">
        <v>0</v>
      </c>
      <c r="G19" s="39">
        <v>0</v>
      </c>
      <c r="H19" s="40">
        <f t="shared" si="1"/>
        <v>1537800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7312300</v>
      </c>
      <c r="C20" s="38">
        <f>VLOOKUP(A20,'公営企業債の内訳'!$B$5:$C$113,2,FALSE)</f>
        <v>1255000</v>
      </c>
      <c r="D20" s="39">
        <v>0</v>
      </c>
      <c r="E20" s="39">
        <v>0</v>
      </c>
      <c r="F20" s="39">
        <v>0</v>
      </c>
      <c r="G20" s="39">
        <v>0</v>
      </c>
      <c r="H20" s="40">
        <f t="shared" si="1"/>
        <v>8567300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1449500</v>
      </c>
      <c r="C21" s="38">
        <f>VLOOKUP(A21,'公営企業債の内訳'!$B$5:$C$113,2,FALSE)</f>
        <v>1894400</v>
      </c>
      <c r="D21" s="39">
        <v>0</v>
      </c>
      <c r="E21" s="39">
        <v>0</v>
      </c>
      <c r="F21" s="39">
        <v>30000</v>
      </c>
      <c r="G21" s="39">
        <v>0</v>
      </c>
      <c r="H21" s="40">
        <f t="shared" si="1"/>
        <v>3373900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668000</v>
      </c>
      <c r="C22" s="38">
        <f>VLOOKUP(A22,'公営企業債の内訳'!$B$5:$C$113,2,FALSE)</f>
        <v>350700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1"/>
        <v>1018700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1760900</v>
      </c>
      <c r="C23" s="38">
        <f>VLOOKUP(A23,'公営企業債の内訳'!$B$5:$C$113,2,FALSE)</f>
        <v>1848500</v>
      </c>
      <c r="D23" s="39">
        <v>0</v>
      </c>
      <c r="E23" s="39">
        <v>0</v>
      </c>
      <c r="F23" s="39">
        <v>0</v>
      </c>
      <c r="G23" s="39">
        <v>0</v>
      </c>
      <c r="H23" s="40">
        <f t="shared" si="1"/>
        <v>3609400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1052200</v>
      </c>
      <c r="C24" s="38">
        <f>VLOOKUP(A24,'公営企業債の内訳'!$B$5:$C$113,2,FALSE)</f>
        <v>938500</v>
      </c>
      <c r="D24" s="39">
        <v>0</v>
      </c>
      <c r="E24" s="39">
        <v>0</v>
      </c>
      <c r="F24" s="39">
        <v>0</v>
      </c>
      <c r="G24" s="39">
        <v>0</v>
      </c>
      <c r="H24" s="40">
        <f t="shared" si="1"/>
        <v>1990700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1232700</v>
      </c>
      <c r="C25" s="38">
        <f>VLOOKUP(A25,'公営企業債の内訳'!$B$5:$C$113,2,FALSE)</f>
        <v>942800</v>
      </c>
      <c r="D25" s="39">
        <v>0</v>
      </c>
      <c r="E25" s="39">
        <v>0</v>
      </c>
      <c r="F25" s="39">
        <v>0</v>
      </c>
      <c r="G25" s="39">
        <v>0</v>
      </c>
      <c r="H25" s="40">
        <f t="shared" si="1"/>
        <v>2175500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401100</v>
      </c>
      <c r="C26" s="38">
        <f>VLOOKUP(A26,'公営企業債の内訳'!$B$5:$C$113,2,FALSE)</f>
        <v>67300</v>
      </c>
      <c r="D26" s="39">
        <v>0</v>
      </c>
      <c r="E26" s="39">
        <v>0</v>
      </c>
      <c r="F26" s="39">
        <v>0</v>
      </c>
      <c r="G26" s="39">
        <v>0</v>
      </c>
      <c r="H26" s="40">
        <f t="shared" si="1"/>
        <v>468400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0</v>
      </c>
      <c r="C27" s="38">
        <f>VLOOKUP(A27,'公営企業債の内訳'!$B$5:$C$113,2,FALSE)</f>
        <v>399600</v>
      </c>
      <c r="D27" s="39">
        <v>0</v>
      </c>
      <c r="E27" s="39">
        <v>0</v>
      </c>
      <c r="F27" s="39">
        <v>0</v>
      </c>
      <c r="G27" s="39">
        <v>0</v>
      </c>
      <c r="H27" s="40">
        <f t="shared" si="1"/>
        <v>399600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1335100</v>
      </c>
      <c r="C28" s="38">
        <f>VLOOKUP(A28,'公営企業債の内訳'!$B$5:$C$113,2,FALSE)</f>
        <v>954000</v>
      </c>
      <c r="D28" s="39">
        <v>0</v>
      </c>
      <c r="E28" s="39">
        <v>0</v>
      </c>
      <c r="F28" s="39">
        <v>0</v>
      </c>
      <c r="G28" s="39">
        <v>0</v>
      </c>
      <c r="H28" s="40">
        <f t="shared" si="1"/>
        <v>2289100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396900</v>
      </c>
      <c r="C29" s="38">
        <f>VLOOKUP(A29,'公営企業債の内訳'!$B$5:$C$113,2,FALSE)</f>
        <v>301100</v>
      </c>
      <c r="D29" s="39">
        <v>0</v>
      </c>
      <c r="E29" s="39">
        <v>0</v>
      </c>
      <c r="F29" s="39">
        <v>0</v>
      </c>
      <c r="G29" s="39">
        <v>0</v>
      </c>
      <c r="H29" s="40">
        <f t="shared" si="1"/>
        <v>698000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2240300</v>
      </c>
      <c r="C30" s="38">
        <f>VLOOKUP(A30,'公営企業債の内訳'!$B$5:$C$113,2,FALSE)</f>
        <v>1415600</v>
      </c>
      <c r="D30" s="39">
        <v>0</v>
      </c>
      <c r="E30" s="39">
        <v>0</v>
      </c>
      <c r="F30" s="39">
        <v>0</v>
      </c>
      <c r="G30" s="39">
        <v>0</v>
      </c>
      <c r="H30" s="40">
        <f t="shared" si="1"/>
        <v>3655900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354200</v>
      </c>
      <c r="C31" s="38">
        <f>VLOOKUP(A31,'公営企業債の内訳'!$B$5:$C$113,2,FALSE)</f>
        <v>269600</v>
      </c>
      <c r="D31" s="39">
        <v>0</v>
      </c>
      <c r="E31" s="39">
        <v>0</v>
      </c>
      <c r="F31" s="39">
        <v>0</v>
      </c>
      <c r="G31" s="39">
        <v>0</v>
      </c>
      <c r="H31" s="40">
        <f t="shared" si="1"/>
        <v>623800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2688400</v>
      </c>
      <c r="C32" s="38">
        <f>VLOOKUP(A32,'公営企業債の内訳'!$B$5:$C$113,2,FALSE)</f>
        <v>1642600</v>
      </c>
      <c r="D32" s="39">
        <v>0</v>
      </c>
      <c r="E32" s="39">
        <v>0</v>
      </c>
      <c r="F32" s="39">
        <v>0</v>
      </c>
      <c r="G32" s="39">
        <v>0</v>
      </c>
      <c r="H32" s="40">
        <f t="shared" si="1"/>
        <v>4331000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1278900</v>
      </c>
      <c r="C33" s="38">
        <f>VLOOKUP(A33,'公営企業債の内訳'!$B$5:$C$113,2,FALSE)</f>
        <v>481200</v>
      </c>
      <c r="D33" s="39">
        <v>0</v>
      </c>
      <c r="E33" s="39">
        <v>0</v>
      </c>
      <c r="F33" s="39">
        <v>0</v>
      </c>
      <c r="G33" s="39">
        <v>0</v>
      </c>
      <c r="H33" s="40">
        <f>SUM(B33:G33)</f>
        <v>1760100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800400</v>
      </c>
      <c r="C34" s="38">
        <f>VLOOKUP(A34,'公営企業債の内訳'!$B$5:$C$113,2,FALSE)</f>
        <v>1960900</v>
      </c>
      <c r="D34" s="39">
        <v>0</v>
      </c>
      <c r="E34" s="39">
        <v>0</v>
      </c>
      <c r="F34" s="39">
        <v>0</v>
      </c>
      <c r="G34" s="39">
        <v>0</v>
      </c>
      <c r="H34" s="40">
        <f t="shared" si="1"/>
        <v>2761300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0</v>
      </c>
      <c r="C35" s="38">
        <f>VLOOKUP(A35,'公営企業債の内訳'!$B$5:$C$113,2,FALSE)</f>
        <v>528800</v>
      </c>
      <c r="D35" s="39">
        <v>0</v>
      </c>
      <c r="E35" s="39">
        <v>0</v>
      </c>
      <c r="F35" s="39">
        <v>0</v>
      </c>
      <c r="G35" s="39">
        <v>0</v>
      </c>
      <c r="H35" s="40">
        <f t="shared" si="1"/>
        <v>528800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0</v>
      </c>
      <c r="C36" s="38">
        <f>VLOOKUP(A36,'公営企業債の内訳'!$B$5:$C$113,2,FALSE)</f>
        <v>0</v>
      </c>
      <c r="D36" s="39">
        <v>0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0</v>
      </c>
      <c r="C37" s="38">
        <f>VLOOKUP(A37,'公営企業債の内訳'!$B$5:$C$113,2,FALSE)</f>
        <v>162400</v>
      </c>
      <c r="D37" s="39">
        <v>0</v>
      </c>
      <c r="E37" s="39">
        <v>0</v>
      </c>
      <c r="F37" s="39">
        <v>0</v>
      </c>
      <c r="G37" s="39">
        <v>0</v>
      </c>
      <c r="H37" s="40">
        <f t="shared" si="2"/>
        <v>162400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0</v>
      </c>
      <c r="C38" s="38">
        <f>VLOOKUP(A38,'公営企業債の内訳'!$B$5:$C$113,2,FALSE)</f>
        <v>0</v>
      </c>
      <c r="D38" s="39">
        <v>0</v>
      </c>
      <c r="E38" s="39">
        <v>0</v>
      </c>
      <c r="F38" s="39">
        <v>0</v>
      </c>
      <c r="G38" s="39">
        <v>0</v>
      </c>
      <c r="H38" s="40">
        <f t="shared" si="2"/>
        <v>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848600</v>
      </c>
      <c r="C39" s="38">
        <f>VLOOKUP(A39,'公営企業債の内訳'!$B$5:$C$113,2,FALSE)</f>
        <v>1045600</v>
      </c>
      <c r="D39" s="39">
        <v>0</v>
      </c>
      <c r="E39" s="39">
        <v>0</v>
      </c>
      <c r="F39" s="39">
        <v>0</v>
      </c>
      <c r="G39" s="39">
        <v>0</v>
      </c>
      <c r="H39" s="40">
        <f t="shared" si="2"/>
        <v>1894200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584600</v>
      </c>
      <c r="C40" s="38">
        <f>VLOOKUP(A40,'公営企業債の内訳'!$B$5:$C$113,2,FALSE)</f>
        <v>3637300</v>
      </c>
      <c r="D40" s="39">
        <v>0</v>
      </c>
      <c r="E40" s="39">
        <v>0</v>
      </c>
      <c r="F40" s="39">
        <v>0</v>
      </c>
      <c r="G40" s="39">
        <v>0</v>
      </c>
      <c r="H40" s="40">
        <f t="shared" si="2"/>
        <v>4221900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16800</v>
      </c>
      <c r="C41" s="38">
        <f>VLOOKUP(A41,'公営企業債の内訳'!$B$5:$C$113,2,FALSE)</f>
        <v>187200</v>
      </c>
      <c r="D41" s="39">
        <v>0</v>
      </c>
      <c r="E41" s="39">
        <v>0</v>
      </c>
      <c r="F41" s="39">
        <v>0</v>
      </c>
      <c r="G41" s="39">
        <v>0</v>
      </c>
      <c r="H41" s="40">
        <f t="shared" si="2"/>
        <v>204000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0</v>
      </c>
      <c r="C42" s="38">
        <f>VLOOKUP(A42,'公営企業債の内訳'!$B$5:$C$113,2,FALSE)</f>
        <v>451400</v>
      </c>
      <c r="D42" s="39">
        <v>0</v>
      </c>
      <c r="E42" s="39">
        <v>0</v>
      </c>
      <c r="F42" s="39">
        <v>0</v>
      </c>
      <c r="G42" s="39">
        <v>0</v>
      </c>
      <c r="H42" s="40">
        <f>SUM(B42:G42)</f>
        <v>451400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2900</v>
      </c>
      <c r="C43" s="38">
        <f>VLOOKUP(A43,'公営企業債の内訳'!$B$5:$C$113,2,FALSE)</f>
        <v>222300</v>
      </c>
      <c r="D43" s="39">
        <v>0</v>
      </c>
      <c r="E43" s="39">
        <v>0</v>
      </c>
      <c r="F43" s="39">
        <v>0</v>
      </c>
      <c r="G43" s="39">
        <v>0</v>
      </c>
      <c r="H43" s="40">
        <f t="shared" si="2"/>
        <v>225200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397600</v>
      </c>
      <c r="C44" s="38">
        <f>VLOOKUP(A44,'公営企業債の内訳'!$B$5:$C$113,2,FALSE)</f>
        <v>190500</v>
      </c>
      <c r="D44" s="39">
        <v>0</v>
      </c>
      <c r="E44" s="39">
        <v>0</v>
      </c>
      <c r="F44" s="39">
        <v>0</v>
      </c>
      <c r="G44" s="39">
        <v>0</v>
      </c>
      <c r="H44" s="40">
        <f t="shared" si="2"/>
        <v>588100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42200</v>
      </c>
      <c r="C45" s="38">
        <f>VLOOKUP(A45,'公営企業債の内訳'!$B$5:$C$113,2,FALSE)</f>
        <v>150000</v>
      </c>
      <c r="D45" s="39">
        <v>0</v>
      </c>
      <c r="E45" s="39">
        <v>0</v>
      </c>
      <c r="F45" s="39">
        <v>0</v>
      </c>
      <c r="G45" s="39">
        <v>0</v>
      </c>
      <c r="H45" s="40">
        <f t="shared" si="2"/>
        <v>192200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0</v>
      </c>
      <c r="E46" s="39">
        <v>0</v>
      </c>
      <c r="F46" s="39">
        <v>0</v>
      </c>
      <c r="G46" s="39">
        <v>0</v>
      </c>
      <c r="H46" s="40">
        <f t="shared" si="2"/>
        <v>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45100</v>
      </c>
      <c r="C47" s="38">
        <f>VLOOKUP(A47,'公営企業債の内訳'!$B$5:$C$113,2,FALSE)</f>
        <v>44600</v>
      </c>
      <c r="D47" s="39">
        <v>0</v>
      </c>
      <c r="E47" s="39">
        <v>0</v>
      </c>
      <c r="F47" s="39">
        <v>0</v>
      </c>
      <c r="G47" s="39">
        <v>0</v>
      </c>
      <c r="H47" s="40">
        <f t="shared" si="2"/>
        <v>89700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0</v>
      </c>
      <c r="C48" s="38">
        <f>VLOOKUP(A48,'公営企業債の内訳'!$B$5:$C$113,2,FALSE)</f>
        <v>75100</v>
      </c>
      <c r="D48" s="39">
        <v>0</v>
      </c>
      <c r="E48" s="39">
        <v>0</v>
      </c>
      <c r="F48" s="39">
        <v>0</v>
      </c>
      <c r="G48" s="39">
        <v>0</v>
      </c>
      <c r="H48" s="40">
        <f t="shared" si="2"/>
        <v>75100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40400</v>
      </c>
      <c r="C49" s="38">
        <f>VLOOKUP(A49,'公営企業債の内訳'!$B$5:$C$113,2,FALSE)</f>
        <v>375100</v>
      </c>
      <c r="D49" s="39">
        <v>0</v>
      </c>
      <c r="E49" s="39">
        <v>0</v>
      </c>
      <c r="F49" s="39">
        <v>0</v>
      </c>
      <c r="G49" s="39">
        <v>0</v>
      </c>
      <c r="H49" s="40">
        <f>SUM(B49:G49)</f>
        <v>415500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19400</v>
      </c>
      <c r="C50" s="38">
        <f>VLOOKUP(A50,'公営企業債の内訳'!$B$5:$C$113,2,FALSE)</f>
        <v>287300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306700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200200</v>
      </c>
      <c r="C51" s="38">
        <f>VLOOKUP(A51,'公営企業債の内訳'!$B$5:$C$113,2,FALSE)</f>
        <v>174800</v>
      </c>
      <c r="D51" s="39">
        <v>0</v>
      </c>
      <c r="E51" s="39">
        <v>0</v>
      </c>
      <c r="F51" s="39">
        <v>0</v>
      </c>
      <c r="G51" s="39">
        <v>0</v>
      </c>
      <c r="H51" s="40">
        <f t="shared" si="2"/>
        <v>375000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0</v>
      </c>
      <c r="E52" s="39">
        <v>0</v>
      </c>
      <c r="F52" s="39">
        <v>0</v>
      </c>
      <c r="G52" s="39">
        <v>0</v>
      </c>
      <c r="H52" s="40">
        <f t="shared" si="2"/>
        <v>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0</v>
      </c>
      <c r="C53" s="38">
        <f>VLOOKUP(A53,'公営企業債の内訳'!$B$5:$C$113,2,FALSE)</f>
        <v>123900</v>
      </c>
      <c r="D53" s="39">
        <v>0</v>
      </c>
      <c r="E53" s="39">
        <v>0</v>
      </c>
      <c r="F53" s="39">
        <v>0</v>
      </c>
      <c r="G53" s="39">
        <v>0</v>
      </c>
      <c r="H53" s="40">
        <f t="shared" si="2"/>
        <v>123900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739500</v>
      </c>
      <c r="C54" s="38">
        <f>VLOOKUP(A54,'公営企業債の内訳'!$B$5:$C$113,2,FALSE)</f>
        <v>182500</v>
      </c>
      <c r="D54" s="39">
        <v>0</v>
      </c>
      <c r="E54" s="39">
        <v>0</v>
      </c>
      <c r="F54" s="39">
        <v>0</v>
      </c>
      <c r="G54" s="39">
        <v>0</v>
      </c>
      <c r="H54" s="40">
        <f t="shared" si="2"/>
        <v>922000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90700</v>
      </c>
      <c r="D55" s="39">
        <v>0</v>
      </c>
      <c r="E55" s="39">
        <v>0</v>
      </c>
      <c r="F55" s="39">
        <v>0</v>
      </c>
      <c r="G55" s="39">
        <v>0</v>
      </c>
      <c r="H55" s="40">
        <f t="shared" si="2"/>
        <v>90700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66300</v>
      </c>
      <c r="C56" s="38">
        <f>VLOOKUP(A56,'公営企業債の内訳'!$B$5:$C$113,2,FALSE)</f>
        <v>61900</v>
      </c>
      <c r="D56" s="39">
        <v>0</v>
      </c>
      <c r="E56" s="39">
        <v>0</v>
      </c>
      <c r="F56" s="39">
        <v>0</v>
      </c>
      <c r="G56" s="39">
        <v>0</v>
      </c>
      <c r="H56" s="40">
        <f t="shared" si="2"/>
        <v>128200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50500</v>
      </c>
      <c r="C57" s="38">
        <f>VLOOKUP(A57,'公営企業債の内訳'!$B$5:$C$113,2,FALSE)</f>
        <v>186800</v>
      </c>
      <c r="D57" s="39">
        <v>0</v>
      </c>
      <c r="E57" s="39">
        <v>0</v>
      </c>
      <c r="F57" s="39">
        <v>0</v>
      </c>
      <c r="G57" s="39">
        <v>0</v>
      </c>
      <c r="H57" s="40">
        <f t="shared" si="2"/>
        <v>237300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0</v>
      </c>
      <c r="E58" s="39">
        <v>0</v>
      </c>
      <c r="F58" s="39">
        <v>0</v>
      </c>
      <c r="G58" s="39">
        <v>0</v>
      </c>
      <c r="H58" s="40">
        <f t="shared" si="2"/>
        <v>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24900</v>
      </c>
      <c r="C59" s="38">
        <f>VLOOKUP(A59,'公営企業債の内訳'!$B$5:$C$113,2,FALSE)</f>
        <v>144100</v>
      </c>
      <c r="D59" s="39">
        <v>0</v>
      </c>
      <c r="E59" s="39">
        <v>0</v>
      </c>
      <c r="F59" s="39">
        <v>0</v>
      </c>
      <c r="G59" s="39">
        <v>0</v>
      </c>
      <c r="H59" s="40">
        <f t="shared" si="2"/>
        <v>169000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5700</v>
      </c>
      <c r="D60" s="39">
        <v>0</v>
      </c>
      <c r="E60" s="39">
        <v>0</v>
      </c>
      <c r="F60" s="39">
        <v>0</v>
      </c>
      <c r="G60" s="39">
        <v>0</v>
      </c>
      <c r="H60" s="40">
        <f t="shared" si="2"/>
        <v>5700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0</v>
      </c>
      <c r="C61" s="38">
        <f>VLOOKUP(A61,'公営企業債の内訳'!$B$5:$C$113,2,FALSE)</f>
        <v>311600</v>
      </c>
      <c r="D61" s="39">
        <v>0</v>
      </c>
      <c r="E61" s="39">
        <v>0</v>
      </c>
      <c r="F61" s="39">
        <v>0</v>
      </c>
      <c r="G61" s="39">
        <v>0</v>
      </c>
      <c r="H61" s="40">
        <f t="shared" si="2"/>
        <v>311600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27800</v>
      </c>
      <c r="C62" s="38">
        <f>VLOOKUP(A62,'公営企業債の内訳'!$B$5:$C$113,2,FALSE)</f>
        <v>137800</v>
      </c>
      <c r="D62" s="39">
        <v>0</v>
      </c>
      <c r="E62" s="39">
        <v>0</v>
      </c>
      <c r="F62" s="39">
        <v>0</v>
      </c>
      <c r="G62" s="39">
        <v>0</v>
      </c>
      <c r="H62" s="40">
        <f t="shared" si="2"/>
        <v>165600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78500</v>
      </c>
      <c r="C63" s="38">
        <f>VLOOKUP(A63,'公営企業債の内訳'!$B$5:$C$113,2,FALSE)</f>
        <v>416700</v>
      </c>
      <c r="D63" s="39">
        <v>0</v>
      </c>
      <c r="E63" s="39">
        <v>0</v>
      </c>
      <c r="F63" s="39">
        <v>0</v>
      </c>
      <c r="G63" s="39">
        <v>0</v>
      </c>
      <c r="H63" s="40">
        <f t="shared" si="2"/>
        <v>495200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188800</v>
      </c>
      <c r="C64" s="38">
        <f>VLOOKUP(A64,'公営企業債の内訳'!$B$5:$C$113,2,FALSE)</f>
        <v>317100</v>
      </c>
      <c r="D64" s="39">
        <v>0</v>
      </c>
      <c r="E64" s="39">
        <v>0</v>
      </c>
      <c r="F64" s="39">
        <v>0</v>
      </c>
      <c r="G64" s="39">
        <v>0</v>
      </c>
      <c r="H64" s="40">
        <f t="shared" si="2"/>
        <v>505900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214200</v>
      </c>
      <c r="C65" s="38">
        <f>VLOOKUP(A65,'公営企業債の内訳'!$B$5:$C$113,2,FALSE)</f>
        <v>21800</v>
      </c>
      <c r="D65" s="39">
        <v>0</v>
      </c>
      <c r="E65" s="39">
        <v>0</v>
      </c>
      <c r="F65" s="39">
        <v>0</v>
      </c>
      <c r="G65" s="39">
        <v>0</v>
      </c>
      <c r="H65" s="40">
        <f t="shared" si="2"/>
        <v>236000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352000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352000</v>
      </c>
      <c r="I68" s="27" t="str">
        <f t="shared" si="3"/>
        <v>○</v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1222000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1222000</v>
      </c>
      <c r="I71" s="27" t="str">
        <f t="shared" si="3"/>
        <v>○</v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576000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576000</v>
      </c>
      <c r="I77" s="27" t="str">
        <f t="shared" si="3"/>
        <v>○</v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400000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400000</v>
      </c>
      <c r="I79" s="27" t="str">
        <f t="shared" si="3"/>
        <v>○</v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1326000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1326000</v>
      </c>
      <c r="I89" s="27" t="str">
        <f t="shared" si="3"/>
        <v>○</v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76200</v>
      </c>
      <c r="C91" s="38">
        <f>VLOOKUP(A91,'公営企業債の内訳'!$B$5:$C$113,2,FALSE)</f>
        <v>452200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528400</v>
      </c>
      <c r="I91" s="27" t="str">
        <f t="shared" si="3"/>
        <v>○</v>
      </c>
    </row>
    <row r="92" spans="1:9" ht="34.5" customHeight="1">
      <c r="A92" s="4" t="s">
        <v>166</v>
      </c>
      <c r="B92" s="54">
        <f>VLOOKUP(A92,'一般会計債の内訳'!$B$4:$C$113,2,FALSE)</f>
        <v>30500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30500</v>
      </c>
      <c r="I92" s="27" t="str">
        <f>IF(H92&gt;0,"○","")</f>
        <v>○</v>
      </c>
    </row>
    <row r="93" spans="1:9" ht="34.5" customHeight="1">
      <c r="A93" s="4" t="s">
        <v>105</v>
      </c>
      <c r="B93" s="54">
        <f>VLOOKUP(A93,'一般会計債の内訳'!$B$4:$C$113,2,FALSE)</f>
        <v>53200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53200</v>
      </c>
      <c r="I93" s="27" t="str">
        <f aca="true" t="shared" si="5" ref="I93:I112">IF(H93&gt;0,"○","")</f>
        <v>○</v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2485200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2485200</v>
      </c>
      <c r="I95" s="27" t="str">
        <f t="shared" si="5"/>
        <v>○</v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0</v>
      </c>
      <c r="I97" s="27">
        <f t="shared" si="5"/>
      </c>
    </row>
    <row r="98" spans="1:9" ht="34.5" customHeight="1">
      <c r="A98" s="4" t="s">
        <v>63</v>
      </c>
      <c r="B98" s="54">
        <f>VLOOKUP(A98,'一般会計債の内訳'!$B$4:$C$113,2,FALSE)</f>
        <v>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0</v>
      </c>
      <c r="I98" s="27">
        <f t="shared" si="5"/>
      </c>
    </row>
    <row r="99" spans="1:9" ht="34.5" customHeight="1">
      <c r="A99" s="4" t="s">
        <v>64</v>
      </c>
      <c r="B99" s="54">
        <f>VLOOKUP(A99,'一般会計債の内訳'!$B$4:$C$113,2,FALSE)</f>
        <v>4900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4900</v>
      </c>
      <c r="I99" s="27" t="str">
        <f t="shared" si="5"/>
        <v>○</v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243500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243500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89000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89000</v>
      </c>
      <c r="I108" s="27" t="str">
        <f t="shared" si="5"/>
        <v>○</v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305300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305300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40861600</v>
      </c>
      <c r="C116" s="42">
        <f t="shared" si="7"/>
        <v>47135700</v>
      </c>
      <c r="D116" s="43">
        <f t="shared" si="7"/>
        <v>0</v>
      </c>
      <c r="E116" s="43">
        <f t="shared" si="7"/>
        <v>0</v>
      </c>
      <c r="F116" s="43">
        <f t="shared" si="7"/>
        <v>30000</v>
      </c>
      <c r="G116" s="43">
        <f t="shared" si="7"/>
        <v>0</v>
      </c>
      <c r="H116" s="44">
        <f t="shared" si="7"/>
        <v>88027300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2138300</v>
      </c>
      <c r="C117" s="45">
        <f t="shared" si="8"/>
        <v>3520300</v>
      </c>
      <c r="D117" s="46">
        <f t="shared" si="8"/>
        <v>0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5658600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5105300</v>
      </c>
      <c r="C118" s="45">
        <f t="shared" si="9"/>
        <v>2510700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7616000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48105200</v>
      </c>
      <c r="C119" s="48">
        <f aca="true" t="shared" si="10" ref="C119:H119">SUM(C116:C118)</f>
        <v>53166700</v>
      </c>
      <c r="D119" s="49">
        <f t="shared" si="10"/>
        <v>0</v>
      </c>
      <c r="E119" s="49">
        <f t="shared" si="10"/>
        <v>0</v>
      </c>
      <c r="F119" s="49">
        <f t="shared" si="10"/>
        <v>30000</v>
      </c>
      <c r="G119" s="49">
        <f t="shared" si="10"/>
        <v>0</v>
      </c>
      <c r="H119" s="50">
        <f t="shared" si="10"/>
        <v>101301900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C5" sqref="C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2166400</v>
      </c>
      <c r="D4" s="31"/>
      <c r="E4" s="31"/>
      <c r="F4" s="31"/>
      <c r="G4" s="31"/>
      <c r="H4" s="31"/>
      <c r="I4" s="31"/>
      <c r="J4" s="31"/>
      <c r="K4" s="70">
        <v>1419100</v>
      </c>
      <c r="L4" s="31"/>
      <c r="M4" s="31"/>
      <c r="N4" s="31">
        <v>135300</v>
      </c>
      <c r="O4" s="31"/>
      <c r="P4" s="31"/>
      <c r="Q4" s="31">
        <v>479700</v>
      </c>
      <c r="R4" s="31"/>
      <c r="S4" s="31"/>
      <c r="T4" s="31"/>
      <c r="U4" s="31">
        <v>132300</v>
      </c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0</v>
      </c>
      <c r="D6" s="31"/>
      <c r="E6" s="31"/>
      <c r="F6" s="31"/>
      <c r="G6" s="31"/>
      <c r="H6" s="31"/>
      <c r="I6" s="31"/>
      <c r="J6" s="31"/>
      <c r="K6" s="7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71500</v>
      </c>
      <c r="D7" s="31"/>
      <c r="E7" s="31"/>
      <c r="F7" s="31"/>
      <c r="G7" s="31"/>
      <c r="H7" s="31"/>
      <c r="I7" s="31"/>
      <c r="J7" s="31"/>
      <c r="K7" s="70"/>
      <c r="L7" s="31"/>
      <c r="M7" s="31"/>
      <c r="N7" s="31"/>
      <c r="O7" s="31">
        <v>32500</v>
      </c>
      <c r="P7" s="31"/>
      <c r="Q7" s="31"/>
      <c r="R7" s="31"/>
      <c r="S7" s="31"/>
      <c r="T7" s="31">
        <v>9000</v>
      </c>
      <c r="U7" s="31">
        <v>30000</v>
      </c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288600</v>
      </c>
      <c r="D8" s="31">
        <v>78900</v>
      </c>
      <c r="E8" s="31"/>
      <c r="F8" s="31"/>
      <c r="G8" s="31">
        <v>89600</v>
      </c>
      <c r="H8" s="31"/>
      <c r="I8" s="31"/>
      <c r="J8" s="31"/>
      <c r="K8" s="70"/>
      <c r="L8" s="31"/>
      <c r="M8" s="31"/>
      <c r="N8" s="31"/>
      <c r="O8" s="31"/>
      <c r="P8" s="31">
        <v>38200</v>
      </c>
      <c r="Q8" s="31"/>
      <c r="R8" s="31"/>
      <c r="S8" s="31"/>
      <c r="T8" s="31">
        <v>51300</v>
      </c>
      <c r="U8" s="31"/>
      <c r="V8" s="31"/>
      <c r="W8" s="31">
        <v>30600</v>
      </c>
      <c r="X8" s="31"/>
      <c r="Y8" s="31"/>
    </row>
    <row r="9" spans="2:25" s="21" customFormat="1" ht="17.25" customHeight="1">
      <c r="B9" s="20" t="s">
        <v>5</v>
      </c>
      <c r="C9" s="32">
        <f t="shared" si="0"/>
        <v>1672600</v>
      </c>
      <c r="D9" s="31">
        <v>316400</v>
      </c>
      <c r="E9" s="31">
        <v>199000</v>
      </c>
      <c r="F9" s="31"/>
      <c r="G9" s="31"/>
      <c r="H9" s="31"/>
      <c r="I9" s="31">
        <v>271300</v>
      </c>
      <c r="J9" s="31">
        <v>12600</v>
      </c>
      <c r="K9" s="70">
        <v>25400</v>
      </c>
      <c r="L9" s="31"/>
      <c r="M9" s="31"/>
      <c r="N9" s="31">
        <v>135200</v>
      </c>
      <c r="O9" s="31"/>
      <c r="P9" s="31">
        <v>31400</v>
      </c>
      <c r="Q9" s="31">
        <v>618800</v>
      </c>
      <c r="R9" s="31"/>
      <c r="S9" s="31">
        <v>62500</v>
      </c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16000</v>
      </c>
      <c r="D10" s="31"/>
      <c r="E10" s="31"/>
      <c r="F10" s="31"/>
      <c r="G10" s="31"/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>
        <v>16000</v>
      </c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311600</v>
      </c>
      <c r="D11" s="31">
        <v>11100</v>
      </c>
      <c r="E11" s="31"/>
      <c r="F11" s="31"/>
      <c r="G11" s="31"/>
      <c r="H11" s="31"/>
      <c r="I11" s="31"/>
      <c r="J11" s="31"/>
      <c r="K11" s="70"/>
      <c r="L11" s="31">
        <v>6600</v>
      </c>
      <c r="M11" s="31"/>
      <c r="N11" s="31"/>
      <c r="O11" s="31">
        <v>10500</v>
      </c>
      <c r="P11" s="31">
        <v>3300</v>
      </c>
      <c r="Q11" s="31"/>
      <c r="R11" s="31"/>
      <c r="S11" s="31">
        <v>280100</v>
      </c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672500</v>
      </c>
      <c r="D12" s="31">
        <v>63800</v>
      </c>
      <c r="E12" s="31"/>
      <c r="F12" s="31"/>
      <c r="G12" s="31"/>
      <c r="H12" s="31"/>
      <c r="I12" s="31">
        <v>20200</v>
      </c>
      <c r="J12" s="31"/>
      <c r="K12" s="70"/>
      <c r="L12" s="31"/>
      <c r="M12" s="31">
        <v>24600</v>
      </c>
      <c r="N12" s="31"/>
      <c r="O12" s="31">
        <v>89300</v>
      </c>
      <c r="P12" s="31"/>
      <c r="Q12" s="31"/>
      <c r="R12" s="31">
        <v>318900</v>
      </c>
      <c r="S12" s="31">
        <v>28500</v>
      </c>
      <c r="T12" s="31">
        <v>127200</v>
      </c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293200</v>
      </c>
      <c r="D13" s="31">
        <v>33400</v>
      </c>
      <c r="E13" s="31"/>
      <c r="F13" s="31"/>
      <c r="G13" s="31"/>
      <c r="H13" s="31"/>
      <c r="I13" s="31"/>
      <c r="J13" s="31"/>
      <c r="K13" s="70">
        <v>90000</v>
      </c>
      <c r="L13" s="31"/>
      <c r="M13" s="31"/>
      <c r="N13" s="31">
        <v>169800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7525300</v>
      </c>
      <c r="D14" s="31">
        <v>705400</v>
      </c>
      <c r="E14" s="31"/>
      <c r="F14" s="31"/>
      <c r="G14" s="31"/>
      <c r="H14" s="31"/>
      <c r="I14" s="31"/>
      <c r="J14" s="31"/>
      <c r="K14" s="70">
        <v>14000</v>
      </c>
      <c r="L14" s="31"/>
      <c r="M14" s="31">
        <v>7300</v>
      </c>
      <c r="N14" s="31">
        <v>106500</v>
      </c>
      <c r="O14" s="31"/>
      <c r="P14" s="31"/>
      <c r="Q14" s="31">
        <v>95900</v>
      </c>
      <c r="R14" s="31"/>
      <c r="S14" s="31">
        <v>61800</v>
      </c>
      <c r="T14" s="31">
        <v>6185100</v>
      </c>
      <c r="U14" s="31">
        <v>242800</v>
      </c>
      <c r="V14" s="31">
        <v>106500</v>
      </c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0</v>
      </c>
      <c r="D15" s="31"/>
      <c r="E15" s="31"/>
      <c r="F15" s="31"/>
      <c r="G15" s="31"/>
      <c r="H15" s="31"/>
      <c r="I15" s="31"/>
      <c r="J15" s="3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0</v>
      </c>
      <c r="D16" s="31"/>
      <c r="E16" s="31"/>
      <c r="F16" s="31"/>
      <c r="G16" s="31"/>
      <c r="H16" s="31"/>
      <c r="I16" s="31"/>
      <c r="J16" s="31"/>
      <c r="K16" s="7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1350800</v>
      </c>
      <c r="D17" s="31">
        <v>301900</v>
      </c>
      <c r="E17" s="31"/>
      <c r="F17" s="31"/>
      <c r="G17" s="31"/>
      <c r="H17" s="31"/>
      <c r="I17" s="31">
        <v>180300</v>
      </c>
      <c r="J17" s="31"/>
      <c r="K17" s="70"/>
      <c r="L17" s="31"/>
      <c r="M17" s="31"/>
      <c r="N17" s="31"/>
      <c r="O17" s="31">
        <v>223800</v>
      </c>
      <c r="P17" s="31"/>
      <c r="Q17" s="31">
        <v>12900</v>
      </c>
      <c r="R17" s="31"/>
      <c r="S17" s="31">
        <v>9300</v>
      </c>
      <c r="T17" s="31">
        <v>622600</v>
      </c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2072200</v>
      </c>
      <c r="D18" s="31">
        <v>114500</v>
      </c>
      <c r="E18" s="31"/>
      <c r="F18" s="31"/>
      <c r="G18" s="31"/>
      <c r="H18" s="31"/>
      <c r="I18" s="31"/>
      <c r="J18" s="31"/>
      <c r="K18" s="70"/>
      <c r="L18" s="31">
        <v>19200</v>
      </c>
      <c r="M18" s="31"/>
      <c r="N18" s="31"/>
      <c r="O18" s="31">
        <v>9000</v>
      </c>
      <c r="P18" s="31">
        <v>49200</v>
      </c>
      <c r="Q18" s="31">
        <v>372000</v>
      </c>
      <c r="R18" s="31">
        <v>1198800</v>
      </c>
      <c r="S18" s="31">
        <v>74800</v>
      </c>
      <c r="T18" s="31">
        <v>234700</v>
      </c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0</v>
      </c>
      <c r="D19" s="31"/>
      <c r="E19" s="31"/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7312300</v>
      </c>
      <c r="D20" s="31">
        <v>565200</v>
      </c>
      <c r="E20" s="31"/>
      <c r="F20" s="31"/>
      <c r="G20" s="31"/>
      <c r="H20" s="31"/>
      <c r="I20" s="31"/>
      <c r="J20" s="31">
        <v>402900</v>
      </c>
      <c r="K20" s="70"/>
      <c r="L20" s="31"/>
      <c r="M20" s="31">
        <v>503500</v>
      </c>
      <c r="N20" s="31">
        <v>1448300</v>
      </c>
      <c r="O20" s="31">
        <v>308400</v>
      </c>
      <c r="P20" s="31"/>
      <c r="Q20" s="31">
        <v>2249400</v>
      </c>
      <c r="R20" s="31"/>
      <c r="S20" s="31"/>
      <c r="T20" s="31">
        <v>1834600</v>
      </c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1449500</v>
      </c>
      <c r="D21" s="31">
        <v>686900</v>
      </c>
      <c r="E21" s="31"/>
      <c r="F21" s="31"/>
      <c r="G21" s="31"/>
      <c r="H21" s="31"/>
      <c r="I21" s="31">
        <v>136700</v>
      </c>
      <c r="J21" s="31">
        <v>42400</v>
      </c>
      <c r="K21" s="70"/>
      <c r="L21" s="31"/>
      <c r="M21" s="31"/>
      <c r="N21" s="31"/>
      <c r="O21" s="31"/>
      <c r="P21" s="31"/>
      <c r="Q21" s="31">
        <v>111900</v>
      </c>
      <c r="R21" s="31"/>
      <c r="S21" s="31">
        <v>29000</v>
      </c>
      <c r="T21" s="31">
        <v>442600</v>
      </c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668000</v>
      </c>
      <c r="D22" s="31">
        <v>179200</v>
      </c>
      <c r="E22" s="31"/>
      <c r="F22" s="31"/>
      <c r="G22" s="31"/>
      <c r="H22" s="31"/>
      <c r="I22" s="31"/>
      <c r="J22" s="31"/>
      <c r="K22" s="70"/>
      <c r="L22" s="31"/>
      <c r="M22" s="31"/>
      <c r="N22" s="31"/>
      <c r="O22" s="31"/>
      <c r="P22" s="31"/>
      <c r="Q22" s="31"/>
      <c r="R22" s="31"/>
      <c r="S22" s="31">
        <v>8000</v>
      </c>
      <c r="T22" s="31">
        <v>480800</v>
      </c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1760900</v>
      </c>
      <c r="D23" s="31">
        <v>35600</v>
      </c>
      <c r="E23" s="31">
        <v>428400</v>
      </c>
      <c r="F23" s="31"/>
      <c r="G23" s="31"/>
      <c r="H23" s="31"/>
      <c r="I23" s="31">
        <v>1127600</v>
      </c>
      <c r="J23" s="31"/>
      <c r="K23" s="70"/>
      <c r="L23" s="31"/>
      <c r="M23" s="31"/>
      <c r="N23" s="31">
        <v>24000</v>
      </c>
      <c r="O23" s="31"/>
      <c r="P23" s="31"/>
      <c r="Q23" s="31">
        <v>145300</v>
      </c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1052200</v>
      </c>
      <c r="D24" s="31">
        <v>72000</v>
      </c>
      <c r="E24" s="31">
        <v>128800</v>
      </c>
      <c r="F24" s="31"/>
      <c r="G24" s="31"/>
      <c r="H24" s="31"/>
      <c r="I24" s="31">
        <v>172200</v>
      </c>
      <c r="J24" s="31"/>
      <c r="K24" s="70"/>
      <c r="L24" s="31"/>
      <c r="M24" s="31"/>
      <c r="N24" s="31"/>
      <c r="O24" s="31">
        <v>8900</v>
      </c>
      <c r="P24" s="31">
        <v>8300</v>
      </c>
      <c r="Q24" s="31">
        <v>356000</v>
      </c>
      <c r="R24" s="31"/>
      <c r="S24" s="31">
        <v>171800</v>
      </c>
      <c r="T24" s="31">
        <v>134200</v>
      </c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1232700</v>
      </c>
      <c r="D25" s="31"/>
      <c r="E25" s="31"/>
      <c r="F25" s="31"/>
      <c r="G25" s="31"/>
      <c r="H25" s="31"/>
      <c r="I25" s="31"/>
      <c r="J25" s="31"/>
      <c r="K25" s="70">
        <v>171100</v>
      </c>
      <c r="L25" s="31"/>
      <c r="M25" s="31"/>
      <c r="N25" s="31"/>
      <c r="O25" s="31"/>
      <c r="P25" s="31">
        <v>2900</v>
      </c>
      <c r="Q25" s="31">
        <v>220300</v>
      </c>
      <c r="R25" s="31"/>
      <c r="S25" s="31">
        <v>473700</v>
      </c>
      <c r="T25" s="31">
        <v>342700</v>
      </c>
      <c r="U25" s="31">
        <v>22000</v>
      </c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401100</v>
      </c>
      <c r="D26" s="31"/>
      <c r="E26" s="31"/>
      <c r="F26" s="31"/>
      <c r="G26" s="31"/>
      <c r="H26" s="31"/>
      <c r="I26" s="31">
        <v>287100</v>
      </c>
      <c r="J26" s="31">
        <v>33800</v>
      </c>
      <c r="K26" s="70"/>
      <c r="L26" s="31"/>
      <c r="M26" s="31"/>
      <c r="N26" s="31"/>
      <c r="O26" s="31"/>
      <c r="P26" s="31">
        <v>32300</v>
      </c>
      <c r="Q26" s="31"/>
      <c r="R26" s="31"/>
      <c r="S26" s="31"/>
      <c r="T26" s="31"/>
      <c r="U26" s="31">
        <v>47900</v>
      </c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0</v>
      </c>
      <c r="D27" s="31"/>
      <c r="E27" s="31"/>
      <c r="F27" s="31"/>
      <c r="G27" s="31"/>
      <c r="H27" s="31"/>
      <c r="I27" s="31"/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1335100</v>
      </c>
      <c r="D28" s="31">
        <v>62300</v>
      </c>
      <c r="E28" s="31">
        <v>2800</v>
      </c>
      <c r="F28" s="31"/>
      <c r="G28" s="31"/>
      <c r="H28" s="31"/>
      <c r="I28" s="31">
        <v>130400</v>
      </c>
      <c r="J28" s="31">
        <v>86600</v>
      </c>
      <c r="K28" s="70"/>
      <c r="L28" s="31"/>
      <c r="M28" s="31"/>
      <c r="N28" s="31"/>
      <c r="O28" s="31"/>
      <c r="P28" s="31"/>
      <c r="Q28" s="31">
        <v>125600</v>
      </c>
      <c r="R28" s="31"/>
      <c r="S28" s="31"/>
      <c r="T28" s="31">
        <v>927400</v>
      </c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396900</v>
      </c>
      <c r="D29" s="31">
        <v>109800</v>
      </c>
      <c r="E29" s="31"/>
      <c r="F29" s="31"/>
      <c r="G29" s="31"/>
      <c r="H29" s="31"/>
      <c r="I29" s="31"/>
      <c r="J29" s="31"/>
      <c r="K29" s="70"/>
      <c r="L29" s="31"/>
      <c r="M29" s="31"/>
      <c r="N29" s="31">
        <v>135000</v>
      </c>
      <c r="O29" s="31"/>
      <c r="P29" s="31"/>
      <c r="Q29" s="31">
        <v>152100</v>
      </c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2240300</v>
      </c>
      <c r="D30" s="31">
        <v>34100</v>
      </c>
      <c r="E30" s="31">
        <v>89200</v>
      </c>
      <c r="F30" s="31"/>
      <c r="G30" s="31"/>
      <c r="H30" s="31"/>
      <c r="I30" s="31">
        <v>268700</v>
      </c>
      <c r="J30" s="31"/>
      <c r="K30" s="70"/>
      <c r="L30" s="31"/>
      <c r="M30" s="31"/>
      <c r="N30" s="31"/>
      <c r="O30" s="31"/>
      <c r="P30" s="31"/>
      <c r="Q30" s="31">
        <v>330000</v>
      </c>
      <c r="R30" s="31">
        <v>1442200</v>
      </c>
      <c r="S30" s="31">
        <v>22300</v>
      </c>
      <c r="T30" s="31">
        <v>40300</v>
      </c>
      <c r="U30" s="31"/>
      <c r="V30" s="31">
        <v>13500</v>
      </c>
      <c r="W30" s="31"/>
      <c r="X30" s="31"/>
      <c r="Y30" s="31"/>
    </row>
    <row r="31" spans="2:26" ht="17.25" customHeight="1">
      <c r="B31" s="17" t="s">
        <v>27</v>
      </c>
      <c r="C31" s="31">
        <f t="shared" si="0"/>
        <v>354200</v>
      </c>
      <c r="D31" s="31">
        <v>86500</v>
      </c>
      <c r="E31" s="31"/>
      <c r="F31" s="31"/>
      <c r="G31" s="31"/>
      <c r="H31" s="31"/>
      <c r="I31" s="31">
        <v>8400</v>
      </c>
      <c r="J31" s="31">
        <v>10900</v>
      </c>
      <c r="K31" s="70"/>
      <c r="L31" s="31"/>
      <c r="M31" s="31">
        <v>37500</v>
      </c>
      <c r="N31" s="31">
        <v>21200</v>
      </c>
      <c r="O31" s="31">
        <v>10400</v>
      </c>
      <c r="P31" s="31">
        <v>19100</v>
      </c>
      <c r="Q31" s="31">
        <v>138700</v>
      </c>
      <c r="R31" s="31"/>
      <c r="S31" s="31"/>
      <c r="T31" s="31">
        <v>21500</v>
      </c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2688400</v>
      </c>
      <c r="D32" s="31">
        <v>644100</v>
      </c>
      <c r="E32" s="31"/>
      <c r="F32" s="31"/>
      <c r="G32" s="31"/>
      <c r="H32" s="31"/>
      <c r="I32" s="31">
        <v>64100</v>
      </c>
      <c r="J32" s="31"/>
      <c r="K32" s="70"/>
      <c r="L32" s="31"/>
      <c r="M32" s="31"/>
      <c r="N32" s="31">
        <v>384200</v>
      </c>
      <c r="O32" s="31">
        <v>17900</v>
      </c>
      <c r="P32" s="31"/>
      <c r="Q32" s="31">
        <v>34300</v>
      </c>
      <c r="R32" s="31"/>
      <c r="S32" s="31"/>
      <c r="T32" s="31">
        <v>1543800</v>
      </c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1278900</v>
      </c>
      <c r="D33" s="31">
        <v>82200</v>
      </c>
      <c r="E33" s="31"/>
      <c r="F33" s="31"/>
      <c r="G33" s="31"/>
      <c r="H33" s="31"/>
      <c r="I33" s="31">
        <v>561800</v>
      </c>
      <c r="J33" s="31"/>
      <c r="K33" s="70"/>
      <c r="L33" s="31"/>
      <c r="M33" s="31"/>
      <c r="N33" s="31"/>
      <c r="O33" s="31">
        <v>634900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800400</v>
      </c>
      <c r="D34" s="31"/>
      <c r="E34" s="31"/>
      <c r="F34" s="31"/>
      <c r="G34" s="31"/>
      <c r="H34" s="31"/>
      <c r="I34" s="31"/>
      <c r="J34" s="31"/>
      <c r="K34" s="70">
        <v>27500</v>
      </c>
      <c r="L34" s="31"/>
      <c r="M34" s="31"/>
      <c r="N34" s="31">
        <v>421800</v>
      </c>
      <c r="O34" s="31"/>
      <c r="P34" s="31">
        <v>19300</v>
      </c>
      <c r="Q34" s="31"/>
      <c r="R34" s="31"/>
      <c r="S34" s="31">
        <v>92400</v>
      </c>
      <c r="T34" s="31">
        <v>239400</v>
      </c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0</v>
      </c>
      <c r="D35" s="31"/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0</v>
      </c>
      <c r="D36" s="31"/>
      <c r="E36" s="31"/>
      <c r="F36" s="31"/>
      <c r="G36" s="31"/>
      <c r="H36" s="31"/>
      <c r="I36" s="31"/>
      <c r="J36" s="31"/>
      <c r="K36" s="7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0</v>
      </c>
      <c r="D37" s="31"/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0</v>
      </c>
      <c r="D38" s="31"/>
      <c r="E38" s="31"/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848600</v>
      </c>
      <c r="D39" s="31">
        <v>144000</v>
      </c>
      <c r="E39" s="31"/>
      <c r="F39" s="31"/>
      <c r="G39" s="31">
        <v>98300</v>
      </c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>
        <v>606300</v>
      </c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584600</v>
      </c>
      <c r="D40" s="31">
        <v>53400</v>
      </c>
      <c r="E40" s="31"/>
      <c r="F40" s="31"/>
      <c r="G40" s="31"/>
      <c r="H40" s="31"/>
      <c r="I40" s="31"/>
      <c r="J40" s="31"/>
      <c r="K40" s="70">
        <v>13000</v>
      </c>
      <c r="L40" s="31"/>
      <c r="M40" s="31"/>
      <c r="N40" s="31"/>
      <c r="O40" s="31">
        <v>14000</v>
      </c>
      <c r="P40" s="31"/>
      <c r="Q40" s="31">
        <v>216200</v>
      </c>
      <c r="R40" s="31"/>
      <c r="S40" s="31"/>
      <c r="T40" s="31"/>
      <c r="U40" s="31">
        <v>288000</v>
      </c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16800</v>
      </c>
      <c r="D41" s="31">
        <v>16800</v>
      </c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0</v>
      </c>
      <c r="D42" s="31"/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2900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/>
      <c r="O43" s="31">
        <v>2900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397600</v>
      </c>
      <c r="D44" s="31">
        <v>121600</v>
      </c>
      <c r="E44" s="31"/>
      <c r="F44" s="31"/>
      <c r="G44" s="31"/>
      <c r="H44" s="31"/>
      <c r="I44" s="31">
        <v>8100</v>
      </c>
      <c r="J44" s="31"/>
      <c r="K44" s="70"/>
      <c r="L44" s="31"/>
      <c r="M44" s="31"/>
      <c r="N44" s="31">
        <v>34600</v>
      </c>
      <c r="O44" s="31"/>
      <c r="P44" s="31"/>
      <c r="Q44" s="31">
        <v>233300</v>
      </c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42200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>
        <v>42200</v>
      </c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45100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>
        <v>45100</v>
      </c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0</v>
      </c>
      <c r="D48" s="31"/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40400</v>
      </c>
      <c r="D49" s="31">
        <v>21400</v>
      </c>
      <c r="E49" s="31"/>
      <c r="F49" s="31"/>
      <c r="G49" s="31"/>
      <c r="H49" s="31"/>
      <c r="I49" s="31"/>
      <c r="J49" s="31"/>
      <c r="K49" s="70"/>
      <c r="L49" s="31"/>
      <c r="M49" s="31"/>
      <c r="N49" s="31">
        <v>7300</v>
      </c>
      <c r="O49" s="31"/>
      <c r="P49" s="31"/>
      <c r="Q49" s="31">
        <v>9900</v>
      </c>
      <c r="R49" s="31"/>
      <c r="S49" s="31"/>
      <c r="T49" s="31"/>
      <c r="U49" s="31">
        <v>1800</v>
      </c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19400</v>
      </c>
      <c r="D50" s="31">
        <v>19400</v>
      </c>
      <c r="E50" s="31"/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200200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>
        <v>147900</v>
      </c>
      <c r="T51" s="31"/>
      <c r="U51" s="31">
        <v>43500</v>
      </c>
      <c r="V51" s="31">
        <v>8800</v>
      </c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739500</v>
      </c>
      <c r="D54" s="31">
        <v>53100</v>
      </c>
      <c r="E54" s="31">
        <v>328400</v>
      </c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>
        <v>358000</v>
      </c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66300</v>
      </c>
      <c r="D56" s="31">
        <v>15200</v>
      </c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>
        <v>48900</v>
      </c>
      <c r="U56" s="31">
        <v>2200</v>
      </c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50500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>
        <v>1100</v>
      </c>
      <c r="Q57" s="31"/>
      <c r="R57" s="31"/>
      <c r="S57" s="31">
        <v>6000</v>
      </c>
      <c r="T57" s="31">
        <v>43400</v>
      </c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24900</v>
      </c>
      <c r="D59" s="31">
        <v>17700</v>
      </c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>
        <v>7200</v>
      </c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0</v>
      </c>
      <c r="D61" s="31"/>
      <c r="E61" s="31"/>
      <c r="F61" s="31"/>
      <c r="G61" s="31"/>
      <c r="H61" s="31"/>
      <c r="I61" s="31"/>
      <c r="J61" s="31"/>
      <c r="K61" s="7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27800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>
        <v>25300</v>
      </c>
      <c r="Q62" s="31"/>
      <c r="R62" s="31"/>
      <c r="S62" s="31">
        <v>2500</v>
      </c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78500</v>
      </c>
      <c r="D63" s="31">
        <v>78500</v>
      </c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188800</v>
      </c>
      <c r="D64" s="31"/>
      <c r="E64" s="31"/>
      <c r="F64" s="31"/>
      <c r="G64" s="31"/>
      <c r="H64" s="31"/>
      <c r="I64" s="31">
        <v>43600</v>
      </c>
      <c r="J64" s="31"/>
      <c r="K64" s="70"/>
      <c r="L64" s="31"/>
      <c r="M64" s="31"/>
      <c r="N64" s="31">
        <v>30000</v>
      </c>
      <c r="O64" s="31"/>
      <c r="P64" s="31"/>
      <c r="Q64" s="31">
        <v>115200</v>
      </c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214200</v>
      </c>
      <c r="D65" s="31">
        <v>38400</v>
      </c>
      <c r="E65" s="31"/>
      <c r="F65" s="31"/>
      <c r="G65" s="31"/>
      <c r="H65" s="31"/>
      <c r="I65" s="31"/>
      <c r="J65" s="31"/>
      <c r="K65" s="70">
        <v>123300</v>
      </c>
      <c r="L65" s="31"/>
      <c r="M65" s="31"/>
      <c r="N65" s="31"/>
      <c r="O65" s="31">
        <v>15600</v>
      </c>
      <c r="P65" s="31"/>
      <c r="Q65" s="31"/>
      <c r="R65" s="31"/>
      <c r="S65" s="31"/>
      <c r="T65" s="31">
        <v>36900</v>
      </c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352000</v>
      </c>
      <c r="D68" s="31"/>
      <c r="E68" s="31"/>
      <c r="F68" s="31"/>
      <c r="G68" s="31"/>
      <c r="H68" s="31"/>
      <c r="I68" s="31"/>
      <c r="J68" s="31"/>
      <c r="K68" s="70">
        <v>352000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1222000</v>
      </c>
      <c r="D71" s="31"/>
      <c r="E71" s="31"/>
      <c r="F71" s="31"/>
      <c r="G71" s="31"/>
      <c r="H71" s="31"/>
      <c r="I71" s="31"/>
      <c r="J71" s="31"/>
      <c r="K71" s="70">
        <v>1222000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576000</v>
      </c>
      <c r="D77" s="31"/>
      <c r="E77" s="31"/>
      <c r="F77" s="31"/>
      <c r="G77" s="31"/>
      <c r="H77" s="31"/>
      <c r="I77" s="31"/>
      <c r="J77" s="31"/>
      <c r="K77" s="70">
        <v>576000</v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76200</v>
      </c>
      <c r="D91" s="31"/>
      <c r="E91" s="31"/>
      <c r="F91" s="31"/>
      <c r="G91" s="31"/>
      <c r="H91" s="31"/>
      <c r="I91" s="31"/>
      <c r="J91" s="31"/>
      <c r="K91" s="70"/>
      <c r="L91" s="31"/>
      <c r="M91" s="31">
        <v>22900</v>
      </c>
      <c r="N91" s="31">
        <v>53300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30500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>
        <v>9100</v>
      </c>
      <c r="Q92" s="31"/>
      <c r="R92" s="31"/>
      <c r="S92" s="31">
        <v>21400</v>
      </c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53200</v>
      </c>
      <c r="D93" s="31"/>
      <c r="E93" s="31"/>
      <c r="F93" s="31"/>
      <c r="G93" s="31"/>
      <c r="H93" s="31"/>
      <c r="I93" s="31"/>
      <c r="J93" s="31"/>
      <c r="K93" s="70"/>
      <c r="L93" s="31"/>
      <c r="M93" s="31">
        <v>12600</v>
      </c>
      <c r="N93" s="31">
        <v>24700</v>
      </c>
      <c r="O93" s="31"/>
      <c r="P93" s="31"/>
      <c r="Q93" s="31"/>
      <c r="R93" s="31"/>
      <c r="S93" s="31">
        <v>15900</v>
      </c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2485200</v>
      </c>
      <c r="D95" s="31"/>
      <c r="E95" s="31"/>
      <c r="F95" s="31"/>
      <c r="G95" s="31"/>
      <c r="H95" s="31"/>
      <c r="I95" s="31"/>
      <c r="J95" s="31"/>
      <c r="K95" s="70">
        <v>2485200</v>
      </c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4900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>
        <v>4900</v>
      </c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305300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>
        <v>20500</v>
      </c>
      <c r="N113" s="31">
        <v>36900</v>
      </c>
      <c r="O113" s="31"/>
      <c r="P113" s="31"/>
      <c r="Q113" s="31"/>
      <c r="R113" s="31"/>
      <c r="S113" s="31">
        <v>247900</v>
      </c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40861600</v>
      </c>
      <c r="D116" s="31">
        <f>SUBTOTAL(9,D4:D42)</f>
        <v>4397500</v>
      </c>
      <c r="E116" s="31">
        <f aca="true" t="shared" si="4" ref="E116:Y116">SUBTOTAL(9,E4:E42)</f>
        <v>848200</v>
      </c>
      <c r="F116" s="31">
        <f t="shared" si="4"/>
        <v>0</v>
      </c>
      <c r="G116" s="31">
        <f t="shared" si="4"/>
        <v>187900</v>
      </c>
      <c r="H116" s="31">
        <f t="shared" si="4"/>
        <v>0</v>
      </c>
      <c r="I116" s="31">
        <f t="shared" si="4"/>
        <v>3228800</v>
      </c>
      <c r="J116" s="31">
        <f t="shared" si="4"/>
        <v>589200</v>
      </c>
      <c r="K116" s="31">
        <f t="shared" si="4"/>
        <v>1760100</v>
      </c>
      <c r="L116" s="31">
        <f t="shared" si="4"/>
        <v>25800</v>
      </c>
      <c r="M116" s="31">
        <f t="shared" si="4"/>
        <v>572900</v>
      </c>
      <c r="N116" s="31">
        <f t="shared" si="4"/>
        <v>2981300</v>
      </c>
      <c r="O116" s="31">
        <f t="shared" si="4"/>
        <v>1359600</v>
      </c>
      <c r="P116" s="31">
        <f t="shared" si="4"/>
        <v>204000</v>
      </c>
      <c r="Q116" s="31">
        <f t="shared" si="4"/>
        <v>5659100</v>
      </c>
      <c r="R116" s="31">
        <f t="shared" si="4"/>
        <v>2959900</v>
      </c>
      <c r="S116" s="31">
        <f t="shared" si="4"/>
        <v>1330200</v>
      </c>
      <c r="T116" s="31">
        <f t="shared" si="4"/>
        <v>13843500</v>
      </c>
      <c r="U116" s="31">
        <f t="shared" si="4"/>
        <v>763000</v>
      </c>
      <c r="V116" s="31">
        <f t="shared" si="4"/>
        <v>120000</v>
      </c>
      <c r="W116" s="31">
        <f t="shared" si="4"/>
        <v>30600</v>
      </c>
      <c r="X116" s="31">
        <f t="shared" si="4"/>
        <v>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2138300</v>
      </c>
      <c r="D117" s="31">
        <f aca="true" t="shared" si="5" ref="D117:Y117">SUBTOTAL(9,D43:D65)</f>
        <v>365300</v>
      </c>
      <c r="E117" s="31">
        <f t="shared" si="5"/>
        <v>328400</v>
      </c>
      <c r="F117" s="31">
        <f t="shared" si="5"/>
        <v>0</v>
      </c>
      <c r="G117" s="31">
        <f t="shared" si="5"/>
        <v>0</v>
      </c>
      <c r="H117" s="31">
        <f t="shared" si="5"/>
        <v>0</v>
      </c>
      <c r="I117" s="31">
        <f t="shared" si="5"/>
        <v>51700</v>
      </c>
      <c r="J117" s="31">
        <f t="shared" si="5"/>
        <v>0</v>
      </c>
      <c r="K117" s="31">
        <f t="shared" si="5"/>
        <v>123300</v>
      </c>
      <c r="L117" s="31">
        <f t="shared" si="5"/>
        <v>0</v>
      </c>
      <c r="M117" s="31">
        <f t="shared" si="5"/>
        <v>0</v>
      </c>
      <c r="N117" s="31">
        <f t="shared" si="5"/>
        <v>71900</v>
      </c>
      <c r="O117" s="31">
        <f t="shared" si="5"/>
        <v>18500</v>
      </c>
      <c r="P117" s="31">
        <f t="shared" si="5"/>
        <v>26400</v>
      </c>
      <c r="Q117" s="31">
        <f t="shared" si="5"/>
        <v>400600</v>
      </c>
      <c r="R117" s="31">
        <f t="shared" si="5"/>
        <v>0</v>
      </c>
      <c r="S117" s="31">
        <f t="shared" si="5"/>
        <v>156400</v>
      </c>
      <c r="T117" s="31">
        <f t="shared" si="5"/>
        <v>532300</v>
      </c>
      <c r="U117" s="31">
        <f t="shared" si="5"/>
        <v>47500</v>
      </c>
      <c r="V117" s="31">
        <f t="shared" si="5"/>
        <v>16000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5105300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4635200</v>
      </c>
      <c r="L118" s="31">
        <f t="shared" si="6"/>
        <v>0</v>
      </c>
      <c r="M118" s="31">
        <f t="shared" si="6"/>
        <v>56000</v>
      </c>
      <c r="N118" s="31">
        <f t="shared" si="6"/>
        <v>114900</v>
      </c>
      <c r="O118" s="31">
        <f t="shared" si="6"/>
        <v>0</v>
      </c>
      <c r="P118" s="31">
        <f t="shared" si="6"/>
        <v>14000</v>
      </c>
      <c r="Q118" s="31">
        <f t="shared" si="6"/>
        <v>0</v>
      </c>
      <c r="R118" s="31">
        <f t="shared" si="6"/>
        <v>0</v>
      </c>
      <c r="S118" s="31">
        <f t="shared" si="6"/>
        <v>285200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48105200</v>
      </c>
      <c r="D119" s="31">
        <f aca="true" t="shared" si="7" ref="D119:Y119">SUM(D116:D118)</f>
        <v>4762800</v>
      </c>
      <c r="E119" s="31">
        <f>SUM(E116:E118)</f>
        <v>1176600</v>
      </c>
      <c r="F119" s="31">
        <f t="shared" si="7"/>
        <v>0</v>
      </c>
      <c r="G119" s="31">
        <f t="shared" si="7"/>
        <v>187900</v>
      </c>
      <c r="H119" s="31">
        <f t="shared" si="7"/>
        <v>0</v>
      </c>
      <c r="I119" s="31">
        <f t="shared" si="7"/>
        <v>3280500</v>
      </c>
      <c r="J119" s="31">
        <f>SUM(J116:J118)</f>
        <v>589200</v>
      </c>
      <c r="K119" s="31">
        <f t="shared" si="7"/>
        <v>6518600</v>
      </c>
      <c r="L119" s="31">
        <f>SUM(L116:L118)</f>
        <v>25800</v>
      </c>
      <c r="M119" s="31">
        <f>SUM(M116:M118)</f>
        <v>628900</v>
      </c>
      <c r="N119" s="31">
        <f>SUM(N116:N118)</f>
        <v>3168100</v>
      </c>
      <c r="O119" s="31">
        <f>SUM(O116:O118)</f>
        <v>1378100</v>
      </c>
      <c r="P119" s="31">
        <f t="shared" si="7"/>
        <v>244400</v>
      </c>
      <c r="Q119" s="31">
        <f t="shared" si="7"/>
        <v>6059700</v>
      </c>
      <c r="R119" s="31">
        <f t="shared" si="7"/>
        <v>2959900</v>
      </c>
      <c r="S119" s="31">
        <f>SUM(S116:S118)</f>
        <v>1771800</v>
      </c>
      <c r="T119" s="31">
        <f t="shared" si="7"/>
        <v>14375800</v>
      </c>
      <c r="U119" s="31">
        <f>SUM(U116:U118)</f>
        <v>810500</v>
      </c>
      <c r="V119" s="31">
        <f>SUM(V116:V118)</f>
        <v>136000</v>
      </c>
      <c r="W119" s="31">
        <f t="shared" si="7"/>
        <v>30600</v>
      </c>
      <c r="X119" s="31">
        <f t="shared" si="7"/>
        <v>0</v>
      </c>
      <c r="Y119" s="31">
        <f t="shared" si="7"/>
        <v>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E6" sqref="E6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179</v>
      </c>
    </row>
    <row r="3" spans="2:19" ht="19.5" customHeight="1">
      <c r="B3" s="79" t="s">
        <v>79</v>
      </c>
      <c r="C3" s="79" t="s">
        <v>80</v>
      </c>
      <c r="D3" s="78" t="s">
        <v>92</v>
      </c>
      <c r="E3" s="78" t="s">
        <v>90</v>
      </c>
      <c r="F3" s="78" t="s">
        <v>138</v>
      </c>
      <c r="G3" s="78" t="s">
        <v>91</v>
      </c>
      <c r="H3" s="82" t="s">
        <v>99</v>
      </c>
      <c r="I3" s="80"/>
      <c r="J3" s="80"/>
      <c r="K3" s="80"/>
      <c r="L3" s="80"/>
      <c r="M3" s="80"/>
      <c r="N3" s="80"/>
      <c r="O3" s="81"/>
      <c r="P3" s="63"/>
      <c r="Q3" s="63"/>
      <c r="R3" s="63"/>
      <c r="S3" s="78" t="s">
        <v>167</v>
      </c>
    </row>
    <row r="4" spans="2:20" ht="60" customHeight="1">
      <c r="B4" s="79"/>
      <c r="C4" s="79"/>
      <c r="D4" s="78"/>
      <c r="E4" s="78"/>
      <c r="F4" s="78"/>
      <c r="G4" s="78"/>
      <c r="H4" s="83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177</v>
      </c>
      <c r="R4" s="18" t="s">
        <v>178</v>
      </c>
      <c r="S4" s="79"/>
      <c r="T4" s="69" t="s">
        <v>152</v>
      </c>
    </row>
    <row r="5" spans="2:20" ht="24.75" customHeight="1">
      <c r="B5" s="17" t="s">
        <v>0</v>
      </c>
      <c r="C5" s="76">
        <f>SUM(D5:H5,S5)</f>
        <v>1299300</v>
      </c>
      <c r="D5" s="75">
        <v>700000</v>
      </c>
      <c r="E5" s="75">
        <v>0</v>
      </c>
      <c r="F5" s="75">
        <v>0</v>
      </c>
      <c r="G5" s="75">
        <v>0</v>
      </c>
      <c r="H5" s="75">
        <f>SUM(I5:R5)</f>
        <v>599300</v>
      </c>
      <c r="I5" s="76">
        <v>263100</v>
      </c>
      <c r="J5" s="76">
        <v>336200</v>
      </c>
      <c r="K5" s="76">
        <v>0</v>
      </c>
      <c r="L5" s="76">
        <v>0</v>
      </c>
      <c r="M5" s="76">
        <v>0</v>
      </c>
      <c r="N5" s="76">
        <v>0</v>
      </c>
      <c r="O5" s="76">
        <v>0</v>
      </c>
      <c r="P5" s="76">
        <v>0</v>
      </c>
      <c r="Q5" s="76">
        <v>0</v>
      </c>
      <c r="R5" s="76">
        <v>0</v>
      </c>
      <c r="S5" s="76">
        <v>0</v>
      </c>
      <c r="T5" s="19"/>
    </row>
    <row r="6" spans="2:19" ht="24.75" customHeight="1">
      <c r="B6" s="17" t="s">
        <v>1</v>
      </c>
      <c r="C6" s="76">
        <f aca="true" t="shared" si="0" ref="C6:C69">SUM(D6:H6,S6)</f>
        <v>2286500</v>
      </c>
      <c r="D6" s="75">
        <v>954300</v>
      </c>
      <c r="E6" s="75">
        <v>0</v>
      </c>
      <c r="F6" s="75">
        <v>0</v>
      </c>
      <c r="G6" s="75">
        <v>0</v>
      </c>
      <c r="H6" s="75">
        <f aca="true" t="shared" si="1" ref="H6:H69">SUM(I6:R6)</f>
        <v>1332200.0000000002</v>
      </c>
      <c r="I6" s="76">
        <v>37600.00000000014</v>
      </c>
      <c r="J6" s="76">
        <v>199800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1094800</v>
      </c>
      <c r="R6" s="76">
        <v>0</v>
      </c>
      <c r="S6" s="76">
        <v>0</v>
      </c>
    </row>
    <row r="7" spans="2:19" ht="24.75" customHeight="1">
      <c r="B7" s="17" t="s">
        <v>2</v>
      </c>
      <c r="C7" s="76">
        <f t="shared" si="0"/>
        <v>5076100</v>
      </c>
      <c r="D7" s="75">
        <v>1700000</v>
      </c>
      <c r="E7" s="75">
        <v>0</v>
      </c>
      <c r="F7" s="75">
        <v>0</v>
      </c>
      <c r="G7" s="75">
        <v>0</v>
      </c>
      <c r="H7" s="75">
        <f t="shared" si="1"/>
        <v>3376100</v>
      </c>
      <c r="I7" s="76">
        <v>1437100</v>
      </c>
      <c r="J7" s="76">
        <v>547000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1392000</v>
      </c>
      <c r="R7" s="76">
        <v>0</v>
      </c>
      <c r="S7" s="76">
        <v>0</v>
      </c>
    </row>
    <row r="8" spans="2:19" ht="24.75" customHeight="1">
      <c r="B8" s="17" t="s">
        <v>3</v>
      </c>
      <c r="C8" s="76">
        <f t="shared" si="0"/>
        <v>829800</v>
      </c>
      <c r="D8" s="75">
        <v>450000</v>
      </c>
      <c r="E8" s="75">
        <v>0</v>
      </c>
      <c r="F8" s="75">
        <v>0</v>
      </c>
      <c r="G8" s="75">
        <v>0</v>
      </c>
      <c r="H8" s="75">
        <f t="shared" si="1"/>
        <v>379800</v>
      </c>
      <c r="I8" s="76">
        <v>9800.000000000011</v>
      </c>
      <c r="J8" s="76">
        <v>113800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256200</v>
      </c>
      <c r="R8" s="76">
        <v>0</v>
      </c>
      <c r="S8" s="76">
        <v>0</v>
      </c>
    </row>
    <row r="9" spans="2:19" ht="24.75" customHeight="1">
      <c r="B9" s="17" t="s">
        <v>4</v>
      </c>
      <c r="C9" s="76">
        <f t="shared" si="0"/>
        <v>974100</v>
      </c>
      <c r="D9" s="75">
        <v>723800</v>
      </c>
      <c r="E9" s="75">
        <v>0</v>
      </c>
      <c r="F9" s="75">
        <v>11900</v>
      </c>
      <c r="G9" s="75">
        <v>0</v>
      </c>
      <c r="H9" s="75">
        <f t="shared" si="1"/>
        <v>238400</v>
      </c>
      <c r="I9" s="76">
        <v>0</v>
      </c>
      <c r="J9" s="76">
        <v>76900</v>
      </c>
      <c r="K9" s="76">
        <v>0</v>
      </c>
      <c r="L9" s="76">
        <v>39500</v>
      </c>
      <c r="M9" s="76">
        <v>52000</v>
      </c>
      <c r="N9" s="76">
        <v>70000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</row>
    <row r="10" spans="2:19" ht="24.75" customHeight="1">
      <c r="B10" s="17" t="s">
        <v>5</v>
      </c>
      <c r="C10" s="76">
        <f t="shared" si="0"/>
        <v>3463400</v>
      </c>
      <c r="D10" s="75">
        <v>1000000</v>
      </c>
      <c r="E10" s="75">
        <v>0</v>
      </c>
      <c r="F10" s="75">
        <v>0</v>
      </c>
      <c r="G10" s="75">
        <v>0</v>
      </c>
      <c r="H10" s="75">
        <f t="shared" si="1"/>
        <v>2463400</v>
      </c>
      <c r="I10" s="76">
        <v>95800.00000000017</v>
      </c>
      <c r="J10" s="76">
        <v>322500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2045100</v>
      </c>
      <c r="R10" s="76">
        <v>0</v>
      </c>
      <c r="S10" s="76">
        <v>0</v>
      </c>
    </row>
    <row r="11" spans="2:19" ht="24.75" customHeight="1">
      <c r="B11" s="17" t="s">
        <v>6</v>
      </c>
      <c r="C11" s="76">
        <f t="shared" si="0"/>
        <v>790000</v>
      </c>
      <c r="D11" s="75">
        <v>240000</v>
      </c>
      <c r="E11" s="75">
        <v>20000</v>
      </c>
      <c r="F11" s="75">
        <v>0</v>
      </c>
      <c r="G11" s="75">
        <v>0</v>
      </c>
      <c r="H11" s="75">
        <f t="shared" si="1"/>
        <v>530000</v>
      </c>
      <c r="I11" s="76">
        <v>530000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</row>
    <row r="12" spans="2:19" ht="24.75" customHeight="1">
      <c r="B12" s="17" t="s">
        <v>7</v>
      </c>
      <c r="C12" s="76">
        <f t="shared" si="0"/>
        <v>849200</v>
      </c>
      <c r="D12" s="75">
        <v>397100</v>
      </c>
      <c r="E12" s="75">
        <v>0</v>
      </c>
      <c r="F12" s="75">
        <v>0</v>
      </c>
      <c r="G12" s="75">
        <v>0</v>
      </c>
      <c r="H12" s="75">
        <f t="shared" si="1"/>
        <v>452100</v>
      </c>
      <c r="I12" s="76">
        <v>260899.99999999997</v>
      </c>
      <c r="J12" s="76">
        <v>31200</v>
      </c>
      <c r="K12" s="76">
        <v>0</v>
      </c>
      <c r="L12" s="76">
        <v>0</v>
      </c>
      <c r="M12" s="76">
        <v>0</v>
      </c>
      <c r="N12" s="76">
        <v>160000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</row>
    <row r="13" spans="2:19" ht="24.75" customHeight="1">
      <c r="B13" s="17" t="s">
        <v>8</v>
      </c>
      <c r="C13" s="76">
        <f t="shared" si="0"/>
        <v>1032600</v>
      </c>
      <c r="D13" s="75">
        <v>131000</v>
      </c>
      <c r="E13" s="75">
        <v>0</v>
      </c>
      <c r="F13" s="75">
        <v>0</v>
      </c>
      <c r="G13" s="75">
        <v>0</v>
      </c>
      <c r="H13" s="75">
        <f t="shared" si="1"/>
        <v>901600</v>
      </c>
      <c r="I13" s="76">
        <v>791700</v>
      </c>
      <c r="J13" s="76">
        <v>29400</v>
      </c>
      <c r="K13" s="76">
        <v>0</v>
      </c>
      <c r="L13" s="76">
        <v>0</v>
      </c>
      <c r="M13" s="76">
        <v>0</v>
      </c>
      <c r="N13" s="76">
        <v>0</v>
      </c>
      <c r="O13" s="76">
        <v>29900</v>
      </c>
      <c r="P13" s="76">
        <v>0</v>
      </c>
      <c r="Q13" s="76">
        <v>0</v>
      </c>
      <c r="R13" s="76">
        <v>50600</v>
      </c>
      <c r="S13" s="76">
        <v>0</v>
      </c>
    </row>
    <row r="14" spans="2:19" ht="24.75" customHeight="1">
      <c r="B14" s="17" t="s">
        <v>9</v>
      </c>
      <c r="C14" s="76">
        <f t="shared" si="0"/>
        <v>744100</v>
      </c>
      <c r="D14" s="75">
        <v>0</v>
      </c>
      <c r="E14" s="75">
        <v>0</v>
      </c>
      <c r="F14" s="75">
        <v>459800</v>
      </c>
      <c r="G14" s="75">
        <v>0</v>
      </c>
      <c r="H14" s="75">
        <f t="shared" si="1"/>
        <v>284300</v>
      </c>
      <c r="I14" s="76">
        <v>284300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19" ht="24.75" customHeight="1">
      <c r="B15" s="17" t="s">
        <v>10</v>
      </c>
      <c r="C15" s="76">
        <f t="shared" si="0"/>
        <v>2141900</v>
      </c>
      <c r="D15" s="75">
        <v>560000</v>
      </c>
      <c r="E15" s="75">
        <v>0</v>
      </c>
      <c r="F15" s="75">
        <v>0</v>
      </c>
      <c r="G15" s="75">
        <v>0</v>
      </c>
      <c r="H15" s="75">
        <f t="shared" si="1"/>
        <v>1581900</v>
      </c>
      <c r="I15" s="76">
        <v>414900.0000000001</v>
      </c>
      <c r="J15" s="76">
        <v>120000</v>
      </c>
      <c r="K15" s="76">
        <v>0</v>
      </c>
      <c r="L15" s="76">
        <v>0</v>
      </c>
      <c r="M15" s="76">
        <v>0</v>
      </c>
      <c r="N15" s="76">
        <v>870000</v>
      </c>
      <c r="O15" s="76">
        <v>0</v>
      </c>
      <c r="P15" s="76">
        <v>0</v>
      </c>
      <c r="Q15" s="76">
        <v>177000</v>
      </c>
      <c r="R15" s="76">
        <v>0</v>
      </c>
      <c r="S15" s="76">
        <v>0</v>
      </c>
    </row>
    <row r="16" spans="2:19" ht="24.75" customHeight="1">
      <c r="B16" s="17" t="s">
        <v>11</v>
      </c>
      <c r="C16" s="76">
        <f t="shared" si="0"/>
        <v>599600</v>
      </c>
      <c r="D16" s="75">
        <v>172500</v>
      </c>
      <c r="E16" s="75">
        <v>0</v>
      </c>
      <c r="F16" s="75">
        <v>0</v>
      </c>
      <c r="G16" s="75">
        <v>0</v>
      </c>
      <c r="H16" s="75">
        <f t="shared" si="1"/>
        <v>427100</v>
      </c>
      <c r="I16" s="76">
        <v>0</v>
      </c>
      <c r="J16" s="76">
        <v>194800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232300</v>
      </c>
      <c r="R16" s="76">
        <v>0</v>
      </c>
      <c r="S16" s="76">
        <v>0</v>
      </c>
    </row>
    <row r="17" spans="2:19" ht="24.75" customHeight="1">
      <c r="B17" s="17" t="s">
        <v>12</v>
      </c>
      <c r="C17" s="76">
        <f t="shared" si="0"/>
        <v>601500</v>
      </c>
      <c r="D17" s="75">
        <v>300000</v>
      </c>
      <c r="E17" s="75">
        <v>0</v>
      </c>
      <c r="F17" s="75">
        <v>0</v>
      </c>
      <c r="G17" s="75">
        <v>0</v>
      </c>
      <c r="H17" s="75">
        <f t="shared" si="1"/>
        <v>301500</v>
      </c>
      <c r="I17" s="76">
        <v>301500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</row>
    <row r="18" spans="2:19" ht="24.75" customHeight="1">
      <c r="B18" s="17" t="s">
        <v>13</v>
      </c>
      <c r="C18" s="76">
        <f t="shared" si="0"/>
        <v>1532700</v>
      </c>
      <c r="D18" s="75">
        <v>121000</v>
      </c>
      <c r="E18" s="75">
        <v>0</v>
      </c>
      <c r="F18" s="75">
        <v>0</v>
      </c>
      <c r="G18" s="75">
        <v>0</v>
      </c>
      <c r="H18" s="75">
        <f t="shared" si="1"/>
        <v>1411700</v>
      </c>
      <c r="I18" s="76">
        <v>883800</v>
      </c>
      <c r="J18" s="76">
        <v>183400</v>
      </c>
      <c r="K18" s="76">
        <v>0</v>
      </c>
      <c r="L18" s="76">
        <v>0</v>
      </c>
      <c r="M18" s="76">
        <v>0</v>
      </c>
      <c r="N18" s="76">
        <v>80000</v>
      </c>
      <c r="O18" s="76">
        <v>0</v>
      </c>
      <c r="P18" s="76">
        <v>12500</v>
      </c>
      <c r="Q18" s="76">
        <v>252000</v>
      </c>
      <c r="R18" s="76">
        <v>0</v>
      </c>
      <c r="S18" s="76">
        <v>0</v>
      </c>
    </row>
    <row r="19" spans="2:19" ht="24.75" customHeight="1">
      <c r="B19" s="17" t="s">
        <v>14</v>
      </c>
      <c r="C19" s="76">
        <f t="shared" si="0"/>
        <v>2642600</v>
      </c>
      <c r="D19" s="75">
        <v>1370000</v>
      </c>
      <c r="E19" s="75">
        <v>0</v>
      </c>
      <c r="F19" s="75">
        <v>0</v>
      </c>
      <c r="G19" s="75">
        <v>0</v>
      </c>
      <c r="H19" s="75">
        <f t="shared" si="1"/>
        <v>1272600</v>
      </c>
      <c r="I19" s="76">
        <v>708599.9999999999</v>
      </c>
      <c r="J19" s="76">
        <v>39700</v>
      </c>
      <c r="K19" s="76">
        <v>0</v>
      </c>
      <c r="L19" s="76">
        <v>63699.999999999985</v>
      </c>
      <c r="M19" s="76">
        <v>0</v>
      </c>
      <c r="N19" s="76">
        <v>460600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</row>
    <row r="20" spans="2:19" ht="24.75" customHeight="1">
      <c r="B20" s="17" t="s">
        <v>15</v>
      </c>
      <c r="C20" s="76">
        <f t="shared" si="0"/>
        <v>1537800</v>
      </c>
      <c r="D20" s="75">
        <v>490000</v>
      </c>
      <c r="E20" s="75">
        <v>0</v>
      </c>
      <c r="F20" s="75">
        <v>0</v>
      </c>
      <c r="G20" s="75">
        <v>0</v>
      </c>
      <c r="H20" s="75">
        <f t="shared" si="1"/>
        <v>1047800</v>
      </c>
      <c r="I20" s="76">
        <v>105699.99999999993</v>
      </c>
      <c r="J20" s="76">
        <v>241500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700600</v>
      </c>
      <c r="R20" s="76">
        <v>0</v>
      </c>
      <c r="S20" s="76">
        <v>0</v>
      </c>
    </row>
    <row r="21" spans="2:19" ht="24.75" customHeight="1">
      <c r="B21" s="17" t="s">
        <v>16</v>
      </c>
      <c r="C21" s="76">
        <f t="shared" si="0"/>
        <v>1255000</v>
      </c>
      <c r="D21" s="75">
        <v>220000</v>
      </c>
      <c r="E21" s="75">
        <v>0</v>
      </c>
      <c r="F21" s="75">
        <v>0</v>
      </c>
      <c r="G21" s="75">
        <v>0</v>
      </c>
      <c r="H21" s="75">
        <f t="shared" si="1"/>
        <v>1035000</v>
      </c>
      <c r="I21" s="76">
        <v>827300</v>
      </c>
      <c r="J21" s="76">
        <v>141400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66300</v>
      </c>
      <c r="R21" s="76">
        <v>0</v>
      </c>
      <c r="S21" s="76">
        <v>0</v>
      </c>
    </row>
    <row r="22" spans="2:19" ht="24.75" customHeight="1">
      <c r="B22" s="17" t="s">
        <v>17</v>
      </c>
      <c r="C22" s="76">
        <f t="shared" si="0"/>
        <v>1894400</v>
      </c>
      <c r="D22" s="75">
        <v>0</v>
      </c>
      <c r="E22" s="75">
        <v>0</v>
      </c>
      <c r="F22" s="75">
        <v>1373500</v>
      </c>
      <c r="G22" s="75">
        <v>0</v>
      </c>
      <c r="H22" s="75">
        <f t="shared" si="1"/>
        <v>520900</v>
      </c>
      <c r="I22" s="76">
        <v>257200</v>
      </c>
      <c r="J22" s="76">
        <v>158799.99999999997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104900</v>
      </c>
      <c r="R22" s="76">
        <v>0</v>
      </c>
      <c r="S22" s="76">
        <v>0</v>
      </c>
    </row>
    <row r="23" spans="2:19" ht="24.75" customHeight="1">
      <c r="B23" s="17" t="s">
        <v>18</v>
      </c>
      <c r="C23" s="76">
        <f t="shared" si="0"/>
        <v>350700</v>
      </c>
      <c r="D23" s="75">
        <v>0</v>
      </c>
      <c r="E23" s="75">
        <v>0</v>
      </c>
      <c r="F23" s="75">
        <v>0</v>
      </c>
      <c r="G23" s="75">
        <v>0</v>
      </c>
      <c r="H23" s="75">
        <f t="shared" si="1"/>
        <v>350700</v>
      </c>
      <c r="I23" s="76">
        <v>275200</v>
      </c>
      <c r="J23" s="76">
        <v>75500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24.75" customHeight="1">
      <c r="B24" s="17" t="s">
        <v>19</v>
      </c>
      <c r="C24" s="76">
        <f t="shared" si="0"/>
        <v>1848500</v>
      </c>
      <c r="D24" s="75">
        <v>577000</v>
      </c>
      <c r="E24" s="75">
        <v>0</v>
      </c>
      <c r="F24" s="75">
        <v>0</v>
      </c>
      <c r="G24" s="75">
        <v>0</v>
      </c>
      <c r="H24" s="75">
        <f t="shared" si="1"/>
        <v>1271500</v>
      </c>
      <c r="I24" s="76">
        <v>1124600</v>
      </c>
      <c r="J24" s="76">
        <v>146900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</row>
    <row r="25" spans="2:19" ht="24.75" customHeight="1">
      <c r="B25" s="17" t="s">
        <v>20</v>
      </c>
      <c r="C25" s="76">
        <f t="shared" si="0"/>
        <v>938500</v>
      </c>
      <c r="D25" s="75">
        <v>600000</v>
      </c>
      <c r="E25" s="75">
        <v>0</v>
      </c>
      <c r="F25" s="75">
        <v>0</v>
      </c>
      <c r="G25" s="75">
        <v>0</v>
      </c>
      <c r="H25" s="75">
        <f t="shared" si="1"/>
        <v>338500</v>
      </c>
      <c r="I25" s="76">
        <v>185000</v>
      </c>
      <c r="J25" s="76">
        <v>153500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 ht="24.75" customHeight="1">
      <c r="B26" s="17" t="s">
        <v>21</v>
      </c>
      <c r="C26" s="76">
        <f t="shared" si="0"/>
        <v>942800</v>
      </c>
      <c r="D26" s="75">
        <v>504000</v>
      </c>
      <c r="E26" s="75">
        <v>0</v>
      </c>
      <c r="F26" s="75">
        <v>0</v>
      </c>
      <c r="G26" s="75">
        <v>0</v>
      </c>
      <c r="H26" s="75">
        <f t="shared" si="1"/>
        <v>438800</v>
      </c>
      <c r="I26" s="76">
        <v>317100</v>
      </c>
      <c r="J26" s="76">
        <v>121700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 ht="24.75" customHeight="1">
      <c r="B27" s="17" t="s">
        <v>22</v>
      </c>
      <c r="C27" s="76">
        <f t="shared" si="0"/>
        <v>67300</v>
      </c>
      <c r="D27" s="75">
        <v>0</v>
      </c>
      <c r="E27" s="75">
        <v>0</v>
      </c>
      <c r="F27" s="75">
        <v>0</v>
      </c>
      <c r="G27" s="75">
        <v>0</v>
      </c>
      <c r="H27" s="75">
        <f t="shared" si="1"/>
        <v>67300</v>
      </c>
      <c r="I27" s="76">
        <v>0</v>
      </c>
      <c r="J27" s="76">
        <v>67300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 ht="24.75" customHeight="1">
      <c r="B28" s="17" t="s">
        <v>23</v>
      </c>
      <c r="C28" s="76">
        <f t="shared" si="0"/>
        <v>399600</v>
      </c>
      <c r="D28" s="75">
        <v>0</v>
      </c>
      <c r="E28" s="75">
        <v>0</v>
      </c>
      <c r="F28" s="75">
        <v>0</v>
      </c>
      <c r="G28" s="75">
        <v>0</v>
      </c>
      <c r="H28" s="75">
        <f t="shared" si="1"/>
        <v>399600</v>
      </c>
      <c r="I28" s="76">
        <v>361000</v>
      </c>
      <c r="J28" s="76">
        <v>38600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 ht="24.75" customHeight="1">
      <c r="B29" s="17" t="s">
        <v>24</v>
      </c>
      <c r="C29" s="76">
        <f t="shared" si="0"/>
        <v>954000</v>
      </c>
      <c r="D29" s="75">
        <v>400000</v>
      </c>
      <c r="E29" s="75">
        <v>0</v>
      </c>
      <c r="F29" s="75">
        <v>0</v>
      </c>
      <c r="G29" s="75">
        <v>0</v>
      </c>
      <c r="H29" s="75">
        <f t="shared" si="1"/>
        <v>554000</v>
      </c>
      <c r="I29" s="76">
        <v>395400</v>
      </c>
      <c r="J29" s="76">
        <v>158600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2:19" ht="24.75" customHeight="1">
      <c r="B30" s="17" t="s">
        <v>25</v>
      </c>
      <c r="C30" s="76">
        <f t="shared" si="0"/>
        <v>301100</v>
      </c>
      <c r="D30" s="75">
        <v>0</v>
      </c>
      <c r="E30" s="75">
        <v>0</v>
      </c>
      <c r="F30" s="75">
        <v>0</v>
      </c>
      <c r="G30" s="75">
        <v>0</v>
      </c>
      <c r="H30" s="75">
        <f t="shared" si="1"/>
        <v>301100</v>
      </c>
      <c r="I30" s="76">
        <v>187700</v>
      </c>
      <c r="J30" s="76">
        <v>113400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2:19" ht="24.75" customHeight="1">
      <c r="B31" s="17" t="s">
        <v>26</v>
      </c>
      <c r="C31" s="76">
        <f t="shared" si="0"/>
        <v>1415600</v>
      </c>
      <c r="D31" s="75">
        <v>0</v>
      </c>
      <c r="E31" s="75">
        <v>0</v>
      </c>
      <c r="F31" s="75">
        <v>0</v>
      </c>
      <c r="G31" s="75">
        <v>0</v>
      </c>
      <c r="H31" s="75">
        <f t="shared" si="1"/>
        <v>1415600</v>
      </c>
      <c r="I31" s="76">
        <v>526900</v>
      </c>
      <c r="J31" s="76">
        <v>309700</v>
      </c>
      <c r="K31" s="76">
        <v>0</v>
      </c>
      <c r="L31" s="76">
        <v>9000</v>
      </c>
      <c r="M31" s="76">
        <v>0</v>
      </c>
      <c r="N31" s="76">
        <v>570000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20" s="21" customFormat="1" ht="24.75" customHeight="1">
      <c r="B32" s="20" t="s">
        <v>27</v>
      </c>
      <c r="C32" s="76">
        <f t="shared" si="0"/>
        <v>269600</v>
      </c>
      <c r="D32" s="75">
        <v>0</v>
      </c>
      <c r="E32" s="75">
        <v>0</v>
      </c>
      <c r="F32" s="75">
        <v>0</v>
      </c>
      <c r="G32" s="75">
        <v>0</v>
      </c>
      <c r="H32" s="75">
        <f t="shared" si="1"/>
        <v>269600</v>
      </c>
      <c r="I32" s="76">
        <v>175700</v>
      </c>
      <c r="J32" s="76">
        <v>93900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12"/>
    </row>
    <row r="33" spans="2:19" ht="24.75" customHeight="1">
      <c r="B33" s="17" t="s">
        <v>28</v>
      </c>
      <c r="C33" s="76">
        <f t="shared" si="0"/>
        <v>1642600</v>
      </c>
      <c r="D33" s="75">
        <v>180000</v>
      </c>
      <c r="E33" s="75">
        <v>0</v>
      </c>
      <c r="F33" s="75">
        <v>0</v>
      </c>
      <c r="G33" s="75">
        <v>0</v>
      </c>
      <c r="H33" s="75">
        <f t="shared" si="1"/>
        <v>1462600</v>
      </c>
      <c r="I33" s="76">
        <v>2.2737367544323206E-10</v>
      </c>
      <c r="J33" s="76">
        <v>73900</v>
      </c>
      <c r="K33" s="76">
        <v>0</v>
      </c>
      <c r="L33" s="76">
        <v>0</v>
      </c>
      <c r="M33" s="76">
        <v>0</v>
      </c>
      <c r="N33" s="76">
        <v>235000</v>
      </c>
      <c r="O33" s="76">
        <v>0</v>
      </c>
      <c r="P33" s="76">
        <v>0</v>
      </c>
      <c r="Q33" s="76">
        <v>1153699.9999999998</v>
      </c>
      <c r="R33" s="76">
        <v>0</v>
      </c>
      <c r="S33" s="76">
        <v>0</v>
      </c>
    </row>
    <row r="34" spans="2:19" ht="24.75" customHeight="1">
      <c r="B34" s="17" t="s">
        <v>29</v>
      </c>
      <c r="C34" s="76">
        <f t="shared" si="0"/>
        <v>481200</v>
      </c>
      <c r="D34" s="75">
        <v>0</v>
      </c>
      <c r="E34" s="75">
        <v>0</v>
      </c>
      <c r="F34" s="75">
        <v>0</v>
      </c>
      <c r="G34" s="75">
        <v>0</v>
      </c>
      <c r="H34" s="75">
        <f t="shared" si="1"/>
        <v>481200</v>
      </c>
      <c r="I34" s="76">
        <v>82600</v>
      </c>
      <c r="J34" s="76">
        <v>99200</v>
      </c>
      <c r="K34" s="76">
        <v>299400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</row>
    <row r="35" spans="2:19" ht="24.75" customHeight="1">
      <c r="B35" s="17" t="s">
        <v>30</v>
      </c>
      <c r="C35" s="76">
        <f t="shared" si="0"/>
        <v>1960900</v>
      </c>
      <c r="D35" s="75">
        <v>200000</v>
      </c>
      <c r="E35" s="75">
        <v>0</v>
      </c>
      <c r="F35" s="75">
        <v>0</v>
      </c>
      <c r="G35" s="75">
        <v>0</v>
      </c>
      <c r="H35" s="75">
        <f t="shared" si="1"/>
        <v>1760900</v>
      </c>
      <c r="I35" s="76">
        <v>1193400</v>
      </c>
      <c r="J35" s="76">
        <v>83600</v>
      </c>
      <c r="K35" s="76">
        <v>0</v>
      </c>
      <c r="L35" s="76">
        <v>0</v>
      </c>
      <c r="M35" s="76">
        <v>0</v>
      </c>
      <c r="N35" s="76">
        <v>483900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</row>
    <row r="36" spans="2:19" ht="24.75" customHeight="1">
      <c r="B36" s="17" t="s">
        <v>31</v>
      </c>
      <c r="C36" s="76">
        <f t="shared" si="0"/>
        <v>528800</v>
      </c>
      <c r="D36" s="75">
        <v>88000</v>
      </c>
      <c r="E36" s="75">
        <v>0</v>
      </c>
      <c r="F36" s="75">
        <v>0</v>
      </c>
      <c r="G36" s="75">
        <v>0</v>
      </c>
      <c r="H36" s="75">
        <f t="shared" si="1"/>
        <v>440800</v>
      </c>
      <c r="I36" s="76">
        <v>0</v>
      </c>
      <c r="J36" s="76">
        <v>30699.999999999996</v>
      </c>
      <c r="K36" s="76">
        <v>0</v>
      </c>
      <c r="L36" s="76">
        <v>0</v>
      </c>
      <c r="M36" s="76">
        <v>0</v>
      </c>
      <c r="N36" s="76">
        <v>150000</v>
      </c>
      <c r="O36" s="76">
        <v>0</v>
      </c>
      <c r="P36" s="76">
        <v>0</v>
      </c>
      <c r="Q36" s="76">
        <v>260100.00000000003</v>
      </c>
      <c r="R36" s="76">
        <v>0</v>
      </c>
      <c r="S36" s="76">
        <v>0</v>
      </c>
    </row>
    <row r="37" spans="2:19" ht="24.75" customHeight="1">
      <c r="B37" s="17" t="s">
        <v>32</v>
      </c>
      <c r="C37" s="76">
        <f t="shared" si="0"/>
        <v>0</v>
      </c>
      <c r="D37" s="75">
        <v>0</v>
      </c>
      <c r="E37" s="75">
        <v>0</v>
      </c>
      <c r="F37" s="75">
        <v>0</v>
      </c>
      <c r="G37" s="75">
        <v>0</v>
      </c>
      <c r="H37" s="75">
        <f t="shared" si="1"/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</row>
    <row r="38" spans="2:19" ht="24.75" customHeight="1">
      <c r="B38" s="17" t="s">
        <v>33</v>
      </c>
      <c r="C38" s="76">
        <f t="shared" si="0"/>
        <v>162400</v>
      </c>
      <c r="D38" s="75">
        <v>0</v>
      </c>
      <c r="E38" s="75">
        <v>0</v>
      </c>
      <c r="F38" s="75">
        <v>0</v>
      </c>
      <c r="G38" s="75">
        <v>0</v>
      </c>
      <c r="H38" s="75">
        <f t="shared" si="1"/>
        <v>162400</v>
      </c>
      <c r="I38" s="76">
        <v>131900</v>
      </c>
      <c r="J38" s="76">
        <v>30500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</row>
    <row r="39" spans="2:19" ht="24.75" customHeight="1">
      <c r="B39" s="17" t="s">
        <v>34</v>
      </c>
      <c r="C39" s="76">
        <f t="shared" si="0"/>
        <v>0</v>
      </c>
      <c r="D39" s="75">
        <v>0</v>
      </c>
      <c r="E39" s="75">
        <v>0</v>
      </c>
      <c r="F39" s="75">
        <v>0</v>
      </c>
      <c r="G39" s="75">
        <v>0</v>
      </c>
      <c r="H39" s="75">
        <f t="shared" si="1"/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</row>
    <row r="40" spans="2:19" ht="24.75" customHeight="1">
      <c r="B40" s="17" t="s">
        <v>35</v>
      </c>
      <c r="C40" s="76">
        <f t="shared" si="0"/>
        <v>1045600</v>
      </c>
      <c r="D40" s="75">
        <v>489900</v>
      </c>
      <c r="E40" s="75">
        <v>0</v>
      </c>
      <c r="F40" s="75">
        <v>0</v>
      </c>
      <c r="G40" s="75">
        <v>0</v>
      </c>
      <c r="H40" s="75">
        <f t="shared" si="1"/>
        <v>555700</v>
      </c>
      <c r="I40" s="76">
        <v>467500.00000000006</v>
      </c>
      <c r="J40" s="76">
        <v>0</v>
      </c>
      <c r="K40" s="76">
        <v>0</v>
      </c>
      <c r="L40" s="76">
        <v>0</v>
      </c>
      <c r="M40" s="76">
        <v>0</v>
      </c>
      <c r="N40" s="76">
        <v>88200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</row>
    <row r="41" spans="2:19" ht="24.75" customHeight="1">
      <c r="B41" s="17" t="s">
        <v>36</v>
      </c>
      <c r="C41" s="76">
        <f t="shared" si="0"/>
        <v>3637300</v>
      </c>
      <c r="D41" s="75">
        <v>0</v>
      </c>
      <c r="E41" s="75">
        <v>0</v>
      </c>
      <c r="F41" s="75">
        <v>0</v>
      </c>
      <c r="G41" s="75">
        <v>3122200</v>
      </c>
      <c r="H41" s="75">
        <f t="shared" si="1"/>
        <v>515100.00000000006</v>
      </c>
      <c r="I41" s="76">
        <v>310200.00000000006</v>
      </c>
      <c r="J41" s="76">
        <v>33000</v>
      </c>
      <c r="K41" s="76">
        <v>0</v>
      </c>
      <c r="L41" s="76">
        <v>0</v>
      </c>
      <c r="M41" s="76">
        <v>0</v>
      </c>
      <c r="N41" s="76">
        <v>171900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</row>
    <row r="42" spans="2:19" ht="24.75" customHeight="1">
      <c r="B42" s="17" t="s">
        <v>81</v>
      </c>
      <c r="C42" s="76">
        <f t="shared" si="0"/>
        <v>187200</v>
      </c>
      <c r="D42" s="75">
        <v>18300</v>
      </c>
      <c r="E42" s="75">
        <v>0</v>
      </c>
      <c r="F42" s="75">
        <v>0</v>
      </c>
      <c r="G42" s="75">
        <v>0</v>
      </c>
      <c r="H42" s="75">
        <f t="shared" si="1"/>
        <v>168900</v>
      </c>
      <c r="I42" s="76">
        <v>68300</v>
      </c>
      <c r="J42" s="76">
        <v>100600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</row>
    <row r="43" spans="2:19" ht="24.75" customHeight="1">
      <c r="B43" s="17" t="s">
        <v>154</v>
      </c>
      <c r="C43" s="76">
        <f t="shared" si="0"/>
        <v>451400</v>
      </c>
      <c r="D43" s="75">
        <v>0</v>
      </c>
      <c r="E43" s="75">
        <v>0</v>
      </c>
      <c r="F43" s="75">
        <v>0</v>
      </c>
      <c r="G43" s="75">
        <v>0</v>
      </c>
      <c r="H43" s="75">
        <f t="shared" si="1"/>
        <v>451400</v>
      </c>
      <c r="I43" s="76">
        <v>271300</v>
      </c>
      <c r="J43" s="76">
        <v>22100</v>
      </c>
      <c r="K43" s="76">
        <v>0</v>
      </c>
      <c r="L43" s="76">
        <v>0</v>
      </c>
      <c r="M43" s="76">
        <v>0</v>
      </c>
      <c r="N43" s="76">
        <v>158000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</row>
    <row r="44" spans="2:19" ht="24.75" customHeight="1">
      <c r="B44" s="17" t="s">
        <v>37</v>
      </c>
      <c r="C44" s="76">
        <f t="shared" si="0"/>
        <v>222300</v>
      </c>
      <c r="D44" s="75">
        <v>200000</v>
      </c>
      <c r="E44" s="75">
        <v>0</v>
      </c>
      <c r="F44" s="75">
        <v>0</v>
      </c>
      <c r="G44" s="75">
        <v>0</v>
      </c>
      <c r="H44" s="75">
        <f t="shared" si="1"/>
        <v>22300</v>
      </c>
      <c r="I44" s="76">
        <v>0</v>
      </c>
      <c r="J44" s="76">
        <v>22300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</row>
    <row r="45" spans="2:19" ht="24.75" customHeight="1">
      <c r="B45" s="17" t="s">
        <v>38</v>
      </c>
      <c r="C45" s="76">
        <f t="shared" si="0"/>
        <v>190500</v>
      </c>
      <c r="D45" s="75">
        <v>131000</v>
      </c>
      <c r="E45" s="75">
        <v>0</v>
      </c>
      <c r="F45" s="75">
        <v>0</v>
      </c>
      <c r="G45" s="75">
        <v>0</v>
      </c>
      <c r="H45" s="75">
        <f t="shared" si="1"/>
        <v>59500</v>
      </c>
      <c r="I45" s="76">
        <v>17200</v>
      </c>
      <c r="J45" s="76">
        <v>42300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</row>
    <row r="46" spans="2:19" ht="24.75" customHeight="1">
      <c r="B46" s="17" t="s">
        <v>39</v>
      </c>
      <c r="C46" s="76">
        <f t="shared" si="0"/>
        <v>150000</v>
      </c>
      <c r="D46" s="75">
        <v>150000</v>
      </c>
      <c r="E46" s="75">
        <v>0</v>
      </c>
      <c r="F46" s="75">
        <v>0</v>
      </c>
      <c r="G46" s="75">
        <v>0</v>
      </c>
      <c r="H46" s="75">
        <f t="shared" si="1"/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</row>
    <row r="47" spans="2:19" ht="24.75" customHeight="1">
      <c r="B47" s="17" t="s">
        <v>40</v>
      </c>
      <c r="C47" s="76">
        <f t="shared" si="0"/>
        <v>0</v>
      </c>
      <c r="D47" s="75">
        <v>0</v>
      </c>
      <c r="E47" s="75">
        <v>0</v>
      </c>
      <c r="F47" s="75">
        <v>0</v>
      </c>
      <c r="G47" s="75">
        <v>0</v>
      </c>
      <c r="H47" s="75">
        <f t="shared" si="1"/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</row>
    <row r="48" spans="2:19" ht="24.75" customHeight="1">
      <c r="B48" s="17" t="s">
        <v>41</v>
      </c>
      <c r="C48" s="76">
        <f t="shared" si="0"/>
        <v>44600</v>
      </c>
      <c r="D48" s="75">
        <v>0</v>
      </c>
      <c r="E48" s="75">
        <v>0</v>
      </c>
      <c r="F48" s="75">
        <v>0</v>
      </c>
      <c r="G48" s="75">
        <v>0</v>
      </c>
      <c r="H48" s="75">
        <f t="shared" si="1"/>
        <v>44600</v>
      </c>
      <c r="I48" s="76">
        <v>0</v>
      </c>
      <c r="J48" s="76">
        <v>23500</v>
      </c>
      <c r="K48" s="76">
        <v>2800</v>
      </c>
      <c r="L48" s="76">
        <v>0</v>
      </c>
      <c r="M48" s="76">
        <v>0</v>
      </c>
      <c r="N48" s="76">
        <v>0</v>
      </c>
      <c r="O48" s="76">
        <v>0</v>
      </c>
      <c r="P48" s="76">
        <v>18300</v>
      </c>
      <c r="Q48" s="76">
        <v>0</v>
      </c>
      <c r="R48" s="76">
        <v>0</v>
      </c>
      <c r="S48" s="76">
        <v>0</v>
      </c>
    </row>
    <row r="49" spans="2:19" ht="24.75" customHeight="1">
      <c r="B49" s="17" t="s">
        <v>42</v>
      </c>
      <c r="C49" s="76">
        <f t="shared" si="0"/>
        <v>75100</v>
      </c>
      <c r="D49" s="75">
        <v>0</v>
      </c>
      <c r="E49" s="75">
        <v>0</v>
      </c>
      <c r="F49" s="75">
        <v>0</v>
      </c>
      <c r="G49" s="75">
        <v>0</v>
      </c>
      <c r="H49" s="75">
        <f t="shared" si="1"/>
        <v>75100</v>
      </c>
      <c r="I49" s="76">
        <v>0</v>
      </c>
      <c r="J49" s="76">
        <v>37400.00000000001</v>
      </c>
      <c r="K49" s="76">
        <v>10700</v>
      </c>
      <c r="L49" s="76">
        <v>0</v>
      </c>
      <c r="M49" s="76">
        <v>0</v>
      </c>
      <c r="N49" s="76">
        <v>27000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</row>
    <row r="50" spans="2:19" ht="24.75" customHeight="1">
      <c r="B50" s="17" t="s">
        <v>43</v>
      </c>
      <c r="C50" s="76">
        <f t="shared" si="0"/>
        <v>375100</v>
      </c>
      <c r="D50" s="75">
        <v>0</v>
      </c>
      <c r="E50" s="75">
        <v>0</v>
      </c>
      <c r="F50" s="75">
        <v>0</v>
      </c>
      <c r="G50" s="75">
        <v>0</v>
      </c>
      <c r="H50" s="75">
        <f t="shared" si="1"/>
        <v>375100</v>
      </c>
      <c r="I50" s="76">
        <v>219899.99999999997</v>
      </c>
      <c r="J50" s="76">
        <v>55800</v>
      </c>
      <c r="K50" s="76">
        <v>0</v>
      </c>
      <c r="L50" s="76">
        <v>14600.000000000002</v>
      </c>
      <c r="M50" s="76">
        <v>4800</v>
      </c>
      <c r="N50" s="76">
        <v>80000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</row>
    <row r="51" spans="2:19" ht="24.75" customHeight="1">
      <c r="B51" s="17" t="s">
        <v>44</v>
      </c>
      <c r="C51" s="76">
        <f t="shared" si="0"/>
        <v>287300</v>
      </c>
      <c r="D51" s="75">
        <v>100500</v>
      </c>
      <c r="E51" s="75">
        <v>0</v>
      </c>
      <c r="F51" s="75">
        <v>0</v>
      </c>
      <c r="G51" s="75">
        <v>0</v>
      </c>
      <c r="H51" s="75">
        <f t="shared" si="1"/>
        <v>186800</v>
      </c>
      <c r="I51" s="76">
        <v>170000</v>
      </c>
      <c r="J51" s="76">
        <v>16800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</row>
    <row r="52" spans="2:19" ht="24.75" customHeight="1">
      <c r="B52" s="17" t="s">
        <v>45</v>
      </c>
      <c r="C52" s="76">
        <f t="shared" si="0"/>
        <v>174800</v>
      </c>
      <c r="D52" s="75">
        <v>70000</v>
      </c>
      <c r="E52" s="75">
        <v>0</v>
      </c>
      <c r="F52" s="75">
        <v>0</v>
      </c>
      <c r="G52" s="75">
        <v>0</v>
      </c>
      <c r="H52" s="75">
        <f t="shared" si="1"/>
        <v>104800</v>
      </c>
      <c r="I52" s="76">
        <v>7000</v>
      </c>
      <c r="J52" s="76">
        <v>19200</v>
      </c>
      <c r="K52" s="76">
        <v>0</v>
      </c>
      <c r="L52" s="76">
        <v>20300</v>
      </c>
      <c r="M52" s="76">
        <v>2300.000000000001</v>
      </c>
      <c r="N52" s="76">
        <v>0</v>
      </c>
      <c r="O52" s="76">
        <v>0</v>
      </c>
      <c r="P52" s="76">
        <v>56000</v>
      </c>
      <c r="Q52" s="76">
        <v>0</v>
      </c>
      <c r="R52" s="76">
        <v>0</v>
      </c>
      <c r="S52" s="76">
        <v>0</v>
      </c>
    </row>
    <row r="53" spans="2:19" ht="24.75" customHeight="1">
      <c r="B53" s="17" t="s">
        <v>46</v>
      </c>
      <c r="C53" s="76">
        <f t="shared" si="0"/>
        <v>0</v>
      </c>
      <c r="D53" s="75">
        <v>0</v>
      </c>
      <c r="E53" s="75">
        <v>0</v>
      </c>
      <c r="F53" s="75">
        <v>0</v>
      </c>
      <c r="G53" s="75">
        <v>0</v>
      </c>
      <c r="H53" s="75">
        <f t="shared" si="1"/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</row>
    <row r="54" spans="2:19" ht="24.75" customHeight="1">
      <c r="B54" s="17" t="s">
        <v>82</v>
      </c>
      <c r="C54" s="76">
        <f t="shared" si="0"/>
        <v>123900</v>
      </c>
      <c r="D54" s="75">
        <v>90000</v>
      </c>
      <c r="E54" s="75">
        <v>0</v>
      </c>
      <c r="F54" s="75">
        <v>0</v>
      </c>
      <c r="G54" s="75">
        <v>0</v>
      </c>
      <c r="H54" s="75">
        <f t="shared" si="1"/>
        <v>33900</v>
      </c>
      <c r="I54" s="76">
        <v>0</v>
      </c>
      <c r="J54" s="76">
        <v>0</v>
      </c>
      <c r="K54" s="76">
        <v>0</v>
      </c>
      <c r="L54" s="76">
        <v>0</v>
      </c>
      <c r="M54" s="76">
        <v>29900</v>
      </c>
      <c r="N54" s="76">
        <v>0</v>
      </c>
      <c r="O54" s="76">
        <v>0</v>
      </c>
      <c r="P54" s="76">
        <v>4000</v>
      </c>
      <c r="Q54" s="76">
        <v>0</v>
      </c>
      <c r="R54" s="76">
        <v>0</v>
      </c>
      <c r="S54" s="76">
        <v>0</v>
      </c>
    </row>
    <row r="55" spans="2:19" ht="24.75" customHeight="1">
      <c r="B55" s="17" t="s">
        <v>47</v>
      </c>
      <c r="C55" s="76">
        <f t="shared" si="0"/>
        <v>182500</v>
      </c>
      <c r="D55" s="75">
        <v>85500</v>
      </c>
      <c r="E55" s="75">
        <v>0</v>
      </c>
      <c r="F55" s="75">
        <v>0</v>
      </c>
      <c r="G55" s="75">
        <v>0</v>
      </c>
      <c r="H55" s="75">
        <f t="shared" si="1"/>
        <v>97000</v>
      </c>
      <c r="I55" s="76">
        <v>0</v>
      </c>
      <c r="J55" s="76">
        <v>0</v>
      </c>
      <c r="K55" s="76">
        <v>71000</v>
      </c>
      <c r="L55" s="76">
        <v>0</v>
      </c>
      <c r="M55" s="76">
        <v>14300</v>
      </c>
      <c r="N55" s="76">
        <v>0</v>
      </c>
      <c r="O55" s="76">
        <v>0</v>
      </c>
      <c r="P55" s="76">
        <v>11700</v>
      </c>
      <c r="Q55" s="76">
        <v>0</v>
      </c>
      <c r="R55" s="76">
        <v>0</v>
      </c>
      <c r="S55" s="76">
        <v>0</v>
      </c>
    </row>
    <row r="56" spans="2:19" ht="24.75" customHeight="1">
      <c r="B56" s="17" t="s">
        <v>48</v>
      </c>
      <c r="C56" s="76">
        <f t="shared" si="0"/>
        <v>90700</v>
      </c>
      <c r="D56" s="75">
        <v>90700</v>
      </c>
      <c r="E56" s="75">
        <v>0</v>
      </c>
      <c r="F56" s="75">
        <v>0</v>
      </c>
      <c r="G56" s="75">
        <v>0</v>
      </c>
      <c r="H56" s="75">
        <f t="shared" si="1"/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</row>
    <row r="57" spans="2:19" ht="24.75" customHeight="1">
      <c r="B57" s="17" t="s">
        <v>49</v>
      </c>
      <c r="C57" s="76">
        <f t="shared" si="0"/>
        <v>61900</v>
      </c>
      <c r="D57" s="75">
        <v>61900</v>
      </c>
      <c r="E57" s="75">
        <v>0</v>
      </c>
      <c r="F57" s="75">
        <v>0</v>
      </c>
      <c r="G57" s="75">
        <v>0</v>
      </c>
      <c r="H57" s="75">
        <f t="shared" si="1"/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</row>
    <row r="58" spans="2:19" ht="24.75" customHeight="1">
      <c r="B58" s="17" t="s">
        <v>50</v>
      </c>
      <c r="C58" s="76">
        <f>SUM(D58:H58,S58)</f>
        <v>186800</v>
      </c>
      <c r="D58" s="75">
        <v>121600</v>
      </c>
      <c r="E58" s="75">
        <v>0</v>
      </c>
      <c r="F58" s="75">
        <v>18600</v>
      </c>
      <c r="G58" s="75">
        <v>0</v>
      </c>
      <c r="H58" s="75">
        <f t="shared" si="1"/>
        <v>39600</v>
      </c>
      <c r="I58" s="76">
        <v>0</v>
      </c>
      <c r="J58" s="76">
        <v>0</v>
      </c>
      <c r="K58" s="76">
        <v>0</v>
      </c>
      <c r="L58" s="76">
        <v>0</v>
      </c>
      <c r="M58" s="76">
        <v>31100</v>
      </c>
      <c r="N58" s="76">
        <v>0</v>
      </c>
      <c r="O58" s="76">
        <v>0</v>
      </c>
      <c r="P58" s="76">
        <v>8500</v>
      </c>
      <c r="Q58" s="76">
        <v>0</v>
      </c>
      <c r="R58" s="76">
        <v>0</v>
      </c>
      <c r="S58" s="76">
        <v>7000</v>
      </c>
    </row>
    <row r="59" spans="2:19" ht="24.75" customHeight="1">
      <c r="B59" s="17" t="s">
        <v>51</v>
      </c>
      <c r="C59" s="76">
        <f t="shared" si="0"/>
        <v>0</v>
      </c>
      <c r="D59" s="75">
        <v>0</v>
      </c>
      <c r="E59" s="75">
        <v>0</v>
      </c>
      <c r="F59" s="75">
        <v>0</v>
      </c>
      <c r="G59" s="75">
        <v>0</v>
      </c>
      <c r="H59" s="75">
        <f t="shared" si="1"/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</row>
    <row r="60" spans="2:19" ht="24.75" customHeight="1">
      <c r="B60" s="17" t="s">
        <v>52</v>
      </c>
      <c r="C60" s="76">
        <f t="shared" si="0"/>
        <v>144100</v>
      </c>
      <c r="D60" s="75">
        <v>55600</v>
      </c>
      <c r="E60" s="75">
        <v>0</v>
      </c>
      <c r="F60" s="75">
        <v>0</v>
      </c>
      <c r="G60" s="75">
        <v>0</v>
      </c>
      <c r="H60" s="75">
        <f t="shared" si="1"/>
        <v>88500</v>
      </c>
      <c r="I60" s="76">
        <v>0</v>
      </c>
      <c r="J60" s="76">
        <v>5700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17500</v>
      </c>
      <c r="Q60" s="76">
        <v>0</v>
      </c>
      <c r="R60" s="76">
        <v>65300</v>
      </c>
      <c r="S60" s="76">
        <v>0</v>
      </c>
    </row>
    <row r="61" spans="2:19" ht="24.75" customHeight="1">
      <c r="B61" s="17" t="s">
        <v>53</v>
      </c>
      <c r="C61" s="76">
        <f t="shared" si="0"/>
        <v>5700</v>
      </c>
      <c r="D61" s="75">
        <v>0</v>
      </c>
      <c r="E61" s="75">
        <v>0</v>
      </c>
      <c r="F61" s="75">
        <v>0</v>
      </c>
      <c r="G61" s="75">
        <v>0</v>
      </c>
      <c r="H61" s="75">
        <f t="shared" si="1"/>
        <v>5700</v>
      </c>
      <c r="I61" s="76">
        <v>0</v>
      </c>
      <c r="J61" s="76">
        <v>5700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</row>
    <row r="62" spans="2:19" ht="24.75" customHeight="1">
      <c r="B62" s="17" t="s">
        <v>54</v>
      </c>
      <c r="C62" s="76">
        <f t="shared" si="0"/>
        <v>311600</v>
      </c>
      <c r="D62" s="75">
        <v>192200</v>
      </c>
      <c r="E62" s="75">
        <v>0</v>
      </c>
      <c r="F62" s="75">
        <v>0</v>
      </c>
      <c r="G62" s="75">
        <v>0</v>
      </c>
      <c r="H62" s="75">
        <f t="shared" si="1"/>
        <v>119400</v>
      </c>
      <c r="I62" s="76">
        <v>96000</v>
      </c>
      <c r="J62" s="76">
        <v>22400</v>
      </c>
      <c r="K62" s="76">
        <v>1000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</row>
    <row r="63" spans="2:19" ht="24.75" customHeight="1">
      <c r="B63" s="17" t="s">
        <v>55</v>
      </c>
      <c r="C63" s="76">
        <f t="shared" si="0"/>
        <v>137800</v>
      </c>
      <c r="D63" s="75">
        <v>0</v>
      </c>
      <c r="E63" s="75">
        <v>0</v>
      </c>
      <c r="F63" s="75">
        <v>0</v>
      </c>
      <c r="G63" s="75">
        <v>0</v>
      </c>
      <c r="H63" s="75">
        <f t="shared" si="1"/>
        <v>137800</v>
      </c>
      <c r="I63" s="76">
        <v>111900</v>
      </c>
      <c r="J63" s="76">
        <v>25900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</row>
    <row r="64" spans="2:19" ht="24.75" customHeight="1">
      <c r="B64" s="17" t="s">
        <v>56</v>
      </c>
      <c r="C64" s="76">
        <f t="shared" si="0"/>
        <v>416700</v>
      </c>
      <c r="D64" s="75">
        <v>300000</v>
      </c>
      <c r="E64" s="75">
        <v>0</v>
      </c>
      <c r="F64" s="75">
        <v>0</v>
      </c>
      <c r="G64" s="75">
        <v>0</v>
      </c>
      <c r="H64" s="75">
        <f t="shared" si="1"/>
        <v>116700</v>
      </c>
      <c r="I64" s="76">
        <v>29700.000000000004</v>
      </c>
      <c r="J64" s="76">
        <v>17000</v>
      </c>
      <c r="K64" s="76">
        <v>0</v>
      </c>
      <c r="L64" s="76">
        <v>0</v>
      </c>
      <c r="M64" s="76">
        <v>0</v>
      </c>
      <c r="N64" s="76">
        <v>70000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</row>
    <row r="65" spans="2:19" ht="24.75" customHeight="1">
      <c r="B65" s="17" t="s">
        <v>57</v>
      </c>
      <c r="C65" s="76">
        <f t="shared" si="0"/>
        <v>317100</v>
      </c>
      <c r="D65" s="75">
        <v>0</v>
      </c>
      <c r="E65" s="75">
        <v>0</v>
      </c>
      <c r="F65" s="75">
        <v>0</v>
      </c>
      <c r="G65" s="75">
        <v>0</v>
      </c>
      <c r="H65" s="75">
        <f t="shared" si="1"/>
        <v>317100</v>
      </c>
      <c r="I65" s="76">
        <v>176399.99999999997</v>
      </c>
      <c r="J65" s="76">
        <v>20700</v>
      </c>
      <c r="K65" s="76">
        <v>0</v>
      </c>
      <c r="L65" s="76">
        <v>0</v>
      </c>
      <c r="M65" s="76">
        <v>0</v>
      </c>
      <c r="N65" s="76">
        <v>120000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</row>
    <row r="66" spans="2:19" ht="24.75" customHeight="1">
      <c r="B66" s="17" t="s">
        <v>58</v>
      </c>
      <c r="C66" s="76">
        <f t="shared" si="0"/>
        <v>21800</v>
      </c>
      <c r="D66" s="75">
        <v>0</v>
      </c>
      <c r="E66" s="75">
        <v>0</v>
      </c>
      <c r="F66" s="75">
        <v>0</v>
      </c>
      <c r="G66" s="75">
        <v>0</v>
      </c>
      <c r="H66" s="75">
        <f t="shared" si="1"/>
        <v>21800</v>
      </c>
      <c r="I66" s="76">
        <v>6400</v>
      </c>
      <c r="J66" s="76">
        <v>15400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</row>
    <row r="67" spans="2:19" ht="24.75" customHeight="1">
      <c r="B67" s="17" t="s">
        <v>155</v>
      </c>
      <c r="C67" s="76">
        <f t="shared" si="0"/>
        <v>0</v>
      </c>
      <c r="D67" s="75">
        <v>0</v>
      </c>
      <c r="E67" s="75">
        <v>0</v>
      </c>
      <c r="F67" s="75">
        <v>0</v>
      </c>
      <c r="G67" s="75">
        <v>0</v>
      </c>
      <c r="H67" s="75">
        <f t="shared" si="1"/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</row>
    <row r="68" spans="2:19" ht="24.75" customHeight="1">
      <c r="B68" s="17" t="s">
        <v>156</v>
      </c>
      <c r="C68" s="76">
        <f t="shared" si="0"/>
        <v>0</v>
      </c>
      <c r="D68" s="75">
        <v>0</v>
      </c>
      <c r="E68" s="75">
        <v>0</v>
      </c>
      <c r="F68" s="75">
        <v>0</v>
      </c>
      <c r="G68" s="75">
        <v>0</v>
      </c>
      <c r="H68" s="75">
        <f t="shared" si="1"/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</row>
    <row r="69" spans="2:19" ht="24.75" customHeight="1">
      <c r="B69" s="17" t="s">
        <v>157</v>
      </c>
      <c r="C69" s="76">
        <f t="shared" si="0"/>
        <v>0</v>
      </c>
      <c r="D69" s="75">
        <v>0</v>
      </c>
      <c r="E69" s="75">
        <v>0</v>
      </c>
      <c r="F69" s="75">
        <v>0</v>
      </c>
      <c r="G69" s="75">
        <v>0</v>
      </c>
      <c r="H69" s="75">
        <f t="shared" si="1"/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>
        <v>0</v>
      </c>
      <c r="E70" s="75">
        <v>0</v>
      </c>
      <c r="F70" s="75">
        <v>0</v>
      </c>
      <c r="G70" s="75">
        <v>0</v>
      </c>
      <c r="H70" s="75">
        <f aca="true" t="shared" si="3" ref="H70:H115">SUM(I70:R70)</f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</row>
    <row r="71" spans="2:19" ht="24.75" customHeight="1">
      <c r="B71" s="17" t="s">
        <v>159</v>
      </c>
      <c r="C71" s="76">
        <f t="shared" si="2"/>
        <v>0</v>
      </c>
      <c r="D71" s="75">
        <v>0</v>
      </c>
      <c r="E71" s="75">
        <v>0</v>
      </c>
      <c r="F71" s="75">
        <v>0</v>
      </c>
      <c r="G71" s="75">
        <v>0</v>
      </c>
      <c r="H71" s="75">
        <f t="shared" si="3"/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</row>
    <row r="72" spans="2:19" ht="24.75" customHeight="1">
      <c r="B72" s="17" t="s">
        <v>160</v>
      </c>
      <c r="C72" s="76">
        <f t="shared" si="2"/>
        <v>0</v>
      </c>
      <c r="D72" s="75">
        <v>0</v>
      </c>
      <c r="E72" s="75">
        <v>0</v>
      </c>
      <c r="F72" s="75">
        <v>0</v>
      </c>
      <c r="G72" s="75">
        <v>0</v>
      </c>
      <c r="H72" s="75">
        <f t="shared" si="3"/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</row>
    <row r="73" spans="2:19" ht="24.75" customHeight="1">
      <c r="B73" s="17" t="s">
        <v>109</v>
      </c>
      <c r="C73" s="76">
        <f t="shared" si="2"/>
        <v>0</v>
      </c>
      <c r="D73" s="75">
        <v>0</v>
      </c>
      <c r="E73" s="75">
        <v>0</v>
      </c>
      <c r="F73" s="75">
        <v>0</v>
      </c>
      <c r="G73" s="75">
        <v>0</v>
      </c>
      <c r="H73" s="75">
        <f t="shared" si="3"/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</row>
    <row r="74" spans="2:19" ht="24.75" customHeight="1">
      <c r="B74" s="17" t="s">
        <v>110</v>
      </c>
      <c r="C74" s="76">
        <f t="shared" si="2"/>
        <v>0</v>
      </c>
      <c r="D74" s="75">
        <v>0</v>
      </c>
      <c r="E74" s="75">
        <v>0</v>
      </c>
      <c r="F74" s="75">
        <v>0</v>
      </c>
      <c r="G74" s="75">
        <v>0</v>
      </c>
      <c r="H74" s="75">
        <f t="shared" si="3"/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</row>
    <row r="75" spans="2:19" ht="24.75" customHeight="1">
      <c r="B75" s="17" t="s">
        <v>111</v>
      </c>
      <c r="C75" s="76">
        <f t="shared" si="2"/>
        <v>0</v>
      </c>
      <c r="D75" s="75">
        <v>0</v>
      </c>
      <c r="E75" s="75">
        <v>0</v>
      </c>
      <c r="F75" s="75">
        <v>0</v>
      </c>
      <c r="G75" s="75">
        <v>0</v>
      </c>
      <c r="H75" s="75">
        <f t="shared" si="3"/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</row>
    <row r="76" spans="2:19" ht="24.75" customHeight="1">
      <c r="B76" s="17" t="s">
        <v>112</v>
      </c>
      <c r="C76" s="76">
        <f t="shared" si="2"/>
        <v>0</v>
      </c>
      <c r="D76" s="75">
        <v>0</v>
      </c>
      <c r="E76" s="75">
        <v>0</v>
      </c>
      <c r="F76" s="75">
        <v>0</v>
      </c>
      <c r="G76" s="75">
        <v>0</v>
      </c>
      <c r="H76" s="75">
        <f t="shared" si="3"/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</row>
    <row r="77" spans="2:19" ht="24.75" customHeight="1">
      <c r="B77" s="17" t="s">
        <v>59</v>
      </c>
      <c r="C77" s="76">
        <f t="shared" si="2"/>
        <v>0</v>
      </c>
      <c r="D77" s="75">
        <v>0</v>
      </c>
      <c r="E77" s="75">
        <v>0</v>
      </c>
      <c r="F77" s="75">
        <v>0</v>
      </c>
      <c r="G77" s="75">
        <v>0</v>
      </c>
      <c r="H77" s="75">
        <f t="shared" si="3"/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</row>
    <row r="78" spans="2:19" ht="24.75" customHeight="1">
      <c r="B78" s="17" t="s">
        <v>113</v>
      </c>
      <c r="C78" s="76">
        <f t="shared" si="2"/>
        <v>0</v>
      </c>
      <c r="D78" s="75">
        <v>0</v>
      </c>
      <c r="E78" s="75">
        <v>0</v>
      </c>
      <c r="F78" s="75">
        <v>0</v>
      </c>
      <c r="G78" s="75">
        <v>0</v>
      </c>
      <c r="H78" s="75">
        <f t="shared" si="3"/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</row>
    <row r="79" spans="2:19" ht="24.75" customHeight="1">
      <c r="B79" s="17" t="s">
        <v>114</v>
      </c>
      <c r="C79" s="76">
        <f t="shared" si="2"/>
        <v>0</v>
      </c>
      <c r="D79" s="75">
        <v>0</v>
      </c>
      <c r="E79" s="75">
        <v>0</v>
      </c>
      <c r="F79" s="75">
        <v>0</v>
      </c>
      <c r="G79" s="75">
        <v>0</v>
      </c>
      <c r="H79" s="75">
        <f t="shared" si="3"/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</row>
    <row r="80" spans="2:19" ht="24.75" customHeight="1">
      <c r="B80" s="17" t="s">
        <v>76</v>
      </c>
      <c r="C80" s="76">
        <f t="shared" si="2"/>
        <v>400000</v>
      </c>
      <c r="D80" s="75">
        <v>400000</v>
      </c>
      <c r="E80" s="75">
        <v>0</v>
      </c>
      <c r="F80" s="75">
        <v>0</v>
      </c>
      <c r="G80" s="75">
        <v>0</v>
      </c>
      <c r="H80" s="75">
        <f t="shared" si="3"/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</row>
    <row r="81" spans="2:19" ht="24.75" customHeight="1">
      <c r="B81" s="17" t="s">
        <v>122</v>
      </c>
      <c r="C81" s="76">
        <f t="shared" si="2"/>
        <v>0</v>
      </c>
      <c r="D81" s="75">
        <v>0</v>
      </c>
      <c r="E81" s="75">
        <v>0</v>
      </c>
      <c r="F81" s="75">
        <v>0</v>
      </c>
      <c r="G81" s="75">
        <v>0</v>
      </c>
      <c r="H81" s="75">
        <f t="shared" si="3"/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</row>
    <row r="82" spans="2:19" ht="24.75" customHeight="1">
      <c r="B82" s="17" t="s">
        <v>123</v>
      </c>
      <c r="C82" s="76">
        <f t="shared" si="2"/>
        <v>0</v>
      </c>
      <c r="D82" s="75">
        <v>0</v>
      </c>
      <c r="E82" s="75">
        <v>0</v>
      </c>
      <c r="F82" s="75">
        <v>0</v>
      </c>
      <c r="G82" s="75">
        <v>0</v>
      </c>
      <c r="H82" s="75">
        <f t="shared" si="3"/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</row>
    <row r="83" spans="2:19" ht="24.75" customHeight="1">
      <c r="B83" s="17" t="s">
        <v>124</v>
      </c>
      <c r="C83" s="76">
        <f t="shared" si="2"/>
        <v>0</v>
      </c>
      <c r="D83" s="75">
        <v>0</v>
      </c>
      <c r="E83" s="75">
        <v>0</v>
      </c>
      <c r="F83" s="75">
        <v>0</v>
      </c>
      <c r="G83" s="75">
        <v>0</v>
      </c>
      <c r="H83" s="75">
        <f t="shared" si="3"/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</row>
    <row r="84" spans="2:19" ht="24.75" customHeight="1">
      <c r="B84" s="17" t="s">
        <v>125</v>
      </c>
      <c r="C84" s="76">
        <f t="shared" si="2"/>
        <v>0</v>
      </c>
      <c r="D84" s="75">
        <v>0</v>
      </c>
      <c r="E84" s="75">
        <v>0</v>
      </c>
      <c r="F84" s="75">
        <v>0</v>
      </c>
      <c r="G84" s="75">
        <v>0</v>
      </c>
      <c r="H84" s="75">
        <f t="shared" si="3"/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</row>
    <row r="85" spans="2:19" ht="24.75" customHeight="1">
      <c r="B85" s="17" t="s">
        <v>126</v>
      </c>
      <c r="C85" s="76">
        <f t="shared" si="2"/>
        <v>0</v>
      </c>
      <c r="D85" s="75">
        <v>0</v>
      </c>
      <c r="E85" s="75">
        <v>0</v>
      </c>
      <c r="F85" s="75">
        <v>0</v>
      </c>
      <c r="G85" s="75">
        <v>0</v>
      </c>
      <c r="H85" s="75">
        <f t="shared" si="3"/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</row>
    <row r="86" spans="2:19" ht="24.75" customHeight="1">
      <c r="B86" s="17" t="s">
        <v>161</v>
      </c>
      <c r="C86" s="76">
        <f t="shared" si="2"/>
        <v>0</v>
      </c>
      <c r="D86" s="75">
        <v>0</v>
      </c>
      <c r="E86" s="75">
        <v>0</v>
      </c>
      <c r="F86" s="75">
        <v>0</v>
      </c>
      <c r="G86" s="75">
        <v>0</v>
      </c>
      <c r="H86" s="75">
        <f t="shared" si="3"/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</row>
    <row r="87" spans="2:19" ht="24.75" customHeight="1">
      <c r="B87" s="17" t="s">
        <v>127</v>
      </c>
      <c r="C87" s="76">
        <f t="shared" si="2"/>
        <v>0</v>
      </c>
      <c r="D87" s="75">
        <v>0</v>
      </c>
      <c r="E87" s="75">
        <v>0</v>
      </c>
      <c r="F87" s="75">
        <v>0</v>
      </c>
      <c r="G87" s="75">
        <v>0</v>
      </c>
      <c r="H87" s="75">
        <f t="shared" si="3"/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</row>
    <row r="88" spans="2:19" ht="24.75" customHeight="1">
      <c r="B88" s="17" t="s">
        <v>128</v>
      </c>
      <c r="C88" s="76">
        <f t="shared" si="2"/>
        <v>0</v>
      </c>
      <c r="D88" s="75">
        <v>0</v>
      </c>
      <c r="E88" s="75">
        <v>0</v>
      </c>
      <c r="F88" s="75">
        <v>0</v>
      </c>
      <c r="G88" s="75">
        <v>0</v>
      </c>
      <c r="H88" s="75">
        <f t="shared" si="3"/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</row>
    <row r="89" spans="2:19" ht="24.75" customHeight="1">
      <c r="B89" s="17" t="s">
        <v>129</v>
      </c>
      <c r="C89" s="76">
        <f t="shared" si="2"/>
        <v>0</v>
      </c>
      <c r="D89" s="75">
        <v>0</v>
      </c>
      <c r="E89" s="75">
        <v>0</v>
      </c>
      <c r="F89" s="75">
        <v>0</v>
      </c>
      <c r="G89" s="75">
        <v>0</v>
      </c>
      <c r="H89" s="75">
        <f t="shared" si="3"/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</row>
    <row r="90" spans="2:19" ht="24.75" customHeight="1">
      <c r="B90" s="17" t="s">
        <v>106</v>
      </c>
      <c r="C90" s="76">
        <f t="shared" si="2"/>
        <v>1326000</v>
      </c>
      <c r="D90" s="75">
        <v>0</v>
      </c>
      <c r="E90" s="75">
        <v>0</v>
      </c>
      <c r="F90" s="75">
        <v>0</v>
      </c>
      <c r="G90" s="75">
        <v>0</v>
      </c>
      <c r="H90" s="75">
        <f t="shared" si="3"/>
        <v>1326000</v>
      </c>
      <c r="I90" s="76">
        <v>612500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713500</v>
      </c>
      <c r="R90" s="76">
        <v>0</v>
      </c>
      <c r="S90" s="76">
        <v>0</v>
      </c>
    </row>
    <row r="91" spans="2:19" ht="24.75" customHeight="1">
      <c r="B91" s="17" t="s">
        <v>170</v>
      </c>
      <c r="C91" s="76">
        <f t="shared" si="2"/>
        <v>0</v>
      </c>
      <c r="D91" s="75">
        <v>0</v>
      </c>
      <c r="E91" s="75">
        <v>0</v>
      </c>
      <c r="F91" s="75">
        <v>0</v>
      </c>
      <c r="G91" s="75">
        <v>0</v>
      </c>
      <c r="H91" s="75">
        <f t="shared" si="3"/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</row>
    <row r="92" spans="2:19" ht="24.75" customHeight="1">
      <c r="B92" s="17" t="s">
        <v>104</v>
      </c>
      <c r="C92" s="76">
        <f t="shared" si="2"/>
        <v>452200</v>
      </c>
      <c r="D92" s="75">
        <v>452200</v>
      </c>
      <c r="E92" s="75">
        <v>0</v>
      </c>
      <c r="F92" s="75">
        <v>0</v>
      </c>
      <c r="G92" s="75">
        <v>0</v>
      </c>
      <c r="H92" s="75">
        <f t="shared" si="3"/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</row>
    <row r="93" spans="2:19" ht="24.75" customHeight="1">
      <c r="B93" s="17" t="s">
        <v>165</v>
      </c>
      <c r="C93" s="76">
        <f t="shared" si="2"/>
        <v>0</v>
      </c>
      <c r="D93" s="75">
        <v>0</v>
      </c>
      <c r="E93" s="75">
        <v>0</v>
      </c>
      <c r="F93" s="75">
        <v>0</v>
      </c>
      <c r="G93" s="75">
        <v>0</v>
      </c>
      <c r="H93" s="75">
        <f t="shared" si="3"/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</row>
    <row r="94" spans="2:19" ht="24.75" customHeight="1">
      <c r="B94" s="17" t="s">
        <v>105</v>
      </c>
      <c r="C94" s="76">
        <f t="shared" si="2"/>
        <v>0</v>
      </c>
      <c r="D94" s="75">
        <v>0</v>
      </c>
      <c r="E94" s="75">
        <v>0</v>
      </c>
      <c r="F94" s="75">
        <v>0</v>
      </c>
      <c r="G94" s="75">
        <v>0</v>
      </c>
      <c r="H94" s="75">
        <f t="shared" si="3"/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</row>
    <row r="95" spans="2:19" ht="24.75" customHeight="1">
      <c r="B95" s="17" t="s">
        <v>60</v>
      </c>
      <c r="C95" s="76">
        <f t="shared" si="2"/>
        <v>0</v>
      </c>
      <c r="D95" s="75">
        <v>0</v>
      </c>
      <c r="E95" s="75">
        <v>0</v>
      </c>
      <c r="F95" s="75">
        <v>0</v>
      </c>
      <c r="G95" s="75">
        <v>0</v>
      </c>
      <c r="H95" s="75">
        <f t="shared" si="3"/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</row>
    <row r="96" spans="2:19" ht="24.75" customHeight="1">
      <c r="B96" s="17" t="s">
        <v>115</v>
      </c>
      <c r="C96" s="76">
        <f t="shared" si="2"/>
        <v>0</v>
      </c>
      <c r="D96" s="75">
        <v>0</v>
      </c>
      <c r="E96" s="75">
        <v>0</v>
      </c>
      <c r="F96" s="75">
        <v>0</v>
      </c>
      <c r="G96" s="75">
        <v>0</v>
      </c>
      <c r="H96" s="75">
        <f t="shared" si="3"/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</row>
    <row r="97" spans="2:19" ht="24.75" customHeight="1">
      <c r="B97" s="17" t="s">
        <v>61</v>
      </c>
      <c r="C97" s="76">
        <f t="shared" si="2"/>
        <v>0</v>
      </c>
      <c r="D97" s="75">
        <v>0</v>
      </c>
      <c r="E97" s="75">
        <v>0</v>
      </c>
      <c r="F97" s="75">
        <v>0</v>
      </c>
      <c r="G97" s="75">
        <v>0</v>
      </c>
      <c r="H97" s="75">
        <f t="shared" si="3"/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</row>
    <row r="98" spans="2:19" ht="24.75" customHeight="1">
      <c r="B98" s="17" t="s">
        <v>62</v>
      </c>
      <c r="C98" s="76">
        <f t="shared" si="2"/>
        <v>0</v>
      </c>
      <c r="D98" s="75">
        <v>0</v>
      </c>
      <c r="E98" s="75">
        <v>0</v>
      </c>
      <c r="F98" s="75">
        <v>0</v>
      </c>
      <c r="G98" s="75">
        <v>0</v>
      </c>
      <c r="H98" s="75">
        <f t="shared" si="3"/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</row>
    <row r="99" spans="2:19" ht="24.75" customHeight="1">
      <c r="B99" s="17" t="s">
        <v>63</v>
      </c>
      <c r="C99" s="76">
        <f t="shared" si="2"/>
        <v>0</v>
      </c>
      <c r="D99" s="75">
        <v>0</v>
      </c>
      <c r="E99" s="75">
        <v>0</v>
      </c>
      <c r="F99" s="75">
        <v>0</v>
      </c>
      <c r="G99" s="75">
        <v>0</v>
      </c>
      <c r="H99" s="75">
        <f t="shared" si="3"/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</row>
    <row r="100" spans="2:19" ht="24.75" customHeight="1">
      <c r="B100" s="17" t="s">
        <v>64</v>
      </c>
      <c r="C100" s="76">
        <f t="shared" si="2"/>
        <v>0</v>
      </c>
      <c r="D100" s="75">
        <v>0</v>
      </c>
      <c r="E100" s="75">
        <v>0</v>
      </c>
      <c r="F100" s="75">
        <v>0</v>
      </c>
      <c r="G100" s="75">
        <v>0</v>
      </c>
      <c r="H100" s="75">
        <f t="shared" si="3"/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</row>
    <row r="101" spans="2:19" ht="24.75" customHeight="1">
      <c r="B101" s="17" t="s">
        <v>65</v>
      </c>
      <c r="C101" s="76">
        <f t="shared" si="2"/>
        <v>0</v>
      </c>
      <c r="D101" s="75">
        <v>0</v>
      </c>
      <c r="E101" s="75">
        <v>0</v>
      </c>
      <c r="F101" s="75">
        <v>0</v>
      </c>
      <c r="G101" s="75">
        <v>0</v>
      </c>
      <c r="H101" s="75">
        <f t="shared" si="3"/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</row>
    <row r="102" spans="2:19" ht="24.75" customHeight="1">
      <c r="B102" s="17" t="s">
        <v>116</v>
      </c>
      <c r="C102" s="76">
        <f t="shared" si="2"/>
        <v>0</v>
      </c>
      <c r="D102" s="75">
        <v>0</v>
      </c>
      <c r="E102" s="75">
        <v>0</v>
      </c>
      <c r="F102" s="75">
        <v>0</v>
      </c>
      <c r="G102" s="75">
        <v>0</v>
      </c>
      <c r="H102" s="75">
        <f t="shared" si="3"/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</row>
    <row r="103" spans="2:19" ht="24.75" customHeight="1">
      <c r="B103" s="17" t="s">
        <v>130</v>
      </c>
      <c r="C103" s="76">
        <f t="shared" si="2"/>
        <v>0</v>
      </c>
      <c r="D103" s="75">
        <v>0</v>
      </c>
      <c r="E103" s="75">
        <v>0</v>
      </c>
      <c r="F103" s="75">
        <v>0</v>
      </c>
      <c r="G103" s="75">
        <v>0</v>
      </c>
      <c r="H103" s="75">
        <f t="shared" si="3"/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</row>
    <row r="104" spans="2:19" ht="24.75" customHeight="1">
      <c r="B104" s="17" t="s">
        <v>162</v>
      </c>
      <c r="C104" s="76">
        <f t="shared" si="2"/>
        <v>243500</v>
      </c>
      <c r="D104" s="75">
        <v>0</v>
      </c>
      <c r="E104" s="75">
        <v>0</v>
      </c>
      <c r="F104" s="75">
        <v>0</v>
      </c>
      <c r="G104" s="75">
        <v>0</v>
      </c>
      <c r="H104" s="75">
        <f t="shared" si="3"/>
        <v>243500</v>
      </c>
      <c r="I104" s="76">
        <v>243500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</row>
    <row r="105" spans="2:19" ht="24.75" customHeight="1">
      <c r="B105" s="17" t="s">
        <v>117</v>
      </c>
      <c r="C105" s="76">
        <f t="shared" si="2"/>
        <v>0</v>
      </c>
      <c r="D105" s="75">
        <v>0</v>
      </c>
      <c r="E105" s="75">
        <v>0</v>
      </c>
      <c r="F105" s="75">
        <v>0</v>
      </c>
      <c r="G105" s="75">
        <v>0</v>
      </c>
      <c r="H105" s="75">
        <f t="shared" si="3"/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</row>
    <row r="106" spans="2:19" ht="24.75" customHeight="1">
      <c r="B106" s="17" t="s">
        <v>118</v>
      </c>
      <c r="C106" s="76">
        <f t="shared" si="2"/>
        <v>0</v>
      </c>
      <c r="D106" s="75">
        <v>0</v>
      </c>
      <c r="E106" s="75">
        <v>0</v>
      </c>
      <c r="F106" s="75">
        <v>0</v>
      </c>
      <c r="G106" s="75">
        <v>0</v>
      </c>
      <c r="H106" s="75">
        <f t="shared" si="3"/>
        <v>0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</row>
    <row r="107" spans="2:19" ht="24.75" customHeight="1">
      <c r="B107" s="17" t="s">
        <v>131</v>
      </c>
      <c r="C107" s="76">
        <f t="shared" si="2"/>
        <v>0</v>
      </c>
      <c r="D107" s="75">
        <v>0</v>
      </c>
      <c r="E107" s="75">
        <v>0</v>
      </c>
      <c r="F107" s="75">
        <v>0</v>
      </c>
      <c r="G107" s="75">
        <v>0</v>
      </c>
      <c r="H107" s="75">
        <f t="shared" si="3"/>
        <v>0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</row>
    <row r="108" spans="2:19" ht="24.75" customHeight="1">
      <c r="B108" s="17" t="s">
        <v>132</v>
      </c>
      <c r="C108" s="76">
        <f t="shared" si="2"/>
        <v>0</v>
      </c>
      <c r="D108" s="75">
        <v>0</v>
      </c>
      <c r="E108" s="75">
        <v>0</v>
      </c>
      <c r="F108" s="75">
        <v>0</v>
      </c>
      <c r="G108" s="75">
        <v>0</v>
      </c>
      <c r="H108" s="75">
        <f t="shared" si="3"/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</row>
    <row r="109" spans="2:19" ht="24.75" customHeight="1">
      <c r="B109" s="17" t="s">
        <v>163</v>
      </c>
      <c r="C109" s="76">
        <f t="shared" si="2"/>
        <v>89000</v>
      </c>
      <c r="D109" s="75">
        <v>0</v>
      </c>
      <c r="E109" s="75">
        <v>0</v>
      </c>
      <c r="F109" s="75">
        <v>0</v>
      </c>
      <c r="G109" s="75">
        <v>0</v>
      </c>
      <c r="H109" s="75">
        <f t="shared" si="3"/>
        <v>89000</v>
      </c>
      <c r="I109" s="76">
        <v>0</v>
      </c>
      <c r="J109" s="76">
        <v>0</v>
      </c>
      <c r="K109" s="76">
        <v>83900</v>
      </c>
      <c r="L109" s="76">
        <v>0</v>
      </c>
      <c r="M109" s="76">
        <v>5100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</row>
    <row r="110" spans="2:19" ht="24.75" customHeight="1">
      <c r="B110" s="17" t="s">
        <v>119</v>
      </c>
      <c r="C110" s="76">
        <f t="shared" si="2"/>
        <v>0</v>
      </c>
      <c r="D110" s="75">
        <v>0</v>
      </c>
      <c r="E110" s="75">
        <v>0</v>
      </c>
      <c r="F110" s="75">
        <v>0</v>
      </c>
      <c r="G110" s="75">
        <v>0</v>
      </c>
      <c r="H110" s="75">
        <f t="shared" si="3"/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</row>
    <row r="111" spans="2:19" ht="24.75" customHeight="1">
      <c r="B111" s="17" t="s">
        <v>133</v>
      </c>
      <c r="C111" s="76">
        <f t="shared" si="2"/>
        <v>0</v>
      </c>
      <c r="D111" s="75">
        <v>0</v>
      </c>
      <c r="E111" s="75">
        <v>0</v>
      </c>
      <c r="F111" s="75">
        <v>0</v>
      </c>
      <c r="G111" s="75">
        <v>0</v>
      </c>
      <c r="H111" s="75">
        <f t="shared" si="3"/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</row>
    <row r="112" spans="2:19" ht="24.75" customHeight="1">
      <c r="B112" s="17" t="s">
        <v>120</v>
      </c>
      <c r="C112" s="76">
        <f t="shared" si="2"/>
        <v>0</v>
      </c>
      <c r="D112" s="75">
        <v>0</v>
      </c>
      <c r="E112" s="75">
        <v>0</v>
      </c>
      <c r="F112" s="75">
        <v>0</v>
      </c>
      <c r="G112" s="75">
        <v>0</v>
      </c>
      <c r="H112" s="75">
        <f t="shared" si="3"/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</row>
    <row r="113" spans="2:19" ht="24.75" customHeight="1">
      <c r="B113" s="17" t="s">
        <v>121</v>
      </c>
      <c r="C113" s="76">
        <f t="shared" si="2"/>
        <v>0</v>
      </c>
      <c r="D113" s="75">
        <v>0</v>
      </c>
      <c r="E113" s="75">
        <v>0</v>
      </c>
      <c r="F113" s="75">
        <v>0</v>
      </c>
      <c r="G113" s="75">
        <v>0</v>
      </c>
      <c r="H113" s="75">
        <f t="shared" si="3"/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</row>
    <row r="114" spans="2:19" ht="24.75" customHeight="1">
      <c r="B114" s="17" t="s">
        <v>151</v>
      </c>
      <c r="C114" s="76">
        <f>SUM(D114:H114,S114)</f>
        <v>0</v>
      </c>
      <c r="D114" s="75">
        <v>0</v>
      </c>
      <c r="E114" s="75">
        <v>0</v>
      </c>
      <c r="F114" s="75">
        <v>0</v>
      </c>
      <c r="G114" s="75">
        <v>0</v>
      </c>
      <c r="H114" s="75">
        <f t="shared" si="3"/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</row>
    <row r="115" spans="2:19" ht="24.75" customHeight="1">
      <c r="B115" s="17" t="s">
        <v>175</v>
      </c>
      <c r="C115" s="76">
        <f t="shared" si="2"/>
        <v>0</v>
      </c>
      <c r="D115" s="75">
        <v>0</v>
      </c>
      <c r="E115" s="75">
        <v>0</v>
      </c>
      <c r="F115" s="75">
        <v>0</v>
      </c>
      <c r="G115" s="75">
        <v>0</v>
      </c>
      <c r="H115" s="75">
        <f t="shared" si="3"/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47135700</v>
      </c>
      <c r="D117" s="15">
        <f t="shared" si="4"/>
        <v>12586900</v>
      </c>
      <c r="E117" s="15">
        <f t="shared" si="4"/>
        <v>20000</v>
      </c>
      <c r="F117" s="15">
        <f t="shared" si="4"/>
        <v>1845200</v>
      </c>
      <c r="G117" s="15">
        <f t="shared" si="4"/>
        <v>3122200</v>
      </c>
      <c r="H117" s="15">
        <f t="shared" si="4"/>
        <v>29561400</v>
      </c>
      <c r="I117" s="15">
        <f t="shared" si="4"/>
        <v>13283100</v>
      </c>
      <c r="J117" s="15">
        <f t="shared" si="4"/>
        <v>4489100</v>
      </c>
      <c r="K117" s="15">
        <f t="shared" si="4"/>
        <v>299400</v>
      </c>
      <c r="L117" s="15">
        <f t="shared" si="4"/>
        <v>112199.99999999999</v>
      </c>
      <c r="M117" s="15">
        <f t="shared" si="4"/>
        <v>52000</v>
      </c>
      <c r="N117" s="15">
        <f t="shared" si="4"/>
        <v>3497600</v>
      </c>
      <c r="O117" s="15">
        <f t="shared" si="4"/>
        <v>29900</v>
      </c>
      <c r="P117" s="15">
        <f t="shared" si="4"/>
        <v>12500</v>
      </c>
      <c r="Q117" s="15">
        <f>SUBTOTAL(9,Q5:Q43)</f>
        <v>7735000</v>
      </c>
      <c r="R117" s="15">
        <f>SUBTOTAL(9,R5:R43)</f>
        <v>50600</v>
      </c>
      <c r="S117" s="15">
        <f t="shared" si="4"/>
        <v>0</v>
      </c>
    </row>
    <row r="118" spans="2:19" ht="24.75" customHeight="1">
      <c r="B118" s="17" t="s">
        <v>73</v>
      </c>
      <c r="C118" s="15">
        <f aca="true" t="shared" si="5" ref="C118:S118">SUBTOTAL(9,C44:C66)</f>
        <v>3520300</v>
      </c>
      <c r="D118" s="15">
        <f t="shared" si="5"/>
        <v>1649000</v>
      </c>
      <c r="E118" s="15">
        <f t="shared" si="5"/>
        <v>0</v>
      </c>
      <c r="F118" s="15">
        <f t="shared" si="5"/>
        <v>18600</v>
      </c>
      <c r="G118" s="15">
        <f t="shared" si="5"/>
        <v>0</v>
      </c>
      <c r="H118" s="15">
        <f t="shared" si="5"/>
        <v>1845700</v>
      </c>
      <c r="I118" s="15">
        <f t="shared" si="5"/>
        <v>834500</v>
      </c>
      <c r="J118" s="15">
        <f t="shared" si="5"/>
        <v>330100</v>
      </c>
      <c r="K118" s="15">
        <f t="shared" si="5"/>
        <v>85500</v>
      </c>
      <c r="L118" s="15">
        <f t="shared" si="5"/>
        <v>34900</v>
      </c>
      <c r="M118" s="15">
        <f t="shared" si="5"/>
        <v>82400</v>
      </c>
      <c r="N118" s="15">
        <f t="shared" si="5"/>
        <v>297000</v>
      </c>
      <c r="O118" s="15">
        <f t="shared" si="5"/>
        <v>0</v>
      </c>
      <c r="P118" s="15">
        <f t="shared" si="5"/>
        <v>116000</v>
      </c>
      <c r="Q118" s="15">
        <f>SUBTOTAL(9,Q44:Q66)</f>
        <v>0</v>
      </c>
      <c r="R118" s="15">
        <f>SUBTOTAL(9,R44:R66)</f>
        <v>65300</v>
      </c>
      <c r="S118" s="15">
        <f t="shared" si="5"/>
        <v>7000</v>
      </c>
    </row>
    <row r="119" spans="2:19" ht="24.75" customHeight="1">
      <c r="B119" s="17" t="s">
        <v>89</v>
      </c>
      <c r="C119" s="15">
        <f aca="true" t="shared" si="6" ref="C119:S119">SUBTOTAL(9,C67:C115)</f>
        <v>2510700</v>
      </c>
      <c r="D119" s="15">
        <f t="shared" si="6"/>
        <v>852200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1658500</v>
      </c>
      <c r="I119" s="15">
        <f t="shared" si="6"/>
        <v>856000</v>
      </c>
      <c r="J119" s="15">
        <f t="shared" si="6"/>
        <v>0</v>
      </c>
      <c r="K119" s="15">
        <f t="shared" si="6"/>
        <v>83900</v>
      </c>
      <c r="L119" s="15">
        <f t="shared" si="6"/>
        <v>0</v>
      </c>
      <c r="M119" s="15">
        <f t="shared" si="6"/>
        <v>5100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713500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53166700</v>
      </c>
      <c r="D120" s="15">
        <f>SUM(D117:D119)</f>
        <v>15088100</v>
      </c>
      <c r="E120" s="15">
        <f>SUM(E117:E119)</f>
        <v>20000</v>
      </c>
      <c r="F120" s="15">
        <f>SUM(F117:F119)</f>
        <v>1863800</v>
      </c>
      <c r="G120" s="15">
        <f>SUM(G117:G119)</f>
        <v>3122200</v>
      </c>
      <c r="H120" s="15">
        <f aca="true" t="shared" si="7" ref="H120:P120">SUM(H117:H119)</f>
        <v>33065600</v>
      </c>
      <c r="I120" s="15">
        <f t="shared" si="7"/>
        <v>14973600</v>
      </c>
      <c r="J120" s="15">
        <f t="shared" si="7"/>
        <v>4819200</v>
      </c>
      <c r="K120" s="15">
        <f t="shared" si="7"/>
        <v>468800</v>
      </c>
      <c r="L120" s="15">
        <f t="shared" si="7"/>
        <v>147100</v>
      </c>
      <c r="M120" s="15">
        <f t="shared" si="7"/>
        <v>139500</v>
      </c>
      <c r="N120" s="15">
        <f t="shared" si="7"/>
        <v>3794600</v>
      </c>
      <c r="O120" s="15">
        <f t="shared" si="7"/>
        <v>29900</v>
      </c>
      <c r="P120" s="15">
        <f t="shared" si="7"/>
        <v>128500</v>
      </c>
      <c r="Q120" s="15">
        <f>SUM(Q117:Q119)</f>
        <v>8448500</v>
      </c>
      <c r="R120" s="15">
        <f>SUM(R117:R119)</f>
        <v>115900</v>
      </c>
      <c r="S120" s="15">
        <f>SUM(S117:S119)</f>
        <v>7000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37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2021-03-29T02:04:42Z</cp:lastPrinted>
  <dcterms:created xsi:type="dcterms:W3CDTF">2009-10-06T06:42:25Z</dcterms:created>
  <dcterms:modified xsi:type="dcterms:W3CDTF">2021-09-13T01:24:18Z</dcterms:modified>
  <cp:category/>
  <cp:version/>
  <cp:contentType/>
  <cp:contentStatus/>
</cp:coreProperties>
</file>