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672FC704-4F99-4203-AE4F-64385F80E178}" xr6:coauthVersionLast="47" xr6:coauthVersionMax="47" xr10:uidLastSave="{00000000-0000-0000-0000-000000000000}"/>
  <bookViews>
    <workbookView xWindow="28680" yWindow="-1245" windowWidth="29040" windowHeight="157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<sst xmlns="http://schemas.openxmlformats.org/spreadsheetml/2006/main" count="1280" uniqueCount="759">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</sst>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0" fontId="79" fillId="2" borderId="0" xfId="9" applyFont="1" applyFill="1" applyAlignment="1">
      <alignment horizontal="left" vertical="center"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38" fontId="79" fillId="2" borderId="2" xfId="13" applyFont="1" applyFill="1" applyBorder="1" applyAlignment="1">
      <alignment horizontal="left" vertical="top" wrapText="1"/>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167" xfId="9" applyFont="1" applyBorder="1" applyAlignment="1">
      <alignment horizontal="center" vertical="center"/>
    </xf>
    <xf numFmtId="0" fontId="54" fillId="0" borderId="224" xfId="9" applyFont="1" applyBorder="1" applyAlignment="1">
      <alignment horizontal="center" vertical="center"/>
    </xf>
    <xf numFmtId="0" fontId="54" fillId="0" borderId="0" xfId="9" applyFont="1" applyAlignment="1">
      <alignment horizontal="center" vertical="center"/>
    </xf>
    <xf numFmtId="0" fontId="54" fillId="0" borderId="225" xfId="9" applyFont="1" applyBorder="1" applyAlignment="1">
      <alignment horizontal="center" vertical="center"/>
    </xf>
    <xf numFmtId="178" fontId="54" fillId="0" borderId="186" xfId="9" applyNumberFormat="1" applyFont="1" applyBorder="1" applyAlignment="1">
      <alignment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0" fontId="54" fillId="0" borderId="226"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90" xfId="9" applyFont="1" applyBorder="1" applyAlignment="1">
      <alignment horizontal="center" vertical="center"/>
    </xf>
    <xf numFmtId="0" fontId="54" fillId="0" borderId="210" xfId="9" applyFont="1" applyBorder="1" applyAlignment="1">
      <alignment horizontal="center" vertical="center"/>
    </xf>
    <xf numFmtId="0" fontId="54" fillId="0" borderId="215" xfId="9" applyFont="1" applyBorder="1" applyAlignment="1">
      <alignment horizontal="center"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54" fillId="0" borderId="161" xfId="9" applyFont="1" applyBorder="1" applyAlignment="1">
      <alignment horizontal="center"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8" xfId="9" applyFont="1" applyBorder="1" applyAlignment="1">
      <alignment horizontal="left" vertical="top" wrapText="1"/>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left" vertical="top" wrapText="1"/>
    </xf>
    <xf numFmtId="0" fontId="54" fillId="0" borderId="170" xfId="9" applyFont="1" applyBorder="1" applyAlignment="1">
      <alignment horizontal="center" vertical="center" wrapText="1"/>
    </xf>
    <xf numFmtId="0" fontId="54" fillId="0" borderId="170" xfId="9" applyFont="1" applyBorder="1" applyAlignment="1">
      <alignment horizontal="center" vertical="center"/>
    </xf>
    <xf numFmtId="0" fontId="75" fillId="0" borderId="170" xfId="9" applyFont="1"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75" fillId="0" borderId="161" xfId="9" applyFont="1" applyBorder="1" applyAlignment="1">
      <alignment horizontal="center"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85" xfId="13" applyFont="1" applyFill="1" applyBorder="1" applyAlignment="1">
      <alignment vertical="center"/>
    </xf>
    <xf numFmtId="0" fontId="54" fillId="0" borderId="198" xfId="9" applyFont="1" applyBorder="1" applyAlignment="1">
      <alignment horizontal="center" vertical="center" wrapText="1"/>
    </xf>
    <xf numFmtId="0" fontId="54" fillId="0" borderId="198" xfId="9" applyFont="1" applyBorder="1" applyAlignment="1">
      <alignment horizontal="center" vertical="center"/>
    </xf>
    <xf numFmtId="0" fontId="75" fillId="0" borderId="198" xfId="9" applyFont="1"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178" fontId="54" fillId="0" borderId="199" xfId="9" applyNumberFormat="1" applyFont="1" applyBorder="1" applyAlignment="1">
      <alignment vertical="center"/>
    </xf>
    <xf numFmtId="178" fontId="54" fillId="0" borderId="171" xfId="9" applyNumberFormat="1" applyFont="1" applyBorder="1" applyAlignment="1">
      <alignment vertical="center"/>
    </xf>
    <xf numFmtId="38" fontId="54" fillId="0" borderId="198" xfId="13" applyFont="1" applyFill="1" applyBorder="1" applyAlignment="1">
      <alignment vertical="center"/>
    </xf>
    <xf numFmtId="38" fontId="1" fillId="0" borderId="198" xfId="13" applyFont="1" applyFill="1" applyBorder="1" applyAlignment="1">
      <alignment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6"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54" fillId="0" borderId="186" xfId="9" applyFont="1" applyBorder="1" applyAlignment="1">
      <alignment horizontal="center" vertical="center"/>
    </xf>
    <xf numFmtId="0" fontId="4" fillId="0" borderId="186" xfId="9" applyBorder="1" applyAlignment="1">
      <alignment horizontal="center" vertical="center"/>
    </xf>
    <xf numFmtId="0" fontId="4" fillId="0" borderId="185" xfId="9" applyBorder="1" applyAlignment="1">
      <alignment horizontal="center" vertical="center"/>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0" fontId="54" fillId="0" borderId="184" xfId="9" applyFont="1" applyBorder="1" applyAlignment="1">
      <alignment horizontal="center" vertical="center"/>
    </xf>
    <xf numFmtId="0" fontId="66" fillId="0" borderId="216" xfId="9" applyFont="1" applyBorder="1" applyAlignment="1">
      <alignment horizontal="center" vertical="center" wrapText="1"/>
    </xf>
    <xf numFmtId="0" fontId="75" fillId="0" borderId="187" xfId="9" applyFont="1" applyBorder="1" applyAlignment="1">
      <alignment horizontal="center" vertical="center" wrapText="1"/>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38" fontId="54" fillId="0" borderId="156" xfId="13" applyFont="1" applyFill="1" applyBorder="1" applyAlignment="1">
      <alignment vertical="center"/>
    </xf>
    <xf numFmtId="38" fontId="54" fillId="0" borderId="158" xfId="13" applyFont="1" applyFill="1" applyBorder="1" applyAlignment="1">
      <alignment vertical="center"/>
    </xf>
    <xf numFmtId="178" fontId="54" fillId="0" borderId="161" xfId="9" applyNumberFormat="1" applyFont="1" applyBorder="1" applyAlignment="1">
      <alignment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38" fontId="54" fillId="0" borderId="164"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0"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178" fontId="54" fillId="0" borderId="223" xfId="9" applyNumberFormat="1" applyFont="1" applyBorder="1" applyAlignment="1">
      <alignment vertical="center"/>
    </xf>
    <xf numFmtId="178" fontId="54" fillId="0" borderId="158" xfId="9" applyNumberFormat="1" applyFont="1" applyBorder="1" applyAlignment="1">
      <alignment vertical="center"/>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06"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38" fontId="54" fillId="0" borderId="157"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38" fontId="54" fillId="0" borderId="148" xfId="13" applyFont="1" applyFill="1" applyBorder="1" applyAlignment="1">
      <alignment vertical="center"/>
    </xf>
    <xf numFmtId="38" fontId="54" fillId="0" borderId="147" xfId="13" applyFont="1" applyFill="1" applyBorder="1" applyAlignment="1">
      <alignment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0" fontId="54" fillId="0" borderId="205" xfId="9" applyFont="1" applyBorder="1" applyAlignment="1">
      <alignment horizontal="center" vertical="center" wrapText="1"/>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38" fontId="1" fillId="0" borderId="157" xfId="13" applyFont="1" applyFill="1" applyBorder="1" applyAlignment="1">
      <alignment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46"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73" fillId="0" borderId="0" xfId="9" applyFont="1" applyAlignment="1">
      <alignment horizontal="right"/>
    </xf>
    <xf numFmtId="0" fontId="54" fillId="0" borderId="260" xfId="9" applyFont="1" applyBorder="1" applyAlignment="1">
      <alignment horizontal="center" vertical="center"/>
    </xf>
    <xf numFmtId="0" fontId="54" fillId="0" borderId="242" xfId="9" applyFont="1" applyBorder="1" applyAlignment="1">
      <alignment horizontal="center" vertical="center"/>
    </xf>
    <xf numFmtId="0" fontId="54" fillId="0" borderId="261" xfId="9" applyFont="1" applyBorder="1" applyAlignment="1">
      <alignment horizontal="center" vertical="center"/>
    </xf>
    <xf numFmtId="0" fontId="54" fillId="0" borderId="259" xfId="9" applyFont="1" applyBorder="1" applyAlignment="1">
      <alignment horizontal="center" vertical="center"/>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0" xfId="9" applyFont="1" applyAlignment="1">
      <alignment horizontal="left" vertical="top" wrapText="1"/>
    </xf>
    <xf numFmtId="0" fontId="54" fillId="0" borderId="185" xfId="9" applyFont="1" applyBorder="1" applyAlignment="1">
      <alignment horizontal="center" vertical="center"/>
    </xf>
    <xf numFmtId="0" fontId="54" fillId="0" borderId="239" xfId="9" applyFont="1" applyBorder="1" applyAlignment="1">
      <alignment horizontal="center" vertical="center"/>
    </xf>
    <xf numFmtId="0" fontId="54" fillId="0" borderId="187" xfId="9" applyFont="1" applyBorder="1" applyAlignment="1">
      <alignment horizontal="center" vertical="center"/>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8"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65" xfId="9" applyFont="1" applyBorder="1" applyAlignment="1">
      <alignment horizontal="center" vertical="center"/>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74" xfId="9" applyFont="1" applyBorder="1" applyAlignment="1">
      <alignment horizontal="center" vertical="center"/>
    </xf>
    <xf numFmtId="0" fontId="75" fillId="0" borderId="0" xfId="9" applyFont="1" applyAlignment="1">
      <alignment horizontal="right"/>
    </xf>
    <xf numFmtId="0" fontId="54" fillId="0" borderId="255" xfId="9" applyFont="1" applyBorder="1" applyAlignment="1">
      <alignment horizontal="center" vertical="center"/>
    </xf>
    <xf numFmtId="0" fontId="54" fillId="0" borderId="267" xfId="9" applyFont="1" applyBorder="1" applyAlignment="1">
      <alignment horizontal="center" vertical="center"/>
    </xf>
    <xf numFmtId="0" fontId="54" fillId="0" borderId="273" xfId="9" applyFont="1" applyBorder="1" applyAlignment="1">
      <alignment horizontal="center" vertical="center"/>
    </xf>
    <xf numFmtId="0" fontId="54" fillId="0" borderId="281" xfId="9" applyFont="1" applyBorder="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80" xfId="9" applyFont="1" applyBorder="1" applyAlignment="1">
      <alignment horizontal="center" vertical="center"/>
    </xf>
    <xf numFmtId="0" fontId="54" fillId="0" borderId="282"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34"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113"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4" xfId="0" quotePrefix="1" applyFont="1" applyBorder="1" applyAlignment="1">
      <alignment horizontal="left" vertical="center" wrapText="1"/>
    </xf>
    <xf numFmtId="0" fontId="87"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2">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2">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2">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2">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2">
      <c r="A11" s="260"/>
      <c r="Z11" s="520"/>
      <c r="AA11" s="520"/>
      <c r="AB11" s="521"/>
      <c r="AC11" s="521"/>
      <c r="AD11" s="521"/>
      <c r="AE11" s="521"/>
      <c r="AF11" s="521"/>
      <c r="AG11" s="521"/>
      <c r="AH11" s="521"/>
      <c r="AI11" s="521"/>
      <c r="AJ11" s="521"/>
      <c r="AK11" s="521"/>
      <c r="AL11" s="521"/>
      <c r="AM11" s="521"/>
    </row>
    <row r="12" spans="1:40" ht="14.25" customHeight="1" x14ac:dyDescent="0.2">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2">
      <c r="C13" s="257"/>
      <c r="N13" s="523"/>
      <c r="O13" s="523"/>
      <c r="P13" s="523"/>
      <c r="Q13" s="523"/>
      <c r="R13" s="523"/>
      <c r="S13" s="523"/>
      <c r="T13" s="523"/>
      <c r="U13" s="523"/>
      <c r="V13" s="523"/>
      <c r="W13" s="523"/>
      <c r="X13" s="523"/>
      <c r="Y13" s="523"/>
      <c r="Z13" s="523"/>
    </row>
    <row r="15" spans="1:40" ht="14.25" customHeight="1" x14ac:dyDescent="0.2">
      <c r="C15" s="257"/>
    </row>
    <row r="16" spans="1:40" ht="21.75" customHeight="1" x14ac:dyDescent="0.2">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01" t="s">
        <v>10</v>
      </c>
      <c r="D3" s="601"/>
      <c r="E3" s="601"/>
      <c r="F3" s="601"/>
      <c r="G3" s="601"/>
      <c r="H3" s="601"/>
      <c r="I3" s="601"/>
      <c r="J3" s="601"/>
      <c r="K3" s="164" t="s">
        <v>11</v>
      </c>
      <c r="L3" s="602"/>
      <c r="M3" s="602"/>
      <c r="N3" s="602"/>
      <c r="O3" s="602"/>
      <c r="P3" s="602"/>
      <c r="Q3" s="602"/>
      <c r="R3" s="602"/>
      <c r="S3" s="602"/>
      <c r="T3" s="602"/>
      <c r="U3" s="602"/>
      <c r="V3" s="602"/>
      <c r="W3" s="602"/>
      <c r="X3" s="602"/>
      <c r="Y3" s="602"/>
      <c r="Z3" s="602"/>
      <c r="AA3" s="602"/>
      <c r="AB3" s="602"/>
      <c r="AC3" s="602"/>
      <c r="AD3" s="602"/>
      <c r="AE3" s="200" t="s">
        <v>12</v>
      </c>
      <c r="AF3" s="600" t="s">
        <v>13</v>
      </c>
      <c r="AG3" s="604" t="s">
        <v>14</v>
      </c>
      <c r="AH3" s="605"/>
      <c r="AI3" s="606"/>
      <c r="AJ3" s="601"/>
      <c r="AK3" s="601"/>
      <c r="AL3" s="601"/>
      <c r="AM3" s="601"/>
      <c r="AN3" s="601"/>
      <c r="AO3" s="601"/>
      <c r="AP3" s="607"/>
    </row>
    <row r="4" spans="2:42" ht="21.75" customHeight="1" x14ac:dyDescent="0.2">
      <c r="B4" s="234"/>
      <c r="C4" s="533" t="s">
        <v>15</v>
      </c>
      <c r="D4" s="533"/>
      <c r="E4" s="533"/>
      <c r="F4" s="533"/>
      <c r="G4" s="533"/>
      <c r="H4" s="533"/>
      <c r="I4" s="533"/>
      <c r="J4" s="533"/>
      <c r="K4" s="575"/>
      <c r="L4" s="576"/>
      <c r="M4" s="576"/>
      <c r="N4" s="576"/>
      <c r="O4" s="576"/>
      <c r="P4" s="576"/>
      <c r="Q4" s="576"/>
      <c r="R4" s="576"/>
      <c r="S4" s="576"/>
      <c r="T4" s="576"/>
      <c r="U4" s="576"/>
      <c r="V4" s="576"/>
      <c r="W4" s="576"/>
      <c r="X4" s="576"/>
      <c r="Y4" s="576"/>
      <c r="Z4" s="576"/>
      <c r="AA4" s="576"/>
      <c r="AB4" s="576"/>
      <c r="AC4" s="576"/>
      <c r="AD4" s="576"/>
      <c r="AE4" s="577"/>
      <c r="AF4" s="603"/>
      <c r="AG4" s="527" t="s">
        <v>16</v>
      </c>
      <c r="AH4" s="528"/>
      <c r="AI4" s="532"/>
      <c r="AJ4" s="527"/>
      <c r="AK4" s="528"/>
      <c r="AL4" s="528"/>
      <c r="AM4" s="528"/>
      <c r="AN4" s="528"/>
      <c r="AO4" s="528"/>
      <c r="AP4" s="529"/>
    </row>
    <row r="5" spans="2:42" ht="21.75" customHeight="1" x14ac:dyDescent="0.2">
      <c r="B5" s="234"/>
      <c r="C5" s="608" t="s">
        <v>17</v>
      </c>
      <c r="D5" s="592"/>
      <c r="E5" s="592"/>
      <c r="F5" s="592"/>
      <c r="G5" s="592"/>
      <c r="H5" s="592"/>
      <c r="I5" s="592"/>
      <c r="J5" s="609"/>
      <c r="K5" s="164" t="s">
        <v>11</v>
      </c>
      <c r="L5" s="162" t="s">
        <v>18</v>
      </c>
      <c r="P5" s="164" t="s">
        <v>19</v>
      </c>
      <c r="U5" s="164" t="s">
        <v>12</v>
      </c>
      <c r="V5" s="164"/>
      <c r="W5" s="592"/>
      <c r="X5" s="592"/>
      <c r="Y5" s="592"/>
      <c r="Z5" s="592"/>
      <c r="AA5" s="592"/>
      <c r="AB5" s="592"/>
      <c r="AC5" s="592"/>
      <c r="AD5" s="592"/>
      <c r="AE5" s="609"/>
      <c r="AF5" s="613" t="s">
        <v>20</v>
      </c>
      <c r="AG5" s="527" t="s">
        <v>14</v>
      </c>
      <c r="AH5" s="528"/>
      <c r="AI5" s="532"/>
      <c r="AJ5" s="533"/>
      <c r="AK5" s="533"/>
      <c r="AL5" s="533"/>
      <c r="AM5" s="533"/>
      <c r="AN5" s="533"/>
      <c r="AO5" s="533"/>
      <c r="AP5" s="615"/>
    </row>
    <row r="6" spans="2:42" ht="21.75" customHeight="1" x14ac:dyDescent="0.2">
      <c r="B6" s="234"/>
      <c r="C6" s="610"/>
      <c r="D6" s="611"/>
      <c r="E6" s="611"/>
      <c r="F6" s="611"/>
      <c r="G6" s="611"/>
      <c r="H6" s="611"/>
      <c r="I6" s="611"/>
      <c r="J6" s="612"/>
      <c r="K6" s="610"/>
      <c r="L6" s="611"/>
      <c r="M6" s="611"/>
      <c r="N6" s="611"/>
      <c r="O6" s="611"/>
      <c r="P6" s="611"/>
      <c r="Q6" s="611"/>
      <c r="R6" s="611"/>
      <c r="S6" s="611"/>
      <c r="T6" s="611"/>
      <c r="U6" s="611"/>
      <c r="V6" s="611"/>
      <c r="W6" s="611"/>
      <c r="X6" s="611"/>
      <c r="Y6" s="611"/>
      <c r="Z6" s="611"/>
      <c r="AA6" s="611"/>
      <c r="AB6" s="611"/>
      <c r="AC6" s="611"/>
      <c r="AD6" s="611"/>
      <c r="AE6" s="612"/>
      <c r="AF6" s="614"/>
      <c r="AG6" s="588" t="s">
        <v>16</v>
      </c>
      <c r="AH6" s="589"/>
      <c r="AI6" s="616"/>
      <c r="AJ6" s="588"/>
      <c r="AK6" s="589"/>
      <c r="AL6" s="589"/>
      <c r="AM6" s="589"/>
      <c r="AN6" s="589"/>
      <c r="AO6" s="589"/>
      <c r="AP6" s="590"/>
    </row>
    <row r="7" spans="2:42" ht="22.5" customHeight="1" x14ac:dyDescent="0.2">
      <c r="B7" s="234"/>
      <c r="C7" s="610"/>
      <c r="D7" s="611"/>
      <c r="E7" s="611"/>
      <c r="F7" s="611"/>
      <c r="G7" s="611"/>
      <c r="H7" s="611"/>
      <c r="I7" s="611"/>
      <c r="J7" s="612"/>
      <c r="K7" s="610"/>
      <c r="L7" s="611"/>
      <c r="M7" s="611"/>
      <c r="N7" s="611"/>
      <c r="O7" s="611"/>
      <c r="P7" s="611"/>
      <c r="Q7" s="611"/>
      <c r="R7" s="611"/>
      <c r="S7" s="611"/>
      <c r="T7" s="611"/>
      <c r="U7" s="611"/>
      <c r="V7" s="611"/>
      <c r="W7" s="611"/>
      <c r="X7" s="611"/>
      <c r="Y7" s="611"/>
      <c r="Z7" s="611"/>
      <c r="AA7" s="611"/>
      <c r="AB7" s="611"/>
      <c r="AC7" s="611"/>
      <c r="AD7" s="611"/>
      <c r="AE7" s="612"/>
      <c r="AF7" s="599" t="s">
        <v>21</v>
      </c>
      <c r="AG7" s="527" t="s">
        <v>22</v>
      </c>
      <c r="AH7" s="528"/>
      <c r="AI7" s="532"/>
      <c r="AJ7" s="593"/>
      <c r="AK7" s="594"/>
      <c r="AL7" s="594"/>
      <c r="AM7" s="594"/>
      <c r="AN7" s="594"/>
      <c r="AO7" s="594"/>
      <c r="AP7" s="595"/>
    </row>
    <row r="8" spans="2:42" ht="20.25" customHeight="1" x14ac:dyDescent="0.2">
      <c r="B8" s="234"/>
      <c r="C8" s="610"/>
      <c r="D8" s="611"/>
      <c r="E8" s="611"/>
      <c r="F8" s="611"/>
      <c r="G8" s="611"/>
      <c r="H8" s="611"/>
      <c r="I8" s="611"/>
      <c r="J8" s="612"/>
      <c r="K8" s="604"/>
      <c r="L8" s="605"/>
      <c r="M8" s="605"/>
      <c r="N8" s="605"/>
      <c r="O8" s="605"/>
      <c r="P8" s="605"/>
      <c r="Q8" s="605"/>
      <c r="R8" s="605"/>
      <c r="S8" s="605"/>
      <c r="T8" s="605"/>
      <c r="U8" s="605"/>
      <c r="V8" s="605"/>
      <c r="W8" s="605"/>
      <c r="X8" s="605"/>
      <c r="Y8" s="605"/>
      <c r="Z8" s="605"/>
      <c r="AA8" s="605"/>
      <c r="AB8" s="605"/>
      <c r="AC8" s="605"/>
      <c r="AD8" s="605"/>
      <c r="AE8" s="606"/>
      <c r="AF8" s="600"/>
      <c r="AG8" s="527" t="s">
        <v>23</v>
      </c>
      <c r="AH8" s="528"/>
      <c r="AI8" s="532"/>
      <c r="AJ8" s="591"/>
      <c r="AK8" s="592"/>
      <c r="AL8" s="592"/>
      <c r="AM8" s="592"/>
      <c r="AN8" s="592"/>
      <c r="AO8" s="528"/>
      <c r="AP8" s="529"/>
    </row>
    <row r="9" spans="2:42" ht="20.25" customHeight="1" x14ac:dyDescent="0.2">
      <c r="B9" s="234"/>
      <c r="C9" s="608" t="s">
        <v>24</v>
      </c>
      <c r="D9" s="592"/>
      <c r="E9" s="592"/>
      <c r="F9" s="592"/>
      <c r="G9" s="592"/>
      <c r="H9" s="592"/>
      <c r="I9" s="592"/>
      <c r="J9" s="609"/>
      <c r="K9" s="608"/>
      <c r="L9" s="592"/>
      <c r="M9" s="592"/>
      <c r="N9" s="592"/>
      <c r="O9" s="592"/>
      <c r="P9" s="592"/>
      <c r="Q9" s="592"/>
      <c r="R9" s="592"/>
      <c r="S9" s="592"/>
      <c r="T9" s="592"/>
      <c r="U9" s="592"/>
      <c r="V9" s="592"/>
      <c r="W9" s="592"/>
      <c r="X9" s="592"/>
      <c r="Y9" s="592"/>
      <c r="Z9" s="592"/>
      <c r="AA9" s="592"/>
      <c r="AB9" s="592"/>
      <c r="AC9" s="592"/>
      <c r="AD9" s="592"/>
      <c r="AE9" s="609"/>
      <c r="AF9" s="527" t="s">
        <v>25</v>
      </c>
      <c r="AG9" s="528"/>
      <c r="AH9" s="528"/>
      <c r="AI9" s="532"/>
      <c r="AJ9" s="527"/>
      <c r="AK9" s="528"/>
      <c r="AL9" s="528"/>
      <c r="AM9" s="528"/>
      <c r="AN9" s="528"/>
      <c r="AO9" s="528"/>
      <c r="AP9" s="529"/>
    </row>
    <row r="10" spans="2:42" ht="20.25" customHeight="1" x14ac:dyDescent="0.2">
      <c r="B10" s="234"/>
      <c r="C10" s="610"/>
      <c r="D10" s="611"/>
      <c r="E10" s="611"/>
      <c r="F10" s="611"/>
      <c r="G10" s="611"/>
      <c r="H10" s="611"/>
      <c r="I10" s="611"/>
      <c r="J10" s="612"/>
      <c r="K10" s="610"/>
      <c r="L10" s="611"/>
      <c r="M10" s="611"/>
      <c r="N10" s="611"/>
      <c r="O10" s="611"/>
      <c r="P10" s="611"/>
      <c r="Q10" s="611"/>
      <c r="R10" s="611"/>
      <c r="S10" s="611"/>
      <c r="T10" s="611"/>
      <c r="U10" s="611"/>
      <c r="V10" s="611"/>
      <c r="W10" s="611"/>
      <c r="X10" s="611"/>
      <c r="Y10" s="611"/>
      <c r="Z10" s="611"/>
      <c r="AA10" s="611"/>
      <c r="AB10" s="611"/>
      <c r="AC10" s="611"/>
      <c r="AD10" s="611"/>
      <c r="AE10" s="612"/>
      <c r="AF10" s="527" t="s">
        <v>26</v>
      </c>
      <c r="AG10" s="528"/>
      <c r="AH10" s="528"/>
      <c r="AI10" s="532"/>
      <c r="AJ10" s="527" t="s">
        <v>27</v>
      </c>
      <c r="AK10" s="528"/>
      <c r="AL10" s="528"/>
      <c r="AM10" s="528"/>
      <c r="AN10" s="528"/>
      <c r="AO10" s="528"/>
      <c r="AP10" s="529"/>
    </row>
    <row r="11" spans="2:42" ht="20.25" customHeight="1" x14ac:dyDescent="0.2">
      <c r="B11" s="234"/>
      <c r="C11" s="610"/>
      <c r="D11" s="611"/>
      <c r="E11" s="611"/>
      <c r="F11" s="611"/>
      <c r="G11" s="611"/>
      <c r="H11" s="611"/>
      <c r="I11" s="611"/>
      <c r="J11" s="612"/>
      <c r="K11" s="610"/>
      <c r="L11" s="611"/>
      <c r="M11" s="611"/>
      <c r="N11" s="611"/>
      <c r="O11" s="611"/>
      <c r="P11" s="611"/>
      <c r="Q11" s="611"/>
      <c r="R11" s="611"/>
      <c r="S11" s="611"/>
      <c r="T11" s="611"/>
      <c r="U11" s="611"/>
      <c r="V11" s="611"/>
      <c r="W11" s="611"/>
      <c r="X11" s="611"/>
      <c r="Y11" s="611"/>
      <c r="Z11" s="611"/>
      <c r="AA11" s="611"/>
      <c r="AB11" s="611"/>
      <c r="AC11" s="611"/>
      <c r="AD11" s="611"/>
      <c r="AE11" s="612"/>
      <c r="AF11" s="527" t="s">
        <v>28</v>
      </c>
      <c r="AG11" s="528"/>
      <c r="AH11" s="528"/>
      <c r="AI11" s="532"/>
      <c r="AJ11" s="617"/>
      <c r="AK11" s="618"/>
      <c r="AL11" s="618"/>
      <c r="AM11" s="618"/>
      <c r="AN11" s="618"/>
      <c r="AO11" s="618"/>
      <c r="AP11" s="235" t="s">
        <v>29</v>
      </c>
    </row>
    <row r="12" spans="2:42" ht="28.9" customHeight="1" x14ac:dyDescent="0.2">
      <c r="B12" s="234"/>
      <c r="C12" s="604"/>
      <c r="D12" s="605"/>
      <c r="E12" s="605"/>
      <c r="F12" s="605"/>
      <c r="G12" s="605"/>
      <c r="H12" s="605"/>
      <c r="I12" s="605"/>
      <c r="J12" s="606"/>
      <c r="K12" s="604"/>
      <c r="L12" s="605"/>
      <c r="M12" s="605"/>
      <c r="N12" s="605"/>
      <c r="O12" s="605"/>
      <c r="P12" s="605"/>
      <c r="Q12" s="605"/>
      <c r="R12" s="605"/>
      <c r="S12" s="605"/>
      <c r="T12" s="605"/>
      <c r="U12" s="605"/>
      <c r="V12" s="605"/>
      <c r="W12" s="605"/>
      <c r="X12" s="605"/>
      <c r="Y12" s="605"/>
      <c r="Z12" s="605"/>
      <c r="AA12" s="605"/>
      <c r="AB12" s="605"/>
      <c r="AC12" s="605"/>
      <c r="AD12" s="605"/>
      <c r="AE12" s="606"/>
      <c r="AF12" s="596" t="s">
        <v>30</v>
      </c>
      <c r="AG12" s="597"/>
      <c r="AH12" s="597"/>
      <c r="AI12" s="598"/>
      <c r="AJ12" s="618"/>
      <c r="AK12" s="618"/>
      <c r="AL12" s="618"/>
      <c r="AM12" s="618"/>
      <c r="AN12" s="618"/>
      <c r="AO12" s="618"/>
      <c r="AP12" s="235" t="s">
        <v>29</v>
      </c>
    </row>
    <row r="13" spans="2:42" ht="17.25" customHeight="1" thickBot="1" x14ac:dyDescent="0.25">
      <c r="B13" s="236"/>
      <c r="C13" s="534" t="s">
        <v>31</v>
      </c>
      <c r="D13" s="535"/>
      <c r="E13" s="535"/>
      <c r="F13" s="535"/>
      <c r="G13" s="535"/>
      <c r="H13" s="535"/>
      <c r="I13" s="535"/>
      <c r="J13" s="536"/>
      <c r="K13" s="415"/>
      <c r="L13" s="416"/>
      <c r="M13" s="416"/>
      <c r="N13" s="416"/>
      <c r="O13" s="416"/>
      <c r="P13" s="416"/>
      <c r="Q13" s="416"/>
      <c r="R13" s="416"/>
      <c r="S13" s="416"/>
      <c r="T13" s="416"/>
      <c r="U13" s="416"/>
      <c r="V13" s="416"/>
      <c r="W13" s="416"/>
      <c r="X13" s="416"/>
      <c r="Y13" s="416"/>
      <c r="Z13" s="416"/>
      <c r="AA13" s="416"/>
      <c r="AB13" s="416"/>
      <c r="AC13" s="416"/>
      <c r="AD13" s="416"/>
      <c r="AE13" s="416"/>
      <c r="AF13" s="533" t="s">
        <v>32</v>
      </c>
      <c r="AG13" s="533"/>
      <c r="AH13" s="533"/>
      <c r="AI13" s="533"/>
      <c r="AJ13" s="533"/>
      <c r="AK13" s="533"/>
      <c r="AL13" s="533"/>
      <c r="AM13" s="528"/>
      <c r="AN13" s="528"/>
      <c r="AO13" s="528"/>
      <c r="AP13" s="235" t="s">
        <v>33</v>
      </c>
    </row>
    <row r="14" spans="2:42" ht="18.75" customHeight="1" x14ac:dyDescent="0.2">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24" t="s">
        <v>35</v>
      </c>
      <c r="D15" s="525"/>
      <c r="E15" s="525"/>
      <c r="F15" s="525"/>
      <c r="G15" s="525"/>
      <c r="H15" s="525"/>
      <c r="I15" s="525"/>
      <c r="J15" s="525"/>
      <c r="K15" s="525"/>
      <c r="L15" s="525"/>
      <c r="M15" s="525"/>
      <c r="N15" s="525"/>
      <c r="O15" s="596" t="s">
        <v>36</v>
      </c>
      <c r="P15" s="597"/>
      <c r="Q15" s="597"/>
      <c r="R15" s="598"/>
      <c r="S15" s="533" t="s">
        <v>37</v>
      </c>
      <c r="T15" s="533"/>
      <c r="U15" s="533"/>
      <c r="V15" s="533"/>
      <c r="W15" s="533"/>
      <c r="X15" s="533"/>
      <c r="Y15" s="533"/>
      <c r="Z15" s="533"/>
      <c r="AA15" s="533"/>
      <c r="AB15" s="619" t="s">
        <v>38</v>
      </c>
      <c r="AC15" s="620"/>
      <c r="AD15" s="620"/>
      <c r="AE15" s="620"/>
      <c r="AF15" s="620"/>
      <c r="AG15" s="620"/>
      <c r="AH15" s="620"/>
      <c r="AI15" s="620"/>
      <c r="AJ15" s="620"/>
      <c r="AK15" s="620"/>
      <c r="AL15" s="620"/>
      <c r="AM15" s="620"/>
      <c r="AN15" s="620"/>
      <c r="AO15" s="620"/>
      <c r="AP15" s="621"/>
    </row>
    <row r="16" spans="2:42" ht="22.5" customHeight="1" x14ac:dyDescent="0.2">
      <c r="B16" s="234"/>
      <c r="C16" s="527"/>
      <c r="D16" s="528"/>
      <c r="E16" s="528"/>
      <c r="F16" s="528"/>
      <c r="G16" s="528"/>
      <c r="H16" s="528"/>
      <c r="I16" s="528"/>
      <c r="J16" s="528"/>
      <c r="K16" s="528"/>
      <c r="L16" s="528"/>
      <c r="M16" s="528"/>
      <c r="N16" s="532"/>
      <c r="O16" s="527"/>
      <c r="P16" s="528"/>
      <c r="Q16" s="528"/>
      <c r="R16" s="532"/>
      <c r="S16" s="533"/>
      <c r="T16" s="533"/>
      <c r="U16" s="533"/>
      <c r="V16" s="533"/>
      <c r="W16" s="533"/>
      <c r="X16" s="533"/>
      <c r="Y16" s="533"/>
      <c r="Z16" s="533"/>
      <c r="AA16" s="533"/>
      <c r="AB16" s="527"/>
      <c r="AC16" s="528"/>
      <c r="AD16" s="528"/>
      <c r="AE16" s="528"/>
      <c r="AF16" s="528"/>
      <c r="AG16" s="528"/>
      <c r="AH16" s="528"/>
      <c r="AI16" s="528"/>
      <c r="AJ16" s="528"/>
      <c r="AK16" s="528"/>
      <c r="AL16" s="528"/>
      <c r="AM16" s="528"/>
      <c r="AN16" s="528"/>
      <c r="AO16" s="528"/>
      <c r="AP16" s="529"/>
    </row>
    <row r="17" spans="2:43" ht="22.5" customHeight="1" x14ac:dyDescent="0.2">
      <c r="B17" s="234"/>
      <c r="C17" s="527"/>
      <c r="D17" s="528"/>
      <c r="E17" s="528"/>
      <c r="F17" s="528"/>
      <c r="G17" s="528"/>
      <c r="H17" s="528"/>
      <c r="I17" s="528"/>
      <c r="J17" s="528"/>
      <c r="K17" s="528"/>
      <c r="L17" s="528"/>
      <c r="M17" s="528"/>
      <c r="N17" s="532"/>
      <c r="O17" s="527"/>
      <c r="P17" s="528"/>
      <c r="Q17" s="528"/>
      <c r="R17" s="532"/>
      <c r="S17" s="527"/>
      <c r="T17" s="528"/>
      <c r="U17" s="528"/>
      <c r="V17" s="528"/>
      <c r="W17" s="528"/>
      <c r="X17" s="528"/>
      <c r="Y17" s="528"/>
      <c r="Z17" s="528"/>
      <c r="AA17" s="532"/>
      <c r="AB17" s="527"/>
      <c r="AC17" s="528"/>
      <c r="AD17" s="528"/>
      <c r="AE17" s="528"/>
      <c r="AF17" s="528"/>
      <c r="AG17" s="528"/>
      <c r="AH17" s="528"/>
      <c r="AI17" s="528"/>
      <c r="AJ17" s="528"/>
      <c r="AK17" s="528"/>
      <c r="AL17" s="528"/>
      <c r="AM17" s="528"/>
      <c r="AN17" s="528"/>
      <c r="AO17" s="528"/>
      <c r="AP17" s="529"/>
    </row>
    <row r="18" spans="2:43" ht="22.5" customHeight="1" x14ac:dyDescent="0.2">
      <c r="B18" s="234"/>
      <c r="C18" s="527"/>
      <c r="D18" s="528"/>
      <c r="E18" s="528"/>
      <c r="F18" s="528"/>
      <c r="G18" s="528"/>
      <c r="H18" s="528"/>
      <c r="I18" s="528"/>
      <c r="J18" s="528"/>
      <c r="K18" s="528"/>
      <c r="L18" s="528"/>
      <c r="M18" s="528"/>
      <c r="N18" s="532"/>
      <c r="O18" s="527"/>
      <c r="P18" s="528"/>
      <c r="Q18" s="528"/>
      <c r="R18" s="532"/>
      <c r="S18" s="527"/>
      <c r="T18" s="528"/>
      <c r="U18" s="528"/>
      <c r="V18" s="528"/>
      <c r="W18" s="528"/>
      <c r="X18" s="528"/>
      <c r="Y18" s="528"/>
      <c r="Z18" s="528"/>
      <c r="AA18" s="532"/>
      <c r="AB18" s="527"/>
      <c r="AC18" s="528"/>
      <c r="AD18" s="528"/>
      <c r="AE18" s="528"/>
      <c r="AF18" s="528"/>
      <c r="AG18" s="528"/>
      <c r="AH18" s="528"/>
      <c r="AI18" s="528"/>
      <c r="AJ18" s="528"/>
      <c r="AK18" s="528"/>
      <c r="AL18" s="528"/>
      <c r="AM18" s="528"/>
      <c r="AN18" s="528"/>
      <c r="AO18" s="528"/>
      <c r="AP18" s="529"/>
    </row>
    <row r="19" spans="2:43" ht="22.5" customHeight="1" x14ac:dyDescent="0.2">
      <c r="B19" s="234"/>
      <c r="C19" s="527"/>
      <c r="D19" s="528"/>
      <c r="E19" s="528"/>
      <c r="F19" s="528"/>
      <c r="G19" s="528"/>
      <c r="H19" s="528"/>
      <c r="I19" s="528"/>
      <c r="J19" s="528"/>
      <c r="K19" s="528"/>
      <c r="L19" s="528"/>
      <c r="M19" s="528"/>
      <c r="N19" s="532"/>
      <c r="O19" s="527"/>
      <c r="P19" s="528"/>
      <c r="Q19" s="528"/>
      <c r="R19" s="532"/>
      <c r="S19" s="527"/>
      <c r="T19" s="528"/>
      <c r="U19" s="528"/>
      <c r="V19" s="528"/>
      <c r="W19" s="528"/>
      <c r="X19" s="528"/>
      <c r="Y19" s="528"/>
      <c r="Z19" s="528"/>
      <c r="AA19" s="532"/>
      <c r="AB19" s="527"/>
      <c r="AC19" s="528"/>
      <c r="AD19" s="528"/>
      <c r="AE19" s="528"/>
      <c r="AF19" s="528"/>
      <c r="AG19" s="528"/>
      <c r="AH19" s="528"/>
      <c r="AI19" s="528"/>
      <c r="AJ19" s="528"/>
      <c r="AK19" s="528"/>
      <c r="AL19" s="528"/>
      <c r="AM19" s="528"/>
      <c r="AN19" s="528"/>
      <c r="AO19" s="528"/>
      <c r="AP19" s="529"/>
    </row>
    <row r="20" spans="2:43" ht="27" customHeight="1" thickBot="1" x14ac:dyDescent="0.25">
      <c r="B20" s="236"/>
      <c r="C20" s="534"/>
      <c r="D20" s="535"/>
      <c r="E20" s="535"/>
      <c r="F20" s="535"/>
      <c r="G20" s="535"/>
      <c r="H20" s="535"/>
      <c r="I20" s="535"/>
      <c r="J20" s="535"/>
      <c r="K20" s="535"/>
      <c r="L20" s="535"/>
      <c r="M20" s="535"/>
      <c r="N20" s="536"/>
      <c r="O20" s="534"/>
      <c r="P20" s="535"/>
      <c r="Q20" s="535"/>
      <c r="R20" s="536"/>
      <c r="S20" s="534"/>
      <c r="T20" s="535"/>
      <c r="U20" s="535"/>
      <c r="V20" s="535"/>
      <c r="W20" s="535"/>
      <c r="X20" s="535"/>
      <c r="Y20" s="535"/>
      <c r="Z20" s="535"/>
      <c r="AA20" s="536"/>
      <c r="AB20" s="534"/>
      <c r="AC20" s="535"/>
      <c r="AD20" s="535"/>
      <c r="AE20" s="535"/>
      <c r="AF20" s="535"/>
      <c r="AG20" s="535"/>
      <c r="AH20" s="535"/>
      <c r="AI20" s="535"/>
      <c r="AJ20" s="535"/>
      <c r="AK20" s="535"/>
      <c r="AL20" s="535"/>
      <c r="AM20" s="535"/>
      <c r="AN20" s="535"/>
      <c r="AO20" s="535"/>
      <c r="AP20" s="537"/>
    </row>
    <row r="21" spans="2:43" ht="14.25" customHeight="1" x14ac:dyDescent="0.2">
      <c r="B21" s="538" t="s">
        <v>39</v>
      </c>
      <c r="C21" s="53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39" t="s">
        <v>41</v>
      </c>
      <c r="C22" s="539"/>
      <c r="D22" s="540" t="s">
        <v>42</v>
      </c>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24" t="s">
        <v>44</v>
      </c>
      <c r="D25" s="525"/>
      <c r="E25" s="525"/>
      <c r="F25" s="525"/>
      <c r="G25" s="525"/>
      <c r="H25" s="525"/>
      <c r="I25" s="525"/>
      <c r="J25" s="530"/>
      <c r="K25" s="524" t="s">
        <v>45</v>
      </c>
      <c r="L25" s="525"/>
      <c r="M25" s="525"/>
      <c r="N25" s="525"/>
      <c r="O25" s="525"/>
      <c r="P25" s="525"/>
      <c r="Q25" s="525"/>
      <c r="R25" s="525"/>
      <c r="S25" s="525"/>
      <c r="T25" s="525"/>
      <c r="U25" s="526"/>
      <c r="V25" s="527"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2">
      <c r="B26" s="234"/>
      <c r="C26" s="524"/>
      <c r="D26" s="525"/>
      <c r="E26" s="525"/>
      <c r="F26" s="525"/>
      <c r="G26" s="525"/>
      <c r="H26" s="525"/>
      <c r="I26" s="525"/>
      <c r="J26" s="525"/>
      <c r="K26" s="531"/>
      <c r="L26" s="531"/>
      <c r="M26" s="531"/>
      <c r="N26" s="531"/>
      <c r="O26" s="531"/>
      <c r="P26" s="531"/>
      <c r="Q26" s="531"/>
      <c r="R26" s="531"/>
      <c r="S26" s="531"/>
      <c r="T26" s="531"/>
      <c r="U26" s="531"/>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2">
      <c r="B27" s="234"/>
      <c r="C27" s="524"/>
      <c r="D27" s="525"/>
      <c r="E27" s="525"/>
      <c r="F27" s="525"/>
      <c r="G27" s="525"/>
      <c r="H27" s="525"/>
      <c r="I27" s="525"/>
      <c r="J27" s="525"/>
      <c r="K27" s="531"/>
      <c r="L27" s="531"/>
      <c r="M27" s="531"/>
      <c r="N27" s="531"/>
      <c r="O27" s="531"/>
      <c r="P27" s="531"/>
      <c r="Q27" s="531"/>
      <c r="R27" s="531"/>
      <c r="S27" s="531"/>
      <c r="T27" s="531"/>
      <c r="U27" s="531"/>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2">
      <c r="B28" s="234"/>
      <c r="C28" s="524"/>
      <c r="D28" s="525"/>
      <c r="E28" s="525"/>
      <c r="F28" s="525"/>
      <c r="G28" s="525"/>
      <c r="H28" s="525"/>
      <c r="I28" s="525"/>
      <c r="J28" s="525"/>
      <c r="K28" s="531"/>
      <c r="L28" s="531"/>
      <c r="M28" s="531"/>
      <c r="N28" s="531"/>
      <c r="O28" s="531"/>
      <c r="P28" s="531"/>
      <c r="Q28" s="531"/>
      <c r="R28" s="531"/>
      <c r="S28" s="531"/>
      <c r="T28" s="531"/>
      <c r="U28" s="531"/>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2">
      <c r="B29" s="234"/>
      <c r="C29" s="524"/>
      <c r="D29" s="525"/>
      <c r="E29" s="525"/>
      <c r="F29" s="525"/>
      <c r="G29" s="525"/>
      <c r="H29" s="525"/>
      <c r="I29" s="525"/>
      <c r="J29" s="525"/>
      <c r="K29" s="531"/>
      <c r="L29" s="531"/>
      <c r="M29" s="531"/>
      <c r="N29" s="531"/>
      <c r="O29" s="531"/>
      <c r="P29" s="531"/>
      <c r="Q29" s="531"/>
      <c r="R29" s="531"/>
      <c r="S29" s="531"/>
      <c r="T29" s="531"/>
      <c r="U29" s="531"/>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5">
      <c r="B30" s="236"/>
      <c r="C30" s="626"/>
      <c r="D30" s="627"/>
      <c r="E30" s="627"/>
      <c r="F30" s="627"/>
      <c r="G30" s="627"/>
      <c r="H30" s="627"/>
      <c r="I30" s="627"/>
      <c r="J30" s="627"/>
      <c r="K30" s="628"/>
      <c r="L30" s="628"/>
      <c r="M30" s="628"/>
      <c r="N30" s="628"/>
      <c r="O30" s="628"/>
      <c r="P30" s="628"/>
      <c r="Q30" s="628"/>
      <c r="R30" s="628"/>
      <c r="S30" s="628"/>
      <c r="T30" s="628"/>
      <c r="U30" s="628"/>
      <c r="V30" s="535"/>
      <c r="W30" s="535"/>
      <c r="X30" s="535"/>
      <c r="Y30" s="535"/>
      <c r="Z30" s="535"/>
      <c r="AA30" s="535"/>
      <c r="AB30" s="535"/>
      <c r="AC30" s="535"/>
      <c r="AD30" s="535"/>
      <c r="AE30" s="535"/>
      <c r="AF30" s="535"/>
      <c r="AG30" s="535"/>
      <c r="AH30" s="535"/>
      <c r="AI30" s="535"/>
      <c r="AJ30" s="535"/>
      <c r="AK30" s="535"/>
      <c r="AL30" s="535"/>
      <c r="AM30" s="535"/>
      <c r="AN30" s="535"/>
      <c r="AO30" s="535"/>
      <c r="AP30" s="53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75" t="s">
        <v>47</v>
      </c>
      <c r="C32" s="576"/>
      <c r="D32" s="576"/>
      <c r="E32" s="576"/>
      <c r="F32" s="576"/>
      <c r="G32" s="576"/>
      <c r="H32" s="576"/>
      <c r="I32" s="577"/>
      <c r="J32" s="244"/>
      <c r="K32" s="245" t="s">
        <v>48</v>
      </c>
      <c r="L32" s="246"/>
      <c r="M32" s="246"/>
      <c r="N32" s="247" t="s">
        <v>49</v>
      </c>
      <c r="O32" s="244"/>
      <c r="P32" s="245" t="s">
        <v>48</v>
      </c>
      <c r="Q32" s="246"/>
      <c r="R32" s="246"/>
      <c r="S32" s="247" t="s">
        <v>49</v>
      </c>
      <c r="T32" s="244"/>
      <c r="U32" s="245" t="s">
        <v>48</v>
      </c>
      <c r="V32" s="246"/>
      <c r="W32" s="246"/>
      <c r="X32" s="247" t="s">
        <v>49</v>
      </c>
      <c r="Y32" s="533" t="s">
        <v>50</v>
      </c>
      <c r="Z32" s="533"/>
      <c r="AA32" s="533"/>
      <c r="AB32" s="533"/>
      <c r="AC32" s="533"/>
      <c r="AD32" s="533"/>
      <c r="AE32" s="533"/>
      <c r="AF32" s="533"/>
      <c r="AG32" s="533"/>
      <c r="AH32" s="533"/>
      <c r="AI32" s="533"/>
      <c r="AJ32" s="533"/>
    </row>
    <row r="33" spans="2:55" ht="14.25" customHeight="1" x14ac:dyDescent="0.2">
      <c r="B33" s="575"/>
      <c r="C33" s="576"/>
      <c r="D33" s="576"/>
      <c r="E33" s="576"/>
      <c r="F33" s="576"/>
      <c r="G33" s="576"/>
      <c r="H33" s="576"/>
      <c r="I33" s="577"/>
      <c r="J33" s="578" t="s">
        <v>51</v>
      </c>
      <c r="K33" s="579"/>
      <c r="L33" s="579"/>
      <c r="M33" s="579"/>
      <c r="N33" s="580"/>
      <c r="O33" s="578" t="s">
        <v>51</v>
      </c>
      <c r="P33" s="579"/>
      <c r="Q33" s="579"/>
      <c r="R33" s="579"/>
      <c r="S33" s="580"/>
      <c r="T33" s="578" t="s">
        <v>51</v>
      </c>
      <c r="U33" s="579"/>
      <c r="V33" s="579"/>
      <c r="W33" s="579"/>
      <c r="X33" s="580"/>
      <c r="Y33" s="533"/>
      <c r="Z33" s="533"/>
      <c r="AA33" s="533"/>
      <c r="AB33" s="533"/>
      <c r="AC33" s="533"/>
      <c r="AD33" s="533"/>
      <c r="AE33" s="533"/>
      <c r="AF33" s="533"/>
      <c r="AG33" s="533"/>
      <c r="AH33" s="533"/>
      <c r="AI33" s="533"/>
      <c r="AJ33" s="533"/>
    </row>
    <row r="34" spans="2:55" ht="14.25" customHeight="1" x14ac:dyDescent="0.2">
      <c r="B34" s="575"/>
      <c r="C34" s="576"/>
      <c r="D34" s="576"/>
      <c r="E34" s="576"/>
      <c r="F34" s="576"/>
      <c r="G34" s="576"/>
      <c r="H34" s="576"/>
      <c r="I34" s="577"/>
      <c r="J34" s="581" t="s">
        <v>52</v>
      </c>
      <c r="K34" s="582"/>
      <c r="L34" s="582"/>
      <c r="M34" s="582"/>
      <c r="N34" s="583"/>
      <c r="O34" s="581" t="s">
        <v>52</v>
      </c>
      <c r="P34" s="582"/>
      <c r="Q34" s="582"/>
      <c r="R34" s="582"/>
      <c r="S34" s="583"/>
      <c r="T34" s="581" t="s">
        <v>52</v>
      </c>
      <c r="U34" s="582"/>
      <c r="V34" s="582"/>
      <c r="W34" s="582"/>
      <c r="X34" s="583"/>
      <c r="Y34" s="533"/>
      <c r="Z34" s="533"/>
      <c r="AA34" s="533"/>
      <c r="AB34" s="533"/>
      <c r="AC34" s="533"/>
      <c r="AD34" s="533"/>
      <c r="AE34" s="533"/>
      <c r="AF34" s="533"/>
      <c r="AG34" s="533"/>
      <c r="AH34" s="533"/>
      <c r="AI34" s="533"/>
      <c r="AJ34" s="533"/>
      <c r="AK34" s="625" t="s">
        <v>53</v>
      </c>
      <c r="AL34" s="622"/>
      <c r="AM34" s="622"/>
      <c r="AN34" s="622"/>
      <c r="AO34" s="622"/>
      <c r="AP34" s="622"/>
      <c r="AQ34" s="622"/>
      <c r="AR34" s="242"/>
      <c r="AS34" s="242"/>
      <c r="AT34" s="242"/>
      <c r="AU34" s="622"/>
      <c r="AV34" s="622"/>
      <c r="AW34" s="622"/>
      <c r="AX34" s="622"/>
      <c r="AY34" s="622"/>
      <c r="AZ34" s="622"/>
      <c r="BA34" s="622"/>
      <c r="BB34" s="622"/>
      <c r="BC34" s="622"/>
    </row>
    <row r="35" spans="2:55" ht="30" customHeight="1" x14ac:dyDescent="0.2">
      <c r="B35" s="527" t="s">
        <v>54</v>
      </c>
      <c r="C35" s="528"/>
      <c r="D35" s="528"/>
      <c r="E35" s="528"/>
      <c r="F35" s="528"/>
      <c r="G35" s="528"/>
      <c r="H35" s="528"/>
      <c r="I35" s="532"/>
      <c r="J35" s="567"/>
      <c r="K35" s="568"/>
      <c r="L35" s="568"/>
      <c r="M35" s="569" t="s">
        <v>29</v>
      </c>
      <c r="N35" s="570"/>
      <c r="O35" s="567"/>
      <c r="P35" s="568"/>
      <c r="Q35" s="568"/>
      <c r="R35" s="569" t="s">
        <v>29</v>
      </c>
      <c r="S35" s="570"/>
      <c r="T35" s="567"/>
      <c r="U35" s="568"/>
      <c r="V35" s="568"/>
      <c r="W35" s="569" t="s">
        <v>29</v>
      </c>
      <c r="X35" s="570"/>
      <c r="Y35" s="629"/>
      <c r="Z35" s="629"/>
      <c r="AA35" s="629"/>
      <c r="AB35" s="629"/>
      <c r="AC35" s="629"/>
      <c r="AD35" s="629"/>
      <c r="AE35" s="629"/>
      <c r="AF35" s="629"/>
      <c r="AG35" s="629"/>
      <c r="AH35" s="629"/>
      <c r="AI35" s="629"/>
      <c r="AJ35" s="629"/>
      <c r="AK35" s="625"/>
      <c r="AL35" s="622"/>
      <c r="AM35" s="622"/>
      <c r="AN35" s="622"/>
      <c r="AO35" s="622"/>
      <c r="AP35" s="622"/>
      <c r="AQ35" s="622"/>
      <c r="AR35" s="242"/>
      <c r="AS35" s="242"/>
      <c r="AT35" s="242"/>
      <c r="AU35" s="622"/>
      <c r="AV35" s="622"/>
      <c r="AW35" s="622"/>
      <c r="AX35" s="622"/>
      <c r="AY35" s="622"/>
      <c r="AZ35" s="622"/>
      <c r="BA35" s="622"/>
      <c r="BB35" s="622"/>
      <c r="BC35" s="622"/>
    </row>
    <row r="36" spans="2:55" ht="30" customHeight="1" x14ac:dyDescent="0.2">
      <c r="B36" s="571" t="s">
        <v>55</v>
      </c>
      <c r="C36" s="572"/>
      <c r="D36" s="573"/>
      <c r="E36" s="573"/>
      <c r="F36" s="573"/>
      <c r="G36" s="573"/>
      <c r="H36" s="573"/>
      <c r="I36" s="574"/>
      <c r="J36" s="584"/>
      <c r="K36" s="585"/>
      <c r="L36" s="585"/>
      <c r="M36" s="586" t="s">
        <v>29</v>
      </c>
      <c r="N36" s="587"/>
      <c r="O36" s="584"/>
      <c r="P36" s="585"/>
      <c r="Q36" s="585"/>
      <c r="R36" s="586" t="s">
        <v>29</v>
      </c>
      <c r="S36" s="587"/>
      <c r="T36" s="584"/>
      <c r="U36" s="585"/>
      <c r="V36" s="585"/>
      <c r="W36" s="586" t="s">
        <v>29</v>
      </c>
      <c r="X36" s="587"/>
      <c r="Y36" s="629"/>
      <c r="Z36" s="629"/>
      <c r="AA36" s="629"/>
      <c r="AB36" s="629"/>
      <c r="AC36" s="629"/>
      <c r="AD36" s="629"/>
      <c r="AE36" s="629"/>
      <c r="AF36" s="629"/>
      <c r="AG36" s="629"/>
      <c r="AH36" s="629"/>
      <c r="AI36" s="629"/>
      <c r="AJ36" s="629"/>
      <c r="AK36" s="623" t="s">
        <v>56</v>
      </c>
      <c r="AL36" s="624"/>
      <c r="AM36" s="624"/>
      <c r="AN36" s="624"/>
      <c r="AO36" s="624"/>
      <c r="AP36" s="624"/>
      <c r="AQ36" s="624"/>
      <c r="AR36" s="225"/>
      <c r="AS36" s="225"/>
      <c r="AT36" s="225"/>
      <c r="AU36" s="623"/>
      <c r="AV36" s="624"/>
      <c r="AW36" s="624"/>
      <c r="AX36" s="624"/>
      <c r="AY36" s="624"/>
      <c r="AZ36" s="624"/>
      <c r="BA36" s="624"/>
      <c r="BB36" s="624"/>
      <c r="BC36" s="624"/>
    </row>
    <row r="37" spans="2:55" ht="22.5" customHeight="1" x14ac:dyDescent="0.2">
      <c r="B37" s="630"/>
      <c r="C37" s="631"/>
      <c r="D37" s="558" t="s">
        <v>57</v>
      </c>
      <c r="E37" s="558"/>
      <c r="F37" s="558"/>
      <c r="G37" s="558"/>
      <c r="H37" s="558"/>
      <c r="I37" s="559"/>
      <c r="J37" s="560"/>
      <c r="K37" s="561"/>
      <c r="L37" s="561"/>
      <c r="M37" s="562" t="s">
        <v>29</v>
      </c>
      <c r="N37" s="563"/>
      <c r="O37" s="560"/>
      <c r="P37" s="561"/>
      <c r="Q37" s="561"/>
      <c r="R37" s="562" t="s">
        <v>29</v>
      </c>
      <c r="S37" s="563"/>
      <c r="T37" s="560"/>
      <c r="U37" s="561"/>
      <c r="V37" s="561"/>
      <c r="W37" s="562" t="s">
        <v>29</v>
      </c>
      <c r="X37" s="563"/>
      <c r="Y37" s="629"/>
      <c r="Z37" s="629"/>
      <c r="AA37" s="629"/>
      <c r="AB37" s="629"/>
      <c r="AC37" s="629"/>
      <c r="AD37" s="629"/>
      <c r="AE37" s="629"/>
      <c r="AF37" s="629"/>
      <c r="AG37" s="629"/>
      <c r="AH37" s="629"/>
      <c r="AI37" s="629"/>
      <c r="AJ37" s="62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54" t="s">
        <v>59</v>
      </c>
      <c r="C40" s="555"/>
      <c r="D40" s="548" t="s">
        <v>60</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50"/>
    </row>
    <row r="41" spans="2:55" s="35" customFormat="1" ht="22.5" customHeight="1" x14ac:dyDescent="0.2">
      <c r="B41" s="556"/>
      <c r="C41" s="557"/>
      <c r="D41" s="551"/>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3"/>
    </row>
    <row r="42" spans="2:55" s="35" customFormat="1" ht="10.5" customHeight="1" x14ac:dyDescent="0.2">
      <c r="C42" s="150"/>
    </row>
    <row r="43" spans="2:55" s="35" customFormat="1" ht="12.5" x14ac:dyDescent="0.2">
      <c r="B43" s="35" t="s">
        <v>61</v>
      </c>
    </row>
    <row r="44" spans="2:55" s="35" customFormat="1" ht="33" customHeight="1" x14ac:dyDescent="0.2">
      <c r="B44" s="541" t="s">
        <v>62</v>
      </c>
      <c r="C44" s="542"/>
      <c r="D44" s="542"/>
      <c r="E44" s="542"/>
      <c r="F44" s="543"/>
      <c r="G44" s="554" t="s">
        <v>59</v>
      </c>
      <c r="H44" s="555"/>
      <c r="I44" s="548" t="s">
        <v>63</v>
      </c>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50"/>
    </row>
    <row r="45" spans="2:55" s="35" customFormat="1" ht="33" customHeight="1" x14ac:dyDescent="0.2">
      <c r="B45" s="544"/>
      <c r="C45" s="545"/>
      <c r="D45" s="545"/>
      <c r="E45" s="545"/>
      <c r="F45" s="546"/>
      <c r="G45" s="556"/>
      <c r="H45" s="557"/>
      <c r="I45" s="564"/>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6"/>
    </row>
    <row r="46" spans="2:55" s="35" customFormat="1" ht="33" customHeight="1" x14ac:dyDescent="0.2">
      <c r="B46" s="547" t="s">
        <v>64</v>
      </c>
      <c r="C46" s="547"/>
      <c r="D46" s="547"/>
      <c r="E46" s="547"/>
      <c r="F46" s="547"/>
      <c r="G46" s="554" t="s">
        <v>59</v>
      </c>
      <c r="H46" s="555"/>
      <c r="I46" s="564"/>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6"/>
    </row>
    <row r="47" spans="2:55" s="35" customFormat="1" ht="33" customHeight="1" x14ac:dyDescent="0.2">
      <c r="B47" s="547"/>
      <c r="C47" s="547"/>
      <c r="D47" s="547"/>
      <c r="E47" s="547"/>
      <c r="F47" s="547"/>
      <c r="G47" s="556"/>
      <c r="H47" s="557"/>
      <c r="I47" s="551"/>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1"/>
      <c r="C1" s="209"/>
      <c r="D1" s="209"/>
      <c r="E1" s="209"/>
      <c r="F1" s="209"/>
      <c r="G1" s="209"/>
      <c r="H1" s="209"/>
      <c r="I1" s="209"/>
      <c r="J1" s="209"/>
      <c r="K1" s="209"/>
      <c r="L1" s="209"/>
      <c r="M1" s="209"/>
      <c r="N1" s="209"/>
      <c r="O1" s="209"/>
      <c r="P1" s="209"/>
      <c r="Q1" s="209"/>
      <c r="R1" s="209"/>
      <c r="S1" s="636"/>
      <c r="T1" s="636"/>
      <c r="U1" s="636"/>
      <c r="V1" s="636"/>
      <c r="W1" s="636"/>
    </row>
    <row r="2" spans="1:24" ht="21.75" customHeight="1" x14ac:dyDescent="0.2">
      <c r="A2" s="209" t="s">
        <v>65</v>
      </c>
      <c r="B2" s="421"/>
      <c r="C2" s="211"/>
      <c r="D2" s="209"/>
      <c r="E2" s="209"/>
      <c r="F2" s="209"/>
      <c r="G2" s="212"/>
      <c r="H2" s="209"/>
      <c r="I2" s="209"/>
      <c r="J2" s="209"/>
      <c r="K2" s="209"/>
      <c r="L2" s="209"/>
      <c r="M2" s="209"/>
      <c r="N2" s="209"/>
      <c r="O2" s="209"/>
      <c r="P2" s="209"/>
      <c r="Q2" s="209"/>
      <c r="R2" s="209"/>
      <c r="S2" s="636"/>
      <c r="T2" s="636"/>
      <c r="U2" s="636"/>
      <c r="V2" s="636"/>
      <c r="W2" s="636"/>
    </row>
    <row r="3" spans="1:24" ht="18" customHeight="1" x14ac:dyDescent="0.2">
      <c r="A3" s="209"/>
      <c r="B3" s="209" t="s">
        <v>66</v>
      </c>
      <c r="C3" s="211"/>
      <c r="D3" s="209"/>
      <c r="E3" s="209"/>
      <c r="F3" s="209"/>
      <c r="G3" s="209"/>
      <c r="H3" s="209"/>
      <c r="I3" s="209"/>
      <c r="J3" s="209"/>
      <c r="K3" s="209"/>
      <c r="L3" s="209"/>
      <c r="M3" s="209"/>
      <c r="N3" s="209"/>
      <c r="O3" s="209"/>
      <c r="P3" s="209"/>
      <c r="Q3" s="209"/>
      <c r="R3" s="209"/>
      <c r="S3" s="636"/>
      <c r="T3" s="636"/>
      <c r="U3" s="636"/>
      <c r="V3" s="636"/>
      <c r="W3" s="63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37" t="s">
        <v>67</v>
      </c>
      <c r="B5" s="638"/>
      <c r="C5" s="638"/>
      <c r="D5" s="638"/>
      <c r="E5" s="633" t="s">
        <v>68</v>
      </c>
      <c r="F5" s="640"/>
      <c r="G5" s="640"/>
      <c r="H5" s="640" t="s">
        <v>69</v>
      </c>
      <c r="I5" s="633" t="s">
        <v>70</v>
      </c>
      <c r="J5" s="643"/>
      <c r="K5" s="643"/>
      <c r="L5" s="643"/>
      <c r="M5" s="644" t="s">
        <v>71</v>
      </c>
      <c r="N5" s="645"/>
      <c r="O5" s="645"/>
      <c r="P5" s="645"/>
      <c r="Q5" s="645"/>
      <c r="R5" s="645"/>
      <c r="S5" s="645"/>
      <c r="T5" s="645"/>
      <c r="U5" s="645"/>
      <c r="V5" s="645"/>
      <c r="W5" s="646"/>
      <c r="X5" s="634" t="s">
        <v>72</v>
      </c>
    </row>
    <row r="6" spans="1:24" ht="32.25" customHeight="1" x14ac:dyDescent="0.2">
      <c r="A6" s="638"/>
      <c r="B6" s="639"/>
      <c r="C6" s="639"/>
      <c r="D6" s="639"/>
      <c r="E6" s="641"/>
      <c r="F6" s="641"/>
      <c r="G6" s="641"/>
      <c r="H6" s="642"/>
      <c r="I6" s="641"/>
      <c r="J6" s="641"/>
      <c r="K6" s="641"/>
      <c r="L6" s="641"/>
      <c r="M6" s="647"/>
      <c r="N6" s="648"/>
      <c r="O6" s="648"/>
      <c r="P6" s="648"/>
      <c r="Q6" s="648"/>
      <c r="R6" s="648"/>
      <c r="S6" s="648"/>
      <c r="T6" s="648"/>
      <c r="U6" s="648"/>
      <c r="V6" s="648"/>
      <c r="W6" s="649"/>
      <c r="X6" s="635"/>
    </row>
    <row r="7" spans="1:24" ht="50.15" customHeight="1" x14ac:dyDescent="0.2">
      <c r="A7" s="418" t="s">
        <v>73</v>
      </c>
      <c r="B7" s="632"/>
      <c r="C7" s="632"/>
      <c r="D7" s="632"/>
      <c r="E7" s="633"/>
      <c r="F7" s="633"/>
      <c r="G7" s="633"/>
      <c r="H7" s="422"/>
      <c r="I7" s="633"/>
      <c r="J7" s="633"/>
      <c r="K7" s="633"/>
      <c r="L7" s="633"/>
      <c r="M7" s="633"/>
      <c r="N7" s="633"/>
      <c r="O7" s="633"/>
      <c r="P7" s="633"/>
      <c r="Q7" s="633"/>
      <c r="R7" s="633"/>
      <c r="S7" s="633"/>
      <c r="T7" s="633"/>
      <c r="U7" s="633"/>
      <c r="V7" s="633"/>
      <c r="W7" s="633"/>
      <c r="X7" s="419" t="s">
        <v>74</v>
      </c>
    </row>
    <row r="8" spans="1:24" ht="50.15" customHeight="1" x14ac:dyDescent="0.2">
      <c r="A8" s="420" t="s">
        <v>75</v>
      </c>
      <c r="B8" s="632"/>
      <c r="C8" s="632"/>
      <c r="D8" s="632"/>
      <c r="E8" s="633"/>
      <c r="F8" s="633"/>
      <c r="G8" s="633"/>
      <c r="H8" s="422"/>
      <c r="I8" s="633"/>
      <c r="J8" s="633"/>
      <c r="K8" s="633"/>
      <c r="L8" s="633"/>
      <c r="M8" s="633"/>
      <c r="N8" s="633"/>
      <c r="O8" s="633"/>
      <c r="P8" s="633"/>
      <c r="Q8" s="633"/>
      <c r="R8" s="633"/>
      <c r="S8" s="633"/>
      <c r="T8" s="633"/>
      <c r="U8" s="633"/>
      <c r="V8" s="633"/>
      <c r="W8" s="633"/>
      <c r="X8" s="419" t="s">
        <v>74</v>
      </c>
    </row>
    <row r="9" spans="1:24" ht="50.15" customHeight="1" x14ac:dyDescent="0.2">
      <c r="A9" s="418" t="s">
        <v>76</v>
      </c>
      <c r="B9" s="632"/>
      <c r="C9" s="632"/>
      <c r="D9" s="632"/>
      <c r="E9" s="633"/>
      <c r="F9" s="633"/>
      <c r="G9" s="633"/>
      <c r="H9" s="422"/>
      <c r="I9" s="633"/>
      <c r="J9" s="633"/>
      <c r="K9" s="633"/>
      <c r="L9" s="633"/>
      <c r="M9" s="633"/>
      <c r="N9" s="633"/>
      <c r="O9" s="633"/>
      <c r="P9" s="633"/>
      <c r="Q9" s="633"/>
      <c r="R9" s="633"/>
      <c r="S9" s="633"/>
      <c r="T9" s="633"/>
      <c r="U9" s="633"/>
      <c r="V9" s="633"/>
      <c r="W9" s="633"/>
      <c r="X9" s="419" t="s">
        <v>74</v>
      </c>
    </row>
    <row r="10" spans="1:24" ht="50.15" customHeight="1" x14ac:dyDescent="0.2">
      <c r="A10" s="418" t="s">
        <v>77</v>
      </c>
      <c r="B10" s="632"/>
      <c r="C10" s="632"/>
      <c r="D10" s="632"/>
      <c r="E10" s="633"/>
      <c r="F10" s="633"/>
      <c r="G10" s="633"/>
      <c r="H10" s="422"/>
      <c r="I10" s="633"/>
      <c r="J10" s="633"/>
      <c r="K10" s="633"/>
      <c r="L10" s="633"/>
      <c r="M10" s="633"/>
      <c r="N10" s="633"/>
      <c r="O10" s="633"/>
      <c r="P10" s="633"/>
      <c r="Q10" s="633"/>
      <c r="R10" s="633"/>
      <c r="S10" s="633"/>
      <c r="T10" s="633"/>
      <c r="U10" s="633"/>
      <c r="V10" s="633"/>
      <c r="W10" s="633"/>
      <c r="X10" s="419" t="s">
        <v>74</v>
      </c>
    </row>
    <row r="11" spans="1:24" ht="50.15" customHeight="1" x14ac:dyDescent="0.2">
      <c r="A11" s="420" t="s">
        <v>78</v>
      </c>
      <c r="B11" s="632"/>
      <c r="C11" s="632"/>
      <c r="D11" s="632"/>
      <c r="E11" s="633"/>
      <c r="F11" s="633"/>
      <c r="G11" s="633"/>
      <c r="H11" s="422"/>
      <c r="I11" s="633"/>
      <c r="J11" s="633"/>
      <c r="K11" s="633"/>
      <c r="L11" s="633"/>
      <c r="M11" s="633"/>
      <c r="N11" s="633"/>
      <c r="O11" s="633"/>
      <c r="P11" s="633"/>
      <c r="Q11" s="633"/>
      <c r="R11" s="633"/>
      <c r="S11" s="633"/>
      <c r="T11" s="633"/>
      <c r="U11" s="633"/>
      <c r="V11" s="633"/>
      <c r="W11" s="633"/>
      <c r="X11" s="419" t="s">
        <v>74</v>
      </c>
    </row>
    <row r="12" spans="1:24" ht="50.15" customHeight="1" x14ac:dyDescent="0.2">
      <c r="A12" s="420" t="s">
        <v>79</v>
      </c>
      <c r="B12" s="632"/>
      <c r="C12" s="632"/>
      <c r="D12" s="632"/>
      <c r="E12" s="633"/>
      <c r="F12" s="633"/>
      <c r="G12" s="633"/>
      <c r="H12" s="422"/>
      <c r="I12" s="633"/>
      <c r="J12" s="633"/>
      <c r="K12" s="633"/>
      <c r="L12" s="633"/>
      <c r="M12" s="633"/>
      <c r="N12" s="633"/>
      <c r="O12" s="633"/>
      <c r="P12" s="633"/>
      <c r="Q12" s="633"/>
      <c r="R12" s="633"/>
      <c r="S12" s="633"/>
      <c r="T12" s="633"/>
      <c r="U12" s="633"/>
      <c r="V12" s="633"/>
      <c r="W12" s="633"/>
      <c r="X12" s="419"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6953125" defaultRowHeight="26.25" customHeight="1" x14ac:dyDescent="0.2"/>
  <cols>
    <col min="1" max="1" width="2.26953125" style="162" customWidth="1"/>
    <col min="2" max="2" width="5.26953125" style="162"/>
    <col min="3" max="3" width="5.26953125" style="270"/>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4" t="s">
        <v>84</v>
      </c>
    </row>
    <row r="2" spans="1:22"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ht="149.5" customHeight="1" x14ac:dyDescent="0.2">
      <c r="B3" s="657" t="s">
        <v>86</v>
      </c>
      <c r="C3" s="658"/>
      <c r="D3" s="658"/>
      <c r="E3" s="658"/>
      <c r="F3" s="658"/>
      <c r="G3" s="658"/>
      <c r="H3" s="658"/>
      <c r="I3" s="658"/>
      <c r="J3" s="658"/>
      <c r="K3" s="658"/>
      <c r="L3" s="658"/>
      <c r="M3" s="658"/>
      <c r="N3" s="658"/>
      <c r="O3" s="658"/>
      <c r="P3" s="658"/>
      <c r="Q3" s="658"/>
      <c r="R3" s="658"/>
      <c r="S3" s="658"/>
      <c r="T3" s="658"/>
      <c r="U3" s="658"/>
      <c r="V3" s="659"/>
    </row>
    <row r="4" spans="1:22" ht="21" customHeight="1" x14ac:dyDescent="0.2">
      <c r="B4" s="652"/>
      <c r="C4" s="652"/>
      <c r="D4" s="652"/>
      <c r="E4" s="652"/>
      <c r="F4" s="652"/>
      <c r="G4" s="652"/>
      <c r="H4" s="652"/>
      <c r="I4" s="652"/>
      <c r="J4" s="652"/>
      <c r="K4" s="652"/>
      <c r="L4" s="652"/>
      <c r="M4" s="652"/>
      <c r="N4" s="652"/>
      <c r="O4" s="652"/>
      <c r="P4" s="652"/>
      <c r="Q4" s="652"/>
      <c r="R4" s="652"/>
      <c r="S4" s="652"/>
      <c r="T4" s="652"/>
      <c r="U4" s="652"/>
      <c r="V4" s="652"/>
    </row>
    <row r="5" spans="1:22" ht="168" customHeight="1" x14ac:dyDescent="0.2">
      <c r="B5" s="657" t="s">
        <v>87</v>
      </c>
      <c r="C5" s="658"/>
      <c r="D5" s="658"/>
      <c r="E5" s="658"/>
      <c r="F5" s="658"/>
      <c r="G5" s="658"/>
      <c r="H5" s="658"/>
      <c r="I5" s="658"/>
      <c r="J5" s="658"/>
      <c r="K5" s="658"/>
      <c r="L5" s="658"/>
      <c r="M5" s="658"/>
      <c r="N5" s="658"/>
      <c r="O5" s="658"/>
      <c r="P5" s="658"/>
      <c r="Q5" s="658"/>
      <c r="R5" s="658"/>
      <c r="S5" s="658"/>
      <c r="T5" s="658"/>
      <c r="U5" s="658"/>
      <c r="V5" s="659"/>
    </row>
    <row r="6" spans="1:22" ht="21" customHeight="1" x14ac:dyDescent="0.2">
      <c r="B6" s="652"/>
      <c r="C6" s="652"/>
      <c r="D6" s="652"/>
      <c r="E6" s="652"/>
      <c r="F6" s="652"/>
      <c r="G6" s="652"/>
      <c r="H6" s="652"/>
      <c r="I6" s="652"/>
      <c r="J6" s="652"/>
      <c r="K6" s="652"/>
      <c r="L6" s="652"/>
      <c r="M6" s="652"/>
      <c r="N6" s="652"/>
      <c r="O6" s="652"/>
      <c r="P6" s="652"/>
      <c r="Q6" s="652"/>
      <c r="R6" s="652"/>
      <c r="S6" s="652"/>
      <c r="T6" s="652"/>
      <c r="U6" s="652"/>
      <c r="V6" s="652"/>
    </row>
    <row r="7" spans="1:22" ht="27" customHeight="1" x14ac:dyDescent="0.2">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2">
      <c r="B9" s="652"/>
      <c r="C9" s="652"/>
      <c r="D9" s="652"/>
      <c r="E9" s="652"/>
      <c r="F9" s="652"/>
      <c r="G9" s="652"/>
      <c r="H9" s="652"/>
      <c r="I9" s="652"/>
      <c r="J9" s="652"/>
      <c r="K9" s="652"/>
      <c r="L9" s="652"/>
      <c r="M9" s="652"/>
      <c r="N9" s="652"/>
      <c r="O9" s="652"/>
      <c r="P9" s="652"/>
      <c r="Q9" s="652"/>
      <c r="R9" s="652"/>
      <c r="S9" s="652"/>
      <c r="T9" s="652"/>
      <c r="U9" s="652"/>
      <c r="V9" s="652"/>
    </row>
    <row r="10" spans="1:22" ht="199.9" customHeight="1" x14ac:dyDescent="0.2">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2">
      <c r="B11" s="652"/>
      <c r="C11" s="652"/>
      <c r="D11" s="652"/>
      <c r="E11" s="652"/>
      <c r="F11" s="652"/>
      <c r="G11" s="652"/>
      <c r="H11" s="652"/>
      <c r="I11" s="652"/>
      <c r="J11" s="652"/>
      <c r="K11" s="652"/>
      <c r="L11" s="652"/>
      <c r="M11" s="652"/>
      <c r="N11" s="652"/>
      <c r="O11" s="652"/>
      <c r="P11" s="652"/>
      <c r="Q11" s="652"/>
      <c r="R11" s="652"/>
      <c r="S11" s="652"/>
      <c r="T11" s="652"/>
      <c r="U11" s="652"/>
      <c r="V11" s="652"/>
    </row>
    <row r="12" spans="1:22" ht="315.75" customHeight="1" x14ac:dyDescent="0.2">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2">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56" t="s">
        <v>93</v>
      </c>
      <c r="C15" s="656"/>
      <c r="D15" s="656"/>
      <c r="E15" s="656"/>
      <c r="F15" s="656"/>
      <c r="G15" s="656"/>
      <c r="H15" s="656"/>
      <c r="I15" s="656"/>
      <c r="J15" s="656"/>
      <c r="K15" s="656"/>
      <c r="L15" s="656"/>
      <c r="M15" s="656"/>
      <c r="N15" s="656"/>
      <c r="O15" s="656"/>
      <c r="P15" s="656"/>
      <c r="Q15" s="656"/>
      <c r="R15" s="656"/>
      <c r="S15" s="656"/>
      <c r="T15" s="656"/>
      <c r="U15" s="656"/>
      <c r="V15" s="656"/>
    </row>
    <row r="16" spans="1:22" ht="72" customHeight="1" x14ac:dyDescent="0.2">
      <c r="B16" s="650" t="s">
        <v>94</v>
      </c>
      <c r="C16" s="651"/>
      <c r="D16" s="651"/>
      <c r="E16" s="651"/>
      <c r="F16" s="651"/>
      <c r="G16" s="651"/>
      <c r="H16" s="651"/>
      <c r="I16" s="651"/>
      <c r="J16" s="651"/>
      <c r="K16" s="651"/>
      <c r="L16" s="651"/>
      <c r="M16" s="651"/>
      <c r="N16" s="651"/>
      <c r="O16" s="651"/>
      <c r="P16" s="651"/>
      <c r="Q16" s="651"/>
      <c r="R16" s="651"/>
      <c r="S16" s="651"/>
      <c r="T16" s="651"/>
      <c r="U16" s="651"/>
      <c r="V16" s="651"/>
    </row>
    <row r="17" spans="2:22" ht="27" customHeight="1" x14ac:dyDescent="0.2">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2">
      <c r="B18" s="650" t="s">
        <v>95</v>
      </c>
      <c r="C18" s="651"/>
      <c r="D18" s="651"/>
      <c r="E18" s="651"/>
      <c r="F18" s="651"/>
      <c r="G18" s="651"/>
      <c r="H18" s="651"/>
      <c r="I18" s="651"/>
      <c r="J18" s="651"/>
      <c r="K18" s="651"/>
      <c r="L18" s="651"/>
      <c r="M18" s="651"/>
      <c r="N18" s="651"/>
      <c r="O18" s="651"/>
      <c r="P18" s="651"/>
      <c r="Q18" s="651"/>
      <c r="R18" s="651"/>
      <c r="S18" s="651"/>
      <c r="T18" s="651"/>
      <c r="U18" s="651"/>
      <c r="V18" s="651"/>
    </row>
    <row r="19" spans="2:22" ht="27" customHeight="1" x14ac:dyDescent="0.2">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2">
      <c r="B20" s="650" t="s">
        <v>96</v>
      </c>
      <c r="C20" s="651"/>
      <c r="D20" s="651"/>
      <c r="E20" s="651"/>
      <c r="F20" s="651"/>
      <c r="G20" s="651"/>
      <c r="H20" s="651"/>
      <c r="I20" s="651"/>
      <c r="J20" s="651"/>
      <c r="K20" s="651"/>
      <c r="L20" s="651"/>
      <c r="M20" s="651"/>
      <c r="N20" s="651"/>
      <c r="O20" s="651"/>
      <c r="P20" s="651"/>
      <c r="Q20" s="651"/>
      <c r="R20" s="651"/>
      <c r="S20" s="651"/>
      <c r="T20" s="651"/>
      <c r="U20" s="651"/>
      <c r="V20" s="651"/>
    </row>
    <row r="21" spans="2:22" ht="27" customHeight="1" x14ac:dyDescent="0.2">
      <c r="B21" s="271"/>
      <c r="C21" s="162"/>
    </row>
    <row r="22" spans="2:22" ht="26.25" customHeight="1" x14ac:dyDescent="0.2">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2">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2"/>
    <row r="29" spans="2:22" ht="26.25" customHeight="1" x14ac:dyDescent="0.2">
      <c r="U29" s="274"/>
    </row>
    <row r="67" spans="3:3" ht="26.25" customHeight="1" x14ac:dyDescent="0.2">
      <c r="C67" s="275"/>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2"/>
  <cols>
    <col min="1" max="1" width="1.81640625" style="279" customWidth="1"/>
    <col min="2" max="2" width="4" style="279" customWidth="1"/>
    <col min="3" max="3" width="14.1796875" style="279" customWidth="1"/>
    <col min="4" max="6" width="12.453125" style="279" customWidth="1"/>
    <col min="7" max="16384" width="9" style="279"/>
  </cols>
  <sheetData>
    <row r="1" spans="1:11" s="278" customFormat="1" ht="22.5" customHeight="1" x14ac:dyDescent="0.2">
      <c r="A1" s="280" t="s">
        <v>97</v>
      </c>
      <c r="B1" s="276"/>
      <c r="C1" s="276"/>
      <c r="D1" s="277"/>
      <c r="E1" s="277"/>
    </row>
    <row r="2" spans="1:11" s="278" customFormat="1" ht="15" customHeight="1" x14ac:dyDescent="0.2">
      <c r="A2" s="276"/>
      <c r="B2" s="276"/>
      <c r="C2" s="276"/>
      <c r="D2" s="277"/>
      <c r="E2" s="277"/>
    </row>
    <row r="3" spans="1:11" s="278" customFormat="1" ht="22.5" customHeight="1" x14ac:dyDescent="0.2">
      <c r="A3" s="276"/>
      <c r="B3" s="663" t="s">
        <v>98</v>
      </c>
      <c r="C3" s="663"/>
      <c r="D3" s="663"/>
      <c r="E3" s="663"/>
      <c r="F3" s="663"/>
      <c r="G3" s="663"/>
      <c r="H3" s="663"/>
      <c r="I3" s="663"/>
      <c r="J3" s="663"/>
      <c r="K3" s="663"/>
    </row>
    <row r="4" spans="1:11" s="278" customFormat="1" ht="22.5" customHeight="1" x14ac:dyDescent="0.2">
      <c r="A4" s="276"/>
      <c r="B4" s="663"/>
      <c r="C4" s="663"/>
      <c r="D4" s="663"/>
      <c r="E4" s="663"/>
      <c r="F4" s="663"/>
      <c r="G4" s="663"/>
      <c r="H4" s="663"/>
      <c r="I4" s="663"/>
      <c r="J4" s="663"/>
      <c r="K4" s="663"/>
    </row>
    <row r="5" spans="1:11" s="278" customFormat="1" ht="22.5" customHeight="1" x14ac:dyDescent="0.2">
      <c r="A5" s="276"/>
      <c r="B5" s="277"/>
      <c r="C5" s="276"/>
      <c r="D5" s="277"/>
      <c r="E5" s="277"/>
    </row>
    <row r="6" spans="1:11" s="281" customFormat="1" ht="43.5" customHeight="1" thickBot="1" x14ac:dyDescent="0.25">
      <c r="F6" s="282" t="s">
        <v>99</v>
      </c>
    </row>
    <row r="7" spans="1:11" s="281" customFormat="1" ht="33.75" customHeight="1" x14ac:dyDescent="0.2">
      <c r="C7" s="664" t="s">
        <v>100</v>
      </c>
      <c r="D7" s="665"/>
      <c r="E7" s="665"/>
      <c r="F7" s="666"/>
    </row>
    <row r="8" spans="1:11" s="281" customFormat="1" ht="26.25" customHeight="1" thickBot="1" x14ac:dyDescent="0.25">
      <c r="C8" s="283" t="s">
        <v>101</v>
      </c>
      <c r="D8" s="284" t="s">
        <v>102</v>
      </c>
      <c r="E8" s="285" t="s">
        <v>103</v>
      </c>
      <c r="F8" s="286" t="s">
        <v>104</v>
      </c>
    </row>
    <row r="9" spans="1:11" s="281" customFormat="1" ht="26.25" customHeight="1" x14ac:dyDescent="0.2">
      <c r="C9" s="660"/>
      <c r="D9" s="287"/>
      <c r="E9" s="288"/>
      <c r="F9" s="289"/>
    </row>
    <row r="10" spans="1:11" s="281" customFormat="1" ht="26.25" customHeight="1" x14ac:dyDescent="0.2">
      <c r="C10" s="661"/>
      <c r="D10" s="290"/>
      <c r="E10" s="291"/>
      <c r="F10" s="292"/>
    </row>
    <row r="11" spans="1:11" s="281" customFormat="1" ht="26.25" customHeight="1" x14ac:dyDescent="0.2">
      <c r="C11" s="661"/>
      <c r="D11" s="293"/>
      <c r="E11" s="293"/>
      <c r="F11" s="294"/>
    </row>
    <row r="12" spans="1:11" s="281" customFormat="1" ht="26.25" customHeight="1" thickBot="1" x14ac:dyDescent="0.25">
      <c r="C12" s="661"/>
      <c r="D12" s="295"/>
      <c r="E12" s="295"/>
      <c r="F12" s="296"/>
    </row>
    <row r="13" spans="1:11" s="281" customFormat="1" ht="26.25" customHeight="1" thickTop="1" thickBot="1" x14ac:dyDescent="0.25">
      <c r="C13" s="662"/>
      <c r="D13" s="411" t="s">
        <v>105</v>
      </c>
      <c r="E13" s="402"/>
      <c r="F13" s="412"/>
    </row>
    <row r="14" spans="1:11" s="281" customFormat="1" ht="26.25" customHeight="1" x14ac:dyDescent="0.2">
      <c r="C14" s="660"/>
      <c r="D14" s="287"/>
      <c r="E14" s="288"/>
      <c r="F14" s="289"/>
    </row>
    <row r="15" spans="1:11" s="281" customFormat="1" ht="26.25" customHeight="1" x14ac:dyDescent="0.2">
      <c r="C15" s="661"/>
      <c r="D15" s="290"/>
      <c r="E15" s="291"/>
      <c r="F15" s="292"/>
    </row>
    <row r="16" spans="1:11" s="281" customFormat="1" ht="26.25" customHeight="1" x14ac:dyDescent="0.2">
      <c r="C16" s="661"/>
      <c r="D16" s="293"/>
      <c r="E16" s="293"/>
      <c r="F16" s="294"/>
    </row>
    <row r="17" spans="3:6" s="281" customFormat="1" ht="26.25" customHeight="1" thickBot="1" x14ac:dyDescent="0.25">
      <c r="C17" s="661"/>
      <c r="D17" s="295"/>
      <c r="E17" s="295"/>
      <c r="F17" s="296"/>
    </row>
    <row r="18" spans="3:6" s="281" customFormat="1" ht="26.25" customHeight="1" thickTop="1" thickBot="1" x14ac:dyDescent="0.25">
      <c r="C18" s="662"/>
      <c r="D18" s="411" t="s">
        <v>105</v>
      </c>
      <c r="E18" s="402"/>
      <c r="F18" s="412"/>
    </row>
    <row r="19" spans="3:6" s="281" customFormat="1" ht="19.5" customHeight="1" thickBot="1" x14ac:dyDescent="0.25">
      <c r="C19" s="297"/>
      <c r="D19" s="413" t="s">
        <v>106</v>
      </c>
      <c r="E19" s="402"/>
      <c r="F19" s="412"/>
    </row>
    <row r="20" spans="3:6" s="281" customFormat="1" ht="16.5" customHeight="1" x14ac:dyDescent="0.2">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42" t="s">
        <v>110</v>
      </c>
      <c r="AJ2" s="842"/>
      <c r="AK2" s="256"/>
    </row>
    <row r="3" spans="1:37" ht="25.15" customHeight="1" thickBot="1" x14ac:dyDescent="0.25">
      <c r="A3" s="256"/>
      <c r="B3" s="667" t="s">
        <v>111</v>
      </c>
      <c r="C3" s="670" t="s">
        <v>112</v>
      </c>
      <c r="D3" s="672" t="s">
        <v>113</v>
      </c>
      <c r="E3" s="673"/>
      <c r="F3" s="673"/>
      <c r="G3" s="673"/>
      <c r="H3" s="673"/>
      <c r="I3" s="673"/>
      <c r="J3" s="673"/>
      <c r="K3" s="673"/>
      <c r="L3" s="673"/>
      <c r="M3" s="673"/>
      <c r="N3" s="674"/>
      <c r="O3" s="675" t="s">
        <v>114</v>
      </c>
      <c r="P3" s="677" t="s">
        <v>115</v>
      </c>
      <c r="Q3" s="678"/>
      <c r="R3" s="680" t="s">
        <v>116</v>
      </c>
      <c r="S3" s="687" t="s">
        <v>117</v>
      </c>
      <c r="T3" s="688"/>
      <c r="U3" s="688"/>
      <c r="V3" s="688"/>
      <c r="W3" s="688"/>
      <c r="X3" s="688"/>
      <c r="Y3" s="688"/>
      <c r="Z3" s="688"/>
      <c r="AA3" s="688"/>
      <c r="AB3" s="688"/>
      <c r="AC3" s="689"/>
      <c r="AD3" s="689"/>
      <c r="AE3" s="769" t="s">
        <v>118</v>
      </c>
      <c r="AF3" s="769"/>
      <c r="AG3" s="769"/>
      <c r="AH3" s="769"/>
      <c r="AI3" s="762" t="s">
        <v>119</v>
      </c>
      <c r="AJ3" s="763"/>
      <c r="AK3" s="301"/>
    </row>
    <row r="4" spans="1:37" ht="25.15" customHeight="1" x14ac:dyDescent="0.2">
      <c r="A4" s="256"/>
      <c r="B4" s="668"/>
      <c r="C4" s="671"/>
      <c r="D4" s="690"/>
      <c r="E4" s="692" t="s">
        <v>120</v>
      </c>
      <c r="F4" s="693"/>
      <c r="G4" s="694"/>
      <c r="H4" s="698" t="s">
        <v>121</v>
      </c>
      <c r="I4" s="699"/>
      <c r="J4" s="698" t="s">
        <v>122</v>
      </c>
      <c r="K4" s="699"/>
      <c r="L4" s="702" t="s">
        <v>123</v>
      </c>
      <c r="M4" s="693"/>
      <c r="N4" s="694"/>
      <c r="O4" s="676"/>
      <c r="P4" s="679"/>
      <c r="Q4" s="679"/>
      <c r="R4" s="681"/>
      <c r="S4" s="704" t="s">
        <v>124</v>
      </c>
      <c r="T4" s="704"/>
      <c r="U4" s="704"/>
      <c r="V4" s="704"/>
      <c r="W4" s="759" t="s">
        <v>125</v>
      </c>
      <c r="X4" s="760"/>
      <c r="Y4" s="760"/>
      <c r="Z4" s="760"/>
      <c r="AA4" s="760"/>
      <c r="AB4" s="761"/>
      <c r="AC4" s="765" t="s">
        <v>126</v>
      </c>
      <c r="AD4" s="766"/>
      <c r="AE4" s="770" t="s">
        <v>127</v>
      </c>
      <c r="AF4" s="751"/>
      <c r="AG4" s="751" t="s">
        <v>128</v>
      </c>
      <c r="AH4" s="751" t="s">
        <v>129</v>
      </c>
      <c r="AI4" s="751"/>
      <c r="AJ4" s="764"/>
      <c r="AK4" s="301"/>
    </row>
    <row r="5" spans="1:37" ht="22.5" customHeight="1" x14ac:dyDescent="0.2">
      <c r="A5" s="256"/>
      <c r="B5" s="668"/>
      <c r="C5" s="671"/>
      <c r="D5" s="691"/>
      <c r="E5" s="695"/>
      <c r="F5" s="696"/>
      <c r="G5" s="697"/>
      <c r="H5" s="700"/>
      <c r="I5" s="701"/>
      <c r="J5" s="700"/>
      <c r="K5" s="701"/>
      <c r="L5" s="703"/>
      <c r="M5" s="696"/>
      <c r="N5" s="697"/>
      <c r="O5" s="676"/>
      <c r="P5" s="679"/>
      <c r="Q5" s="679"/>
      <c r="R5" s="682"/>
      <c r="S5" s="302"/>
      <c r="T5" s="303"/>
      <c r="U5" s="754" t="s">
        <v>130</v>
      </c>
      <c r="V5" s="755"/>
      <c r="W5" s="756" t="s">
        <v>131</v>
      </c>
      <c r="X5" s="757"/>
      <c r="Y5" s="756" t="s">
        <v>132</v>
      </c>
      <c r="Z5" s="757"/>
      <c r="AA5" s="756" t="s">
        <v>133</v>
      </c>
      <c r="AB5" s="758"/>
      <c r="AC5" s="767"/>
      <c r="AD5" s="768"/>
      <c r="AE5" s="770"/>
      <c r="AF5" s="751"/>
      <c r="AG5" s="752"/>
      <c r="AH5" s="753"/>
      <c r="AI5" s="751"/>
      <c r="AJ5" s="764"/>
      <c r="AK5" s="301"/>
    </row>
    <row r="6" spans="1:37" ht="27" customHeight="1" x14ac:dyDescent="0.2">
      <c r="A6" s="256"/>
      <c r="B6" s="668"/>
      <c r="C6" s="304"/>
      <c r="D6" s="683"/>
      <c r="E6" s="684"/>
      <c r="F6" s="684"/>
      <c r="G6" s="684"/>
      <c r="H6" s="684"/>
      <c r="I6" s="684"/>
      <c r="J6" s="684"/>
      <c r="K6" s="684"/>
      <c r="L6" s="684"/>
      <c r="M6" s="684"/>
      <c r="N6" s="685"/>
      <c r="O6" s="305"/>
      <c r="P6" s="686"/>
      <c r="Q6" s="686"/>
      <c r="R6" s="306"/>
      <c r="S6" s="686"/>
      <c r="T6" s="733"/>
      <c r="U6" s="734"/>
      <c r="V6" s="686"/>
      <c r="W6" s="735"/>
      <c r="X6" s="736"/>
      <c r="Y6" s="735"/>
      <c r="Z6" s="736"/>
      <c r="AA6" s="735"/>
      <c r="AB6" s="737"/>
      <c r="AC6" s="718"/>
      <c r="AD6" s="719"/>
      <c r="AE6" s="783"/>
      <c r="AF6" s="784"/>
      <c r="AG6" s="307"/>
      <c r="AH6" s="308"/>
      <c r="AI6" s="771"/>
      <c r="AJ6" s="772"/>
      <c r="AK6" s="301"/>
    </row>
    <row r="7" spans="1:37" ht="27" customHeight="1" x14ac:dyDescent="0.2">
      <c r="A7" s="256"/>
      <c r="B7" s="668"/>
      <c r="C7" s="309"/>
      <c r="D7" s="310"/>
      <c r="E7" s="709"/>
      <c r="F7" s="710"/>
      <c r="G7" s="711"/>
      <c r="H7" s="712"/>
      <c r="I7" s="712"/>
      <c r="J7" s="738"/>
      <c r="K7" s="739"/>
      <c r="L7" s="740"/>
      <c r="M7" s="740"/>
      <c r="N7" s="740"/>
      <c r="O7" s="311"/>
      <c r="P7" s="741"/>
      <c r="Q7" s="741"/>
      <c r="R7" s="312"/>
      <c r="S7" s="741"/>
      <c r="T7" s="742"/>
      <c r="U7" s="743"/>
      <c r="V7" s="741"/>
      <c r="W7" s="745"/>
      <c r="X7" s="746"/>
      <c r="Y7" s="745"/>
      <c r="Z7" s="746"/>
      <c r="AA7" s="745"/>
      <c r="AB7" s="773"/>
      <c r="AC7" s="774"/>
      <c r="AD7" s="775"/>
      <c r="AE7" s="711"/>
      <c r="AF7" s="739"/>
      <c r="AG7" s="313"/>
      <c r="AH7" s="314"/>
      <c r="AI7" s="749"/>
      <c r="AJ7" s="750"/>
      <c r="AK7" s="301"/>
    </row>
    <row r="8" spans="1:37" ht="27" customHeight="1" x14ac:dyDescent="0.2">
      <c r="A8" s="256"/>
      <c r="B8" s="668"/>
      <c r="C8" s="315"/>
      <c r="D8" s="310"/>
      <c r="E8" s="720"/>
      <c r="F8" s="721"/>
      <c r="G8" s="722"/>
      <c r="H8" s="723"/>
      <c r="I8" s="723"/>
      <c r="J8" s="724"/>
      <c r="K8" s="725"/>
      <c r="L8" s="726"/>
      <c r="M8" s="726"/>
      <c r="N8" s="726"/>
      <c r="O8" s="316"/>
      <c r="P8" s="727"/>
      <c r="Q8" s="727"/>
      <c r="R8" s="317"/>
      <c r="S8" s="727"/>
      <c r="T8" s="728"/>
      <c r="U8" s="744"/>
      <c r="V8" s="727"/>
      <c r="W8" s="713"/>
      <c r="X8" s="714"/>
      <c r="Y8" s="713"/>
      <c r="Z8" s="714"/>
      <c r="AA8" s="713"/>
      <c r="AB8" s="715"/>
      <c r="AC8" s="716"/>
      <c r="AD8" s="717"/>
      <c r="AE8" s="722"/>
      <c r="AF8" s="725"/>
      <c r="AG8" s="318"/>
      <c r="AH8" s="319"/>
      <c r="AI8" s="747"/>
      <c r="AJ8" s="748"/>
      <c r="AK8" s="301"/>
    </row>
    <row r="9" spans="1:37" ht="27" customHeight="1" x14ac:dyDescent="0.2">
      <c r="A9" s="256"/>
      <c r="B9" s="668"/>
      <c r="C9" s="315"/>
      <c r="D9" s="320"/>
      <c r="E9" s="705"/>
      <c r="F9" s="706"/>
      <c r="G9" s="707"/>
      <c r="H9" s="729"/>
      <c r="I9" s="729"/>
      <c r="J9" s="730"/>
      <c r="K9" s="708"/>
      <c r="L9" s="731"/>
      <c r="M9" s="732"/>
      <c r="N9" s="732"/>
      <c r="O9" s="316"/>
      <c r="P9" s="727"/>
      <c r="Q9" s="727"/>
      <c r="R9" s="317"/>
      <c r="S9" s="727"/>
      <c r="T9" s="728"/>
      <c r="U9" s="744"/>
      <c r="V9" s="727"/>
      <c r="W9" s="713"/>
      <c r="X9" s="714"/>
      <c r="Y9" s="713"/>
      <c r="Z9" s="714"/>
      <c r="AA9" s="713"/>
      <c r="AB9" s="715"/>
      <c r="AC9" s="716"/>
      <c r="AD9" s="717"/>
      <c r="AE9" s="722"/>
      <c r="AF9" s="725"/>
      <c r="AG9" s="318"/>
      <c r="AH9" s="321"/>
      <c r="AI9" s="747"/>
      <c r="AJ9" s="748"/>
      <c r="AK9" s="301"/>
    </row>
    <row r="10" spans="1:37" ht="27" customHeight="1" x14ac:dyDescent="0.2">
      <c r="A10" s="256"/>
      <c r="B10" s="668"/>
      <c r="C10" s="304"/>
      <c r="D10" s="683"/>
      <c r="E10" s="684"/>
      <c r="F10" s="684"/>
      <c r="G10" s="684"/>
      <c r="H10" s="684"/>
      <c r="I10" s="684"/>
      <c r="J10" s="684"/>
      <c r="K10" s="684"/>
      <c r="L10" s="684"/>
      <c r="M10" s="684"/>
      <c r="N10" s="685"/>
      <c r="O10" s="305"/>
      <c r="P10" s="686"/>
      <c r="Q10" s="686"/>
      <c r="R10" s="306"/>
      <c r="S10" s="686"/>
      <c r="T10" s="733"/>
      <c r="U10" s="734"/>
      <c r="V10" s="686"/>
      <c r="W10" s="735"/>
      <c r="X10" s="736"/>
      <c r="Y10" s="735"/>
      <c r="Z10" s="736"/>
      <c r="AA10" s="735"/>
      <c r="AB10" s="737"/>
      <c r="AC10" s="718"/>
      <c r="AD10" s="719"/>
      <c r="AE10" s="783"/>
      <c r="AF10" s="784"/>
      <c r="AG10" s="307"/>
      <c r="AH10" s="308"/>
      <c r="AI10" s="771"/>
      <c r="AJ10" s="772"/>
      <c r="AK10" s="301"/>
    </row>
    <row r="11" spans="1:37" ht="27" customHeight="1" x14ac:dyDescent="0.2">
      <c r="A11" s="256"/>
      <c r="B11" s="668"/>
      <c r="C11" s="315"/>
      <c r="D11" s="310"/>
      <c r="E11" s="709"/>
      <c r="F11" s="710"/>
      <c r="G11" s="711"/>
      <c r="H11" s="712"/>
      <c r="I11" s="712"/>
      <c r="J11" s="738"/>
      <c r="K11" s="739"/>
      <c r="L11" s="740"/>
      <c r="M11" s="740"/>
      <c r="N11" s="740"/>
      <c r="O11" s="316"/>
      <c r="P11" s="727"/>
      <c r="Q11" s="727"/>
      <c r="R11" s="317"/>
      <c r="S11" s="727"/>
      <c r="T11" s="728"/>
      <c r="U11" s="744"/>
      <c r="V11" s="727"/>
      <c r="W11" s="713"/>
      <c r="X11" s="714"/>
      <c r="Y11" s="713"/>
      <c r="Z11" s="714"/>
      <c r="AA11" s="713"/>
      <c r="AB11" s="715"/>
      <c r="AC11" s="716"/>
      <c r="AD11" s="717"/>
      <c r="AE11" s="722"/>
      <c r="AF11" s="725"/>
      <c r="AG11" s="318"/>
      <c r="AH11" s="321"/>
      <c r="AI11" s="747"/>
      <c r="AJ11" s="748"/>
      <c r="AK11" s="301"/>
    </row>
    <row r="12" spans="1:37" ht="27" customHeight="1" x14ac:dyDescent="0.2">
      <c r="A12" s="256"/>
      <c r="B12" s="668"/>
      <c r="C12" s="322"/>
      <c r="D12" s="302"/>
      <c r="E12" s="705"/>
      <c r="F12" s="706"/>
      <c r="G12" s="707"/>
      <c r="H12" s="708"/>
      <c r="I12" s="708"/>
      <c r="J12" s="708"/>
      <c r="K12" s="708"/>
      <c r="L12" s="708"/>
      <c r="M12" s="708"/>
      <c r="N12" s="708"/>
      <c r="O12" s="323"/>
      <c r="P12" s="778"/>
      <c r="Q12" s="778"/>
      <c r="R12" s="324"/>
      <c r="S12" s="778"/>
      <c r="T12" s="779"/>
      <c r="U12" s="780"/>
      <c r="V12" s="778"/>
      <c r="W12" s="781"/>
      <c r="X12" s="782"/>
      <c r="Y12" s="781"/>
      <c r="Z12" s="782"/>
      <c r="AA12" s="781"/>
      <c r="AB12" s="785"/>
      <c r="AC12" s="786"/>
      <c r="AD12" s="787"/>
      <c r="AE12" s="707"/>
      <c r="AF12" s="708"/>
      <c r="AG12" s="325"/>
      <c r="AH12" s="326"/>
      <c r="AI12" s="732"/>
      <c r="AJ12" s="788"/>
      <c r="AK12" s="301"/>
    </row>
    <row r="13" spans="1:37" ht="27" customHeight="1" thickBot="1" x14ac:dyDescent="0.25">
      <c r="A13" s="256"/>
      <c r="B13" s="669"/>
      <c r="C13" s="794" t="s">
        <v>134</v>
      </c>
      <c r="D13" s="795"/>
      <c r="E13" s="795"/>
      <c r="F13" s="795"/>
      <c r="G13" s="795"/>
      <c r="H13" s="795"/>
      <c r="I13" s="795"/>
      <c r="J13" s="795"/>
      <c r="K13" s="795"/>
      <c r="L13" s="795"/>
      <c r="M13" s="795"/>
      <c r="N13" s="795"/>
      <c r="O13" s="795"/>
      <c r="P13" s="796"/>
      <c r="Q13" s="797"/>
      <c r="R13" s="327"/>
      <c r="S13" s="796"/>
      <c r="T13" s="798"/>
      <c r="U13" s="799"/>
      <c r="V13" s="800"/>
      <c r="W13" s="776"/>
      <c r="X13" s="777"/>
      <c r="Y13" s="776"/>
      <c r="Z13" s="777"/>
      <c r="AA13" s="776"/>
      <c r="AB13" s="789"/>
      <c r="AC13" s="790"/>
      <c r="AD13" s="789"/>
      <c r="AE13" s="791"/>
      <c r="AF13" s="792"/>
      <c r="AG13" s="792"/>
      <c r="AH13" s="792"/>
      <c r="AI13" s="792"/>
      <c r="AJ13" s="793"/>
      <c r="AK13" s="301"/>
    </row>
    <row r="14" spans="1:37" ht="25.15" customHeight="1" thickBot="1" x14ac:dyDescent="0.25">
      <c r="A14" s="256"/>
      <c r="B14" s="667" t="s">
        <v>135</v>
      </c>
      <c r="C14" s="670" t="s">
        <v>112</v>
      </c>
      <c r="D14" s="801" t="s">
        <v>136</v>
      </c>
      <c r="E14" s="802"/>
      <c r="F14" s="802"/>
      <c r="G14" s="802"/>
      <c r="H14" s="802"/>
      <c r="I14" s="802"/>
      <c r="J14" s="802"/>
      <c r="K14" s="802"/>
      <c r="L14" s="802"/>
      <c r="M14" s="802"/>
      <c r="N14" s="802"/>
      <c r="O14" s="803"/>
      <c r="P14" s="677" t="s">
        <v>115</v>
      </c>
      <c r="Q14" s="678"/>
      <c r="R14" s="680" t="s">
        <v>116</v>
      </c>
      <c r="S14" s="687" t="s">
        <v>117</v>
      </c>
      <c r="T14" s="688"/>
      <c r="U14" s="688"/>
      <c r="V14" s="688"/>
      <c r="W14" s="688"/>
      <c r="X14" s="688"/>
      <c r="Y14" s="688"/>
      <c r="Z14" s="688"/>
      <c r="AA14" s="688"/>
      <c r="AB14" s="688"/>
      <c r="AC14" s="689"/>
      <c r="AD14" s="689"/>
      <c r="AE14" s="769" t="s">
        <v>118</v>
      </c>
      <c r="AF14" s="769"/>
      <c r="AG14" s="769"/>
      <c r="AH14" s="769"/>
      <c r="AI14" s="762" t="s">
        <v>119</v>
      </c>
      <c r="AJ14" s="763"/>
      <c r="AK14" s="301"/>
    </row>
    <row r="15" spans="1:37" ht="25.15" customHeight="1" x14ac:dyDescent="0.2">
      <c r="A15" s="256"/>
      <c r="B15" s="668"/>
      <c r="C15" s="671"/>
      <c r="D15" s="681"/>
      <c r="E15" s="702" t="s">
        <v>137</v>
      </c>
      <c r="F15" s="693"/>
      <c r="G15" s="693"/>
      <c r="H15" s="693"/>
      <c r="I15" s="694"/>
      <c r="J15" s="804" t="s">
        <v>138</v>
      </c>
      <c r="K15" s="805"/>
      <c r="L15" s="806" t="s">
        <v>139</v>
      </c>
      <c r="M15" s="807"/>
      <c r="N15" s="807"/>
      <c r="O15" s="808"/>
      <c r="P15" s="679"/>
      <c r="Q15" s="679"/>
      <c r="R15" s="681"/>
      <c r="S15" s="704" t="s">
        <v>124</v>
      </c>
      <c r="T15" s="704"/>
      <c r="U15" s="704"/>
      <c r="V15" s="704"/>
      <c r="W15" s="759" t="s">
        <v>125</v>
      </c>
      <c r="X15" s="760"/>
      <c r="Y15" s="760"/>
      <c r="Z15" s="760"/>
      <c r="AA15" s="760"/>
      <c r="AB15" s="761"/>
      <c r="AC15" s="765" t="s">
        <v>126</v>
      </c>
      <c r="AD15" s="766"/>
      <c r="AE15" s="770" t="s">
        <v>127</v>
      </c>
      <c r="AF15" s="751"/>
      <c r="AG15" s="751" t="s">
        <v>128</v>
      </c>
      <c r="AH15" s="751" t="s">
        <v>129</v>
      </c>
      <c r="AI15" s="751"/>
      <c r="AJ15" s="764"/>
      <c r="AK15" s="301"/>
    </row>
    <row r="16" spans="1:37" ht="23.25" customHeight="1" x14ac:dyDescent="0.2">
      <c r="A16" s="256"/>
      <c r="B16" s="668"/>
      <c r="C16" s="671"/>
      <c r="D16" s="682"/>
      <c r="E16" s="703"/>
      <c r="F16" s="696"/>
      <c r="G16" s="696"/>
      <c r="H16" s="696"/>
      <c r="I16" s="697"/>
      <c r="J16" s="700"/>
      <c r="K16" s="701"/>
      <c r="L16" s="703"/>
      <c r="M16" s="696"/>
      <c r="N16" s="696"/>
      <c r="O16" s="697"/>
      <c r="P16" s="679"/>
      <c r="Q16" s="679"/>
      <c r="R16" s="682"/>
      <c r="S16" s="302"/>
      <c r="T16" s="303"/>
      <c r="U16" s="754" t="s">
        <v>140</v>
      </c>
      <c r="V16" s="755"/>
      <c r="W16" s="756" t="s">
        <v>131</v>
      </c>
      <c r="X16" s="757"/>
      <c r="Y16" s="756" t="s">
        <v>132</v>
      </c>
      <c r="Z16" s="757"/>
      <c r="AA16" s="756" t="s">
        <v>133</v>
      </c>
      <c r="AB16" s="758"/>
      <c r="AC16" s="767"/>
      <c r="AD16" s="768"/>
      <c r="AE16" s="770"/>
      <c r="AF16" s="751"/>
      <c r="AG16" s="752"/>
      <c r="AH16" s="753"/>
      <c r="AI16" s="751"/>
      <c r="AJ16" s="764"/>
      <c r="AK16" s="301"/>
    </row>
    <row r="17" spans="1:37" ht="27" customHeight="1" x14ac:dyDescent="0.2">
      <c r="A17" s="256"/>
      <c r="B17" s="668"/>
      <c r="C17" s="304"/>
      <c r="D17" s="804"/>
      <c r="E17" s="846"/>
      <c r="F17" s="846"/>
      <c r="G17" s="846"/>
      <c r="H17" s="846"/>
      <c r="I17" s="846"/>
      <c r="J17" s="846"/>
      <c r="K17" s="846"/>
      <c r="L17" s="846"/>
      <c r="M17" s="846"/>
      <c r="N17" s="846"/>
      <c r="O17" s="805"/>
      <c r="P17" s="686"/>
      <c r="Q17" s="686"/>
      <c r="R17" s="306"/>
      <c r="S17" s="686"/>
      <c r="T17" s="733"/>
      <c r="U17" s="734"/>
      <c r="V17" s="686"/>
      <c r="W17" s="735"/>
      <c r="X17" s="736"/>
      <c r="Y17" s="735"/>
      <c r="Z17" s="736"/>
      <c r="AA17" s="735"/>
      <c r="AB17" s="737"/>
      <c r="AC17" s="718"/>
      <c r="AD17" s="719"/>
      <c r="AE17" s="783"/>
      <c r="AF17" s="784"/>
      <c r="AG17" s="307"/>
      <c r="AH17" s="308"/>
      <c r="AI17" s="771"/>
      <c r="AJ17" s="772"/>
      <c r="AK17" s="301"/>
    </row>
    <row r="18" spans="1:37" ht="27" customHeight="1" x14ac:dyDescent="0.2">
      <c r="A18" s="256"/>
      <c r="B18" s="668"/>
      <c r="C18" s="309"/>
      <c r="D18" s="328"/>
      <c r="E18" s="709"/>
      <c r="F18" s="710"/>
      <c r="G18" s="710"/>
      <c r="H18" s="710"/>
      <c r="I18" s="711"/>
      <c r="J18" s="712"/>
      <c r="K18" s="712"/>
      <c r="L18" s="843"/>
      <c r="M18" s="844"/>
      <c r="N18" s="844"/>
      <c r="O18" s="845"/>
      <c r="P18" s="741"/>
      <c r="Q18" s="741"/>
      <c r="R18" s="312"/>
      <c r="S18" s="741"/>
      <c r="T18" s="742"/>
      <c r="U18" s="743"/>
      <c r="V18" s="741"/>
      <c r="W18" s="745"/>
      <c r="X18" s="746"/>
      <c r="Y18" s="745"/>
      <c r="Z18" s="746"/>
      <c r="AA18" s="745"/>
      <c r="AB18" s="773"/>
      <c r="AC18" s="774"/>
      <c r="AD18" s="775"/>
      <c r="AE18" s="711"/>
      <c r="AF18" s="739"/>
      <c r="AG18" s="313"/>
      <c r="AH18" s="314"/>
      <c r="AI18" s="749"/>
      <c r="AJ18" s="750"/>
      <c r="AK18" s="301"/>
    </row>
    <row r="19" spans="1:37" ht="27" customHeight="1" x14ac:dyDescent="0.2">
      <c r="A19" s="256"/>
      <c r="B19" s="668"/>
      <c r="C19" s="315"/>
      <c r="D19" s="329"/>
      <c r="E19" s="809"/>
      <c r="F19" s="810"/>
      <c r="G19" s="810"/>
      <c r="H19" s="810"/>
      <c r="I19" s="811"/>
      <c r="J19" s="812"/>
      <c r="K19" s="812"/>
      <c r="L19" s="813"/>
      <c r="M19" s="814"/>
      <c r="N19" s="814"/>
      <c r="O19" s="815"/>
      <c r="P19" s="727"/>
      <c r="Q19" s="727"/>
      <c r="R19" s="317"/>
      <c r="S19" s="727"/>
      <c r="T19" s="728"/>
      <c r="U19" s="744"/>
      <c r="V19" s="727"/>
      <c r="W19" s="713"/>
      <c r="X19" s="714"/>
      <c r="Y19" s="713"/>
      <c r="Z19" s="714"/>
      <c r="AA19" s="713"/>
      <c r="AB19" s="715"/>
      <c r="AC19" s="716"/>
      <c r="AD19" s="717"/>
      <c r="AE19" s="722"/>
      <c r="AF19" s="725"/>
      <c r="AG19" s="318"/>
      <c r="AH19" s="321"/>
      <c r="AI19" s="747"/>
      <c r="AJ19" s="748"/>
      <c r="AK19" s="301"/>
    </row>
    <row r="20" spans="1:37" ht="27" customHeight="1" x14ac:dyDescent="0.2">
      <c r="A20" s="256"/>
      <c r="B20" s="668"/>
      <c r="C20" s="304"/>
      <c r="D20" s="702"/>
      <c r="E20" s="693"/>
      <c r="F20" s="693"/>
      <c r="G20" s="693"/>
      <c r="H20" s="693"/>
      <c r="I20" s="693"/>
      <c r="J20" s="693"/>
      <c r="K20" s="693"/>
      <c r="L20" s="693"/>
      <c r="M20" s="693"/>
      <c r="N20" s="693"/>
      <c r="O20" s="694"/>
      <c r="P20" s="686"/>
      <c r="Q20" s="686"/>
      <c r="R20" s="306"/>
      <c r="S20" s="686"/>
      <c r="T20" s="733"/>
      <c r="U20" s="734"/>
      <c r="V20" s="686"/>
      <c r="W20" s="735"/>
      <c r="X20" s="736"/>
      <c r="Y20" s="735"/>
      <c r="Z20" s="736"/>
      <c r="AA20" s="735"/>
      <c r="AB20" s="737"/>
      <c r="AC20" s="718"/>
      <c r="AD20" s="719"/>
      <c r="AE20" s="783"/>
      <c r="AF20" s="784"/>
      <c r="AG20" s="307"/>
      <c r="AH20" s="308"/>
      <c r="AI20" s="771"/>
      <c r="AJ20" s="772"/>
      <c r="AK20" s="301"/>
    </row>
    <row r="21" spans="1:37" ht="27" customHeight="1" x14ac:dyDescent="0.2">
      <c r="A21" s="256"/>
      <c r="B21" s="668"/>
      <c r="C21" s="315"/>
      <c r="D21" s="328"/>
      <c r="E21" s="816"/>
      <c r="F21" s="817"/>
      <c r="G21" s="817"/>
      <c r="H21" s="817"/>
      <c r="I21" s="818"/>
      <c r="J21" s="819"/>
      <c r="K21" s="819"/>
      <c r="L21" s="820"/>
      <c r="M21" s="821"/>
      <c r="N21" s="821"/>
      <c r="O21" s="822"/>
      <c r="P21" s="727"/>
      <c r="Q21" s="727"/>
      <c r="R21" s="317"/>
      <c r="S21" s="727"/>
      <c r="T21" s="728"/>
      <c r="U21" s="744"/>
      <c r="V21" s="727"/>
      <c r="W21" s="713"/>
      <c r="X21" s="714"/>
      <c r="Y21" s="713"/>
      <c r="Z21" s="714"/>
      <c r="AA21" s="713"/>
      <c r="AB21" s="715"/>
      <c r="AC21" s="716"/>
      <c r="AD21" s="717"/>
      <c r="AE21" s="722"/>
      <c r="AF21" s="725"/>
      <c r="AG21" s="318"/>
      <c r="AH21" s="321"/>
      <c r="AI21" s="747"/>
      <c r="AJ21" s="748"/>
      <c r="AK21" s="301"/>
    </row>
    <row r="22" spans="1:37" ht="27" customHeight="1" x14ac:dyDescent="0.2">
      <c r="A22" s="256"/>
      <c r="B22" s="668"/>
      <c r="C22" s="315"/>
      <c r="D22" s="328"/>
      <c r="E22" s="720"/>
      <c r="F22" s="721"/>
      <c r="G22" s="721"/>
      <c r="H22" s="721"/>
      <c r="I22" s="722"/>
      <c r="J22" s="723"/>
      <c r="K22" s="723"/>
      <c r="L22" s="823"/>
      <c r="M22" s="824"/>
      <c r="N22" s="824"/>
      <c r="O22" s="825"/>
      <c r="P22" s="727"/>
      <c r="Q22" s="727"/>
      <c r="R22" s="317"/>
      <c r="S22" s="727"/>
      <c r="T22" s="728"/>
      <c r="U22" s="744"/>
      <c r="V22" s="727"/>
      <c r="W22" s="713"/>
      <c r="X22" s="714"/>
      <c r="Y22" s="713"/>
      <c r="Z22" s="714"/>
      <c r="AA22" s="713"/>
      <c r="AB22" s="715"/>
      <c r="AC22" s="716"/>
      <c r="AD22" s="717"/>
      <c r="AE22" s="722"/>
      <c r="AF22" s="725"/>
      <c r="AG22" s="318"/>
      <c r="AH22" s="321"/>
      <c r="AI22" s="747"/>
      <c r="AJ22" s="748"/>
      <c r="AK22" s="301"/>
    </row>
    <row r="23" spans="1:37" ht="27" customHeight="1" x14ac:dyDescent="0.2">
      <c r="A23" s="256"/>
      <c r="B23" s="668"/>
      <c r="C23" s="322"/>
      <c r="D23" s="330"/>
      <c r="E23" s="705"/>
      <c r="F23" s="706"/>
      <c r="G23" s="706"/>
      <c r="H23" s="706"/>
      <c r="I23" s="707"/>
      <c r="J23" s="708"/>
      <c r="K23" s="708"/>
      <c r="L23" s="847"/>
      <c r="M23" s="848"/>
      <c r="N23" s="848"/>
      <c r="O23" s="849"/>
      <c r="P23" s="778"/>
      <c r="Q23" s="778"/>
      <c r="R23" s="324"/>
      <c r="S23" s="778"/>
      <c r="T23" s="779"/>
      <c r="U23" s="780"/>
      <c r="V23" s="778"/>
      <c r="W23" s="781"/>
      <c r="X23" s="782"/>
      <c r="Y23" s="781"/>
      <c r="Z23" s="782"/>
      <c r="AA23" s="781"/>
      <c r="AB23" s="785"/>
      <c r="AC23" s="786"/>
      <c r="AD23" s="787"/>
      <c r="AE23" s="707"/>
      <c r="AF23" s="708"/>
      <c r="AG23" s="325"/>
      <c r="AH23" s="326"/>
      <c r="AI23" s="732"/>
      <c r="AJ23" s="788"/>
      <c r="AK23" s="301"/>
    </row>
    <row r="24" spans="1:37" ht="27" customHeight="1" thickBot="1" x14ac:dyDescent="0.25">
      <c r="A24" s="256"/>
      <c r="B24" s="669"/>
      <c r="C24" s="794" t="s">
        <v>134</v>
      </c>
      <c r="D24" s="795"/>
      <c r="E24" s="795"/>
      <c r="F24" s="795"/>
      <c r="G24" s="795"/>
      <c r="H24" s="795"/>
      <c r="I24" s="795"/>
      <c r="J24" s="795"/>
      <c r="K24" s="795"/>
      <c r="L24" s="795"/>
      <c r="M24" s="795"/>
      <c r="N24" s="795"/>
      <c r="O24" s="795"/>
      <c r="P24" s="796"/>
      <c r="Q24" s="797"/>
      <c r="R24" s="327"/>
      <c r="S24" s="796"/>
      <c r="T24" s="798"/>
      <c r="U24" s="800"/>
      <c r="V24" s="797"/>
      <c r="W24" s="826"/>
      <c r="X24" s="850"/>
      <c r="Y24" s="826"/>
      <c r="Z24" s="850"/>
      <c r="AA24" s="826"/>
      <c r="AB24" s="776"/>
      <c r="AC24" s="827"/>
      <c r="AD24" s="828"/>
      <c r="AE24" s="791"/>
      <c r="AF24" s="792"/>
      <c r="AG24" s="792"/>
      <c r="AH24" s="792"/>
      <c r="AI24" s="792"/>
      <c r="AJ24" s="793"/>
      <c r="AK24" s="301"/>
    </row>
    <row r="25" spans="1:37" ht="27" customHeight="1" thickBot="1" x14ac:dyDescent="0.25">
      <c r="A25" s="256"/>
      <c r="B25" s="836" t="s">
        <v>141</v>
      </c>
      <c r="C25" s="837"/>
      <c r="D25" s="837"/>
      <c r="E25" s="837"/>
      <c r="F25" s="837"/>
      <c r="G25" s="837"/>
      <c r="H25" s="837"/>
      <c r="I25" s="837"/>
      <c r="J25" s="837"/>
      <c r="K25" s="837"/>
      <c r="L25" s="837"/>
      <c r="M25" s="837"/>
      <c r="N25" s="837"/>
      <c r="O25" s="837"/>
      <c r="P25" s="838"/>
      <c r="Q25" s="838"/>
      <c r="R25" s="331"/>
      <c r="S25" s="838"/>
      <c r="T25" s="839"/>
      <c r="U25" s="840"/>
      <c r="V25" s="838"/>
      <c r="W25" s="829"/>
      <c r="X25" s="841"/>
      <c r="Y25" s="829"/>
      <c r="Z25" s="841"/>
      <c r="AA25" s="829"/>
      <c r="AB25" s="830"/>
      <c r="AC25" s="831"/>
      <c r="AD25" s="832"/>
      <c r="AE25" s="833"/>
      <c r="AF25" s="834"/>
      <c r="AG25" s="834"/>
      <c r="AH25" s="834"/>
      <c r="AI25" s="834"/>
      <c r="AJ25" s="835"/>
      <c r="AK25" s="301"/>
    </row>
    <row r="26" spans="1:37" ht="17.25" customHeight="1" x14ac:dyDescent="0.2">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4">
        <v>4</v>
      </c>
      <c r="C30" s="878" t="s">
        <v>146</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256"/>
    </row>
    <row r="31" spans="1:37" ht="17.25" customHeight="1" x14ac:dyDescent="0.2">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71" t="s">
        <v>110</v>
      </c>
      <c r="AJ33" s="871"/>
    </row>
    <row r="34" spans="1:36" ht="21.75" customHeight="1" thickBot="1" x14ac:dyDescent="0.25">
      <c r="A34" s="251"/>
      <c r="B34" s="882" t="s">
        <v>149</v>
      </c>
      <c r="C34" s="883"/>
      <c r="D34" s="883"/>
      <c r="E34" s="883"/>
      <c r="F34" s="883"/>
      <c r="G34" s="883"/>
      <c r="H34" s="883"/>
      <c r="I34" s="883"/>
      <c r="J34" s="883"/>
      <c r="K34" s="883"/>
      <c r="L34" s="883"/>
      <c r="M34" s="883"/>
      <c r="N34" s="879" t="s">
        <v>150</v>
      </c>
      <c r="O34" s="880"/>
      <c r="P34" s="880"/>
      <c r="Q34" s="881"/>
      <c r="R34" s="851" t="s">
        <v>151</v>
      </c>
      <c r="S34" s="704" t="s">
        <v>152</v>
      </c>
      <c r="T34" s="854"/>
      <c r="U34" s="854"/>
      <c r="V34" s="854"/>
      <c r="W34" s="854"/>
      <c r="X34" s="854"/>
      <c r="Y34" s="854"/>
      <c r="Z34" s="854"/>
      <c r="AA34" s="854"/>
      <c r="AB34" s="854"/>
      <c r="AC34" s="854"/>
      <c r="AD34" s="854"/>
      <c r="AE34" s="855" t="s">
        <v>118</v>
      </c>
      <c r="AF34" s="855"/>
      <c r="AG34" s="855"/>
      <c r="AH34" s="855"/>
      <c r="AI34" s="856" t="s">
        <v>153</v>
      </c>
      <c r="AJ34" s="857"/>
    </row>
    <row r="35" spans="1:36" ht="21.75" customHeight="1" x14ac:dyDescent="0.2">
      <c r="A35" s="251"/>
      <c r="B35" s="884"/>
      <c r="C35" s="885"/>
      <c r="D35" s="885"/>
      <c r="E35" s="885"/>
      <c r="F35" s="885"/>
      <c r="G35" s="885"/>
      <c r="H35" s="885"/>
      <c r="I35" s="885"/>
      <c r="J35" s="885"/>
      <c r="K35" s="885"/>
      <c r="L35" s="885"/>
      <c r="M35" s="885"/>
      <c r="N35" s="879"/>
      <c r="O35" s="880"/>
      <c r="P35" s="880"/>
      <c r="Q35" s="881"/>
      <c r="R35" s="852"/>
      <c r="S35" s="704" t="s">
        <v>124</v>
      </c>
      <c r="T35" s="704"/>
      <c r="U35" s="704"/>
      <c r="V35" s="806"/>
      <c r="W35" s="756" t="s">
        <v>125</v>
      </c>
      <c r="X35" s="757"/>
      <c r="Y35" s="757"/>
      <c r="Z35" s="757"/>
      <c r="AA35" s="757"/>
      <c r="AB35" s="862"/>
      <c r="AC35" s="863" t="s">
        <v>126</v>
      </c>
      <c r="AD35" s="864"/>
      <c r="AE35" s="867" t="s">
        <v>127</v>
      </c>
      <c r="AF35" s="868"/>
      <c r="AG35" s="857" t="s">
        <v>128</v>
      </c>
      <c r="AH35" s="857" t="s">
        <v>129</v>
      </c>
      <c r="AI35" s="858"/>
      <c r="AJ35" s="859"/>
    </row>
    <row r="36" spans="1:36" ht="21.75" customHeight="1" x14ac:dyDescent="0.2">
      <c r="A36" s="251"/>
      <c r="B36" s="886"/>
      <c r="C36" s="887"/>
      <c r="D36" s="887"/>
      <c r="E36" s="887"/>
      <c r="F36" s="887"/>
      <c r="G36" s="887"/>
      <c r="H36" s="887"/>
      <c r="I36" s="887"/>
      <c r="J36" s="887"/>
      <c r="K36" s="887"/>
      <c r="L36" s="887"/>
      <c r="M36" s="887"/>
      <c r="N36" s="879"/>
      <c r="O36" s="880"/>
      <c r="P36" s="880"/>
      <c r="Q36" s="881"/>
      <c r="R36" s="853"/>
      <c r="S36" s="302"/>
      <c r="T36" s="335"/>
      <c r="U36" s="895" t="s">
        <v>130</v>
      </c>
      <c r="V36" s="708"/>
      <c r="W36" s="682" t="s">
        <v>131</v>
      </c>
      <c r="X36" s="876"/>
      <c r="Y36" s="682" t="s">
        <v>132</v>
      </c>
      <c r="Z36" s="876"/>
      <c r="AA36" s="682" t="s">
        <v>133</v>
      </c>
      <c r="AB36" s="877"/>
      <c r="AC36" s="865"/>
      <c r="AD36" s="866"/>
      <c r="AE36" s="860"/>
      <c r="AF36" s="869"/>
      <c r="AG36" s="870"/>
      <c r="AH36" s="896"/>
      <c r="AI36" s="860"/>
      <c r="AJ36" s="861"/>
    </row>
    <row r="37" spans="1:36" ht="21.75" customHeight="1" x14ac:dyDescent="0.2">
      <c r="A37" s="251"/>
      <c r="B37" s="898" t="s">
        <v>154</v>
      </c>
      <c r="C37" s="899"/>
      <c r="D37" s="899"/>
      <c r="E37" s="899"/>
      <c r="F37" s="899"/>
      <c r="G37" s="899"/>
      <c r="H37" s="899"/>
      <c r="I37" s="899"/>
      <c r="J37" s="899"/>
      <c r="K37" s="899"/>
      <c r="L37" s="899"/>
      <c r="M37" s="899"/>
      <c r="N37" s="893"/>
      <c r="O37" s="894"/>
      <c r="P37" s="894"/>
      <c r="Q37" s="873"/>
      <c r="R37" s="336"/>
      <c r="S37" s="893"/>
      <c r="T37" s="875"/>
      <c r="U37" s="897"/>
      <c r="V37" s="873"/>
      <c r="W37" s="756"/>
      <c r="X37" s="756"/>
      <c r="Y37" s="756"/>
      <c r="Z37" s="756"/>
      <c r="AA37" s="756"/>
      <c r="AB37" s="768"/>
      <c r="AC37" s="872"/>
      <c r="AD37" s="873"/>
      <c r="AE37" s="874"/>
      <c r="AF37" s="875"/>
      <c r="AG37" s="336"/>
      <c r="AH37" s="336"/>
      <c r="AI37" s="874"/>
      <c r="AJ37" s="873"/>
    </row>
    <row r="38" spans="1:36" ht="21.75" customHeight="1" x14ac:dyDescent="0.2">
      <c r="A38" s="251"/>
      <c r="B38" s="900"/>
      <c r="C38" s="899"/>
      <c r="D38" s="899"/>
      <c r="E38" s="899"/>
      <c r="F38" s="899"/>
      <c r="G38" s="899"/>
      <c r="H38" s="899"/>
      <c r="I38" s="899"/>
      <c r="J38" s="899"/>
      <c r="K38" s="899"/>
      <c r="L38" s="899"/>
      <c r="M38" s="899"/>
      <c r="N38" s="893"/>
      <c r="O38" s="894"/>
      <c r="P38" s="894"/>
      <c r="Q38" s="873"/>
      <c r="R38" s="336"/>
      <c r="S38" s="893"/>
      <c r="T38" s="875"/>
      <c r="U38" s="897"/>
      <c r="V38" s="873"/>
      <c r="W38" s="756"/>
      <c r="X38" s="756"/>
      <c r="Y38" s="756"/>
      <c r="Z38" s="756"/>
      <c r="AA38" s="756"/>
      <c r="AB38" s="768"/>
      <c r="AC38" s="872"/>
      <c r="AD38" s="873"/>
      <c r="AE38" s="874"/>
      <c r="AF38" s="875"/>
      <c r="AG38" s="336"/>
      <c r="AH38" s="336"/>
      <c r="AI38" s="874"/>
      <c r="AJ38" s="873"/>
    </row>
    <row r="39" spans="1:36" ht="21.75" customHeight="1" x14ac:dyDescent="0.2">
      <c r="A39" s="251"/>
      <c r="B39" s="900"/>
      <c r="C39" s="899"/>
      <c r="D39" s="899"/>
      <c r="E39" s="899"/>
      <c r="F39" s="899"/>
      <c r="G39" s="899"/>
      <c r="H39" s="899"/>
      <c r="I39" s="899"/>
      <c r="J39" s="899"/>
      <c r="K39" s="899"/>
      <c r="L39" s="899"/>
      <c r="M39" s="899"/>
      <c r="N39" s="893"/>
      <c r="O39" s="894"/>
      <c r="P39" s="894"/>
      <c r="Q39" s="873"/>
      <c r="R39" s="336"/>
      <c r="S39" s="893"/>
      <c r="T39" s="875"/>
      <c r="U39" s="897"/>
      <c r="V39" s="873"/>
      <c r="W39" s="756"/>
      <c r="X39" s="756"/>
      <c r="Y39" s="756"/>
      <c r="Z39" s="756"/>
      <c r="AA39" s="756"/>
      <c r="AB39" s="768"/>
      <c r="AC39" s="872"/>
      <c r="AD39" s="873"/>
      <c r="AE39" s="874"/>
      <c r="AF39" s="875"/>
      <c r="AG39" s="336"/>
      <c r="AH39" s="336"/>
      <c r="AI39" s="874"/>
      <c r="AJ39" s="873"/>
    </row>
    <row r="40" spans="1:36" ht="21.75" customHeight="1" x14ac:dyDescent="0.2">
      <c r="A40" s="251"/>
      <c r="B40" s="900"/>
      <c r="C40" s="899"/>
      <c r="D40" s="899"/>
      <c r="E40" s="899"/>
      <c r="F40" s="899"/>
      <c r="G40" s="899"/>
      <c r="H40" s="899"/>
      <c r="I40" s="899"/>
      <c r="J40" s="899"/>
      <c r="K40" s="899"/>
      <c r="L40" s="899"/>
      <c r="M40" s="899"/>
      <c r="N40" s="893"/>
      <c r="O40" s="894"/>
      <c r="P40" s="894"/>
      <c r="Q40" s="873"/>
      <c r="R40" s="336"/>
      <c r="S40" s="893"/>
      <c r="T40" s="875"/>
      <c r="U40" s="897"/>
      <c r="V40" s="873"/>
      <c r="W40" s="756"/>
      <c r="X40" s="756"/>
      <c r="Y40" s="756"/>
      <c r="Z40" s="756"/>
      <c r="AA40" s="756"/>
      <c r="AB40" s="768"/>
      <c r="AC40" s="872"/>
      <c r="AD40" s="873"/>
      <c r="AE40" s="874"/>
      <c r="AF40" s="875"/>
      <c r="AG40" s="336"/>
      <c r="AH40" s="336"/>
      <c r="AI40" s="874"/>
      <c r="AJ40" s="873"/>
    </row>
    <row r="41" spans="1:36" ht="21.75" customHeight="1" x14ac:dyDescent="0.2">
      <c r="A41" s="251"/>
      <c r="B41" s="900"/>
      <c r="C41" s="899"/>
      <c r="D41" s="899"/>
      <c r="E41" s="899"/>
      <c r="F41" s="899"/>
      <c r="G41" s="899"/>
      <c r="H41" s="899"/>
      <c r="I41" s="899"/>
      <c r="J41" s="899"/>
      <c r="K41" s="899"/>
      <c r="L41" s="899"/>
      <c r="M41" s="899"/>
      <c r="N41" s="893"/>
      <c r="O41" s="894"/>
      <c r="P41" s="894"/>
      <c r="Q41" s="873"/>
      <c r="R41" s="336"/>
      <c r="S41" s="893"/>
      <c r="T41" s="875"/>
      <c r="U41" s="897"/>
      <c r="V41" s="873"/>
      <c r="W41" s="756"/>
      <c r="X41" s="756"/>
      <c r="Y41" s="756"/>
      <c r="Z41" s="756"/>
      <c r="AA41" s="756"/>
      <c r="AB41" s="768"/>
      <c r="AC41" s="872"/>
      <c r="AD41" s="873"/>
      <c r="AE41" s="874"/>
      <c r="AF41" s="875"/>
      <c r="AG41" s="336"/>
      <c r="AH41" s="336"/>
      <c r="AI41" s="874"/>
      <c r="AJ41" s="873"/>
    </row>
    <row r="42" spans="1:36" ht="21.75" customHeight="1" x14ac:dyDescent="0.2">
      <c r="A42" s="251"/>
      <c r="B42" s="901"/>
      <c r="C42" s="902"/>
      <c r="D42" s="902"/>
      <c r="E42" s="902"/>
      <c r="F42" s="902"/>
      <c r="G42" s="902"/>
      <c r="H42" s="902"/>
      <c r="I42" s="902"/>
      <c r="J42" s="902"/>
      <c r="K42" s="902"/>
      <c r="L42" s="902"/>
      <c r="M42" s="902"/>
      <c r="N42" s="893" t="s">
        <v>155</v>
      </c>
      <c r="O42" s="894"/>
      <c r="P42" s="894"/>
      <c r="Q42" s="873"/>
      <c r="R42" s="336"/>
      <c r="S42" s="912"/>
      <c r="T42" s="695"/>
      <c r="U42" s="913"/>
      <c r="V42" s="890"/>
      <c r="W42" s="682"/>
      <c r="X42" s="682"/>
      <c r="Y42" s="682"/>
      <c r="Z42" s="682"/>
      <c r="AA42" s="682"/>
      <c r="AB42" s="888"/>
      <c r="AC42" s="889"/>
      <c r="AD42" s="890"/>
      <c r="AE42" s="891"/>
      <c r="AF42" s="892"/>
      <c r="AG42" s="892"/>
      <c r="AH42" s="892"/>
      <c r="AI42" s="892"/>
      <c r="AJ42" s="783"/>
    </row>
    <row r="43" spans="1:36" ht="17.25" customHeight="1" x14ac:dyDescent="0.2">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3"/>
      <c r="E45" s="256"/>
      <c r="F45" s="256"/>
      <c r="G45" s="256"/>
      <c r="H45" s="256"/>
      <c r="I45" s="256"/>
      <c r="J45" s="256"/>
      <c r="K45" s="256"/>
      <c r="L45" s="256"/>
      <c r="M45" s="256"/>
      <c r="N45" s="256"/>
      <c r="O45" s="256"/>
      <c r="P45" s="256"/>
      <c r="Q45" s="256"/>
      <c r="R45" s="256"/>
      <c r="S45" s="256"/>
      <c r="T45" s="256"/>
      <c r="U45" s="256"/>
      <c r="V45" s="256"/>
      <c r="W45" s="256"/>
      <c r="X45" s="911" t="s">
        <v>110</v>
      </c>
      <c r="Y45" s="911"/>
    </row>
    <row r="46" spans="1:36" ht="16.899999999999999" customHeight="1" thickBot="1" x14ac:dyDescent="0.25">
      <c r="B46" s="806" t="s">
        <v>158</v>
      </c>
      <c r="C46" s="807"/>
      <c r="D46" s="807"/>
      <c r="E46" s="807"/>
      <c r="F46" s="807"/>
      <c r="G46" s="807"/>
      <c r="H46" s="807"/>
      <c r="I46" s="806" t="s">
        <v>159</v>
      </c>
      <c r="J46" s="807"/>
      <c r="K46" s="807"/>
      <c r="L46" s="808"/>
      <c r="M46" s="806" t="s">
        <v>160</v>
      </c>
      <c r="N46" s="807"/>
      <c r="O46" s="807"/>
      <c r="P46" s="807"/>
      <c r="Q46" s="807"/>
      <c r="R46" s="807"/>
      <c r="S46" s="807"/>
      <c r="T46" s="807"/>
      <c r="U46" s="807"/>
      <c r="V46" s="807"/>
      <c r="W46" s="807"/>
      <c r="X46" s="807"/>
      <c r="Y46" s="808"/>
      <c r="Z46" s="252"/>
      <c r="AA46" s="252"/>
      <c r="AB46" s="252"/>
      <c r="AC46" s="252"/>
      <c r="AD46" s="252"/>
    </row>
    <row r="47" spans="1:36" ht="16.899999999999999" customHeight="1" x14ac:dyDescent="0.2">
      <c r="B47" s="683"/>
      <c r="C47" s="684"/>
      <c r="D47" s="684"/>
      <c r="E47" s="684"/>
      <c r="F47" s="684"/>
      <c r="G47" s="684"/>
      <c r="H47" s="684"/>
      <c r="I47" s="683"/>
      <c r="J47" s="684"/>
      <c r="K47" s="684"/>
      <c r="L47" s="685"/>
      <c r="M47" s="806" t="s">
        <v>124</v>
      </c>
      <c r="N47" s="807"/>
      <c r="O47" s="807"/>
      <c r="P47" s="807"/>
      <c r="Q47" s="808"/>
      <c r="R47" s="879" t="s">
        <v>125</v>
      </c>
      <c r="S47" s="880"/>
      <c r="T47" s="880"/>
      <c r="U47" s="880"/>
      <c r="V47" s="910"/>
      <c r="W47" s="905" t="s">
        <v>161</v>
      </c>
      <c r="X47" s="906"/>
      <c r="Y47" s="907"/>
      <c r="Z47" s="253"/>
      <c r="AA47" s="253"/>
      <c r="AB47" s="253"/>
      <c r="AC47" s="253"/>
      <c r="AD47" s="253"/>
    </row>
    <row r="48" spans="1:36" ht="16.899999999999999" customHeight="1" x14ac:dyDescent="0.2">
      <c r="B48" s="683"/>
      <c r="C48" s="684"/>
      <c r="D48" s="684"/>
      <c r="E48" s="684"/>
      <c r="F48" s="684"/>
      <c r="G48" s="684"/>
      <c r="H48" s="684"/>
      <c r="I48" s="683"/>
      <c r="J48" s="684"/>
      <c r="K48" s="684"/>
      <c r="L48" s="685"/>
      <c r="M48" s="684"/>
      <c r="N48" s="684"/>
      <c r="O48" s="684"/>
      <c r="P48" s="903" t="s">
        <v>162</v>
      </c>
      <c r="Q48" s="904"/>
      <c r="R48" s="266" t="s">
        <v>163</v>
      </c>
      <c r="S48" s="806" t="s">
        <v>164</v>
      </c>
      <c r="T48" s="808"/>
      <c r="U48" s="684" t="s">
        <v>165</v>
      </c>
      <c r="V48" s="684"/>
      <c r="W48" s="908"/>
      <c r="X48" s="684"/>
      <c r="Y48" s="909"/>
      <c r="Z48" s="252"/>
      <c r="AA48" s="252"/>
      <c r="AB48" s="252"/>
      <c r="AC48" s="252"/>
      <c r="AD48" s="252"/>
    </row>
    <row r="49" spans="2:25" ht="21.75" customHeight="1" x14ac:dyDescent="0.2">
      <c r="B49" s="879" t="s">
        <v>166</v>
      </c>
      <c r="C49" s="880"/>
      <c r="D49" s="880"/>
      <c r="E49" s="880"/>
      <c r="F49" s="880"/>
      <c r="G49" s="880"/>
      <c r="H49" s="880"/>
      <c r="I49" s="879"/>
      <c r="J49" s="880"/>
      <c r="K49" s="880"/>
      <c r="L49" s="881"/>
      <c r="M49" s="880"/>
      <c r="N49" s="880"/>
      <c r="O49" s="880"/>
      <c r="P49" s="924"/>
      <c r="Q49" s="881"/>
      <c r="R49" s="337"/>
      <c r="S49" s="879"/>
      <c r="T49" s="881"/>
      <c r="U49" s="880"/>
      <c r="V49" s="880"/>
      <c r="W49" s="914"/>
      <c r="X49" s="880"/>
      <c r="Y49" s="910"/>
    </row>
    <row r="50" spans="2:25" ht="21.75" customHeight="1" thickBot="1" x14ac:dyDescent="0.25">
      <c r="B50" s="922" t="s">
        <v>167</v>
      </c>
      <c r="C50" s="915"/>
      <c r="D50" s="915"/>
      <c r="E50" s="915"/>
      <c r="F50" s="915"/>
      <c r="G50" s="915"/>
      <c r="H50" s="915"/>
      <c r="I50" s="922"/>
      <c r="J50" s="915"/>
      <c r="K50" s="915"/>
      <c r="L50" s="923"/>
      <c r="M50" s="915"/>
      <c r="N50" s="915"/>
      <c r="O50" s="915"/>
      <c r="P50" s="925"/>
      <c r="Q50" s="923"/>
      <c r="R50" s="338"/>
      <c r="S50" s="922"/>
      <c r="T50" s="923"/>
      <c r="U50" s="915"/>
      <c r="V50" s="915"/>
      <c r="W50" s="916"/>
      <c r="X50" s="915"/>
      <c r="Y50" s="917"/>
    </row>
    <row r="51" spans="2:25" ht="21.75" customHeight="1" thickTop="1" thickBot="1" x14ac:dyDescent="0.25">
      <c r="B51" s="703" t="s">
        <v>168</v>
      </c>
      <c r="C51" s="696"/>
      <c r="D51" s="696"/>
      <c r="E51" s="696"/>
      <c r="F51" s="696"/>
      <c r="G51" s="696"/>
      <c r="H51" s="696"/>
      <c r="I51" s="703"/>
      <c r="J51" s="696"/>
      <c r="K51" s="696"/>
      <c r="L51" s="697"/>
      <c r="M51" s="696"/>
      <c r="N51" s="696"/>
      <c r="O51" s="696"/>
      <c r="P51" s="926"/>
      <c r="Q51" s="697"/>
      <c r="R51" s="335"/>
      <c r="S51" s="703"/>
      <c r="T51" s="697"/>
      <c r="U51" s="696"/>
      <c r="V51" s="921"/>
      <c r="W51" s="918"/>
      <c r="X51" s="919"/>
      <c r="Y51" s="920"/>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5" x14ac:dyDescent="0.2"/>
  <cols>
    <col min="1" max="1" width="0.81640625" style="340" customWidth="1"/>
    <col min="2" max="2" width="21.453125" style="340" customWidth="1"/>
    <col min="3" max="9" width="18.453125" style="340" customWidth="1"/>
    <col min="10" max="10" width="4.54296875" style="340" customWidth="1"/>
    <col min="11" max="11" width="1.54296875" style="340" customWidth="1"/>
    <col min="12" max="16384" width="9" style="340"/>
  </cols>
  <sheetData>
    <row r="1" spans="1:11" ht="12.75" hidden="1" customHeight="1" x14ac:dyDescent="0.2">
      <c r="A1" s="927" t="s">
        <v>170</v>
      </c>
      <c r="B1" s="927"/>
      <c r="C1" s="927"/>
      <c r="D1" s="927"/>
      <c r="E1" s="927"/>
      <c r="F1" s="927"/>
      <c r="G1" s="927"/>
      <c r="H1" s="927"/>
      <c r="I1" s="927"/>
      <c r="J1" s="339"/>
      <c r="K1" s="339"/>
    </row>
    <row r="2" spans="1:11" s="256" customFormat="1" ht="31.5" customHeight="1" x14ac:dyDescent="0.2">
      <c r="A2" s="177"/>
      <c r="B2" s="179" t="s">
        <v>171</v>
      </c>
      <c r="C2" s="423"/>
      <c r="D2" s="178"/>
      <c r="E2" s="178"/>
      <c r="F2" s="178"/>
      <c r="G2" s="178"/>
      <c r="H2" s="178"/>
      <c r="I2" s="178"/>
      <c r="J2" s="178"/>
    </row>
    <row r="3" spans="1:11" s="342" customFormat="1" ht="20.25" customHeight="1" x14ac:dyDescent="0.2">
      <c r="A3" s="424"/>
      <c r="B3" s="425" t="s">
        <v>172</v>
      </c>
      <c r="C3" s="426"/>
      <c r="D3" s="426"/>
      <c r="E3" s="426"/>
      <c r="F3" s="426"/>
      <c r="G3" s="426"/>
      <c r="H3" s="426"/>
      <c r="I3" s="427" t="s">
        <v>173</v>
      </c>
      <c r="J3" s="427"/>
      <c r="K3" s="341"/>
    </row>
    <row r="4" spans="1:11" s="342" customFormat="1" ht="20.25" customHeight="1" x14ac:dyDescent="0.2">
      <c r="A4" s="424"/>
      <c r="B4" s="935" t="s">
        <v>174</v>
      </c>
      <c r="C4" s="935" t="s">
        <v>175</v>
      </c>
      <c r="D4" s="533" t="s">
        <v>176</v>
      </c>
      <c r="E4" s="533"/>
      <c r="F4" s="533"/>
      <c r="G4" s="533"/>
      <c r="H4" s="533"/>
      <c r="I4" s="936" t="s">
        <v>177</v>
      </c>
      <c r="J4" s="428"/>
      <c r="K4" s="341"/>
    </row>
    <row r="5" spans="1:11" s="342" customFormat="1" ht="20.25" customHeight="1" x14ac:dyDescent="0.2">
      <c r="A5" s="424"/>
      <c r="B5" s="935"/>
      <c r="C5" s="935"/>
      <c r="D5" s="429"/>
      <c r="E5" s="430"/>
      <c r="F5" s="430"/>
      <c r="G5" s="430"/>
      <c r="H5" s="430"/>
      <c r="I5" s="937"/>
      <c r="J5" s="428"/>
      <c r="K5" s="341"/>
    </row>
    <row r="6" spans="1:11" s="343" customFormat="1" ht="20.25" customHeight="1" x14ac:dyDescent="0.2">
      <c r="A6" s="431"/>
      <c r="B6" s="936"/>
      <c r="C6" s="936"/>
      <c r="D6" s="440" t="s">
        <v>178</v>
      </c>
      <c r="E6" s="441" t="s">
        <v>179</v>
      </c>
      <c r="F6" s="441" t="s">
        <v>180</v>
      </c>
      <c r="G6" s="441" t="s">
        <v>181</v>
      </c>
      <c r="H6" s="441" t="s">
        <v>182</v>
      </c>
      <c r="I6" s="937"/>
      <c r="J6" s="428"/>
    </row>
    <row r="7" spans="1:11" s="343" customFormat="1" ht="20.25" customHeight="1" x14ac:dyDescent="0.2">
      <c r="A7" s="431"/>
      <c r="B7" s="432" t="s">
        <v>183</v>
      </c>
      <c r="C7" s="432" t="s">
        <v>183</v>
      </c>
      <c r="D7" s="432" t="s">
        <v>183</v>
      </c>
      <c r="E7" s="432" t="s">
        <v>183</v>
      </c>
      <c r="F7" s="432" t="s">
        <v>183</v>
      </c>
      <c r="G7" s="432" t="s">
        <v>183</v>
      </c>
      <c r="H7" s="432" t="s">
        <v>183</v>
      </c>
      <c r="I7" s="938"/>
      <c r="J7" s="428"/>
    </row>
    <row r="8" spans="1:11" ht="48.75" customHeight="1" x14ac:dyDescent="0.2">
      <c r="A8" s="35"/>
      <c r="B8" s="433"/>
      <c r="C8" s="434"/>
      <c r="D8" s="435"/>
      <c r="E8" s="435"/>
      <c r="F8" s="436"/>
      <c r="G8" s="435"/>
      <c r="H8" s="435"/>
      <c r="I8" s="435"/>
      <c r="J8" s="437"/>
    </row>
    <row r="9" spans="1:11" ht="40.5" customHeight="1" x14ac:dyDescent="0.2">
      <c r="A9" s="35"/>
      <c r="B9" s="930" t="s">
        <v>184</v>
      </c>
      <c r="C9" s="930"/>
      <c r="D9" s="930"/>
      <c r="E9" s="930"/>
      <c r="F9" s="930"/>
      <c r="G9" s="930"/>
      <c r="H9" s="930"/>
      <c r="I9" s="930"/>
      <c r="J9" s="930"/>
    </row>
    <row r="10" spans="1:11" ht="15.75" customHeight="1" x14ac:dyDescent="0.2">
      <c r="A10" s="35"/>
      <c r="B10" s="930"/>
      <c r="C10" s="930"/>
      <c r="D10" s="930"/>
      <c r="E10" s="930"/>
      <c r="F10" s="930"/>
      <c r="G10" s="930"/>
      <c r="H10" s="930"/>
      <c r="I10" s="930"/>
      <c r="J10" s="930"/>
    </row>
    <row r="11" spans="1:11" ht="13.5" customHeight="1" x14ac:dyDescent="0.2">
      <c r="A11" s="35"/>
      <c r="B11" s="930"/>
      <c r="C11" s="930"/>
      <c r="D11" s="930"/>
      <c r="E11" s="930"/>
      <c r="F11" s="930"/>
      <c r="G11" s="930"/>
      <c r="H11" s="930"/>
      <c r="I11" s="930"/>
      <c r="J11" s="930"/>
    </row>
    <row r="12" spans="1:11" x14ac:dyDescent="0.2">
      <c r="A12" s="35"/>
      <c r="B12" s="930"/>
      <c r="C12" s="930"/>
      <c r="D12" s="930"/>
      <c r="E12" s="930"/>
      <c r="F12" s="930"/>
      <c r="G12" s="930"/>
      <c r="H12" s="930"/>
      <c r="I12" s="930"/>
      <c r="J12" s="438"/>
    </row>
    <row r="13" spans="1:11" ht="21" customHeight="1" x14ac:dyDescent="0.2">
      <c r="A13" s="35"/>
      <c r="B13" s="929" t="s">
        <v>185</v>
      </c>
      <c r="C13" s="929"/>
      <c r="D13" s="929"/>
      <c r="E13" s="929"/>
      <c r="F13" s="929"/>
      <c r="G13" s="929"/>
      <c r="H13" s="144"/>
      <c r="I13" s="144"/>
      <c r="J13" s="144"/>
    </row>
    <row r="14" spans="1:11" x14ac:dyDescent="0.2">
      <c r="A14" s="35"/>
      <c r="B14" s="930" t="s">
        <v>186</v>
      </c>
      <c r="C14" s="930"/>
      <c r="D14" s="930"/>
      <c r="E14" s="930"/>
      <c r="F14" s="930"/>
      <c r="G14" s="930"/>
      <c r="H14" s="930"/>
      <c r="I14" s="930"/>
      <c r="J14" s="438"/>
    </row>
    <row r="15" spans="1:11" x14ac:dyDescent="0.2">
      <c r="A15" s="35"/>
      <c r="B15" s="931" t="s">
        <v>187</v>
      </c>
      <c r="C15" s="931"/>
      <c r="D15" s="931"/>
      <c r="E15" s="931"/>
      <c r="F15" s="931"/>
      <c r="G15" s="931"/>
      <c r="H15" s="930"/>
      <c r="I15" s="930"/>
      <c r="J15" s="438"/>
    </row>
    <row r="16" spans="1:11" ht="99.75" customHeight="1" x14ac:dyDescent="0.2">
      <c r="A16" s="35"/>
      <c r="B16" s="439" t="s">
        <v>188</v>
      </c>
      <c r="C16" s="932"/>
      <c r="D16" s="933"/>
      <c r="E16" s="933"/>
      <c r="F16" s="933"/>
      <c r="G16" s="934"/>
      <c r="H16" s="35"/>
      <c r="I16" s="35"/>
      <c r="J16" s="35"/>
    </row>
    <row r="17" spans="2:21" ht="33" customHeight="1" x14ac:dyDescent="0.2">
      <c r="B17" s="344"/>
      <c r="C17" s="928"/>
      <c r="D17" s="928"/>
      <c r="E17" s="928"/>
      <c r="F17" s="928"/>
      <c r="G17" s="928"/>
      <c r="H17" s="928"/>
      <c r="I17" s="928"/>
      <c r="J17" s="345"/>
    </row>
    <row r="22" spans="2:21" ht="27" customHeight="1" x14ac:dyDescent="0.2"/>
    <row r="27" spans="2:21" ht="13" x14ac:dyDescent="0.2">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74" t="s">
        <v>170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75"/>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7"/>
      <c r="AL5" s="144"/>
    </row>
    <row r="6" spans="1:38" ht="12.75" customHeight="1" x14ac:dyDescent="0.2">
      <c r="B6" s="950" t="s">
        <v>192</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44"/>
    </row>
    <row r="7" spans="1:38" ht="12.75" customHeight="1" x14ac:dyDescent="0.2">
      <c r="B7" s="53"/>
      <c r="C7" s="953" t="s">
        <v>193</v>
      </c>
      <c r="D7" s="944" t="s">
        <v>194</v>
      </c>
      <c r="E7" s="945"/>
      <c r="F7" s="945"/>
      <c r="G7" s="945"/>
      <c r="H7" s="945"/>
      <c r="I7" s="945"/>
      <c r="J7" s="945"/>
      <c r="K7" s="945"/>
      <c r="L7" s="945"/>
      <c r="M7" s="945"/>
      <c r="N7" s="965"/>
      <c r="O7" s="953" t="s">
        <v>193</v>
      </c>
      <c r="P7" s="944" t="s">
        <v>195</v>
      </c>
      <c r="Q7" s="945"/>
      <c r="R7" s="945"/>
      <c r="S7" s="945"/>
      <c r="T7" s="945"/>
      <c r="U7" s="945"/>
      <c r="V7" s="945"/>
      <c r="W7" s="945"/>
      <c r="X7" s="945"/>
      <c r="Y7" s="946"/>
      <c r="Z7" s="953" t="s">
        <v>193</v>
      </c>
      <c r="AA7" s="944" t="s">
        <v>196</v>
      </c>
      <c r="AB7" s="945"/>
      <c r="AC7" s="945"/>
      <c r="AD7" s="945"/>
      <c r="AE7" s="945"/>
      <c r="AF7" s="945"/>
      <c r="AG7" s="945"/>
      <c r="AH7" s="945"/>
      <c r="AI7" s="945"/>
      <c r="AJ7" s="945"/>
      <c r="AK7" s="946"/>
      <c r="AL7" s="144"/>
    </row>
    <row r="8" spans="1:38" ht="12.75" customHeight="1" x14ac:dyDescent="0.2">
      <c r="B8" s="54"/>
      <c r="C8" s="954"/>
      <c r="D8" s="947"/>
      <c r="E8" s="948"/>
      <c r="F8" s="948"/>
      <c r="G8" s="948"/>
      <c r="H8" s="948"/>
      <c r="I8" s="948"/>
      <c r="J8" s="948"/>
      <c r="K8" s="948"/>
      <c r="L8" s="948"/>
      <c r="M8" s="948"/>
      <c r="N8" s="966"/>
      <c r="O8" s="954"/>
      <c r="P8" s="947"/>
      <c r="Q8" s="948"/>
      <c r="R8" s="948"/>
      <c r="S8" s="948"/>
      <c r="T8" s="948"/>
      <c r="U8" s="948"/>
      <c r="V8" s="948"/>
      <c r="W8" s="948"/>
      <c r="X8" s="948"/>
      <c r="Y8" s="949"/>
      <c r="Z8" s="954"/>
      <c r="AA8" s="947"/>
      <c r="AB8" s="948"/>
      <c r="AC8" s="948"/>
      <c r="AD8" s="948"/>
      <c r="AE8" s="948"/>
      <c r="AF8" s="948"/>
      <c r="AG8" s="948"/>
      <c r="AH8" s="948"/>
      <c r="AI8" s="948"/>
      <c r="AJ8" s="948"/>
      <c r="AK8" s="949"/>
      <c r="AL8" s="144"/>
    </row>
    <row r="9" spans="1:38" ht="12.75" customHeight="1" x14ac:dyDescent="0.2">
      <c r="B9" s="950"/>
      <c r="C9" s="951"/>
      <c r="D9" s="951"/>
      <c r="E9" s="951"/>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2"/>
      <c r="AL9" s="144"/>
    </row>
    <row r="10" spans="1:38" ht="12.75" customHeight="1" x14ac:dyDescent="0.2">
      <c r="B10" s="950" t="s">
        <v>197</v>
      </c>
      <c r="C10" s="951"/>
      <c r="D10" s="951"/>
      <c r="E10" s="951"/>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144"/>
    </row>
    <row r="11" spans="1:38" ht="12.75" customHeight="1" x14ac:dyDescent="0.2">
      <c r="B11" s="950" t="s">
        <v>198</v>
      </c>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44"/>
    </row>
    <row r="12" spans="1:38" ht="12.75" customHeight="1" x14ac:dyDescent="0.2">
      <c r="B12" s="53"/>
      <c r="C12" s="953" t="s">
        <v>193</v>
      </c>
      <c r="D12" s="944" t="s">
        <v>199</v>
      </c>
      <c r="E12" s="945"/>
      <c r="F12" s="945"/>
      <c r="G12" s="945"/>
      <c r="H12" s="945"/>
      <c r="I12" s="965"/>
      <c r="J12" s="953" t="s">
        <v>193</v>
      </c>
      <c r="K12" s="944" t="s">
        <v>200</v>
      </c>
      <c r="L12" s="945"/>
      <c r="M12" s="945"/>
      <c r="N12" s="945"/>
      <c r="O12" s="945"/>
      <c r="P12" s="965"/>
      <c r="Q12" s="953" t="s">
        <v>193</v>
      </c>
      <c r="R12" s="944" t="s">
        <v>201</v>
      </c>
      <c r="S12" s="945"/>
      <c r="T12" s="945"/>
      <c r="U12" s="945"/>
      <c r="V12" s="945"/>
      <c r="W12" s="965"/>
      <c r="X12" s="953" t="s">
        <v>193</v>
      </c>
      <c r="Y12" s="944" t="s">
        <v>202</v>
      </c>
      <c r="Z12" s="945"/>
      <c r="AA12" s="945"/>
      <c r="AB12" s="945"/>
      <c r="AC12" s="945"/>
      <c r="AD12" s="946"/>
      <c r="AE12" s="972" t="s">
        <v>193</v>
      </c>
      <c r="AF12" s="944" t="s">
        <v>203</v>
      </c>
      <c r="AG12" s="945"/>
      <c r="AH12" s="945"/>
      <c r="AI12" s="945"/>
      <c r="AJ12" s="945"/>
      <c r="AK12" s="946"/>
      <c r="AL12" s="144"/>
    </row>
    <row r="13" spans="1:38" ht="12.75" customHeight="1" x14ac:dyDescent="0.2">
      <c r="B13" s="54"/>
      <c r="C13" s="954"/>
      <c r="D13" s="947"/>
      <c r="E13" s="948"/>
      <c r="F13" s="948"/>
      <c r="G13" s="948"/>
      <c r="H13" s="948"/>
      <c r="I13" s="966"/>
      <c r="J13" s="954"/>
      <c r="K13" s="947"/>
      <c r="L13" s="948"/>
      <c r="M13" s="948"/>
      <c r="N13" s="948"/>
      <c r="O13" s="948"/>
      <c r="P13" s="966"/>
      <c r="Q13" s="954"/>
      <c r="R13" s="947"/>
      <c r="S13" s="948"/>
      <c r="T13" s="948"/>
      <c r="U13" s="948"/>
      <c r="V13" s="948"/>
      <c r="W13" s="966"/>
      <c r="X13" s="954"/>
      <c r="Y13" s="947"/>
      <c r="Z13" s="948"/>
      <c r="AA13" s="948"/>
      <c r="AB13" s="948"/>
      <c r="AC13" s="948"/>
      <c r="AD13" s="949"/>
      <c r="AE13" s="973"/>
      <c r="AF13" s="947"/>
      <c r="AG13" s="948"/>
      <c r="AH13" s="948"/>
      <c r="AI13" s="948"/>
      <c r="AJ13" s="948"/>
      <c r="AK13" s="949"/>
      <c r="AL13" s="144"/>
    </row>
    <row r="14" spans="1:38" ht="12.75" customHeight="1" x14ac:dyDescent="0.2">
      <c r="B14" s="950" t="s">
        <v>204</v>
      </c>
      <c r="C14" s="951"/>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2"/>
      <c r="AL14" s="144"/>
    </row>
    <row r="15" spans="1:38" ht="12.75" customHeight="1" x14ac:dyDescent="0.2">
      <c r="B15" s="53"/>
      <c r="C15" s="953" t="s">
        <v>193</v>
      </c>
      <c r="D15" s="944" t="s">
        <v>205</v>
      </c>
      <c r="E15" s="945"/>
      <c r="F15" s="945"/>
      <c r="G15" s="945"/>
      <c r="H15" s="945"/>
      <c r="I15" s="965"/>
      <c r="J15" s="953" t="s">
        <v>193</v>
      </c>
      <c r="K15" s="944" t="s">
        <v>206</v>
      </c>
      <c r="L15" s="945"/>
      <c r="M15" s="945"/>
      <c r="N15" s="945"/>
      <c r="O15" s="945"/>
      <c r="P15" s="965"/>
      <c r="Q15" s="953" t="s">
        <v>193</v>
      </c>
      <c r="R15" s="944" t="s">
        <v>207</v>
      </c>
      <c r="S15" s="945"/>
      <c r="T15" s="945"/>
      <c r="U15" s="945"/>
      <c r="V15" s="945"/>
      <c r="W15" s="965"/>
      <c r="X15" s="953" t="s">
        <v>193</v>
      </c>
      <c r="Y15" s="944" t="s">
        <v>208</v>
      </c>
      <c r="Z15" s="945"/>
      <c r="AA15" s="945"/>
      <c r="AB15" s="945"/>
      <c r="AC15" s="945"/>
      <c r="AD15" s="946"/>
      <c r="AE15" s="972" t="s">
        <v>193</v>
      </c>
      <c r="AF15" s="944" t="s">
        <v>209</v>
      </c>
      <c r="AG15" s="945"/>
      <c r="AH15" s="945"/>
      <c r="AI15" s="945"/>
      <c r="AJ15" s="945"/>
      <c r="AK15" s="946"/>
      <c r="AL15" s="144"/>
    </row>
    <row r="16" spans="1:38" ht="12.75" customHeight="1" x14ac:dyDescent="0.2">
      <c r="B16" s="54"/>
      <c r="C16" s="954"/>
      <c r="D16" s="947"/>
      <c r="E16" s="948"/>
      <c r="F16" s="948"/>
      <c r="G16" s="948"/>
      <c r="H16" s="948"/>
      <c r="I16" s="966"/>
      <c r="J16" s="954"/>
      <c r="K16" s="947"/>
      <c r="L16" s="948"/>
      <c r="M16" s="948"/>
      <c r="N16" s="948"/>
      <c r="O16" s="948"/>
      <c r="P16" s="966"/>
      <c r="Q16" s="954"/>
      <c r="R16" s="947"/>
      <c r="S16" s="948"/>
      <c r="T16" s="948"/>
      <c r="U16" s="948"/>
      <c r="V16" s="948"/>
      <c r="W16" s="966"/>
      <c r="X16" s="954"/>
      <c r="Y16" s="947"/>
      <c r="Z16" s="948"/>
      <c r="AA16" s="948"/>
      <c r="AB16" s="948"/>
      <c r="AC16" s="948"/>
      <c r="AD16" s="949"/>
      <c r="AE16" s="973"/>
      <c r="AF16" s="947"/>
      <c r="AG16" s="948"/>
      <c r="AH16" s="948"/>
      <c r="AI16" s="948"/>
      <c r="AJ16" s="948"/>
      <c r="AK16" s="949"/>
      <c r="AL16" s="144"/>
    </row>
    <row r="17" spans="2:38" ht="12.75" customHeight="1" x14ac:dyDescent="0.2">
      <c r="B17" s="950"/>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2"/>
      <c r="AL17" s="144"/>
    </row>
    <row r="18" spans="2:38" ht="12.75" customHeight="1" x14ac:dyDescent="0.2">
      <c r="B18" s="970" t="s">
        <v>210</v>
      </c>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1"/>
      <c r="AL18" s="144"/>
    </row>
    <row r="19" spans="2:38" ht="12.75" customHeight="1" x14ac:dyDescent="0.2">
      <c r="B19" s="97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1"/>
      <c r="AL19" s="144"/>
    </row>
    <row r="20" spans="2:38" ht="12.75" customHeight="1" x14ac:dyDescent="0.2">
      <c r="B20" s="53"/>
      <c r="C20" s="953" t="s">
        <v>193</v>
      </c>
      <c r="D20" s="944" t="s">
        <v>211</v>
      </c>
      <c r="E20" s="945"/>
      <c r="F20" s="945"/>
      <c r="G20" s="945"/>
      <c r="H20" s="945"/>
      <c r="I20" s="945"/>
      <c r="J20" s="945"/>
      <c r="K20" s="945"/>
      <c r="L20" s="945"/>
      <c r="M20" s="945"/>
      <c r="N20" s="965"/>
      <c r="O20" s="953" t="s">
        <v>193</v>
      </c>
      <c r="P20" s="944" t="s">
        <v>212</v>
      </c>
      <c r="Q20" s="945"/>
      <c r="R20" s="945"/>
      <c r="S20" s="945"/>
      <c r="T20" s="945"/>
      <c r="U20" s="945"/>
      <c r="V20" s="945"/>
      <c r="W20" s="945"/>
      <c r="X20" s="945"/>
      <c r="Y20" s="946"/>
      <c r="Z20" s="953" t="s">
        <v>193</v>
      </c>
      <c r="AA20" s="944" t="s">
        <v>213</v>
      </c>
      <c r="AB20" s="945"/>
      <c r="AC20" s="945"/>
      <c r="AD20" s="945"/>
      <c r="AE20" s="945"/>
      <c r="AF20" s="945"/>
      <c r="AG20" s="945"/>
      <c r="AH20" s="945"/>
      <c r="AI20" s="945"/>
      <c r="AJ20" s="945"/>
      <c r="AK20" s="946"/>
      <c r="AL20" s="144"/>
    </row>
    <row r="21" spans="2:38" ht="12.75" customHeight="1" x14ac:dyDescent="0.2">
      <c r="B21" s="54"/>
      <c r="C21" s="955"/>
      <c r="D21" s="967"/>
      <c r="E21" s="968"/>
      <c r="F21" s="968"/>
      <c r="G21" s="968"/>
      <c r="H21" s="968"/>
      <c r="I21" s="968"/>
      <c r="J21" s="968"/>
      <c r="K21" s="968"/>
      <c r="L21" s="968"/>
      <c r="M21" s="968"/>
      <c r="N21" s="971"/>
      <c r="O21" s="955"/>
      <c r="P21" s="967"/>
      <c r="Q21" s="968"/>
      <c r="R21" s="968"/>
      <c r="S21" s="968"/>
      <c r="T21" s="968"/>
      <c r="U21" s="968"/>
      <c r="V21" s="968"/>
      <c r="W21" s="968"/>
      <c r="X21" s="968"/>
      <c r="Y21" s="969"/>
      <c r="Z21" s="955"/>
      <c r="AA21" s="967"/>
      <c r="AB21" s="968"/>
      <c r="AC21" s="968"/>
      <c r="AD21" s="968"/>
      <c r="AE21" s="968"/>
      <c r="AF21" s="968"/>
      <c r="AG21" s="968"/>
      <c r="AH21" s="968"/>
      <c r="AI21" s="968"/>
      <c r="AJ21" s="968"/>
      <c r="AK21" s="969"/>
      <c r="AL21" s="144"/>
    </row>
    <row r="22" spans="2:38" ht="12.75" customHeight="1" x14ac:dyDescent="0.2">
      <c r="B22" s="54"/>
      <c r="C22" s="954"/>
      <c r="D22" s="947"/>
      <c r="E22" s="948"/>
      <c r="F22" s="948"/>
      <c r="G22" s="948"/>
      <c r="H22" s="948"/>
      <c r="I22" s="948"/>
      <c r="J22" s="948"/>
      <c r="K22" s="948"/>
      <c r="L22" s="948"/>
      <c r="M22" s="948"/>
      <c r="N22" s="966"/>
      <c r="O22" s="954"/>
      <c r="P22" s="947"/>
      <c r="Q22" s="948"/>
      <c r="R22" s="948"/>
      <c r="S22" s="948"/>
      <c r="T22" s="948"/>
      <c r="U22" s="948"/>
      <c r="V22" s="948"/>
      <c r="W22" s="948"/>
      <c r="X22" s="948"/>
      <c r="Y22" s="949"/>
      <c r="Z22" s="954"/>
      <c r="AA22" s="947"/>
      <c r="AB22" s="948"/>
      <c r="AC22" s="948"/>
      <c r="AD22" s="948"/>
      <c r="AE22" s="948"/>
      <c r="AF22" s="948"/>
      <c r="AG22" s="948"/>
      <c r="AH22" s="948"/>
      <c r="AI22" s="948"/>
      <c r="AJ22" s="948"/>
      <c r="AK22" s="949"/>
      <c r="AL22" s="144"/>
    </row>
    <row r="23" spans="2:38" ht="12.75" customHeight="1" x14ac:dyDescent="0.2">
      <c r="B23" s="950"/>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2"/>
      <c r="AL23" s="144"/>
    </row>
    <row r="24" spans="2:38" ht="12.75" customHeight="1" x14ac:dyDescent="0.2">
      <c r="B24" s="950" t="s">
        <v>214</v>
      </c>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2"/>
      <c r="AL24" s="144"/>
    </row>
    <row r="25" spans="2:38" ht="12.75" customHeight="1" x14ac:dyDescent="0.2">
      <c r="B25" s="53"/>
      <c r="C25" s="953" t="s">
        <v>193</v>
      </c>
      <c r="D25" s="956" t="s">
        <v>215</v>
      </c>
      <c r="E25" s="957"/>
      <c r="F25" s="957"/>
      <c r="G25" s="957"/>
      <c r="H25" s="957"/>
      <c r="I25" s="957"/>
      <c r="J25" s="957"/>
      <c r="K25" s="957"/>
      <c r="L25" s="953" t="s">
        <v>193</v>
      </c>
      <c r="M25" s="956" t="s">
        <v>216</v>
      </c>
      <c r="N25" s="957"/>
      <c r="O25" s="957"/>
      <c r="P25" s="957"/>
      <c r="Q25" s="957"/>
      <c r="R25" s="957"/>
      <c r="S25" s="957"/>
      <c r="T25" s="957"/>
      <c r="U25" s="953" t="s">
        <v>193</v>
      </c>
      <c r="V25" s="956" t="s">
        <v>217</v>
      </c>
      <c r="W25" s="957"/>
      <c r="X25" s="957"/>
      <c r="Y25" s="957"/>
      <c r="Z25" s="957"/>
      <c r="AA25" s="957"/>
      <c r="AB25" s="957"/>
      <c r="AC25" s="957"/>
      <c r="AD25" s="953" t="s">
        <v>193</v>
      </c>
      <c r="AE25" s="956" t="s">
        <v>218</v>
      </c>
      <c r="AF25" s="957"/>
      <c r="AG25" s="957"/>
      <c r="AH25" s="957"/>
      <c r="AI25" s="957"/>
      <c r="AJ25" s="957"/>
      <c r="AK25" s="958"/>
      <c r="AL25" s="144"/>
    </row>
    <row r="26" spans="2:38" ht="12.75" customHeight="1" x14ac:dyDescent="0.2">
      <c r="B26" s="54"/>
      <c r="C26" s="955"/>
      <c r="D26" s="959"/>
      <c r="E26" s="960"/>
      <c r="F26" s="960"/>
      <c r="G26" s="960"/>
      <c r="H26" s="960"/>
      <c r="I26" s="960"/>
      <c r="J26" s="960"/>
      <c r="K26" s="960"/>
      <c r="L26" s="955"/>
      <c r="M26" s="959"/>
      <c r="N26" s="960"/>
      <c r="O26" s="960"/>
      <c r="P26" s="960"/>
      <c r="Q26" s="960"/>
      <c r="R26" s="960"/>
      <c r="S26" s="960"/>
      <c r="T26" s="960"/>
      <c r="U26" s="955"/>
      <c r="V26" s="959"/>
      <c r="W26" s="960"/>
      <c r="X26" s="960"/>
      <c r="Y26" s="960"/>
      <c r="Z26" s="960"/>
      <c r="AA26" s="960"/>
      <c r="AB26" s="960"/>
      <c r="AC26" s="960"/>
      <c r="AD26" s="955"/>
      <c r="AE26" s="959"/>
      <c r="AF26" s="960"/>
      <c r="AG26" s="960"/>
      <c r="AH26" s="960"/>
      <c r="AI26" s="960"/>
      <c r="AJ26" s="960"/>
      <c r="AK26" s="961"/>
      <c r="AL26" s="144"/>
    </row>
    <row r="27" spans="2:38" ht="12.75" customHeight="1" x14ac:dyDescent="0.2">
      <c r="B27" s="54"/>
      <c r="C27" s="955"/>
      <c r="D27" s="959"/>
      <c r="E27" s="960"/>
      <c r="F27" s="960"/>
      <c r="G27" s="960"/>
      <c r="H27" s="960"/>
      <c r="I27" s="960"/>
      <c r="J27" s="960"/>
      <c r="K27" s="960"/>
      <c r="L27" s="955"/>
      <c r="M27" s="959"/>
      <c r="N27" s="960"/>
      <c r="O27" s="960"/>
      <c r="P27" s="960"/>
      <c r="Q27" s="960"/>
      <c r="R27" s="960"/>
      <c r="S27" s="960"/>
      <c r="T27" s="960"/>
      <c r="U27" s="955"/>
      <c r="V27" s="959"/>
      <c r="W27" s="960"/>
      <c r="X27" s="960"/>
      <c r="Y27" s="960"/>
      <c r="Z27" s="960"/>
      <c r="AA27" s="960"/>
      <c r="AB27" s="960"/>
      <c r="AC27" s="960"/>
      <c r="AD27" s="955"/>
      <c r="AE27" s="959"/>
      <c r="AF27" s="960"/>
      <c r="AG27" s="960"/>
      <c r="AH27" s="960"/>
      <c r="AI27" s="960"/>
      <c r="AJ27" s="960"/>
      <c r="AK27" s="961"/>
      <c r="AL27" s="144"/>
    </row>
    <row r="28" spans="2:38" ht="12.75" customHeight="1" x14ac:dyDescent="0.2">
      <c r="B28" s="54"/>
      <c r="C28" s="954"/>
      <c r="D28" s="962"/>
      <c r="E28" s="963"/>
      <c r="F28" s="963"/>
      <c r="G28" s="963"/>
      <c r="H28" s="963"/>
      <c r="I28" s="963"/>
      <c r="J28" s="963"/>
      <c r="K28" s="963"/>
      <c r="L28" s="954"/>
      <c r="M28" s="962"/>
      <c r="N28" s="963"/>
      <c r="O28" s="963"/>
      <c r="P28" s="963"/>
      <c r="Q28" s="963"/>
      <c r="R28" s="963"/>
      <c r="S28" s="963"/>
      <c r="T28" s="963"/>
      <c r="U28" s="954"/>
      <c r="V28" s="962"/>
      <c r="W28" s="963"/>
      <c r="X28" s="963"/>
      <c r="Y28" s="963"/>
      <c r="Z28" s="963"/>
      <c r="AA28" s="963"/>
      <c r="AB28" s="963"/>
      <c r="AC28" s="963"/>
      <c r="AD28" s="954"/>
      <c r="AE28" s="962"/>
      <c r="AF28" s="963"/>
      <c r="AG28" s="963"/>
      <c r="AH28" s="963"/>
      <c r="AI28" s="963"/>
      <c r="AJ28" s="963"/>
      <c r="AK28" s="964"/>
      <c r="AL28" s="144"/>
    </row>
    <row r="29" spans="2:38" ht="12.75" customHeight="1" x14ac:dyDescent="0.2">
      <c r="B29" s="950" t="s">
        <v>219</v>
      </c>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2"/>
      <c r="AL29" s="144"/>
    </row>
    <row r="30" spans="2:38" ht="12.75" customHeight="1" x14ac:dyDescent="0.2">
      <c r="B30" s="53"/>
      <c r="C30" s="953" t="s">
        <v>193</v>
      </c>
      <c r="D30" s="956" t="s">
        <v>220</v>
      </c>
      <c r="E30" s="957"/>
      <c r="F30" s="957"/>
      <c r="G30" s="957"/>
      <c r="H30" s="957"/>
      <c r="I30" s="957"/>
      <c r="J30" s="957"/>
      <c r="K30" s="957"/>
      <c r="L30" s="953" t="s">
        <v>193</v>
      </c>
      <c r="M30" s="956" t="s">
        <v>221</v>
      </c>
      <c r="N30" s="957"/>
      <c r="O30" s="957"/>
      <c r="P30" s="957"/>
      <c r="Q30" s="957"/>
      <c r="R30" s="957"/>
      <c r="S30" s="957"/>
      <c r="T30" s="957"/>
      <c r="U30" s="953" t="s">
        <v>193</v>
      </c>
      <c r="V30" s="956" t="s">
        <v>222</v>
      </c>
      <c r="W30" s="957"/>
      <c r="X30" s="957"/>
      <c r="Y30" s="957"/>
      <c r="Z30" s="957"/>
      <c r="AA30" s="957"/>
      <c r="AB30" s="957"/>
      <c r="AC30" s="957"/>
      <c r="AD30" s="953" t="s">
        <v>193</v>
      </c>
      <c r="AE30" s="956" t="s">
        <v>223</v>
      </c>
      <c r="AF30" s="957"/>
      <c r="AG30" s="957"/>
      <c r="AH30" s="957"/>
      <c r="AI30" s="957"/>
      <c r="AJ30" s="957"/>
      <c r="AK30" s="958"/>
      <c r="AL30" s="144"/>
    </row>
    <row r="31" spans="2:38" ht="12.75" customHeight="1" x14ac:dyDescent="0.2">
      <c r="B31" s="53"/>
      <c r="C31" s="955"/>
      <c r="D31" s="959"/>
      <c r="E31" s="960"/>
      <c r="F31" s="960"/>
      <c r="G31" s="960"/>
      <c r="H31" s="960"/>
      <c r="I31" s="960"/>
      <c r="J31" s="960"/>
      <c r="K31" s="960"/>
      <c r="L31" s="955"/>
      <c r="M31" s="959"/>
      <c r="N31" s="960"/>
      <c r="O31" s="960"/>
      <c r="P31" s="960"/>
      <c r="Q31" s="960"/>
      <c r="R31" s="960"/>
      <c r="S31" s="960"/>
      <c r="T31" s="960"/>
      <c r="U31" s="955"/>
      <c r="V31" s="959"/>
      <c r="W31" s="960"/>
      <c r="X31" s="960"/>
      <c r="Y31" s="960"/>
      <c r="Z31" s="960"/>
      <c r="AA31" s="960"/>
      <c r="AB31" s="960"/>
      <c r="AC31" s="960"/>
      <c r="AD31" s="955"/>
      <c r="AE31" s="959"/>
      <c r="AF31" s="960"/>
      <c r="AG31" s="960"/>
      <c r="AH31" s="960"/>
      <c r="AI31" s="960"/>
      <c r="AJ31" s="960"/>
      <c r="AK31" s="961"/>
      <c r="AL31" s="144"/>
    </row>
    <row r="32" spans="2:38" ht="12.75" customHeight="1" x14ac:dyDescent="0.2">
      <c r="B32" s="53"/>
      <c r="C32" s="955"/>
      <c r="D32" s="959"/>
      <c r="E32" s="960"/>
      <c r="F32" s="960"/>
      <c r="G32" s="960"/>
      <c r="H32" s="960"/>
      <c r="I32" s="960"/>
      <c r="J32" s="960"/>
      <c r="K32" s="960"/>
      <c r="L32" s="955"/>
      <c r="M32" s="959"/>
      <c r="N32" s="960"/>
      <c r="O32" s="960"/>
      <c r="P32" s="960"/>
      <c r="Q32" s="960"/>
      <c r="R32" s="960"/>
      <c r="S32" s="960"/>
      <c r="T32" s="960"/>
      <c r="U32" s="955"/>
      <c r="V32" s="959"/>
      <c r="W32" s="960"/>
      <c r="X32" s="960"/>
      <c r="Y32" s="960"/>
      <c r="Z32" s="960"/>
      <c r="AA32" s="960"/>
      <c r="AB32" s="960"/>
      <c r="AC32" s="960"/>
      <c r="AD32" s="955"/>
      <c r="AE32" s="959"/>
      <c r="AF32" s="960"/>
      <c r="AG32" s="960"/>
      <c r="AH32" s="960"/>
      <c r="AI32" s="960"/>
      <c r="AJ32" s="960"/>
      <c r="AK32" s="961"/>
      <c r="AL32" s="144"/>
    </row>
    <row r="33" spans="2:38" ht="12.75" customHeight="1" x14ac:dyDescent="0.2">
      <c r="B33" s="53"/>
      <c r="C33" s="955"/>
      <c r="D33" s="959"/>
      <c r="E33" s="960"/>
      <c r="F33" s="960"/>
      <c r="G33" s="960"/>
      <c r="H33" s="960"/>
      <c r="I33" s="960"/>
      <c r="J33" s="960"/>
      <c r="K33" s="960"/>
      <c r="L33" s="955"/>
      <c r="M33" s="959"/>
      <c r="N33" s="960"/>
      <c r="O33" s="960"/>
      <c r="P33" s="960"/>
      <c r="Q33" s="960"/>
      <c r="R33" s="960"/>
      <c r="S33" s="960"/>
      <c r="T33" s="960"/>
      <c r="U33" s="955"/>
      <c r="V33" s="959"/>
      <c r="W33" s="960"/>
      <c r="X33" s="960"/>
      <c r="Y33" s="960"/>
      <c r="Z33" s="960"/>
      <c r="AA33" s="960"/>
      <c r="AB33" s="960"/>
      <c r="AC33" s="960"/>
      <c r="AD33" s="955"/>
      <c r="AE33" s="959"/>
      <c r="AF33" s="960"/>
      <c r="AG33" s="960"/>
      <c r="AH33" s="960"/>
      <c r="AI33" s="960"/>
      <c r="AJ33" s="960"/>
      <c r="AK33" s="961"/>
      <c r="AL33" s="144"/>
    </row>
    <row r="34" spans="2:38" ht="12.75" customHeight="1" x14ac:dyDescent="0.2">
      <c r="B34" s="53"/>
      <c r="C34" s="955"/>
      <c r="D34" s="959"/>
      <c r="E34" s="960"/>
      <c r="F34" s="960"/>
      <c r="G34" s="960"/>
      <c r="H34" s="960"/>
      <c r="I34" s="960"/>
      <c r="J34" s="960"/>
      <c r="K34" s="960"/>
      <c r="L34" s="955"/>
      <c r="M34" s="959"/>
      <c r="N34" s="960"/>
      <c r="O34" s="960"/>
      <c r="P34" s="960"/>
      <c r="Q34" s="960"/>
      <c r="R34" s="960"/>
      <c r="S34" s="960"/>
      <c r="T34" s="960"/>
      <c r="U34" s="955"/>
      <c r="V34" s="959"/>
      <c r="W34" s="960"/>
      <c r="X34" s="960"/>
      <c r="Y34" s="960"/>
      <c r="Z34" s="960"/>
      <c r="AA34" s="960"/>
      <c r="AB34" s="960"/>
      <c r="AC34" s="960"/>
      <c r="AD34" s="955"/>
      <c r="AE34" s="959"/>
      <c r="AF34" s="960"/>
      <c r="AG34" s="960"/>
      <c r="AH34" s="960"/>
      <c r="AI34" s="960"/>
      <c r="AJ34" s="960"/>
      <c r="AK34" s="961"/>
      <c r="AL34" s="144"/>
    </row>
    <row r="35" spans="2:38" ht="12.75" customHeight="1" x14ac:dyDescent="0.2">
      <c r="B35" s="54"/>
      <c r="C35" s="955"/>
      <c r="D35" s="959"/>
      <c r="E35" s="960"/>
      <c r="F35" s="960"/>
      <c r="G35" s="960"/>
      <c r="H35" s="960"/>
      <c r="I35" s="960"/>
      <c r="J35" s="960"/>
      <c r="K35" s="960"/>
      <c r="L35" s="955"/>
      <c r="M35" s="959"/>
      <c r="N35" s="960"/>
      <c r="O35" s="960"/>
      <c r="P35" s="960"/>
      <c r="Q35" s="960"/>
      <c r="R35" s="960"/>
      <c r="S35" s="960"/>
      <c r="T35" s="960"/>
      <c r="U35" s="955"/>
      <c r="V35" s="959"/>
      <c r="W35" s="960"/>
      <c r="X35" s="960"/>
      <c r="Y35" s="960"/>
      <c r="Z35" s="960"/>
      <c r="AA35" s="960"/>
      <c r="AB35" s="960"/>
      <c r="AC35" s="960"/>
      <c r="AD35" s="955"/>
      <c r="AE35" s="959"/>
      <c r="AF35" s="960"/>
      <c r="AG35" s="960"/>
      <c r="AH35" s="960"/>
      <c r="AI35" s="960"/>
      <c r="AJ35" s="960"/>
      <c r="AK35" s="961"/>
      <c r="AL35" s="144"/>
    </row>
    <row r="36" spans="2:38" ht="12.75" customHeight="1" x14ac:dyDescent="0.2">
      <c r="B36" s="53"/>
      <c r="C36" s="954"/>
      <c r="D36" s="962"/>
      <c r="E36" s="963"/>
      <c r="F36" s="963"/>
      <c r="G36" s="963"/>
      <c r="H36" s="963"/>
      <c r="I36" s="963"/>
      <c r="J36" s="963"/>
      <c r="K36" s="963"/>
      <c r="L36" s="954"/>
      <c r="M36" s="962"/>
      <c r="N36" s="963"/>
      <c r="O36" s="963"/>
      <c r="P36" s="963"/>
      <c r="Q36" s="963"/>
      <c r="R36" s="963"/>
      <c r="S36" s="963"/>
      <c r="T36" s="963"/>
      <c r="U36" s="954"/>
      <c r="V36" s="962"/>
      <c r="W36" s="963"/>
      <c r="X36" s="963"/>
      <c r="Y36" s="963"/>
      <c r="Z36" s="963"/>
      <c r="AA36" s="963"/>
      <c r="AB36" s="963"/>
      <c r="AC36" s="963"/>
      <c r="AD36" s="954"/>
      <c r="AE36" s="962"/>
      <c r="AF36" s="963"/>
      <c r="AG36" s="963"/>
      <c r="AH36" s="963"/>
      <c r="AI36" s="963"/>
      <c r="AJ36" s="963"/>
      <c r="AK36" s="964"/>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50" t="s">
        <v>224</v>
      </c>
      <c r="C38" s="951"/>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2"/>
      <c r="AL38" s="144"/>
    </row>
    <row r="39" spans="2:38" ht="12.75" customHeight="1" x14ac:dyDescent="0.2">
      <c r="B39" s="53"/>
      <c r="C39" s="953" t="s">
        <v>193</v>
      </c>
      <c r="D39" s="944" t="s">
        <v>225</v>
      </c>
      <c r="E39" s="945"/>
      <c r="F39" s="945"/>
      <c r="G39" s="945"/>
      <c r="H39" s="945"/>
      <c r="I39" s="945"/>
      <c r="J39" s="945"/>
      <c r="K39" s="945"/>
      <c r="L39" s="945"/>
      <c r="M39" s="945"/>
      <c r="N39" s="965"/>
      <c r="O39" s="953" t="s">
        <v>193</v>
      </c>
      <c r="P39" s="944" t="s">
        <v>226</v>
      </c>
      <c r="Q39" s="945"/>
      <c r="R39" s="945"/>
      <c r="S39" s="945"/>
      <c r="T39" s="945"/>
      <c r="U39" s="945"/>
      <c r="V39" s="945"/>
      <c r="W39" s="945"/>
      <c r="X39" s="945"/>
      <c r="Y39" s="946"/>
      <c r="Z39" s="953" t="s">
        <v>193</v>
      </c>
      <c r="AA39" s="944" t="s">
        <v>227</v>
      </c>
      <c r="AB39" s="945"/>
      <c r="AC39" s="945"/>
      <c r="AD39" s="945"/>
      <c r="AE39" s="945"/>
      <c r="AF39" s="945"/>
      <c r="AG39" s="945"/>
      <c r="AH39" s="945"/>
      <c r="AI39" s="945"/>
      <c r="AJ39" s="945"/>
      <c r="AK39" s="946"/>
      <c r="AL39" s="144"/>
    </row>
    <row r="40" spans="2:38" ht="12.75" customHeight="1" x14ac:dyDescent="0.2">
      <c r="B40" s="54"/>
      <c r="C40" s="954"/>
      <c r="D40" s="947"/>
      <c r="E40" s="948"/>
      <c r="F40" s="948"/>
      <c r="G40" s="948"/>
      <c r="H40" s="948"/>
      <c r="I40" s="948"/>
      <c r="J40" s="948"/>
      <c r="K40" s="948"/>
      <c r="L40" s="948"/>
      <c r="M40" s="948"/>
      <c r="N40" s="966"/>
      <c r="O40" s="954"/>
      <c r="P40" s="947"/>
      <c r="Q40" s="948"/>
      <c r="R40" s="948"/>
      <c r="S40" s="948"/>
      <c r="T40" s="948"/>
      <c r="U40" s="948"/>
      <c r="V40" s="948"/>
      <c r="W40" s="948"/>
      <c r="X40" s="948"/>
      <c r="Y40" s="949"/>
      <c r="Z40" s="954"/>
      <c r="AA40" s="947"/>
      <c r="AB40" s="948"/>
      <c r="AC40" s="948"/>
      <c r="AD40" s="948"/>
      <c r="AE40" s="948"/>
      <c r="AF40" s="948"/>
      <c r="AG40" s="948"/>
      <c r="AH40" s="948"/>
      <c r="AI40" s="948"/>
      <c r="AJ40" s="948"/>
      <c r="AK40" s="949"/>
      <c r="AL40" s="144"/>
    </row>
    <row r="41" spans="2:38" ht="12.75" customHeight="1" x14ac:dyDescent="0.2">
      <c r="B41" s="950"/>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2"/>
      <c r="AL41" s="144"/>
    </row>
    <row r="42" spans="2:38" ht="12.75" customHeight="1" x14ac:dyDescent="0.2">
      <c r="B42" s="950" t="s">
        <v>228</v>
      </c>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2"/>
      <c r="AL42" s="144"/>
    </row>
    <row r="43" spans="2:38" ht="12.75" customHeight="1" x14ac:dyDescent="0.2">
      <c r="B43" s="53"/>
      <c r="C43" s="953" t="s">
        <v>193</v>
      </c>
      <c r="D43" s="944" t="s">
        <v>229</v>
      </c>
      <c r="E43" s="945"/>
      <c r="F43" s="945"/>
      <c r="G43" s="945"/>
      <c r="H43" s="945"/>
      <c r="I43" s="945"/>
      <c r="J43" s="945"/>
      <c r="K43" s="945"/>
      <c r="L43" s="945"/>
      <c r="M43" s="945"/>
      <c r="N43" s="945"/>
      <c r="O43" s="945"/>
      <c r="P43" s="945"/>
      <c r="Q43" s="945"/>
      <c r="R43" s="945"/>
      <c r="S43" s="945"/>
      <c r="T43" s="953" t="s">
        <v>193</v>
      </c>
      <c r="U43" s="944" t="s">
        <v>230</v>
      </c>
      <c r="V43" s="945"/>
      <c r="W43" s="945"/>
      <c r="X43" s="945"/>
      <c r="Y43" s="945"/>
      <c r="Z43" s="945"/>
      <c r="AA43" s="945"/>
      <c r="AB43" s="945"/>
      <c r="AC43" s="945"/>
      <c r="AD43" s="945"/>
      <c r="AE43" s="945"/>
      <c r="AF43" s="945"/>
      <c r="AG43" s="945"/>
      <c r="AH43" s="945"/>
      <c r="AI43" s="945"/>
      <c r="AJ43" s="945"/>
      <c r="AK43" s="946"/>
      <c r="AL43" s="144"/>
    </row>
    <row r="44" spans="2:38" ht="12.75" customHeight="1" x14ac:dyDescent="0.2">
      <c r="B44" s="54"/>
      <c r="C44" s="954"/>
      <c r="D44" s="947"/>
      <c r="E44" s="948"/>
      <c r="F44" s="948"/>
      <c r="G44" s="948"/>
      <c r="H44" s="948"/>
      <c r="I44" s="948"/>
      <c r="J44" s="948"/>
      <c r="K44" s="948"/>
      <c r="L44" s="948"/>
      <c r="M44" s="948"/>
      <c r="N44" s="948"/>
      <c r="O44" s="948"/>
      <c r="P44" s="948"/>
      <c r="Q44" s="948"/>
      <c r="R44" s="948"/>
      <c r="S44" s="948"/>
      <c r="T44" s="954"/>
      <c r="U44" s="947"/>
      <c r="V44" s="948"/>
      <c r="W44" s="948"/>
      <c r="X44" s="948"/>
      <c r="Y44" s="948"/>
      <c r="Z44" s="948"/>
      <c r="AA44" s="948"/>
      <c r="AB44" s="948"/>
      <c r="AC44" s="948"/>
      <c r="AD44" s="948"/>
      <c r="AE44" s="948"/>
      <c r="AF44" s="948"/>
      <c r="AG44" s="948"/>
      <c r="AH44" s="948"/>
      <c r="AI44" s="948"/>
      <c r="AJ44" s="948"/>
      <c r="AK44" s="949"/>
      <c r="AL44" s="144"/>
    </row>
    <row r="45" spans="2:38" ht="12.75" customHeight="1" x14ac:dyDescent="0.2">
      <c r="B45" s="939"/>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1"/>
      <c r="AL45" s="144"/>
    </row>
    <row r="46" spans="2:38" ht="21.75" customHeight="1" x14ac:dyDescent="0.2">
      <c r="B46" s="942" t="s">
        <v>231</v>
      </c>
      <c r="C46" s="942"/>
      <c r="D46" s="943" t="s">
        <v>232</v>
      </c>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2"/>
  <cols>
    <col min="1" max="1" width="1.81640625" style="281" customWidth="1"/>
    <col min="2" max="2" width="9.453125" style="281" customWidth="1"/>
    <col min="3" max="3" width="14.1796875" style="281" customWidth="1"/>
    <col min="4" max="5" width="11.81640625" style="281" customWidth="1"/>
    <col min="6" max="6" width="14.1796875" style="281" customWidth="1"/>
    <col min="7" max="8" width="11.81640625" style="281" customWidth="1"/>
    <col min="9" max="9" width="14.1796875" style="281" customWidth="1"/>
    <col min="10" max="11" width="11.81640625" style="281" customWidth="1"/>
    <col min="12" max="12" width="14.1796875" style="281" customWidth="1"/>
    <col min="13" max="14" width="11.81640625" style="281" customWidth="1"/>
    <col min="15" max="15" width="14.1796875" style="281" customWidth="1"/>
    <col min="16" max="17" width="11.81640625" style="281" customWidth="1"/>
    <col min="18" max="18" width="14.1796875" style="281" customWidth="1"/>
    <col min="19" max="20" width="11.81640625" style="281" customWidth="1"/>
    <col min="21" max="21" width="14.1796875" style="281" customWidth="1"/>
    <col min="22" max="23" width="11.81640625" style="281" customWidth="1"/>
    <col min="24" max="24" width="18.54296875" style="281" customWidth="1"/>
    <col min="25" max="16384" width="9" style="281"/>
  </cols>
  <sheetData>
    <row r="1" spans="1:24" s="257" customFormat="1" ht="22.5" customHeight="1" x14ac:dyDescent="0.2">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2">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2">
      <c r="A3" s="280"/>
      <c r="B3" s="347" t="s">
        <v>235</v>
      </c>
      <c r="C3" s="280"/>
      <c r="D3" s="347"/>
      <c r="E3" s="347"/>
      <c r="F3" s="347"/>
      <c r="G3" s="347"/>
      <c r="H3" s="347"/>
      <c r="I3" s="347"/>
      <c r="J3" s="347"/>
      <c r="K3" s="347"/>
      <c r="M3" s="347"/>
      <c r="N3" s="347"/>
      <c r="P3" s="347"/>
      <c r="Q3" s="347"/>
      <c r="S3" s="347"/>
      <c r="T3" s="347"/>
      <c r="V3" s="347"/>
      <c r="W3" s="347"/>
      <c r="X3" s="348" t="s">
        <v>99</v>
      </c>
    </row>
    <row r="4" spans="1:24" ht="12.5" thickBot="1" x14ac:dyDescent="0.25"/>
    <row r="5" spans="1:24" ht="30" customHeight="1" thickBot="1" x14ac:dyDescent="0.25">
      <c r="B5" s="996" t="s">
        <v>236</v>
      </c>
      <c r="C5" s="997"/>
      <c r="D5" s="997"/>
      <c r="E5" s="998"/>
      <c r="F5" s="987" t="s">
        <v>237</v>
      </c>
      <c r="G5" s="988"/>
      <c r="H5" s="989"/>
      <c r="I5" s="1005" t="s">
        <v>176</v>
      </c>
      <c r="J5" s="1006"/>
      <c r="K5" s="1006"/>
      <c r="L5" s="1006"/>
      <c r="M5" s="1006"/>
      <c r="N5" s="1006"/>
      <c r="O5" s="1006"/>
      <c r="P5" s="1006"/>
      <c r="Q5" s="1006"/>
      <c r="R5" s="1006"/>
      <c r="S5" s="1006"/>
      <c r="T5" s="1006"/>
      <c r="U5" s="1006"/>
      <c r="V5" s="1006"/>
      <c r="W5" s="1007"/>
      <c r="X5" s="1022" t="s">
        <v>238</v>
      </c>
    </row>
    <row r="6" spans="1:24" ht="30" customHeight="1" x14ac:dyDescent="0.2">
      <c r="B6" s="999"/>
      <c r="C6" s="1000"/>
      <c r="D6" s="1000"/>
      <c r="E6" s="1001"/>
      <c r="F6" s="990"/>
      <c r="G6" s="991"/>
      <c r="H6" s="992"/>
      <c r="I6" s="1008"/>
      <c r="J6" s="1009"/>
      <c r="K6" s="1010"/>
      <c r="L6" s="1011"/>
      <c r="M6" s="1012"/>
      <c r="N6" s="1013"/>
      <c r="O6" s="1011"/>
      <c r="P6" s="1012"/>
      <c r="Q6" s="1013"/>
      <c r="R6" s="1011"/>
      <c r="S6" s="1012"/>
      <c r="T6" s="1013"/>
      <c r="U6" s="1014"/>
      <c r="V6" s="1015"/>
      <c r="W6" s="1016"/>
      <c r="X6" s="1023"/>
    </row>
    <row r="7" spans="1:24" ht="43.5" customHeight="1" x14ac:dyDescent="0.2">
      <c r="B7" s="1002"/>
      <c r="C7" s="1003"/>
      <c r="D7" s="1003"/>
      <c r="E7" s="1004"/>
      <c r="F7" s="993"/>
      <c r="G7" s="994"/>
      <c r="H7" s="995"/>
      <c r="I7" s="981" t="s">
        <v>239</v>
      </c>
      <c r="J7" s="982"/>
      <c r="K7" s="983"/>
      <c r="L7" s="984" t="s">
        <v>240</v>
      </c>
      <c r="M7" s="985"/>
      <c r="N7" s="986"/>
      <c r="O7" s="984" t="s">
        <v>241</v>
      </c>
      <c r="P7" s="985"/>
      <c r="Q7" s="986"/>
      <c r="R7" s="984" t="s">
        <v>242</v>
      </c>
      <c r="S7" s="985"/>
      <c r="T7" s="986"/>
      <c r="U7" s="1020" t="s">
        <v>243</v>
      </c>
      <c r="V7" s="982"/>
      <c r="W7" s="1021"/>
      <c r="X7" s="1023"/>
    </row>
    <row r="8" spans="1:24" ht="33.75" customHeight="1" thickBot="1" x14ac:dyDescent="0.25">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1024"/>
    </row>
    <row r="9" spans="1:24" ht="26.25" customHeight="1" x14ac:dyDescent="0.2">
      <c r="B9" s="978"/>
      <c r="C9" s="356"/>
      <c r="D9" s="356"/>
      <c r="E9" s="357"/>
      <c r="F9" s="358"/>
      <c r="G9" s="359"/>
      <c r="H9" s="360"/>
      <c r="I9" s="383"/>
      <c r="J9" s="359"/>
      <c r="K9" s="383"/>
      <c r="L9" s="361"/>
      <c r="M9" s="359"/>
      <c r="N9" s="360"/>
      <c r="O9" s="361"/>
      <c r="P9" s="359"/>
      <c r="Q9" s="360"/>
      <c r="R9" s="361"/>
      <c r="S9" s="359"/>
      <c r="T9" s="360"/>
      <c r="U9" s="375"/>
      <c r="V9" s="359"/>
      <c r="W9" s="379"/>
      <c r="X9" s="1017"/>
    </row>
    <row r="10" spans="1:24" ht="26.25" customHeight="1" x14ac:dyDescent="0.2">
      <c r="B10" s="979"/>
      <c r="C10" s="362"/>
      <c r="D10" s="362"/>
      <c r="E10" s="363"/>
      <c r="F10" s="364"/>
      <c r="G10" s="365"/>
      <c r="H10" s="366"/>
      <c r="I10" s="384"/>
      <c r="J10" s="365"/>
      <c r="K10" s="384"/>
      <c r="L10" s="367"/>
      <c r="M10" s="365"/>
      <c r="N10" s="366"/>
      <c r="O10" s="367"/>
      <c r="P10" s="365"/>
      <c r="Q10" s="366"/>
      <c r="R10" s="367"/>
      <c r="S10" s="365"/>
      <c r="T10" s="366"/>
      <c r="U10" s="376"/>
      <c r="V10" s="365"/>
      <c r="W10" s="380"/>
      <c r="X10" s="1018"/>
    </row>
    <row r="11" spans="1:24" ht="26.25" customHeight="1" x14ac:dyDescent="0.2">
      <c r="B11" s="979"/>
      <c r="C11" s="362"/>
      <c r="D11" s="362"/>
      <c r="E11" s="363"/>
      <c r="F11" s="364"/>
      <c r="G11" s="365"/>
      <c r="H11" s="366"/>
      <c r="I11" s="384"/>
      <c r="J11" s="365"/>
      <c r="K11" s="384"/>
      <c r="L11" s="367"/>
      <c r="M11" s="365"/>
      <c r="N11" s="366"/>
      <c r="O11" s="367"/>
      <c r="P11" s="365"/>
      <c r="Q11" s="366"/>
      <c r="R11" s="367"/>
      <c r="S11" s="365"/>
      <c r="T11" s="366"/>
      <c r="U11" s="376"/>
      <c r="V11" s="365"/>
      <c r="W11" s="380"/>
      <c r="X11" s="1018"/>
    </row>
    <row r="12" spans="1:24" ht="26.25" customHeight="1" thickBot="1" x14ac:dyDescent="0.25">
      <c r="B12" s="979"/>
      <c r="C12" s="368"/>
      <c r="D12" s="368"/>
      <c r="E12" s="369"/>
      <c r="F12" s="370"/>
      <c r="G12" s="371"/>
      <c r="H12" s="372"/>
      <c r="I12" s="385"/>
      <c r="J12" s="371"/>
      <c r="K12" s="385"/>
      <c r="L12" s="373"/>
      <c r="M12" s="371"/>
      <c r="N12" s="372"/>
      <c r="O12" s="373"/>
      <c r="P12" s="371"/>
      <c r="Q12" s="372"/>
      <c r="R12" s="373"/>
      <c r="S12" s="371"/>
      <c r="T12" s="372"/>
      <c r="U12" s="377"/>
      <c r="V12" s="371"/>
      <c r="W12" s="381"/>
      <c r="X12" s="1018"/>
    </row>
    <row r="13" spans="1:24" ht="26.25" customHeight="1" thickTop="1" thickBot="1" x14ac:dyDescent="0.25">
      <c r="B13" s="980"/>
      <c r="C13" s="390" t="s">
        <v>105</v>
      </c>
      <c r="D13" s="391"/>
      <c r="E13" s="392"/>
      <c r="F13" s="393"/>
      <c r="G13" s="394"/>
      <c r="H13" s="395"/>
      <c r="I13" s="396"/>
      <c r="J13" s="394"/>
      <c r="K13" s="396"/>
      <c r="L13" s="397"/>
      <c r="M13" s="394"/>
      <c r="N13" s="395"/>
      <c r="O13" s="397"/>
      <c r="P13" s="394"/>
      <c r="Q13" s="395"/>
      <c r="R13" s="397"/>
      <c r="S13" s="394"/>
      <c r="T13" s="395"/>
      <c r="U13" s="398"/>
      <c r="V13" s="399"/>
      <c r="W13" s="400"/>
      <c r="X13" s="1018"/>
    </row>
    <row r="14" spans="1:24" ht="26.25" customHeight="1" x14ac:dyDescent="0.2">
      <c r="B14" s="978"/>
      <c r="C14" s="356"/>
      <c r="D14" s="356"/>
      <c r="E14" s="357"/>
      <c r="F14" s="358"/>
      <c r="G14" s="359"/>
      <c r="H14" s="360"/>
      <c r="I14" s="383"/>
      <c r="J14" s="359"/>
      <c r="K14" s="383"/>
      <c r="L14" s="361"/>
      <c r="M14" s="359"/>
      <c r="N14" s="360"/>
      <c r="O14" s="361"/>
      <c r="P14" s="359"/>
      <c r="Q14" s="360"/>
      <c r="R14" s="361"/>
      <c r="S14" s="359"/>
      <c r="T14" s="360"/>
      <c r="U14" s="375"/>
      <c r="V14" s="359"/>
      <c r="W14" s="379"/>
      <c r="X14" s="1018"/>
    </row>
    <row r="15" spans="1:24" ht="26.25" customHeight="1" x14ac:dyDescent="0.2">
      <c r="B15" s="979"/>
      <c r="C15" s="362"/>
      <c r="D15" s="362"/>
      <c r="E15" s="363"/>
      <c r="F15" s="364"/>
      <c r="G15" s="365"/>
      <c r="H15" s="366"/>
      <c r="I15" s="384"/>
      <c r="J15" s="365"/>
      <c r="K15" s="384"/>
      <c r="L15" s="367"/>
      <c r="M15" s="365"/>
      <c r="N15" s="366"/>
      <c r="O15" s="367"/>
      <c r="P15" s="365"/>
      <c r="Q15" s="366"/>
      <c r="R15" s="367"/>
      <c r="S15" s="365"/>
      <c r="T15" s="366"/>
      <c r="U15" s="376"/>
      <c r="V15" s="365"/>
      <c r="W15" s="380"/>
      <c r="X15" s="1018"/>
    </row>
    <row r="16" spans="1:24" ht="26.25" customHeight="1" x14ac:dyDescent="0.2">
      <c r="B16" s="979"/>
      <c r="C16" s="362"/>
      <c r="D16" s="362"/>
      <c r="E16" s="363"/>
      <c r="F16" s="364"/>
      <c r="G16" s="365"/>
      <c r="H16" s="366"/>
      <c r="I16" s="384"/>
      <c r="J16" s="365"/>
      <c r="K16" s="384"/>
      <c r="L16" s="367"/>
      <c r="M16" s="365"/>
      <c r="N16" s="366"/>
      <c r="O16" s="367"/>
      <c r="P16" s="365"/>
      <c r="Q16" s="366"/>
      <c r="R16" s="367"/>
      <c r="S16" s="365"/>
      <c r="T16" s="366"/>
      <c r="U16" s="376"/>
      <c r="V16" s="365"/>
      <c r="W16" s="380"/>
      <c r="X16" s="1018"/>
    </row>
    <row r="17" spans="2:24" ht="26.25" customHeight="1" thickBot="1" x14ac:dyDescent="0.25">
      <c r="B17" s="979"/>
      <c r="C17" s="368"/>
      <c r="D17" s="368"/>
      <c r="E17" s="369"/>
      <c r="F17" s="370"/>
      <c r="G17" s="371"/>
      <c r="H17" s="372"/>
      <c r="I17" s="385"/>
      <c r="J17" s="371"/>
      <c r="K17" s="385"/>
      <c r="L17" s="373"/>
      <c r="M17" s="371"/>
      <c r="N17" s="372"/>
      <c r="O17" s="373"/>
      <c r="P17" s="371"/>
      <c r="Q17" s="372"/>
      <c r="R17" s="373"/>
      <c r="S17" s="371"/>
      <c r="T17" s="372"/>
      <c r="U17" s="377"/>
      <c r="V17" s="371"/>
      <c r="W17" s="381"/>
      <c r="X17" s="1018"/>
    </row>
    <row r="18" spans="2:24" ht="26.25" customHeight="1" thickTop="1" thickBot="1" x14ac:dyDescent="0.25">
      <c r="B18" s="980"/>
      <c r="C18" s="390" t="s">
        <v>105</v>
      </c>
      <c r="D18" s="391"/>
      <c r="E18" s="392"/>
      <c r="F18" s="393"/>
      <c r="G18" s="394"/>
      <c r="H18" s="395"/>
      <c r="I18" s="396"/>
      <c r="J18" s="394"/>
      <c r="K18" s="396"/>
      <c r="L18" s="397"/>
      <c r="M18" s="394"/>
      <c r="N18" s="395"/>
      <c r="O18" s="397"/>
      <c r="P18" s="394"/>
      <c r="Q18" s="395"/>
      <c r="R18" s="397"/>
      <c r="S18" s="394"/>
      <c r="T18" s="395"/>
      <c r="U18" s="398"/>
      <c r="V18" s="394"/>
      <c r="W18" s="400"/>
      <c r="X18" s="1018"/>
    </row>
    <row r="19" spans="2:24" ht="26.25" customHeight="1" thickBot="1" x14ac:dyDescent="0.25">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1019"/>
    </row>
    <row r="20" spans="2:24" ht="32.25" customHeight="1" x14ac:dyDescent="0.2">
      <c r="B20" s="298"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5" x14ac:dyDescent="0.2"/>
  <cols>
    <col min="1" max="1" width="2.26953125" style="36" customWidth="1"/>
    <col min="2" max="2" width="6.81640625" style="36" customWidth="1"/>
    <col min="3" max="3" width="37.54296875" style="36" customWidth="1"/>
    <col min="4" max="4" width="80.26953125" style="36" customWidth="1"/>
    <col min="5" max="6" width="9.7265625" style="510" customWidth="1"/>
    <col min="7" max="7" width="2.81640625" style="36" customWidth="1"/>
    <col min="8" max="30" width="3" style="36" customWidth="1"/>
    <col min="31" max="31" width="1.453125" style="36" customWidth="1"/>
    <col min="32" max="35" width="9.1796875" style="36" customWidth="1"/>
    <col min="36" max="16384" width="9" style="36"/>
  </cols>
  <sheetData>
    <row r="1" spans="1:31" ht="12.75" hidden="1" customHeight="1" x14ac:dyDescent="0.2">
      <c r="A1" s="1025" t="s">
        <v>170</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row>
    <row r="2" spans="1:31" s="475" customFormat="1" ht="31.5" customHeight="1" x14ac:dyDescent="0.2">
      <c r="A2" s="474"/>
      <c r="B2" s="1026" t="s">
        <v>245</v>
      </c>
      <c r="C2" s="1026"/>
      <c r="D2" s="1026"/>
      <c r="E2" s="1026"/>
      <c r="F2" s="1026"/>
    </row>
    <row r="3" spans="1:31" ht="10.5" customHeight="1" thickBot="1" x14ac:dyDescent="0.25">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5">
      <c r="B4" s="479" t="s">
        <v>246</v>
      </c>
      <c r="C4" s="480" t="s">
        <v>247</v>
      </c>
      <c r="D4" s="1027" t="s">
        <v>248</v>
      </c>
      <c r="E4" s="1028"/>
      <c r="F4" s="481" t="s">
        <v>249</v>
      </c>
      <c r="M4" s="482"/>
      <c r="S4" s="482"/>
      <c r="T4" s="476"/>
      <c r="Y4" s="482"/>
    </row>
    <row r="5" spans="1:31" s="477" customFormat="1" ht="28.5" customHeight="1" x14ac:dyDescent="0.2">
      <c r="B5" s="1029" t="s">
        <v>250</v>
      </c>
      <c r="C5" s="1032" t="s">
        <v>251</v>
      </c>
      <c r="D5" s="483" t="s">
        <v>252</v>
      </c>
      <c r="E5" s="514"/>
      <c r="F5" s="484">
        <v>3</v>
      </c>
      <c r="M5" s="482"/>
      <c r="S5" s="482"/>
      <c r="T5" s="476"/>
      <c r="Y5" s="482"/>
    </row>
    <row r="6" spans="1:31" s="477" customFormat="1" ht="28.5" customHeight="1" x14ac:dyDescent="0.2">
      <c r="B6" s="1030"/>
      <c r="C6" s="1033"/>
      <c r="D6" s="485" t="s">
        <v>253</v>
      </c>
      <c r="E6" s="495"/>
      <c r="F6" s="486">
        <v>2</v>
      </c>
      <c r="M6" s="482"/>
      <c r="S6" s="482"/>
      <c r="T6" s="476"/>
      <c r="Y6" s="482"/>
    </row>
    <row r="7" spans="1:31" s="477" customFormat="1" ht="28.5" customHeight="1" x14ac:dyDescent="0.2">
      <c r="B7" s="1030"/>
      <c r="C7" s="1034"/>
      <c r="D7" s="487" t="s">
        <v>254</v>
      </c>
      <c r="E7" s="497"/>
      <c r="F7" s="488">
        <v>1</v>
      </c>
      <c r="M7" s="482"/>
      <c r="S7" s="482"/>
      <c r="T7" s="476"/>
      <c r="Y7" s="482"/>
    </row>
    <row r="8" spans="1:31" s="477" customFormat="1" ht="64.5" customHeight="1" x14ac:dyDescent="0.2">
      <c r="B8" s="1031"/>
      <c r="C8" s="1035" t="s">
        <v>255</v>
      </c>
      <c r="D8" s="1036"/>
      <c r="E8" s="1036"/>
      <c r="F8" s="490"/>
      <c r="M8" s="482"/>
      <c r="S8" s="482"/>
      <c r="T8" s="476"/>
      <c r="Y8" s="482"/>
    </row>
    <row r="9" spans="1:31" s="477" customFormat="1" ht="28.5" customHeight="1" x14ac:dyDescent="0.2">
      <c r="B9" s="1037" t="s">
        <v>75</v>
      </c>
      <c r="C9" s="1038" t="s">
        <v>256</v>
      </c>
      <c r="D9" s="491" t="s">
        <v>257</v>
      </c>
      <c r="E9" s="492"/>
      <c r="F9" s="493">
        <v>4</v>
      </c>
      <c r="M9" s="482"/>
      <c r="S9" s="482"/>
      <c r="T9" s="476"/>
      <c r="Y9" s="482"/>
    </row>
    <row r="10" spans="1:31" s="477" customFormat="1" ht="28.5" customHeight="1" x14ac:dyDescent="0.2">
      <c r="B10" s="1030"/>
      <c r="C10" s="1033"/>
      <c r="D10" s="494" t="s">
        <v>258</v>
      </c>
      <c r="E10" s="495"/>
      <c r="F10" s="486">
        <v>3</v>
      </c>
      <c r="M10" s="482"/>
      <c r="S10" s="482"/>
      <c r="T10" s="476"/>
      <c r="Y10" s="482"/>
    </row>
    <row r="11" spans="1:31" s="477" customFormat="1" ht="28.5" customHeight="1" x14ac:dyDescent="0.2">
      <c r="B11" s="1030"/>
      <c r="C11" s="1034"/>
      <c r="D11" s="496" t="s">
        <v>259</v>
      </c>
      <c r="E11" s="497"/>
      <c r="F11" s="488">
        <v>1</v>
      </c>
      <c r="M11" s="482"/>
      <c r="S11" s="482"/>
      <c r="T11" s="476"/>
      <c r="Y11" s="482"/>
    </row>
    <row r="12" spans="1:31" s="477" customFormat="1" ht="69" customHeight="1" x14ac:dyDescent="0.2">
      <c r="B12" s="1031"/>
      <c r="C12" s="1035" t="s">
        <v>255</v>
      </c>
      <c r="D12" s="1036"/>
      <c r="E12" s="1036"/>
      <c r="F12" s="490"/>
      <c r="M12" s="482"/>
      <c r="S12" s="482"/>
      <c r="T12" s="476"/>
      <c r="Y12" s="482"/>
    </row>
    <row r="13" spans="1:31" s="477" customFormat="1" ht="28.5" customHeight="1" x14ac:dyDescent="0.2">
      <c r="B13" s="1037" t="s">
        <v>76</v>
      </c>
      <c r="C13" s="1038" t="s">
        <v>260</v>
      </c>
      <c r="D13" s="491" t="s">
        <v>261</v>
      </c>
      <c r="E13" s="498"/>
      <c r="F13" s="499"/>
      <c r="Q13" s="482"/>
      <c r="R13" s="476"/>
      <c r="W13" s="482"/>
    </row>
    <row r="14" spans="1:31" s="477" customFormat="1" ht="28.5" customHeight="1" x14ac:dyDescent="0.2">
      <c r="B14" s="1030"/>
      <c r="C14" s="1033"/>
      <c r="D14" s="494" t="s">
        <v>262</v>
      </c>
      <c r="E14" s="495"/>
      <c r="F14" s="486">
        <v>5</v>
      </c>
      <c r="Q14" s="482"/>
      <c r="R14" s="476"/>
      <c r="W14" s="482"/>
    </row>
    <row r="15" spans="1:31" s="477" customFormat="1" ht="28.5" customHeight="1" x14ac:dyDescent="0.2">
      <c r="B15" s="1030"/>
      <c r="C15" s="1033"/>
      <c r="D15" s="494" t="s">
        <v>263</v>
      </c>
      <c r="E15" s="495"/>
      <c r="F15" s="486">
        <v>4</v>
      </c>
      <c r="Q15" s="482"/>
      <c r="R15" s="476"/>
      <c r="W15" s="482"/>
    </row>
    <row r="16" spans="1:31" s="477" customFormat="1" ht="28.5" customHeight="1" x14ac:dyDescent="0.2">
      <c r="B16" s="1030"/>
      <c r="C16" s="1033"/>
      <c r="D16" s="494" t="s">
        <v>264</v>
      </c>
      <c r="E16" s="495"/>
      <c r="F16" s="486">
        <v>3</v>
      </c>
      <c r="M16" s="482"/>
      <c r="S16" s="482"/>
      <c r="T16" s="476"/>
      <c r="Y16" s="482"/>
    </row>
    <row r="17" spans="2:25" s="477" customFormat="1" ht="28.5" customHeight="1" x14ac:dyDescent="0.2">
      <c r="B17" s="1030"/>
      <c r="C17" s="1033"/>
      <c r="D17" s="494" t="s">
        <v>265</v>
      </c>
      <c r="E17" s="495"/>
      <c r="F17" s="488">
        <v>2</v>
      </c>
      <c r="M17" s="482"/>
      <c r="S17" s="482"/>
      <c r="T17" s="476"/>
      <c r="Y17" s="482"/>
    </row>
    <row r="18" spans="2:25" s="477" customFormat="1" ht="61.5" customHeight="1" x14ac:dyDescent="0.2">
      <c r="B18" s="1031"/>
      <c r="C18" s="1035" t="s">
        <v>255</v>
      </c>
      <c r="D18" s="1036"/>
      <c r="E18" s="1036"/>
      <c r="F18" s="490"/>
      <c r="Q18" s="482"/>
      <c r="R18" s="476"/>
      <c r="W18" s="482"/>
    </row>
    <row r="19" spans="2:25" s="477" customFormat="1" ht="32.25" customHeight="1" x14ac:dyDescent="0.2">
      <c r="B19" s="1030" t="s">
        <v>266</v>
      </c>
      <c r="C19" s="1033" t="s">
        <v>267</v>
      </c>
      <c r="D19" s="469" t="s">
        <v>268</v>
      </c>
      <c r="E19" s="470"/>
      <c r="F19" s="471">
        <v>5</v>
      </c>
      <c r="M19" s="482"/>
      <c r="S19" s="482"/>
      <c r="T19" s="476"/>
      <c r="Y19" s="482"/>
    </row>
    <row r="20" spans="2:25" s="477" customFormat="1" ht="32.25" customHeight="1" x14ac:dyDescent="0.2">
      <c r="B20" s="1030"/>
      <c r="C20" s="1033"/>
      <c r="D20" s="494" t="s">
        <v>269</v>
      </c>
      <c r="E20" s="500"/>
      <c r="F20" s="501"/>
      <c r="M20" s="482"/>
      <c r="S20" s="482"/>
      <c r="T20" s="476"/>
      <c r="Y20" s="482"/>
    </row>
    <row r="21" spans="2:25" s="477" customFormat="1" ht="32.25" customHeight="1" x14ac:dyDescent="0.2">
      <c r="B21" s="1030"/>
      <c r="C21" s="1033"/>
      <c r="D21" s="494" t="s">
        <v>270</v>
      </c>
      <c r="E21" s="495"/>
      <c r="F21" s="486">
        <v>4</v>
      </c>
      <c r="M21" s="482"/>
      <c r="S21" s="482"/>
      <c r="T21" s="476"/>
      <c r="Y21" s="482"/>
    </row>
    <row r="22" spans="2:25" s="477" customFormat="1" ht="32.25" customHeight="1" x14ac:dyDescent="0.2">
      <c r="B22" s="1030"/>
      <c r="C22" s="1033"/>
      <c r="D22" s="494" t="s">
        <v>271</v>
      </c>
      <c r="E22" s="495"/>
      <c r="F22" s="486">
        <v>1</v>
      </c>
      <c r="M22" s="482"/>
      <c r="S22" s="482"/>
      <c r="T22" s="476"/>
      <c r="Y22" s="482"/>
    </row>
    <row r="23" spans="2:25" s="477" customFormat="1" ht="32.25" customHeight="1" x14ac:dyDescent="0.2">
      <c r="B23" s="1030"/>
      <c r="C23" s="1034"/>
      <c r="D23" s="496" t="s">
        <v>272</v>
      </c>
      <c r="E23" s="497"/>
      <c r="F23" s="488">
        <v>4</v>
      </c>
      <c r="M23" s="482"/>
      <c r="S23" s="482"/>
      <c r="T23" s="476"/>
      <c r="Y23" s="482"/>
    </row>
    <row r="24" spans="2:25" s="477" customFormat="1" ht="61.5" customHeight="1" x14ac:dyDescent="0.2">
      <c r="B24" s="1031"/>
      <c r="C24" s="1035" t="s">
        <v>255</v>
      </c>
      <c r="D24" s="1036"/>
      <c r="E24" s="1036"/>
      <c r="F24" s="490"/>
      <c r="Q24" s="482"/>
      <c r="R24" s="476"/>
      <c r="W24" s="482"/>
    </row>
    <row r="25" spans="2:25" s="477" customFormat="1" ht="61.5" customHeight="1" x14ac:dyDescent="0.2">
      <c r="B25" s="1037" t="s">
        <v>78</v>
      </c>
      <c r="C25" s="1040" t="s">
        <v>273</v>
      </c>
      <c r="D25" s="1040" t="s">
        <v>274</v>
      </c>
      <c r="E25" s="1042"/>
      <c r="F25" s="1044">
        <v>2</v>
      </c>
      <c r="Q25" s="482"/>
      <c r="R25" s="476"/>
      <c r="W25" s="482"/>
    </row>
    <row r="26" spans="2:25" s="477" customFormat="1" ht="61.5" customHeight="1" x14ac:dyDescent="0.2">
      <c r="B26" s="1030"/>
      <c r="C26" s="1041"/>
      <c r="D26" s="1041"/>
      <c r="E26" s="1043"/>
      <c r="F26" s="1045"/>
      <c r="Q26" s="482"/>
      <c r="R26" s="476"/>
      <c r="W26" s="482"/>
    </row>
    <row r="27" spans="2:25" s="477" customFormat="1" ht="61.5" customHeight="1" x14ac:dyDescent="0.2">
      <c r="B27" s="1031"/>
      <c r="C27" s="1035" t="s">
        <v>255</v>
      </c>
      <c r="D27" s="1036"/>
      <c r="E27" s="1036"/>
      <c r="F27" s="468"/>
      <c r="Q27" s="482"/>
      <c r="R27" s="476"/>
      <c r="W27" s="482"/>
    </row>
    <row r="28" spans="2:25" s="477" customFormat="1" ht="28.5" customHeight="1" x14ac:dyDescent="0.2">
      <c r="B28" s="1037" t="s">
        <v>79</v>
      </c>
      <c r="C28" s="1046" t="s">
        <v>275</v>
      </c>
      <c r="D28" s="1047"/>
      <c r="E28" s="489"/>
      <c r="F28" s="512">
        <v>2</v>
      </c>
      <c r="Q28" s="482"/>
      <c r="R28" s="476"/>
      <c r="W28" s="482"/>
    </row>
    <row r="29" spans="2:25" s="477" customFormat="1" ht="61.5" customHeight="1" x14ac:dyDescent="0.2">
      <c r="B29" s="1031"/>
      <c r="C29" s="1035" t="s">
        <v>255</v>
      </c>
      <c r="D29" s="1036"/>
      <c r="E29" s="503"/>
      <c r="F29" s="513"/>
      <c r="Q29" s="482"/>
      <c r="R29" s="476"/>
      <c r="W29" s="482"/>
    </row>
    <row r="30" spans="2:25" s="477" customFormat="1" ht="61.5" customHeight="1" x14ac:dyDescent="0.2">
      <c r="B30" s="1037" t="s">
        <v>276</v>
      </c>
      <c r="C30" s="1039" t="s">
        <v>277</v>
      </c>
      <c r="D30" s="504" t="s">
        <v>278</v>
      </c>
      <c r="E30" s="473"/>
      <c r="F30" s="502">
        <v>2</v>
      </c>
      <c r="M30" s="482"/>
      <c r="S30" s="482"/>
      <c r="T30" s="476"/>
      <c r="Y30" s="482"/>
    </row>
    <row r="31" spans="2:25" s="477" customFormat="1" ht="61.5" customHeight="1" x14ac:dyDescent="0.2">
      <c r="B31" s="1030"/>
      <c r="C31" s="1039"/>
      <c r="D31" s="494" t="s">
        <v>279</v>
      </c>
      <c r="E31" s="505"/>
      <c r="F31" s="502">
        <v>2</v>
      </c>
      <c r="M31" s="482"/>
      <c r="S31" s="482"/>
      <c r="T31" s="476"/>
      <c r="Y31" s="482"/>
    </row>
    <row r="32" spans="2:25" s="477" customFormat="1" ht="61.5" customHeight="1" x14ac:dyDescent="0.2">
      <c r="B32" s="1031"/>
      <c r="C32" s="1035" t="s">
        <v>255</v>
      </c>
      <c r="D32" s="1036"/>
      <c r="E32" s="1036"/>
      <c r="F32" s="490"/>
      <c r="Q32" s="482"/>
      <c r="R32" s="476"/>
      <c r="W32" s="482"/>
    </row>
    <row r="33" spans="2:25" s="477" customFormat="1" ht="28.5" customHeight="1" x14ac:dyDescent="0.2">
      <c r="B33" s="1037" t="s">
        <v>280</v>
      </c>
      <c r="C33" s="1046" t="s">
        <v>281</v>
      </c>
      <c r="D33" s="1048"/>
      <c r="E33" s="492"/>
      <c r="F33" s="493">
        <v>2</v>
      </c>
      <c r="M33" s="482"/>
      <c r="S33" s="482"/>
      <c r="T33" s="476"/>
      <c r="Y33" s="482"/>
    </row>
    <row r="34" spans="2:25" s="477" customFormat="1" ht="61.5" customHeight="1" x14ac:dyDescent="0.2">
      <c r="B34" s="1031"/>
      <c r="C34" s="1035" t="s">
        <v>255</v>
      </c>
      <c r="D34" s="1036"/>
      <c r="E34" s="1036"/>
      <c r="F34" s="468"/>
      <c r="M34" s="482"/>
      <c r="S34" s="482"/>
      <c r="T34" s="476"/>
      <c r="Y34" s="482"/>
    </row>
    <row r="35" spans="2:25" s="477" customFormat="1" ht="28.5" customHeight="1" x14ac:dyDescent="0.2">
      <c r="B35" s="1030" t="s">
        <v>282</v>
      </c>
      <c r="C35" s="1049" t="s">
        <v>283</v>
      </c>
      <c r="D35" s="1050"/>
      <c r="E35" s="473"/>
      <c r="F35" s="467">
        <v>1</v>
      </c>
      <c r="M35" s="482"/>
      <c r="S35" s="482"/>
      <c r="T35" s="476"/>
      <c r="Y35" s="482"/>
    </row>
    <row r="36" spans="2:25" s="477" customFormat="1" ht="61.5" customHeight="1" x14ac:dyDescent="0.2">
      <c r="B36" s="1031"/>
      <c r="C36" s="1035" t="s">
        <v>255</v>
      </c>
      <c r="D36" s="1036"/>
      <c r="E36" s="1036"/>
      <c r="F36" s="490"/>
      <c r="Q36" s="482"/>
      <c r="R36" s="476"/>
      <c r="W36" s="482"/>
    </row>
    <row r="37" spans="2:25" s="477" customFormat="1" ht="79.900000000000006" customHeight="1" x14ac:dyDescent="0.2">
      <c r="B37" s="1037" t="s">
        <v>284</v>
      </c>
      <c r="C37" s="1038" t="s">
        <v>285</v>
      </c>
      <c r="D37" s="491" t="s">
        <v>286</v>
      </c>
      <c r="E37" s="492"/>
      <c r="F37" s="493">
        <v>2</v>
      </c>
      <c r="M37" s="482"/>
      <c r="S37" s="482"/>
      <c r="T37" s="476"/>
      <c r="Y37" s="482"/>
    </row>
    <row r="38" spans="2:25" s="477" customFormat="1" ht="79.900000000000006" customHeight="1" x14ac:dyDescent="0.2">
      <c r="B38" s="1030"/>
      <c r="C38" s="1034"/>
      <c r="D38" s="506" t="s">
        <v>287</v>
      </c>
      <c r="E38" s="473"/>
      <c r="F38" s="502">
        <v>1</v>
      </c>
      <c r="M38" s="482"/>
      <c r="S38" s="482"/>
      <c r="T38" s="476"/>
      <c r="Y38" s="482"/>
    </row>
    <row r="39" spans="2:25" s="477" customFormat="1" ht="61.5" customHeight="1" x14ac:dyDescent="0.2">
      <c r="B39" s="1031"/>
      <c r="C39" s="1035" t="s">
        <v>255</v>
      </c>
      <c r="D39" s="1036"/>
      <c r="E39" s="1036"/>
      <c r="F39" s="490"/>
      <c r="Q39" s="482"/>
      <c r="R39" s="476"/>
      <c r="W39" s="482"/>
    </row>
    <row r="40" spans="2:25" s="477" customFormat="1" ht="28.5" customHeight="1" x14ac:dyDescent="0.2">
      <c r="B40" s="1037" t="s">
        <v>288</v>
      </c>
      <c r="C40" s="1046" t="s">
        <v>289</v>
      </c>
      <c r="D40" s="1048"/>
      <c r="E40" s="492"/>
      <c r="F40" s="493">
        <v>1</v>
      </c>
      <c r="M40" s="482"/>
      <c r="S40" s="482"/>
      <c r="T40" s="476"/>
      <c r="Y40" s="482"/>
    </row>
    <row r="41" spans="2:25" s="477" customFormat="1" ht="61.5" customHeight="1" x14ac:dyDescent="0.2">
      <c r="B41" s="1031"/>
      <c r="C41" s="1035" t="s">
        <v>255</v>
      </c>
      <c r="D41" s="1036"/>
      <c r="E41" s="1036"/>
      <c r="F41" s="468"/>
      <c r="M41" s="482"/>
      <c r="S41" s="482"/>
      <c r="T41" s="476"/>
      <c r="Y41" s="482"/>
    </row>
    <row r="42" spans="2:25" s="477" customFormat="1" ht="32.25" customHeight="1" x14ac:dyDescent="0.2">
      <c r="B42" s="1037" t="s">
        <v>290</v>
      </c>
      <c r="C42" s="1038" t="s">
        <v>291</v>
      </c>
      <c r="D42" s="491" t="s">
        <v>292</v>
      </c>
      <c r="E42" s="492"/>
      <c r="F42" s="493">
        <v>2</v>
      </c>
      <c r="M42" s="482"/>
      <c r="S42" s="482"/>
      <c r="T42" s="476"/>
      <c r="Y42" s="482"/>
    </row>
    <row r="43" spans="2:25" s="477" customFormat="1" ht="32.25" customHeight="1" x14ac:dyDescent="0.2">
      <c r="B43" s="1031"/>
      <c r="C43" s="1034"/>
      <c r="D43" s="496" t="s">
        <v>293</v>
      </c>
      <c r="E43" s="497"/>
      <c r="F43" s="488">
        <v>1</v>
      </c>
      <c r="M43" s="482"/>
      <c r="S43" s="482"/>
      <c r="T43" s="476"/>
      <c r="Y43" s="482"/>
    </row>
    <row r="44" spans="2:25" s="477" customFormat="1" ht="61.5" customHeight="1" x14ac:dyDescent="0.2">
      <c r="B44" s="1037" t="s">
        <v>294</v>
      </c>
      <c r="C44" s="1057" t="s">
        <v>295</v>
      </c>
      <c r="D44" s="1058"/>
      <c r="E44" s="515"/>
      <c r="F44" s="467">
        <v>2</v>
      </c>
      <c r="M44" s="482"/>
      <c r="S44" s="482"/>
      <c r="T44" s="476"/>
      <c r="Y44" s="482"/>
    </row>
    <row r="45" spans="2:25" s="477" customFormat="1" ht="61.5" customHeight="1" x14ac:dyDescent="0.2">
      <c r="B45" s="1031"/>
      <c r="C45" s="1059" t="s">
        <v>255</v>
      </c>
      <c r="D45" s="1060"/>
      <c r="E45" s="1060"/>
      <c r="F45" s="468"/>
      <c r="M45" s="482"/>
      <c r="S45" s="482"/>
      <c r="T45" s="476"/>
      <c r="Y45" s="482"/>
    </row>
    <row r="46" spans="2:25" s="477" customFormat="1" ht="61.5" customHeight="1" x14ac:dyDescent="0.2">
      <c r="B46" s="1030" t="s">
        <v>296</v>
      </c>
      <c r="C46" s="1061" t="s">
        <v>297</v>
      </c>
      <c r="D46" s="469" t="s">
        <v>298</v>
      </c>
      <c r="E46" s="470"/>
      <c r="F46" s="471">
        <v>1</v>
      </c>
      <c r="M46" s="482"/>
      <c r="S46" s="482"/>
      <c r="T46" s="476"/>
      <c r="Y46" s="482"/>
    </row>
    <row r="47" spans="2:25" s="477" customFormat="1" ht="61.5" customHeight="1" x14ac:dyDescent="0.2">
      <c r="B47" s="1030"/>
      <c r="C47" s="1050"/>
      <c r="D47" s="472" t="s">
        <v>299</v>
      </c>
      <c r="E47" s="473"/>
      <c r="F47" s="502">
        <v>1</v>
      </c>
      <c r="M47" s="482"/>
      <c r="S47" s="482"/>
      <c r="T47" s="476"/>
      <c r="Y47" s="482"/>
    </row>
    <row r="48" spans="2:25" s="477" customFormat="1" ht="61.5" customHeight="1" thickBot="1" x14ac:dyDescent="0.25">
      <c r="B48" s="1031"/>
      <c r="C48" s="1059" t="s">
        <v>255</v>
      </c>
      <c r="D48" s="1060"/>
      <c r="E48" s="1060"/>
      <c r="F48" s="516"/>
      <c r="M48" s="482"/>
      <c r="S48" s="482"/>
      <c r="T48" s="476"/>
      <c r="Y48" s="482"/>
    </row>
    <row r="49" spans="2:31" s="477" customFormat="1" ht="32.25" customHeight="1" thickBot="1" x14ac:dyDescent="0.25">
      <c r="B49" s="1051" t="s">
        <v>300</v>
      </c>
      <c r="C49" s="1052"/>
      <c r="D49" s="1053"/>
      <c r="E49" s="507">
        <f>IFERROR(SUM(E5:E43),"")</f>
        <v>0</v>
      </c>
      <c r="F49" s="511">
        <v>35</v>
      </c>
      <c r="J49" s="508"/>
      <c r="M49" s="482"/>
      <c r="S49" s="482"/>
      <c r="T49" s="476"/>
      <c r="Y49" s="482"/>
    </row>
    <row r="50" spans="2:31" ht="51" customHeight="1" x14ac:dyDescent="0.2">
      <c r="B50" s="1054" t="s">
        <v>301</v>
      </c>
      <c r="C50" s="1054"/>
      <c r="D50" s="1054"/>
      <c r="E50" s="1054"/>
      <c r="F50" s="1054"/>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2">
      <c r="B51" s="1055"/>
      <c r="C51" s="1056"/>
      <c r="D51" s="1056"/>
      <c r="E51" s="1056"/>
      <c r="F51" s="1056"/>
      <c r="G51" s="1056"/>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D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796875" defaultRowHeight="14" x14ac:dyDescent="0.2"/>
  <cols>
    <col min="1" max="1" width="4.26953125" style="453" customWidth="1"/>
    <col min="2" max="5" width="8.54296875" style="453" customWidth="1"/>
    <col min="6" max="7" width="7.1796875" style="453"/>
    <col min="8" max="9" width="7.26953125" style="453" bestFit="1" customWidth="1"/>
    <col min="10" max="11" width="7.1796875" style="453"/>
    <col min="12" max="13" width="8.54296875" style="453" bestFit="1" customWidth="1"/>
    <col min="14" max="17" width="7.1796875" style="453"/>
    <col min="18" max="18" width="4.26953125" style="453" customWidth="1"/>
    <col min="19" max="19" width="7.1796875" style="453"/>
    <col min="20" max="20" width="7.1796875" style="453" customWidth="1"/>
    <col min="21" max="21" width="12.453125" style="453" customWidth="1"/>
    <col min="22" max="16384" width="7.1796875" style="453"/>
  </cols>
  <sheetData>
    <row r="1" spans="1:17" s="162" customFormat="1" ht="31.5" customHeight="1" x14ac:dyDescent="0.2">
      <c r="A1" s="199"/>
      <c r="B1" s="449" t="s">
        <v>302</v>
      </c>
    </row>
    <row r="2" spans="1:17" ht="10.5" customHeight="1" x14ac:dyDescent="0.2">
      <c r="A2" s="450"/>
      <c r="B2" s="451"/>
      <c r="C2" s="452"/>
      <c r="D2" s="452"/>
      <c r="E2" s="452"/>
      <c r="F2" s="452"/>
      <c r="G2" s="452"/>
      <c r="H2" s="452"/>
      <c r="I2" s="1062"/>
      <c r="J2" s="1062"/>
      <c r="K2" s="452"/>
      <c r="L2" s="452"/>
      <c r="M2" s="452"/>
      <c r="N2" s="452"/>
      <c r="O2" s="452"/>
      <c r="P2" s="452"/>
      <c r="Q2" s="452"/>
    </row>
    <row r="3" spans="1:17" ht="20.149999999999999" customHeight="1" x14ac:dyDescent="0.2">
      <c r="B3" s="454" t="s">
        <v>303</v>
      </c>
      <c r="I3" s="1062"/>
      <c r="J3" s="1062"/>
    </row>
    <row r="4" spans="1:17" ht="20.149999999999999" hidden="1" customHeight="1" x14ac:dyDescent="0.2">
      <c r="B4" s="455"/>
      <c r="I4" s="1062"/>
      <c r="J4" s="1062"/>
    </row>
    <row r="5" spans="1:17" ht="20.149999999999999" hidden="1" customHeight="1" x14ac:dyDescent="0.2">
      <c r="B5" s="456"/>
      <c r="Q5" s="457"/>
    </row>
    <row r="6" spans="1:17" ht="46.5" customHeight="1" x14ac:dyDescent="0.2">
      <c r="B6" s="1092" t="s">
        <v>304</v>
      </c>
      <c r="C6" s="1093"/>
      <c r="D6" s="1093"/>
      <c r="E6" s="1093"/>
      <c r="F6" s="1093"/>
      <c r="G6" s="1093"/>
      <c r="H6" s="1094"/>
      <c r="I6" s="1092" t="s">
        <v>305</v>
      </c>
      <c r="J6" s="1093"/>
      <c r="K6" s="1094"/>
      <c r="L6" s="1092" t="s">
        <v>306</v>
      </c>
      <c r="M6" s="1093"/>
      <c r="N6" s="1094"/>
      <c r="O6" s="1092" t="s">
        <v>307</v>
      </c>
      <c r="P6" s="1093"/>
      <c r="Q6" s="1094"/>
    </row>
    <row r="7" spans="1:17" ht="36" customHeight="1" x14ac:dyDescent="0.2">
      <c r="B7" s="1085" t="s">
        <v>308</v>
      </c>
      <c r="C7" s="1086"/>
      <c r="D7" s="1086"/>
      <c r="E7" s="1086"/>
      <c r="F7" s="1086"/>
      <c r="G7" s="1086"/>
      <c r="H7" s="1087"/>
      <c r="I7" s="1072"/>
      <c r="J7" s="1072"/>
      <c r="K7" s="1072"/>
      <c r="L7" s="1072"/>
      <c r="M7" s="1072"/>
      <c r="N7" s="1072"/>
      <c r="O7" s="1066"/>
      <c r="P7" s="1067"/>
      <c r="Q7" s="1068"/>
    </row>
    <row r="8" spans="1:17" ht="20.149999999999999" customHeight="1" x14ac:dyDescent="0.2">
      <c r="B8" s="458" t="s">
        <v>309</v>
      </c>
      <c r="C8" s="459"/>
      <c r="D8" s="459"/>
      <c r="E8" s="459"/>
      <c r="F8" s="459"/>
      <c r="G8" s="459"/>
      <c r="H8" s="459"/>
      <c r="I8" s="459"/>
      <c r="J8" s="459"/>
      <c r="K8" s="459"/>
      <c r="L8" s="459"/>
      <c r="M8" s="459"/>
      <c r="N8" s="459"/>
      <c r="O8" s="459"/>
      <c r="P8" s="459"/>
      <c r="Q8" s="460"/>
    </row>
    <row r="9" spans="1:17" ht="20.149999999999999" customHeight="1" x14ac:dyDescent="0.2">
      <c r="B9" s="1085" t="s">
        <v>310</v>
      </c>
      <c r="C9" s="1086"/>
      <c r="D9" s="1086"/>
      <c r="E9" s="1086"/>
      <c r="F9" s="1086"/>
      <c r="G9" s="1086"/>
      <c r="H9" s="1086"/>
      <c r="I9" s="1086"/>
      <c r="J9" s="1086"/>
      <c r="K9" s="1086"/>
      <c r="L9" s="1086"/>
      <c r="M9" s="1086"/>
      <c r="N9" s="1086"/>
      <c r="O9" s="1086"/>
      <c r="P9" s="1086"/>
      <c r="Q9" s="1087"/>
    </row>
    <row r="10" spans="1:17" ht="20.149999999999999" customHeight="1" x14ac:dyDescent="0.2">
      <c r="B10" s="452"/>
      <c r="C10" s="452"/>
      <c r="D10" s="452"/>
      <c r="E10" s="452"/>
      <c r="F10" s="452"/>
      <c r="G10" s="452"/>
      <c r="H10" s="452"/>
      <c r="I10" s="452"/>
      <c r="J10" s="452"/>
      <c r="K10" s="452"/>
      <c r="L10" s="452"/>
      <c r="M10" s="452"/>
      <c r="N10" s="452"/>
      <c r="O10" s="452"/>
      <c r="P10" s="452"/>
      <c r="Q10" s="452"/>
    </row>
    <row r="11" spans="1:17" ht="20.149999999999999" hidden="1" customHeight="1" x14ac:dyDescent="0.2">
      <c r="B11" s="456" t="s">
        <v>311</v>
      </c>
      <c r="Q11" s="457"/>
    </row>
    <row r="12" spans="1:17" ht="46.5" hidden="1" customHeight="1" x14ac:dyDescent="0.2">
      <c r="B12" s="1092" t="s">
        <v>304</v>
      </c>
      <c r="C12" s="1093"/>
      <c r="D12" s="1093"/>
      <c r="E12" s="1093"/>
      <c r="F12" s="1093"/>
      <c r="G12" s="1093"/>
      <c r="H12" s="1094"/>
      <c r="I12" s="1092" t="s">
        <v>305</v>
      </c>
      <c r="J12" s="1093"/>
      <c r="K12" s="1094"/>
      <c r="L12" s="1092" t="s">
        <v>306</v>
      </c>
      <c r="M12" s="1093"/>
      <c r="N12" s="1094"/>
      <c r="O12" s="1092" t="s">
        <v>312</v>
      </c>
      <c r="P12" s="1093"/>
      <c r="Q12" s="1094"/>
    </row>
    <row r="13" spans="1:17" ht="36" hidden="1" customHeight="1" x14ac:dyDescent="0.2">
      <c r="B13" s="1069"/>
      <c r="C13" s="1070"/>
      <c r="D13" s="1070"/>
      <c r="E13" s="1070"/>
      <c r="F13" s="1070"/>
      <c r="G13" s="1070"/>
      <c r="H13" s="1071"/>
      <c r="I13" s="1072"/>
      <c r="J13" s="1072"/>
      <c r="K13" s="1072"/>
      <c r="L13" s="1072"/>
      <c r="M13" s="1072"/>
      <c r="N13" s="1072"/>
      <c r="O13" s="1066"/>
      <c r="P13" s="1067"/>
      <c r="Q13" s="1068"/>
    </row>
    <row r="14" spans="1:17" ht="36" hidden="1" customHeight="1" x14ac:dyDescent="0.2">
      <c r="B14" s="1069"/>
      <c r="C14" s="1070"/>
      <c r="D14" s="1070"/>
      <c r="E14" s="1070"/>
      <c r="F14" s="1070"/>
      <c r="G14" s="1070"/>
      <c r="H14" s="1071"/>
      <c r="I14" s="1072"/>
      <c r="J14" s="1072"/>
      <c r="K14" s="1072"/>
      <c r="L14" s="1072"/>
      <c r="M14" s="1072"/>
      <c r="N14" s="1072"/>
      <c r="O14" s="1066"/>
      <c r="P14" s="1067"/>
      <c r="Q14" s="1068"/>
    </row>
    <row r="15" spans="1:17" ht="20.149999999999999" hidden="1" customHeight="1" x14ac:dyDescent="0.2">
      <c r="B15" s="1069"/>
      <c r="C15" s="1070"/>
      <c r="D15" s="1070"/>
      <c r="E15" s="1070"/>
      <c r="F15" s="1070"/>
      <c r="G15" s="1070"/>
      <c r="H15" s="1071"/>
      <c r="I15" s="1073"/>
      <c r="J15" s="1073"/>
      <c r="K15" s="1073"/>
      <c r="L15" s="1073"/>
      <c r="M15" s="1073"/>
      <c r="N15" s="1073"/>
      <c r="O15" s="1063"/>
      <c r="P15" s="1064"/>
      <c r="Q15" s="1065"/>
    </row>
    <row r="16" spans="1:17" ht="20.149999999999999" hidden="1" customHeight="1" x14ac:dyDescent="0.2">
      <c r="B16" s="1074" t="s">
        <v>313</v>
      </c>
      <c r="C16" s="1075"/>
      <c r="D16" s="1075"/>
      <c r="E16" s="1075"/>
      <c r="F16" s="1075"/>
      <c r="G16" s="1075"/>
      <c r="H16" s="1075"/>
      <c r="I16" s="1075"/>
      <c r="J16" s="1075"/>
      <c r="K16" s="1075"/>
      <c r="L16" s="1075"/>
      <c r="M16" s="1075"/>
      <c r="N16" s="1075"/>
      <c r="O16" s="1072"/>
      <c r="P16" s="1072"/>
      <c r="Q16" s="1072"/>
    </row>
    <row r="17" spans="2:21" ht="20.149999999999999" hidden="1" customHeight="1" x14ac:dyDescent="0.2">
      <c r="B17" s="458" t="s">
        <v>309</v>
      </c>
      <c r="C17" s="459"/>
      <c r="D17" s="459"/>
      <c r="E17" s="459"/>
      <c r="F17" s="459"/>
      <c r="G17" s="459"/>
      <c r="H17" s="459"/>
      <c r="I17" s="459"/>
      <c r="J17" s="459"/>
      <c r="K17" s="459"/>
      <c r="L17" s="459"/>
      <c r="M17" s="459"/>
      <c r="N17" s="459"/>
      <c r="O17" s="459"/>
      <c r="P17" s="459"/>
      <c r="Q17" s="460"/>
    </row>
    <row r="18" spans="2:21" ht="20.149999999999999" hidden="1" customHeight="1" x14ac:dyDescent="0.2">
      <c r="B18" s="1085" t="s">
        <v>310</v>
      </c>
      <c r="C18" s="1086"/>
      <c r="D18" s="1086"/>
      <c r="E18" s="1086"/>
      <c r="F18" s="1086"/>
      <c r="G18" s="1086"/>
      <c r="H18" s="1086"/>
      <c r="I18" s="1086"/>
      <c r="J18" s="1086"/>
      <c r="K18" s="1086"/>
      <c r="L18" s="1086"/>
      <c r="M18" s="1086"/>
      <c r="N18" s="1086"/>
      <c r="O18" s="1086"/>
      <c r="P18" s="1086"/>
      <c r="Q18" s="1087"/>
    </row>
    <row r="19" spans="2:21" ht="27" hidden="1" customHeight="1" x14ac:dyDescent="0.2">
      <c r="B19" s="461" t="s">
        <v>314</v>
      </c>
      <c r="D19" s="452"/>
      <c r="E19" s="452"/>
      <c r="F19" s="452"/>
      <c r="G19" s="452"/>
      <c r="H19" s="452"/>
      <c r="I19" s="452"/>
      <c r="J19" s="452"/>
      <c r="K19" s="452"/>
      <c r="L19" s="452"/>
      <c r="M19" s="452"/>
      <c r="N19" s="452"/>
      <c r="O19" s="452"/>
      <c r="P19" s="452"/>
      <c r="Q19" s="452"/>
    </row>
    <row r="20" spans="2:21" ht="20.149999999999999" customHeight="1" x14ac:dyDescent="0.2">
      <c r="B20" s="452"/>
      <c r="C20" s="452"/>
      <c r="D20" s="452"/>
      <c r="E20" s="452"/>
      <c r="F20" s="452"/>
      <c r="G20" s="452"/>
      <c r="H20" s="452"/>
      <c r="I20" s="452"/>
      <c r="J20" s="452"/>
      <c r="K20" s="452"/>
      <c r="L20" s="452"/>
      <c r="M20" s="452"/>
      <c r="N20" s="452"/>
      <c r="O20" s="452"/>
      <c r="P20" s="452"/>
      <c r="Q20" s="452"/>
    </row>
    <row r="21" spans="2:21" ht="20.149999999999999" customHeight="1" x14ac:dyDescent="0.2">
      <c r="B21" s="453" t="s">
        <v>315</v>
      </c>
    </row>
    <row r="22" spans="2:21" ht="20.149999999999999" hidden="1" customHeight="1" x14ac:dyDescent="0.2">
      <c r="B22" s="453" t="s">
        <v>316</v>
      </c>
      <c r="Q22" s="457" t="s">
        <v>317</v>
      </c>
    </row>
    <row r="23" spans="2:21" ht="20.149999999999999" hidden="1" customHeight="1" x14ac:dyDescent="0.2">
      <c r="B23" s="1063" t="s">
        <v>318</v>
      </c>
      <c r="C23" s="1064"/>
      <c r="D23" s="1064"/>
      <c r="E23" s="1065"/>
      <c r="F23" s="1063" t="s">
        <v>319</v>
      </c>
      <c r="G23" s="1064"/>
      <c r="H23" s="1064"/>
      <c r="I23" s="1064"/>
      <c r="J23" s="1064"/>
      <c r="K23" s="1064"/>
      <c r="L23" s="1064"/>
      <c r="M23" s="1065"/>
      <c r="N23" s="1063" t="s">
        <v>320</v>
      </c>
      <c r="O23" s="1064"/>
      <c r="P23" s="1064"/>
      <c r="Q23" s="1065"/>
    </row>
    <row r="24" spans="2:21" ht="20.149999999999999" hidden="1" customHeight="1" x14ac:dyDescent="0.2">
      <c r="B24" s="1079" t="s">
        <v>321</v>
      </c>
      <c r="C24" s="1080"/>
      <c r="D24" s="1080"/>
      <c r="E24" s="1081"/>
      <c r="F24" s="1085" t="s">
        <v>322</v>
      </c>
      <c r="G24" s="1086"/>
      <c r="H24" s="1086"/>
      <c r="I24" s="1086"/>
      <c r="J24" s="1086"/>
      <c r="K24" s="1086"/>
      <c r="L24" s="1086"/>
      <c r="M24" s="1087"/>
      <c r="N24" s="1066">
        <f>O7</f>
        <v>0</v>
      </c>
      <c r="O24" s="1067"/>
      <c r="P24" s="1067"/>
      <c r="Q24" s="1068"/>
      <c r="U24" s="274"/>
    </row>
    <row r="25" spans="2:21" ht="20.149999999999999" hidden="1" customHeight="1" x14ac:dyDescent="0.2">
      <c r="B25" s="1082"/>
      <c r="C25" s="1083"/>
      <c r="D25" s="1083"/>
      <c r="E25" s="1084"/>
      <c r="F25" s="1085" t="s">
        <v>323</v>
      </c>
      <c r="G25" s="1086"/>
      <c r="H25" s="1086"/>
      <c r="I25" s="1086"/>
      <c r="J25" s="1086"/>
      <c r="K25" s="1086"/>
      <c r="L25" s="1086"/>
      <c r="M25" s="1087"/>
      <c r="N25" s="1066">
        <f>O16</f>
        <v>0</v>
      </c>
      <c r="O25" s="1067"/>
      <c r="P25" s="1067"/>
      <c r="Q25" s="1068"/>
    </row>
    <row r="26" spans="2:21" ht="20.149999999999999" hidden="1" customHeight="1" x14ac:dyDescent="0.2">
      <c r="B26" s="1063" t="s">
        <v>313</v>
      </c>
      <c r="C26" s="1064"/>
      <c r="D26" s="1064"/>
      <c r="E26" s="1065"/>
      <c r="F26" s="1063"/>
      <c r="G26" s="1064"/>
      <c r="H26" s="1064"/>
      <c r="I26" s="1064"/>
      <c r="J26" s="1064"/>
      <c r="K26" s="1064"/>
      <c r="L26" s="1064"/>
      <c r="M26" s="1065"/>
      <c r="N26" s="1066">
        <f>SUM(N24:Q25)</f>
        <v>0</v>
      </c>
      <c r="O26" s="1067"/>
      <c r="P26" s="1067"/>
      <c r="Q26" s="1068"/>
    </row>
    <row r="27" spans="2:21" ht="13.5" hidden="1" customHeight="1" x14ac:dyDescent="0.2">
      <c r="B27" s="452"/>
      <c r="C27" s="452"/>
      <c r="D27" s="452"/>
      <c r="E27" s="452"/>
      <c r="F27" s="452"/>
      <c r="G27" s="452"/>
      <c r="H27" s="452"/>
      <c r="I27" s="452"/>
      <c r="J27" s="452"/>
      <c r="K27" s="452"/>
      <c r="L27" s="452"/>
      <c r="M27" s="452"/>
      <c r="N27" s="452"/>
      <c r="O27" s="452"/>
      <c r="P27" s="452"/>
      <c r="Q27" s="452"/>
    </row>
    <row r="28" spans="2:21" ht="20.149999999999999" customHeight="1" x14ac:dyDescent="0.2">
      <c r="B28" s="453" t="s">
        <v>324</v>
      </c>
      <c r="Q28" s="457" t="s">
        <v>317</v>
      </c>
    </row>
    <row r="29" spans="2:21" ht="30" customHeight="1" x14ac:dyDescent="0.2">
      <c r="B29" s="1063" t="s">
        <v>325</v>
      </c>
      <c r="C29" s="1064"/>
      <c r="D29" s="1064"/>
      <c r="E29" s="1064"/>
      <c r="F29" s="1064"/>
      <c r="G29" s="1065"/>
      <c r="H29" s="1076" t="s">
        <v>326</v>
      </c>
      <c r="I29" s="1078"/>
      <c r="J29" s="1076" t="s">
        <v>327</v>
      </c>
      <c r="K29" s="1077"/>
      <c r="L29" s="1077"/>
      <c r="M29" s="1078"/>
      <c r="N29" s="1076" t="s">
        <v>328</v>
      </c>
      <c r="O29" s="1077"/>
      <c r="P29" s="1077"/>
      <c r="Q29" s="1078"/>
    </row>
    <row r="30" spans="2:21" ht="20.149999999999999" customHeight="1" x14ac:dyDescent="0.2">
      <c r="B30" s="1063"/>
      <c r="C30" s="1064"/>
      <c r="D30" s="1064"/>
      <c r="E30" s="1064"/>
      <c r="F30" s="1064"/>
      <c r="G30" s="1065"/>
      <c r="H30" s="1063"/>
      <c r="I30" s="1065"/>
      <c r="J30" s="1066"/>
      <c r="K30" s="1067"/>
      <c r="L30" s="1067"/>
      <c r="M30" s="1068"/>
      <c r="N30" s="1066"/>
      <c r="O30" s="1067"/>
      <c r="P30" s="1067"/>
      <c r="Q30" s="1068"/>
    </row>
    <row r="31" spans="2:21" ht="20.149999999999999" customHeight="1" x14ac:dyDescent="0.2">
      <c r="B31" s="1063"/>
      <c r="C31" s="1064"/>
      <c r="D31" s="1064"/>
      <c r="E31" s="1064"/>
      <c r="F31" s="1064"/>
      <c r="G31" s="1065"/>
      <c r="H31" s="1063"/>
      <c r="I31" s="1065"/>
      <c r="J31" s="1066"/>
      <c r="K31" s="1067"/>
      <c r="L31" s="1067"/>
      <c r="M31" s="1068"/>
      <c r="N31" s="1066"/>
      <c r="O31" s="1067"/>
      <c r="P31" s="1067"/>
      <c r="Q31" s="1068"/>
    </row>
    <row r="32" spans="2:21" ht="20.149999999999999" customHeight="1" x14ac:dyDescent="0.2">
      <c r="B32" s="1063"/>
      <c r="C32" s="1064"/>
      <c r="D32" s="1064"/>
      <c r="E32" s="1064"/>
      <c r="F32" s="1064"/>
      <c r="G32" s="1065"/>
      <c r="H32" s="1063"/>
      <c r="I32" s="1065"/>
      <c r="J32" s="1066"/>
      <c r="K32" s="1067"/>
      <c r="L32" s="1067"/>
      <c r="M32" s="1068"/>
      <c r="N32" s="1066"/>
      <c r="O32" s="1067"/>
      <c r="P32" s="1067"/>
      <c r="Q32" s="1068"/>
    </row>
    <row r="33" spans="2:21" ht="20.149999999999999" customHeight="1" x14ac:dyDescent="0.2">
      <c r="B33" s="1063"/>
      <c r="C33" s="1064"/>
      <c r="D33" s="1064"/>
      <c r="E33" s="1064"/>
      <c r="F33" s="1064"/>
      <c r="G33" s="1065"/>
      <c r="H33" s="1063"/>
      <c r="I33" s="1065"/>
      <c r="J33" s="1066"/>
      <c r="K33" s="1067"/>
      <c r="L33" s="1067"/>
      <c r="M33" s="1068"/>
      <c r="N33" s="1066"/>
      <c r="O33" s="1067"/>
      <c r="P33" s="1067"/>
      <c r="Q33" s="1068"/>
    </row>
    <row r="34" spans="2:21" ht="20.149999999999999" customHeight="1" x14ac:dyDescent="0.2">
      <c r="B34" s="1063"/>
      <c r="C34" s="1064"/>
      <c r="D34" s="1064"/>
      <c r="E34" s="1064"/>
      <c r="F34" s="1064"/>
      <c r="G34" s="1065"/>
      <c r="H34" s="1063"/>
      <c r="I34" s="1065"/>
      <c r="J34" s="1066"/>
      <c r="K34" s="1067"/>
      <c r="L34" s="1067"/>
      <c r="M34" s="1068"/>
      <c r="N34" s="1066"/>
      <c r="O34" s="1067"/>
      <c r="P34" s="1067"/>
      <c r="Q34" s="1068"/>
    </row>
    <row r="35" spans="2:21" ht="20.149999999999999" customHeight="1" x14ac:dyDescent="0.2">
      <c r="B35" s="1063" t="s">
        <v>313</v>
      </c>
      <c r="C35" s="1064"/>
      <c r="D35" s="1064"/>
      <c r="E35" s="1064"/>
      <c r="F35" s="1064"/>
      <c r="G35" s="1064"/>
      <c r="H35" s="1064"/>
      <c r="I35" s="1065"/>
      <c r="J35" s="466" t="s">
        <v>77</v>
      </c>
      <c r="K35" s="1067"/>
      <c r="L35" s="1067"/>
      <c r="M35" s="1068"/>
      <c r="N35" s="466" t="s">
        <v>329</v>
      </c>
      <c r="O35" s="1067"/>
      <c r="P35" s="1067"/>
      <c r="Q35" s="1068"/>
    </row>
    <row r="36" spans="2:21" ht="20.149999999999999" customHeight="1" x14ac:dyDescent="0.2">
      <c r="B36" s="1063" t="s">
        <v>330</v>
      </c>
      <c r="C36" s="1064"/>
      <c r="D36" s="1064"/>
      <c r="E36" s="1064"/>
      <c r="F36" s="1064"/>
      <c r="G36" s="1064"/>
      <c r="H36" s="1064"/>
      <c r="I36" s="1065"/>
      <c r="J36" s="1063"/>
      <c r="K36" s="1064"/>
      <c r="L36" s="1064"/>
      <c r="M36" s="1064"/>
      <c r="N36" s="1064"/>
      <c r="O36" s="1064"/>
      <c r="P36" s="1064"/>
      <c r="Q36" s="465" t="s">
        <v>331</v>
      </c>
    </row>
    <row r="37" spans="2:21" ht="20.149999999999999" customHeight="1" x14ac:dyDescent="0.2">
      <c r="B37" s="458" t="s">
        <v>309</v>
      </c>
      <c r="C37" s="459"/>
      <c r="D37" s="459"/>
      <c r="E37" s="459"/>
      <c r="F37" s="459"/>
      <c r="G37" s="459"/>
      <c r="H37" s="459"/>
      <c r="I37" s="459"/>
      <c r="J37" s="459"/>
      <c r="K37" s="459"/>
      <c r="L37" s="459"/>
      <c r="M37" s="459"/>
      <c r="N37" s="459"/>
      <c r="O37" s="459"/>
      <c r="P37" s="459"/>
      <c r="Q37" s="460"/>
    </row>
    <row r="38" spans="2:21" ht="20.149999999999999" customHeight="1" x14ac:dyDescent="0.2">
      <c r="B38" s="1085" t="s">
        <v>332</v>
      </c>
      <c r="C38" s="1086"/>
      <c r="D38" s="1086"/>
      <c r="E38" s="1086"/>
      <c r="F38" s="1086"/>
      <c r="G38" s="1086"/>
      <c r="H38" s="1086"/>
      <c r="I38" s="1086"/>
      <c r="J38" s="1086"/>
      <c r="K38" s="1086"/>
      <c r="L38" s="1086"/>
      <c r="M38" s="1086"/>
      <c r="N38" s="1086"/>
      <c r="O38" s="1086"/>
      <c r="P38" s="1086"/>
      <c r="Q38" s="1087"/>
    </row>
    <row r="39" spans="2:21" ht="20.149999999999999" customHeight="1" x14ac:dyDescent="0.2">
      <c r="B39" s="1085" t="s">
        <v>333</v>
      </c>
      <c r="C39" s="1086"/>
      <c r="D39" s="1086"/>
      <c r="E39" s="1086"/>
      <c r="F39" s="1086"/>
      <c r="G39" s="1086"/>
      <c r="H39" s="1086"/>
      <c r="I39" s="1086"/>
      <c r="J39" s="1086"/>
      <c r="K39" s="1086"/>
      <c r="L39" s="1086"/>
      <c r="M39" s="1086"/>
      <c r="N39" s="1086"/>
      <c r="O39" s="1086"/>
      <c r="P39" s="1086"/>
      <c r="Q39" s="1087"/>
    </row>
    <row r="40" spans="2:21" ht="20.149999999999999" customHeight="1" x14ac:dyDescent="0.2">
      <c r="B40" s="1085"/>
      <c r="C40" s="1086"/>
      <c r="D40" s="1086"/>
      <c r="E40" s="1086"/>
      <c r="F40" s="1086"/>
      <c r="G40" s="1086"/>
      <c r="H40" s="1086"/>
      <c r="I40" s="1086"/>
      <c r="J40" s="1086"/>
      <c r="K40" s="1086"/>
      <c r="L40" s="1086"/>
      <c r="M40" s="1086"/>
      <c r="N40" s="1086"/>
      <c r="O40" s="1086"/>
      <c r="P40" s="1086"/>
      <c r="Q40" s="1087"/>
    </row>
    <row r="41" spans="2:21" ht="20.149999999999999" customHeight="1" x14ac:dyDescent="0.2">
      <c r="B41" s="457" t="s">
        <v>334</v>
      </c>
      <c r="C41" s="453" t="s">
        <v>335</v>
      </c>
      <c r="D41" s="452"/>
      <c r="E41" s="452"/>
      <c r="F41" s="452"/>
      <c r="G41" s="452"/>
      <c r="H41" s="452"/>
      <c r="I41" s="452"/>
      <c r="J41" s="452"/>
      <c r="K41" s="452"/>
      <c r="L41" s="452"/>
      <c r="M41" s="452"/>
      <c r="N41" s="452"/>
      <c r="O41" s="452"/>
      <c r="P41" s="452"/>
      <c r="Q41" s="452"/>
    </row>
    <row r="42" spans="2:21" ht="20.149999999999999" customHeight="1" x14ac:dyDescent="0.2">
      <c r="B42" s="457">
        <v>2</v>
      </c>
      <c r="C42" s="453" t="s">
        <v>314</v>
      </c>
      <c r="D42" s="452"/>
      <c r="E42" s="452"/>
      <c r="F42" s="452"/>
      <c r="G42" s="452"/>
      <c r="H42" s="452"/>
      <c r="I42" s="452"/>
      <c r="J42" s="452"/>
      <c r="K42" s="452"/>
      <c r="L42" s="452"/>
      <c r="M42" s="452"/>
      <c r="N42" s="452"/>
      <c r="O42" s="452"/>
      <c r="P42" s="452"/>
      <c r="Q42" s="452"/>
    </row>
    <row r="43" spans="2:21" ht="20.149999999999999" customHeight="1" thickBot="1" x14ac:dyDescent="0.25">
      <c r="B43" s="452"/>
      <c r="C43" s="452"/>
      <c r="D43" s="452"/>
      <c r="E43" s="452"/>
      <c r="F43" s="452"/>
      <c r="G43" s="452"/>
      <c r="H43" s="452"/>
      <c r="I43" s="452"/>
      <c r="J43" s="452"/>
      <c r="K43" s="452"/>
      <c r="L43" s="452"/>
      <c r="M43" s="452"/>
      <c r="N43" s="452"/>
      <c r="O43" s="452"/>
      <c r="P43" s="452"/>
      <c r="Q43" s="452"/>
    </row>
    <row r="44" spans="2:21" ht="20.149999999999999" customHeight="1" thickBot="1" x14ac:dyDescent="0.25">
      <c r="B44" s="453" t="s">
        <v>336</v>
      </c>
      <c r="T44" s="180" t="s">
        <v>337</v>
      </c>
      <c r="U44" s="181" t="s">
        <v>338</v>
      </c>
    </row>
    <row r="45" spans="2:21" ht="20.149999999999999" customHeight="1" x14ac:dyDescent="0.2">
      <c r="B45" s="1063" t="s">
        <v>339</v>
      </c>
      <c r="C45" s="1064"/>
      <c r="D45" s="1064"/>
      <c r="E45" s="1065"/>
      <c r="F45" s="1063" t="s">
        <v>340</v>
      </c>
      <c r="G45" s="1064"/>
      <c r="H45" s="1065"/>
      <c r="I45" s="1063" t="s">
        <v>341</v>
      </c>
      <c r="J45" s="1064"/>
      <c r="K45" s="1064"/>
      <c r="L45" s="1064"/>
      <c r="M45" s="1065"/>
      <c r="N45" s="1063" t="s">
        <v>50</v>
      </c>
      <c r="O45" s="1064"/>
      <c r="P45" s="1064"/>
      <c r="Q45" s="1065"/>
      <c r="T45" s="182">
        <v>5</v>
      </c>
      <c r="U45" s="183">
        <v>0.22459999999999999</v>
      </c>
    </row>
    <row r="46" spans="2:21" ht="20.149999999999999" customHeight="1" x14ac:dyDescent="0.2">
      <c r="B46" s="1063" t="s">
        <v>342</v>
      </c>
      <c r="C46" s="1064"/>
      <c r="D46" s="1064"/>
      <c r="E46" s="1065"/>
      <c r="F46" s="1063" t="s">
        <v>73</v>
      </c>
      <c r="G46" s="1064"/>
      <c r="H46" s="1065"/>
      <c r="I46" s="1066"/>
      <c r="J46" s="1067"/>
      <c r="K46" s="1067"/>
      <c r="L46" s="1064" t="s">
        <v>343</v>
      </c>
      <c r="M46" s="1065"/>
      <c r="N46" s="1063"/>
      <c r="O46" s="1064"/>
      <c r="P46" s="1064"/>
      <c r="Q46" s="1065"/>
      <c r="T46" s="184">
        <v>6</v>
      </c>
      <c r="U46" s="185">
        <v>0.1908</v>
      </c>
    </row>
    <row r="47" spans="2:21" ht="20.149999999999999" customHeight="1" x14ac:dyDescent="0.2">
      <c r="B47" s="1063" t="s">
        <v>344</v>
      </c>
      <c r="C47" s="1064"/>
      <c r="D47" s="1064"/>
      <c r="E47" s="1065"/>
      <c r="F47" s="1063" t="s">
        <v>345</v>
      </c>
      <c r="G47" s="1064"/>
      <c r="H47" s="1065"/>
      <c r="I47" s="1066"/>
      <c r="J47" s="1067"/>
      <c r="K47" s="1067"/>
      <c r="L47" s="1064" t="s">
        <v>343</v>
      </c>
      <c r="M47" s="1065"/>
      <c r="N47" s="1063"/>
      <c r="O47" s="1064"/>
      <c r="P47" s="1064"/>
      <c r="Q47" s="1065"/>
      <c r="T47" s="184">
        <v>7</v>
      </c>
      <c r="U47" s="185">
        <v>0.1666</v>
      </c>
    </row>
    <row r="48" spans="2:21" ht="20.149999999999999" customHeight="1" x14ac:dyDescent="0.2">
      <c r="B48" s="1063" t="s">
        <v>346</v>
      </c>
      <c r="C48" s="1064"/>
      <c r="D48" s="1064"/>
      <c r="E48" s="1065"/>
      <c r="F48" s="1063" t="s">
        <v>347</v>
      </c>
      <c r="G48" s="1064"/>
      <c r="H48" s="1065"/>
      <c r="I48" s="1066"/>
      <c r="J48" s="1067"/>
      <c r="K48" s="1067"/>
      <c r="L48" s="1064" t="s">
        <v>331</v>
      </c>
      <c r="M48" s="1065"/>
      <c r="N48" s="1063"/>
      <c r="O48" s="1064"/>
      <c r="P48" s="1064"/>
      <c r="Q48" s="1065"/>
      <c r="T48" s="184">
        <v>8</v>
      </c>
      <c r="U48" s="185">
        <v>0.14849999999999999</v>
      </c>
    </row>
    <row r="49" spans="2:21" ht="20.149999999999999" customHeight="1" x14ac:dyDescent="0.2">
      <c r="B49" s="1063" t="s">
        <v>348</v>
      </c>
      <c r="C49" s="1064"/>
      <c r="D49" s="1064"/>
      <c r="E49" s="1065"/>
      <c r="F49" s="1063" t="s">
        <v>77</v>
      </c>
      <c r="G49" s="1064"/>
      <c r="H49" s="1065"/>
      <c r="I49" s="1090"/>
      <c r="J49" s="1091"/>
      <c r="K49" s="1091"/>
      <c r="L49" s="1064"/>
      <c r="M49" s="1065"/>
      <c r="N49" s="1063"/>
      <c r="O49" s="1064"/>
      <c r="P49" s="1064"/>
      <c r="Q49" s="1065"/>
      <c r="T49" s="184">
        <v>9</v>
      </c>
      <c r="U49" s="185">
        <v>0.13450000000000001</v>
      </c>
    </row>
    <row r="50" spans="2:21" ht="20.149999999999999" customHeight="1" x14ac:dyDescent="0.2">
      <c r="B50" s="1063" t="s">
        <v>349</v>
      </c>
      <c r="C50" s="1064"/>
      <c r="D50" s="1064"/>
      <c r="E50" s="1065"/>
      <c r="F50" s="1063" t="s">
        <v>350</v>
      </c>
      <c r="G50" s="1064"/>
      <c r="H50" s="1065"/>
      <c r="I50" s="1088"/>
      <c r="J50" s="1089"/>
      <c r="K50" s="1089"/>
      <c r="L50" s="1064"/>
      <c r="M50" s="1065"/>
      <c r="N50" s="1063"/>
      <c r="O50" s="1064"/>
      <c r="P50" s="1064"/>
      <c r="Q50" s="1065"/>
      <c r="T50" s="184">
        <v>10</v>
      </c>
      <c r="U50" s="185">
        <v>0.12330000000000001</v>
      </c>
    </row>
    <row r="51" spans="2:21" ht="20.149999999999999" customHeight="1" x14ac:dyDescent="0.2">
      <c r="T51" s="184">
        <v>11</v>
      </c>
      <c r="U51" s="185">
        <v>0.1142</v>
      </c>
    </row>
    <row r="52" spans="2:21" ht="20.149999999999999" customHeight="1" x14ac:dyDescent="0.2">
      <c r="B52" s="457" t="s">
        <v>334</v>
      </c>
      <c r="C52" s="453" t="s">
        <v>351</v>
      </c>
      <c r="T52" s="184">
        <v>12</v>
      </c>
      <c r="U52" s="185">
        <v>0.1066</v>
      </c>
    </row>
    <row r="53" spans="2:21" ht="19.5" customHeight="1" x14ac:dyDescent="0.2">
      <c r="B53" s="453">
        <v>2</v>
      </c>
      <c r="C53" s="453"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62"/>
      <c r="U101" s="462"/>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 x14ac:dyDescent="0.2"/>
  <cols>
    <col min="1" max="2" width="3.54296875" style="205" customWidth="1"/>
    <col min="3" max="3" width="168.7265625" style="205" customWidth="1"/>
    <col min="4" max="16384" width="9" style="205"/>
  </cols>
  <sheetData>
    <row r="1" spans="1:26" s="447" customFormat="1" ht="34.5" customHeight="1" x14ac:dyDescent="0.2">
      <c r="A1" s="463" t="s">
        <v>357</v>
      </c>
    </row>
    <row r="2" spans="1:26" s="178" customFormat="1" ht="19.5" customHeight="1" x14ac:dyDescent="0.2">
      <c r="B2" s="203"/>
      <c r="C2" s="204"/>
    </row>
    <row r="3" spans="1:26" s="178" customFormat="1" ht="19.5" customHeight="1" x14ac:dyDescent="0.2">
      <c r="A3" s="445" t="s">
        <v>358</v>
      </c>
      <c r="B3" s="445"/>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203" t="s">
        <v>280</v>
      </c>
      <c r="C11" s="210" t="s">
        <v>366</v>
      </c>
    </row>
    <row r="12" spans="1:26" s="178" customFormat="1" ht="19.5" customHeight="1" x14ac:dyDescent="0.2">
      <c r="A12" s="210"/>
      <c r="B12" s="203" t="s">
        <v>282</v>
      </c>
      <c r="C12" s="210" t="s">
        <v>367</v>
      </c>
    </row>
    <row r="13" spans="1:26" s="178" customFormat="1" ht="19.5" customHeight="1" x14ac:dyDescent="0.2">
      <c r="A13" s="210"/>
      <c r="B13" s="203" t="s">
        <v>284</v>
      </c>
      <c r="C13" s="210" t="s">
        <v>368</v>
      </c>
    </row>
    <row r="14" spans="1:26" s="178" customFormat="1" ht="19.5" customHeight="1" x14ac:dyDescent="0.2">
      <c r="B14" s="203" t="s">
        <v>288</v>
      </c>
      <c r="C14" s="204" t="s">
        <v>369</v>
      </c>
    </row>
    <row r="15" spans="1:26" s="178" customFormat="1" ht="19.5" customHeight="1" x14ac:dyDescent="0.2">
      <c r="B15" s="203"/>
      <c r="C15" s="204" t="s">
        <v>370</v>
      </c>
    </row>
    <row r="16" spans="1:26" s="178" customFormat="1" ht="19.5" customHeight="1" x14ac:dyDescent="0.2">
      <c r="B16" s="203" t="s">
        <v>290</v>
      </c>
      <c r="C16" s="204" t="s">
        <v>371</v>
      </c>
    </row>
    <row r="17" spans="1:3" s="178" customFormat="1" ht="19.5" customHeight="1" x14ac:dyDescent="0.2">
      <c r="B17" s="203" t="s">
        <v>294</v>
      </c>
      <c r="C17" s="204" t="s">
        <v>372</v>
      </c>
    </row>
    <row r="18" spans="1:3" s="178" customFormat="1" ht="19.5" customHeight="1" x14ac:dyDescent="0.2">
      <c r="B18" s="203"/>
      <c r="C18" s="204" t="s">
        <v>373</v>
      </c>
    </row>
    <row r="19" spans="1:3" s="178" customFormat="1" ht="19.5" customHeight="1" x14ac:dyDescent="0.2">
      <c r="B19" s="203" t="s">
        <v>296</v>
      </c>
      <c r="C19" s="204" t="s">
        <v>374</v>
      </c>
    </row>
    <row r="20" spans="1:3" s="178" customFormat="1" ht="19.5" customHeight="1" x14ac:dyDescent="0.2">
      <c r="B20" s="203" t="s">
        <v>375</v>
      </c>
      <c r="C20" s="204" t="s">
        <v>376</v>
      </c>
    </row>
    <row r="21" spans="1:3" s="178" customFormat="1" ht="19.5" customHeight="1" x14ac:dyDescent="0.2">
      <c r="B21" s="203" t="s">
        <v>377</v>
      </c>
      <c r="C21" s="204" t="s">
        <v>378</v>
      </c>
    </row>
    <row r="22" spans="1:3" s="178" customFormat="1" ht="19.5" customHeight="1" x14ac:dyDescent="0.2">
      <c r="B22" s="203"/>
      <c r="C22" s="204"/>
    </row>
    <row r="23" spans="1:3" s="178" customFormat="1" ht="19.5" customHeight="1" x14ac:dyDescent="0.2">
      <c r="A23" s="445" t="s">
        <v>379</v>
      </c>
      <c r="B23" s="445"/>
    </row>
    <row r="24" spans="1:3" s="178" customFormat="1" ht="19.5" customHeight="1" x14ac:dyDescent="0.2">
      <c r="A24" s="445"/>
      <c r="B24" s="203" t="s">
        <v>250</v>
      </c>
      <c r="C24" s="178" t="s">
        <v>380</v>
      </c>
    </row>
    <row r="25" spans="1:3" s="178" customFormat="1" ht="19.5" customHeight="1" x14ac:dyDescent="0.2">
      <c r="B25" s="201" t="s">
        <v>75</v>
      </c>
      <c r="C25" s="204" t="s">
        <v>381</v>
      </c>
    </row>
    <row r="26" spans="1:3" s="178" customFormat="1" ht="19.5" customHeight="1" x14ac:dyDescent="0.2">
      <c r="B26" s="203" t="s">
        <v>76</v>
      </c>
      <c r="C26" s="204" t="s">
        <v>382</v>
      </c>
    </row>
    <row r="27" spans="1:3" s="178" customFormat="1" ht="19.5" customHeight="1" x14ac:dyDescent="0.2">
      <c r="B27" s="203" t="s">
        <v>266</v>
      </c>
      <c r="C27" s="178" t="s">
        <v>383</v>
      </c>
    </row>
    <row r="28" spans="1:3" s="178" customFormat="1" ht="19.5" customHeight="1" x14ac:dyDescent="0.2">
      <c r="A28" s="445"/>
      <c r="B28" s="203" t="s">
        <v>78</v>
      </c>
      <c r="C28" s="445" t="s">
        <v>384</v>
      </c>
    </row>
    <row r="29" spans="1:3" s="446" customFormat="1" ht="19.5" customHeight="1" x14ac:dyDescent="0.2">
      <c r="B29" s="203" t="s">
        <v>79</v>
      </c>
      <c r="C29" s="448" t="s">
        <v>385</v>
      </c>
    </row>
    <row r="30" spans="1:3" s="446" customFormat="1" ht="19.5" customHeight="1" x14ac:dyDescent="0.2">
      <c r="B30" s="203"/>
      <c r="C30" s="448" t="s">
        <v>386</v>
      </c>
    </row>
    <row r="31" spans="1:3" s="446" customFormat="1" ht="19.5" customHeight="1" x14ac:dyDescent="0.2">
      <c r="B31" s="203"/>
      <c r="C31" s="448" t="s">
        <v>387</v>
      </c>
    </row>
    <row r="32" spans="1:3" s="446" customFormat="1" ht="19.5" customHeight="1" x14ac:dyDescent="0.2">
      <c r="B32" s="203" t="s">
        <v>276</v>
      </c>
      <c r="C32" s="446" t="s">
        <v>388</v>
      </c>
    </row>
    <row r="33" spans="2:3" s="446" customFormat="1" ht="19.5" customHeight="1" x14ac:dyDescent="0.2">
      <c r="B33" s="203" t="s">
        <v>280</v>
      </c>
      <c r="C33" s="448" t="s">
        <v>389</v>
      </c>
    </row>
    <row r="34" spans="2:3" s="446" customFormat="1" ht="19.5" customHeight="1" x14ac:dyDescent="0.2">
      <c r="B34" s="203"/>
      <c r="C34" s="448" t="s">
        <v>390</v>
      </c>
    </row>
    <row r="35" spans="2:3" s="178" customFormat="1" ht="19.5" customHeight="1" x14ac:dyDescent="0.2">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796875" defaultRowHeight="14" x14ac:dyDescent="0.2"/>
  <cols>
    <col min="1" max="1" width="3.81640625" style="453" customWidth="1"/>
    <col min="2" max="5" width="9.1796875" style="453" customWidth="1"/>
    <col min="6" max="7" width="7.1796875" style="453"/>
    <col min="8" max="9" width="7.26953125" style="453" bestFit="1" customWidth="1"/>
    <col min="10" max="11" width="7.1796875" style="453"/>
    <col min="12" max="13" width="8.54296875" style="453" bestFit="1" customWidth="1"/>
    <col min="14" max="17" width="7.1796875" style="453"/>
    <col min="18" max="18" width="3.81640625" style="453" customWidth="1"/>
    <col min="19" max="19" width="7.1796875" style="453"/>
    <col min="20" max="20" width="7.1796875" style="453" customWidth="1"/>
    <col min="21" max="21" width="12.453125" style="453" customWidth="1"/>
    <col min="22" max="16384" width="7.1796875" style="453"/>
  </cols>
  <sheetData>
    <row r="1" spans="1:17" s="162" customFormat="1" ht="31.5" customHeight="1" x14ac:dyDescent="0.2">
      <c r="A1" s="199"/>
      <c r="B1" s="449" t="s">
        <v>302</v>
      </c>
      <c r="I1" s="1095" t="s">
        <v>392</v>
      </c>
      <c r="J1" s="1096"/>
    </row>
    <row r="2" spans="1:17" ht="10.5" customHeight="1" x14ac:dyDescent="0.2">
      <c r="A2" s="450"/>
      <c r="B2" s="451"/>
      <c r="C2" s="452"/>
      <c r="D2" s="452"/>
      <c r="E2" s="452"/>
      <c r="F2" s="452"/>
      <c r="G2" s="452"/>
      <c r="H2" s="452"/>
      <c r="I2" s="1097"/>
      <c r="J2" s="1098"/>
      <c r="M2" s="452"/>
      <c r="N2" s="452"/>
      <c r="O2" s="452"/>
      <c r="P2" s="452"/>
      <c r="Q2" s="452"/>
    </row>
    <row r="3" spans="1:17" ht="10.5" customHeight="1" x14ac:dyDescent="0.2">
      <c r="A3" s="450"/>
      <c r="B3" s="451"/>
      <c r="C3" s="452"/>
      <c r="D3" s="452"/>
      <c r="E3" s="452"/>
      <c r="F3" s="452"/>
      <c r="G3" s="452"/>
      <c r="H3" s="452"/>
      <c r="I3" s="1099"/>
      <c r="J3" s="1100"/>
      <c r="M3" s="452"/>
      <c r="N3" s="452"/>
      <c r="O3" s="452"/>
      <c r="P3" s="452"/>
      <c r="Q3" s="452"/>
    </row>
    <row r="4" spans="1:17" ht="20.149999999999999" customHeight="1" x14ac:dyDescent="0.2">
      <c r="B4" s="454" t="s">
        <v>303</v>
      </c>
      <c r="I4" s="464"/>
      <c r="J4" s="464"/>
    </row>
    <row r="5" spans="1:17" ht="20.149999999999999" hidden="1" customHeight="1" x14ac:dyDescent="0.2">
      <c r="B5" s="455"/>
    </row>
    <row r="6" spans="1:17" ht="20.149999999999999" hidden="1" customHeight="1" x14ac:dyDescent="0.2">
      <c r="B6" s="456"/>
      <c r="Q6" s="457"/>
    </row>
    <row r="7" spans="1:17" ht="46.5" customHeight="1" x14ac:dyDescent="0.2">
      <c r="B7" s="1092" t="s">
        <v>304</v>
      </c>
      <c r="C7" s="1093"/>
      <c r="D7" s="1093"/>
      <c r="E7" s="1093"/>
      <c r="F7" s="1093"/>
      <c r="G7" s="1093"/>
      <c r="H7" s="1094"/>
      <c r="I7" s="1092" t="s">
        <v>305</v>
      </c>
      <c r="J7" s="1093"/>
      <c r="K7" s="1094"/>
      <c r="L7" s="1092" t="s">
        <v>306</v>
      </c>
      <c r="M7" s="1093"/>
      <c r="N7" s="1094"/>
      <c r="O7" s="1092" t="s">
        <v>307</v>
      </c>
      <c r="P7" s="1093"/>
      <c r="Q7" s="1094"/>
    </row>
    <row r="8" spans="1:17" ht="36" customHeight="1" x14ac:dyDescent="0.2">
      <c r="B8" s="1085" t="s">
        <v>308</v>
      </c>
      <c r="C8" s="1086"/>
      <c r="D8" s="1086"/>
      <c r="E8" s="1086"/>
      <c r="F8" s="1086"/>
      <c r="G8" s="1086"/>
      <c r="H8" s="1087"/>
      <c r="I8" s="1072">
        <v>20000</v>
      </c>
      <c r="J8" s="1072"/>
      <c r="K8" s="1072"/>
      <c r="L8" s="1072">
        <v>25000</v>
      </c>
      <c r="M8" s="1072"/>
      <c r="N8" s="1072"/>
      <c r="O8" s="1066">
        <f>L8-I8</f>
        <v>5000</v>
      </c>
      <c r="P8" s="1067"/>
      <c r="Q8" s="1068"/>
    </row>
    <row r="9" spans="1:17" ht="20.149999999999999" customHeight="1" x14ac:dyDescent="0.2">
      <c r="B9" s="458" t="s">
        <v>309</v>
      </c>
      <c r="C9" s="459"/>
      <c r="D9" s="459"/>
      <c r="E9" s="459"/>
      <c r="F9" s="459"/>
      <c r="G9" s="459"/>
      <c r="H9" s="459"/>
      <c r="I9" s="459"/>
      <c r="J9" s="459"/>
      <c r="K9" s="459"/>
      <c r="L9" s="459"/>
      <c r="M9" s="459"/>
      <c r="N9" s="459"/>
      <c r="O9" s="459"/>
      <c r="P9" s="459"/>
      <c r="Q9" s="460"/>
    </row>
    <row r="10" spans="1:17" ht="20.149999999999999" customHeight="1" x14ac:dyDescent="0.2">
      <c r="B10" s="1085" t="s">
        <v>310</v>
      </c>
      <c r="C10" s="1086"/>
      <c r="D10" s="1086"/>
      <c r="E10" s="1086"/>
      <c r="F10" s="1086"/>
      <c r="G10" s="1086"/>
      <c r="H10" s="1086"/>
      <c r="I10" s="1086"/>
      <c r="J10" s="1086"/>
      <c r="K10" s="1086"/>
      <c r="L10" s="1086"/>
      <c r="M10" s="1086"/>
      <c r="N10" s="1086"/>
      <c r="O10" s="1086"/>
      <c r="P10" s="1086"/>
      <c r="Q10" s="1087"/>
    </row>
    <row r="11" spans="1:17" ht="20.149999999999999" customHeight="1" x14ac:dyDescent="0.2">
      <c r="B11" s="452"/>
      <c r="C11" s="452"/>
      <c r="D11" s="452"/>
      <c r="E11" s="452"/>
      <c r="F11" s="452"/>
      <c r="G11" s="452"/>
      <c r="H11" s="452"/>
      <c r="I11" s="452"/>
      <c r="J11" s="452"/>
      <c r="K11" s="452"/>
      <c r="L11" s="452"/>
      <c r="M11" s="452"/>
      <c r="N11" s="452"/>
      <c r="O11" s="452"/>
      <c r="P11" s="452"/>
      <c r="Q11" s="452"/>
    </row>
    <row r="12" spans="1:17" ht="20.149999999999999" customHeight="1" x14ac:dyDescent="0.2">
      <c r="B12" s="452"/>
      <c r="C12" s="452"/>
      <c r="D12" s="452"/>
      <c r="E12" s="452"/>
      <c r="F12" s="452"/>
      <c r="G12" s="452"/>
      <c r="H12" s="452"/>
      <c r="I12" s="452"/>
      <c r="J12" s="452"/>
      <c r="K12" s="452"/>
      <c r="L12" s="452"/>
      <c r="M12" s="452"/>
      <c r="N12" s="452"/>
      <c r="O12" s="452"/>
      <c r="P12" s="452"/>
      <c r="Q12" s="452"/>
    </row>
    <row r="13" spans="1:17" ht="20.149999999999999" customHeight="1" x14ac:dyDescent="0.2">
      <c r="B13" s="453" t="s">
        <v>315</v>
      </c>
    </row>
    <row r="14" spans="1:17" ht="20.149999999999999" customHeight="1" x14ac:dyDescent="0.2">
      <c r="B14" s="453" t="s">
        <v>324</v>
      </c>
      <c r="Q14" s="457" t="s">
        <v>317</v>
      </c>
    </row>
    <row r="15" spans="1:17" ht="30" customHeight="1" x14ac:dyDescent="0.2">
      <c r="B15" s="1063" t="s">
        <v>325</v>
      </c>
      <c r="C15" s="1064"/>
      <c r="D15" s="1064"/>
      <c r="E15" s="1064"/>
      <c r="F15" s="1064"/>
      <c r="G15" s="1065"/>
      <c r="H15" s="1076" t="s">
        <v>326</v>
      </c>
      <c r="I15" s="1078"/>
      <c r="J15" s="1076" t="s">
        <v>327</v>
      </c>
      <c r="K15" s="1077"/>
      <c r="L15" s="1077"/>
      <c r="M15" s="1078"/>
      <c r="N15" s="1076" t="s">
        <v>328</v>
      </c>
      <c r="O15" s="1077"/>
      <c r="P15" s="1077"/>
      <c r="Q15" s="1078"/>
    </row>
    <row r="16" spans="1:17" ht="20.149999999999999" customHeight="1" x14ac:dyDescent="0.2">
      <c r="B16" s="1063" t="s">
        <v>393</v>
      </c>
      <c r="C16" s="1064"/>
      <c r="D16" s="1064"/>
      <c r="E16" s="1064"/>
      <c r="F16" s="1064"/>
      <c r="G16" s="1065"/>
      <c r="H16" s="1063">
        <v>10</v>
      </c>
      <c r="I16" s="1065"/>
      <c r="J16" s="1066">
        <v>440</v>
      </c>
      <c r="K16" s="1067"/>
      <c r="L16" s="1067"/>
      <c r="M16" s="1068"/>
      <c r="N16" s="1066">
        <f>J16/H16</f>
        <v>44</v>
      </c>
      <c r="O16" s="1067"/>
      <c r="P16" s="1067"/>
      <c r="Q16" s="1068"/>
    </row>
    <row r="17" spans="2:21" ht="20.149999999999999" customHeight="1" x14ac:dyDescent="0.2">
      <c r="B17" s="1063" t="s">
        <v>393</v>
      </c>
      <c r="C17" s="1064"/>
      <c r="D17" s="1064"/>
      <c r="E17" s="1064"/>
      <c r="F17" s="1064"/>
      <c r="G17" s="1065"/>
      <c r="H17" s="1063">
        <v>10</v>
      </c>
      <c r="I17" s="1065"/>
      <c r="J17" s="1066">
        <v>2400</v>
      </c>
      <c r="K17" s="1067"/>
      <c r="L17" s="1067"/>
      <c r="M17" s="1068"/>
      <c r="N17" s="1066">
        <f>J17/H17</f>
        <v>240</v>
      </c>
      <c r="O17" s="1067"/>
      <c r="P17" s="1067"/>
      <c r="Q17" s="1068"/>
    </row>
    <row r="18" spans="2:21" ht="20.149999999999999" customHeight="1" x14ac:dyDescent="0.2">
      <c r="B18" s="1063" t="s">
        <v>393</v>
      </c>
      <c r="C18" s="1064"/>
      <c r="D18" s="1064"/>
      <c r="E18" s="1064"/>
      <c r="F18" s="1064"/>
      <c r="G18" s="1065"/>
      <c r="H18" s="1063">
        <v>15</v>
      </c>
      <c r="I18" s="1065"/>
      <c r="J18" s="1066">
        <v>880</v>
      </c>
      <c r="K18" s="1067"/>
      <c r="L18" s="1067"/>
      <c r="M18" s="1068"/>
      <c r="N18" s="1066">
        <f>J18/H18</f>
        <v>58.666666666666664</v>
      </c>
      <c r="O18" s="1067"/>
      <c r="P18" s="1067"/>
      <c r="Q18" s="1068"/>
    </row>
    <row r="19" spans="2:21" ht="20.149999999999999" customHeight="1" x14ac:dyDescent="0.2">
      <c r="B19" s="1063" t="s">
        <v>393</v>
      </c>
      <c r="C19" s="1064"/>
      <c r="D19" s="1064"/>
      <c r="E19" s="1064"/>
      <c r="F19" s="1064"/>
      <c r="G19" s="1065"/>
      <c r="H19" s="1063">
        <v>8</v>
      </c>
      <c r="I19" s="1065"/>
      <c r="J19" s="1066">
        <v>41</v>
      </c>
      <c r="K19" s="1067"/>
      <c r="L19" s="1067"/>
      <c r="M19" s="1068"/>
      <c r="N19" s="1066">
        <f>J19/H19</f>
        <v>5.125</v>
      </c>
      <c r="O19" s="1067"/>
      <c r="P19" s="1067"/>
      <c r="Q19" s="1068"/>
    </row>
    <row r="20" spans="2:21" ht="20.149999999999999" customHeight="1" x14ac:dyDescent="0.2">
      <c r="B20" s="1063" t="s">
        <v>394</v>
      </c>
      <c r="C20" s="1064"/>
      <c r="D20" s="1064"/>
      <c r="E20" s="1064"/>
      <c r="F20" s="1064"/>
      <c r="G20" s="1065"/>
      <c r="H20" s="1063">
        <v>31</v>
      </c>
      <c r="I20" s="1065"/>
      <c r="J20" s="1066">
        <v>2592</v>
      </c>
      <c r="K20" s="1067"/>
      <c r="L20" s="1067"/>
      <c r="M20" s="1068"/>
      <c r="N20" s="1066">
        <f>J20/H20</f>
        <v>83.612903225806448</v>
      </c>
      <c r="O20" s="1067"/>
      <c r="P20" s="1067"/>
      <c r="Q20" s="1068"/>
    </row>
    <row r="21" spans="2:21" ht="20.149999999999999" customHeight="1" x14ac:dyDescent="0.2">
      <c r="B21" s="1063" t="s">
        <v>313</v>
      </c>
      <c r="C21" s="1064"/>
      <c r="D21" s="1064"/>
      <c r="E21" s="1064"/>
      <c r="F21" s="1064"/>
      <c r="G21" s="1064"/>
      <c r="H21" s="1064"/>
      <c r="I21" s="1065"/>
      <c r="J21" s="466" t="s">
        <v>77</v>
      </c>
      <c r="K21" s="1067">
        <f>SUM(J16:M20)</f>
        <v>6353</v>
      </c>
      <c r="L21" s="1067"/>
      <c r="M21" s="1068"/>
      <c r="N21" s="466" t="s">
        <v>329</v>
      </c>
      <c r="O21" s="1067">
        <f>SUM(N16:Q20)</f>
        <v>431.40456989247315</v>
      </c>
      <c r="P21" s="1067"/>
      <c r="Q21" s="1068"/>
    </row>
    <row r="22" spans="2:21" ht="20.149999999999999" customHeight="1" x14ac:dyDescent="0.2">
      <c r="B22" s="1063" t="s">
        <v>330</v>
      </c>
      <c r="C22" s="1064"/>
      <c r="D22" s="1064"/>
      <c r="E22" s="1064"/>
      <c r="F22" s="1064"/>
      <c r="G22" s="1064"/>
      <c r="H22" s="1064"/>
      <c r="I22" s="1065"/>
      <c r="J22" s="1063">
        <f>ROUNDUP(K21/O21,0)</f>
        <v>15</v>
      </c>
      <c r="K22" s="1064"/>
      <c r="L22" s="1064"/>
      <c r="M22" s="1064"/>
      <c r="N22" s="1064"/>
      <c r="O22" s="1064"/>
      <c r="P22" s="1064"/>
      <c r="Q22" s="465" t="s">
        <v>331</v>
      </c>
    </row>
    <row r="23" spans="2:21" ht="20.149999999999999" customHeight="1" x14ac:dyDescent="0.2">
      <c r="B23" s="458" t="s">
        <v>309</v>
      </c>
      <c r="C23" s="459"/>
      <c r="D23" s="459"/>
      <c r="E23" s="459"/>
      <c r="F23" s="459"/>
      <c r="G23" s="459"/>
      <c r="H23" s="459"/>
      <c r="I23" s="459"/>
      <c r="J23" s="459"/>
      <c r="K23" s="459"/>
      <c r="L23" s="459"/>
      <c r="M23" s="459"/>
      <c r="N23" s="459"/>
      <c r="O23" s="459"/>
      <c r="P23" s="459"/>
      <c r="Q23" s="460"/>
    </row>
    <row r="24" spans="2:21" ht="20.149999999999999" customHeight="1" x14ac:dyDescent="0.2">
      <c r="B24" s="1085" t="s">
        <v>332</v>
      </c>
      <c r="C24" s="1086"/>
      <c r="D24" s="1086"/>
      <c r="E24" s="1086"/>
      <c r="F24" s="1086"/>
      <c r="G24" s="1086"/>
      <c r="H24" s="1086"/>
      <c r="I24" s="1086"/>
      <c r="J24" s="1086"/>
      <c r="K24" s="1086"/>
      <c r="L24" s="1086"/>
      <c r="M24" s="1086"/>
      <c r="N24" s="1086"/>
      <c r="O24" s="1086"/>
      <c r="P24" s="1086"/>
      <c r="Q24" s="1087"/>
    </row>
    <row r="25" spans="2:21" ht="20.149999999999999" customHeight="1" x14ac:dyDescent="0.2">
      <c r="B25" s="1085" t="s">
        <v>333</v>
      </c>
      <c r="C25" s="1086"/>
      <c r="D25" s="1086"/>
      <c r="E25" s="1086"/>
      <c r="F25" s="1086"/>
      <c r="G25" s="1086"/>
      <c r="H25" s="1086"/>
      <c r="I25" s="1086"/>
      <c r="J25" s="1086"/>
      <c r="K25" s="1086"/>
      <c r="L25" s="1086"/>
      <c r="M25" s="1086"/>
      <c r="N25" s="1086"/>
      <c r="O25" s="1086"/>
      <c r="P25" s="1086"/>
      <c r="Q25" s="1087"/>
    </row>
    <row r="26" spans="2:21" ht="20.149999999999999" customHeight="1" x14ac:dyDescent="0.2">
      <c r="B26" s="1085"/>
      <c r="C26" s="1086"/>
      <c r="D26" s="1086"/>
      <c r="E26" s="1086"/>
      <c r="F26" s="1086"/>
      <c r="G26" s="1086"/>
      <c r="H26" s="1086"/>
      <c r="I26" s="1086"/>
      <c r="J26" s="1086"/>
      <c r="K26" s="1086"/>
      <c r="L26" s="1086"/>
      <c r="M26" s="1086"/>
      <c r="N26" s="1086"/>
      <c r="O26" s="1086"/>
      <c r="P26" s="1086"/>
      <c r="Q26" s="1087"/>
    </row>
    <row r="27" spans="2:21" ht="20.149999999999999" customHeight="1" x14ac:dyDescent="0.2">
      <c r="B27" s="457" t="s">
        <v>334</v>
      </c>
      <c r="C27" s="453" t="s">
        <v>335</v>
      </c>
      <c r="D27" s="452"/>
      <c r="E27" s="452"/>
      <c r="F27" s="452"/>
      <c r="G27" s="452"/>
      <c r="H27" s="452"/>
      <c r="I27" s="452"/>
      <c r="J27" s="452"/>
      <c r="K27" s="452"/>
      <c r="L27" s="452"/>
      <c r="M27" s="452"/>
      <c r="N27" s="452"/>
      <c r="O27" s="452"/>
      <c r="P27" s="452"/>
      <c r="Q27" s="452"/>
    </row>
    <row r="28" spans="2:21" ht="20.149999999999999" customHeight="1" x14ac:dyDescent="0.2">
      <c r="B28" s="457">
        <v>2</v>
      </c>
      <c r="C28" s="453" t="s">
        <v>314</v>
      </c>
      <c r="D28" s="452"/>
      <c r="E28" s="452"/>
      <c r="F28" s="452"/>
      <c r="G28" s="452"/>
      <c r="H28" s="452"/>
      <c r="I28" s="452"/>
      <c r="J28" s="452"/>
      <c r="K28" s="452"/>
      <c r="L28" s="452"/>
      <c r="M28" s="452"/>
      <c r="N28" s="452"/>
      <c r="O28" s="452"/>
      <c r="P28" s="452"/>
      <c r="Q28" s="452"/>
    </row>
    <row r="29" spans="2:21" ht="20.149999999999999" customHeight="1" thickBot="1" x14ac:dyDescent="0.25">
      <c r="B29" s="452"/>
      <c r="C29" s="452"/>
      <c r="D29" s="452"/>
      <c r="E29" s="452"/>
      <c r="F29" s="452"/>
      <c r="G29" s="452"/>
      <c r="H29" s="452"/>
      <c r="I29" s="452"/>
      <c r="J29" s="452"/>
      <c r="K29" s="452"/>
      <c r="L29" s="452"/>
      <c r="M29" s="452"/>
      <c r="N29" s="452"/>
      <c r="O29" s="452"/>
      <c r="P29" s="452"/>
      <c r="Q29" s="452"/>
    </row>
    <row r="30" spans="2:21" ht="20.149999999999999" customHeight="1" thickBot="1" x14ac:dyDescent="0.25">
      <c r="B30" s="453" t="s">
        <v>336</v>
      </c>
      <c r="T30" s="180" t="s">
        <v>337</v>
      </c>
      <c r="U30" s="181" t="s">
        <v>338</v>
      </c>
    </row>
    <row r="31" spans="2:21" ht="20.149999999999999" customHeight="1" x14ac:dyDescent="0.2">
      <c r="B31" s="1063" t="s">
        <v>339</v>
      </c>
      <c r="C31" s="1064"/>
      <c r="D31" s="1064"/>
      <c r="E31" s="1065"/>
      <c r="F31" s="1063" t="s">
        <v>340</v>
      </c>
      <c r="G31" s="1064"/>
      <c r="H31" s="1065"/>
      <c r="I31" s="1063" t="s">
        <v>341</v>
      </c>
      <c r="J31" s="1064"/>
      <c r="K31" s="1064"/>
      <c r="L31" s="1064"/>
      <c r="M31" s="1065"/>
      <c r="N31" s="1063" t="s">
        <v>50</v>
      </c>
      <c r="O31" s="1064"/>
      <c r="P31" s="1064"/>
      <c r="Q31" s="1065"/>
      <c r="T31" s="182">
        <v>5</v>
      </c>
      <c r="U31" s="183">
        <v>0.22459999999999999</v>
      </c>
    </row>
    <row r="32" spans="2:21" ht="20.149999999999999" customHeight="1" x14ac:dyDescent="0.2">
      <c r="B32" s="1063" t="s">
        <v>342</v>
      </c>
      <c r="C32" s="1064"/>
      <c r="D32" s="1064"/>
      <c r="E32" s="1065"/>
      <c r="F32" s="1063" t="s">
        <v>73</v>
      </c>
      <c r="G32" s="1064"/>
      <c r="H32" s="1065"/>
      <c r="I32" s="1066">
        <f>K21</f>
        <v>6353</v>
      </c>
      <c r="J32" s="1067"/>
      <c r="K32" s="1067"/>
      <c r="L32" s="1064" t="s">
        <v>343</v>
      </c>
      <c r="M32" s="1065"/>
      <c r="N32" s="1063"/>
      <c r="O32" s="1064"/>
      <c r="P32" s="1064"/>
      <c r="Q32" s="1065"/>
      <c r="T32" s="184">
        <v>6</v>
      </c>
      <c r="U32" s="185">
        <v>0.1908</v>
      </c>
    </row>
    <row r="33" spans="2:21" ht="20.149999999999999" customHeight="1" x14ac:dyDescent="0.2">
      <c r="B33" s="1063" t="s">
        <v>344</v>
      </c>
      <c r="C33" s="1064"/>
      <c r="D33" s="1064"/>
      <c r="E33" s="1065"/>
      <c r="F33" s="1063" t="s">
        <v>345</v>
      </c>
      <c r="G33" s="1064"/>
      <c r="H33" s="1065"/>
      <c r="I33" s="1066">
        <f>O8</f>
        <v>5000</v>
      </c>
      <c r="J33" s="1067"/>
      <c r="K33" s="1067"/>
      <c r="L33" s="1064" t="s">
        <v>343</v>
      </c>
      <c r="M33" s="1065"/>
      <c r="N33" s="1063"/>
      <c r="O33" s="1064"/>
      <c r="P33" s="1064"/>
      <c r="Q33" s="1065"/>
      <c r="T33" s="184">
        <v>7</v>
      </c>
      <c r="U33" s="185">
        <v>0.1666</v>
      </c>
    </row>
    <row r="34" spans="2:21" ht="20.149999999999999" customHeight="1" x14ac:dyDescent="0.2">
      <c r="B34" s="1063" t="s">
        <v>346</v>
      </c>
      <c r="C34" s="1064"/>
      <c r="D34" s="1064"/>
      <c r="E34" s="1065"/>
      <c r="F34" s="1063" t="s">
        <v>347</v>
      </c>
      <c r="G34" s="1064"/>
      <c r="H34" s="1065"/>
      <c r="I34" s="1066">
        <f>J22</f>
        <v>15</v>
      </c>
      <c r="J34" s="1067"/>
      <c r="K34" s="1067"/>
      <c r="L34" s="1064" t="s">
        <v>331</v>
      </c>
      <c r="M34" s="1065"/>
      <c r="N34" s="1063"/>
      <c r="O34" s="1064"/>
      <c r="P34" s="1064"/>
      <c r="Q34" s="1065"/>
      <c r="T34" s="184">
        <v>8</v>
      </c>
      <c r="U34" s="185">
        <v>0.14849999999999999</v>
      </c>
    </row>
    <row r="35" spans="2:21" ht="20.149999999999999" customHeight="1" x14ac:dyDescent="0.2">
      <c r="B35" s="1063" t="s">
        <v>348</v>
      </c>
      <c r="C35" s="1064"/>
      <c r="D35" s="1064"/>
      <c r="E35" s="1065"/>
      <c r="F35" s="1063" t="s">
        <v>77</v>
      </c>
      <c r="G35" s="1064"/>
      <c r="H35" s="1065"/>
      <c r="I35" s="1090">
        <f>VLOOKUP(I34,T31:U85,2,FALSE)</f>
        <v>8.9899999999999994E-2</v>
      </c>
      <c r="J35" s="1091"/>
      <c r="K35" s="1091"/>
      <c r="L35" s="1064"/>
      <c r="M35" s="1065"/>
      <c r="N35" s="1063"/>
      <c r="O35" s="1064"/>
      <c r="P35" s="1064"/>
      <c r="Q35" s="1065"/>
      <c r="T35" s="184">
        <v>9</v>
      </c>
      <c r="U35" s="185">
        <v>0.13450000000000001</v>
      </c>
    </row>
    <row r="36" spans="2:21" ht="20.149999999999999" customHeight="1" x14ac:dyDescent="0.2">
      <c r="B36" s="1063" t="s">
        <v>395</v>
      </c>
      <c r="C36" s="1064"/>
      <c r="D36" s="1064"/>
      <c r="E36" s="1065"/>
      <c r="F36" s="1063" t="s">
        <v>350</v>
      </c>
      <c r="G36" s="1064"/>
      <c r="H36" s="1065"/>
      <c r="I36" s="1088">
        <f>ROUNDUP((I33/I35)/I32,2)</f>
        <v>8.76</v>
      </c>
      <c r="J36" s="1089"/>
      <c r="K36" s="1089"/>
      <c r="L36" s="1064"/>
      <c r="M36" s="1065"/>
      <c r="N36" s="1063"/>
      <c r="O36" s="1064"/>
      <c r="P36" s="1064"/>
      <c r="Q36" s="1065"/>
      <c r="T36" s="184">
        <v>10</v>
      </c>
      <c r="U36" s="185">
        <v>0.12330000000000001</v>
      </c>
    </row>
    <row r="37" spans="2:21" ht="20.149999999999999" customHeight="1" x14ac:dyDescent="0.2">
      <c r="T37" s="184">
        <v>11</v>
      </c>
      <c r="U37" s="185">
        <v>0.1142</v>
      </c>
    </row>
    <row r="38" spans="2:21" ht="20.149999999999999" customHeight="1" x14ac:dyDescent="0.2">
      <c r="B38" s="457" t="s">
        <v>334</v>
      </c>
      <c r="C38" s="453" t="s">
        <v>351</v>
      </c>
      <c r="N38" s="451"/>
      <c r="O38" s="451"/>
      <c r="P38" s="451"/>
      <c r="Q38" s="451"/>
      <c r="T38" s="184">
        <v>12</v>
      </c>
      <c r="U38" s="185">
        <v>0.1066</v>
      </c>
    </row>
    <row r="39" spans="2:21" ht="20.149999999999999" customHeight="1" x14ac:dyDescent="0.2">
      <c r="B39" s="453">
        <v>2</v>
      </c>
      <c r="C39" s="453" t="s">
        <v>396</v>
      </c>
      <c r="N39" s="451"/>
      <c r="O39" s="451"/>
      <c r="P39" s="451"/>
      <c r="Q39" s="451"/>
      <c r="T39" s="184">
        <v>13</v>
      </c>
      <c r="U39" s="185">
        <v>0.10009999999999999</v>
      </c>
    </row>
    <row r="40" spans="2:21" ht="20.149999999999999" customHeight="1" x14ac:dyDescent="0.2">
      <c r="M40" s="451"/>
      <c r="N40" s="451"/>
      <c r="O40" s="451"/>
      <c r="P40" s="451"/>
      <c r="Q40" s="451"/>
      <c r="T40" s="184">
        <v>14</v>
      </c>
      <c r="U40" s="185">
        <v>9.4700000000000006E-2</v>
      </c>
    </row>
    <row r="41" spans="2:21" ht="20.149999999999999" customHeight="1" x14ac:dyDescent="0.2">
      <c r="M41" s="451"/>
      <c r="N41" s="451"/>
      <c r="O41" s="451"/>
      <c r="P41" s="451"/>
      <c r="Q41" s="451"/>
      <c r="T41" s="184">
        <v>15</v>
      </c>
      <c r="U41" s="185">
        <v>8.9899999999999994E-2</v>
      </c>
    </row>
    <row r="42" spans="2:21" x14ac:dyDescent="0.2">
      <c r="M42" s="451"/>
      <c r="N42" s="451"/>
      <c r="O42" s="451"/>
      <c r="P42" s="451"/>
      <c r="Q42" s="451"/>
      <c r="T42" s="184">
        <v>16</v>
      </c>
      <c r="U42" s="185">
        <v>8.5800000000000001E-2</v>
      </c>
    </row>
    <row r="43" spans="2:21" x14ac:dyDescent="0.2">
      <c r="M43" s="451"/>
      <c r="N43" s="451"/>
      <c r="O43" s="451"/>
      <c r="P43" s="451"/>
      <c r="Q43" s="451"/>
      <c r="T43" s="184">
        <v>17</v>
      </c>
      <c r="U43" s="185">
        <v>8.2199999999999995E-2</v>
      </c>
    </row>
    <row r="44" spans="2:21" x14ac:dyDescent="0.2">
      <c r="M44" s="451"/>
      <c r="N44" s="451"/>
      <c r="O44" s="451"/>
      <c r="P44" s="451"/>
      <c r="Q44" s="451"/>
      <c r="T44" s="184">
        <v>18</v>
      </c>
      <c r="U44" s="185">
        <v>7.9000000000000001E-2</v>
      </c>
    </row>
    <row r="45" spans="2:21" x14ac:dyDescent="0.2">
      <c r="M45" s="451"/>
      <c r="N45" s="451"/>
      <c r="O45" s="451"/>
      <c r="P45" s="451"/>
      <c r="Q45" s="451"/>
      <c r="T45" s="184">
        <v>19</v>
      </c>
      <c r="U45" s="185">
        <v>7.6100000000000001E-2</v>
      </c>
    </row>
    <row r="46" spans="2:21" x14ac:dyDescent="0.2">
      <c r="M46" s="451"/>
      <c r="N46" s="451"/>
      <c r="O46" s="451"/>
      <c r="P46" s="451"/>
      <c r="Q46" s="451"/>
      <c r="T46" s="184">
        <v>20</v>
      </c>
      <c r="U46" s="185">
        <v>7.3599999999999999E-2</v>
      </c>
    </row>
    <row r="47" spans="2:21" x14ac:dyDescent="0.2">
      <c r="M47" s="451"/>
      <c r="N47" s="451"/>
      <c r="O47" s="451"/>
      <c r="P47" s="451"/>
      <c r="Q47" s="451"/>
      <c r="T47" s="184">
        <v>21</v>
      </c>
      <c r="U47" s="185">
        <v>7.1300000000000002E-2</v>
      </c>
    </row>
    <row r="48" spans="2:21" x14ac:dyDescent="0.2">
      <c r="M48" s="451"/>
      <c r="N48" s="451"/>
      <c r="O48" s="451"/>
      <c r="P48" s="451"/>
      <c r="Q48" s="451"/>
      <c r="T48" s="184">
        <v>22</v>
      </c>
      <c r="U48" s="185">
        <v>6.9199999999999998E-2</v>
      </c>
    </row>
    <row r="49" spans="13:21" x14ac:dyDescent="0.2">
      <c r="M49" s="451"/>
      <c r="N49" s="451"/>
      <c r="O49" s="451"/>
      <c r="P49" s="451"/>
      <c r="Q49" s="451"/>
      <c r="T49" s="184">
        <v>23</v>
      </c>
      <c r="U49" s="185">
        <v>6.7299999999999999E-2</v>
      </c>
    </row>
    <row r="50" spans="13:21" x14ac:dyDescent="0.2">
      <c r="M50" s="451"/>
      <c r="N50" s="451"/>
      <c r="O50" s="451"/>
      <c r="P50" s="451"/>
      <c r="Q50" s="451"/>
      <c r="T50" s="184">
        <v>24</v>
      </c>
      <c r="U50" s="185">
        <v>6.5600000000000006E-2</v>
      </c>
    </row>
    <row r="51" spans="13:21" x14ac:dyDescent="0.2">
      <c r="M51" s="451"/>
      <c r="N51" s="451"/>
      <c r="O51" s="451"/>
      <c r="P51" s="451"/>
      <c r="Q51" s="451"/>
      <c r="T51" s="184">
        <v>25</v>
      </c>
      <c r="U51" s="185">
        <v>6.4000000000000001E-2</v>
      </c>
    </row>
    <row r="52" spans="13:21" x14ac:dyDescent="0.2">
      <c r="M52" s="451"/>
      <c r="N52" s="451"/>
      <c r="O52" s="451"/>
      <c r="P52" s="451"/>
      <c r="Q52" s="451"/>
      <c r="T52" s="184">
        <v>26</v>
      </c>
      <c r="U52" s="185">
        <v>6.2600000000000003E-2</v>
      </c>
    </row>
    <row r="53" spans="13:21" x14ac:dyDescent="0.2">
      <c r="M53" s="451"/>
      <c r="N53" s="451"/>
      <c r="O53" s="451"/>
      <c r="P53" s="451"/>
      <c r="Q53" s="451"/>
      <c r="T53" s="184">
        <v>27</v>
      </c>
      <c r="U53" s="185">
        <v>6.1199999999999997E-2</v>
      </c>
    </row>
    <row r="54" spans="13:21" x14ac:dyDescent="0.2">
      <c r="M54" s="451"/>
      <c r="N54" s="451"/>
      <c r="O54" s="451"/>
      <c r="P54" s="451"/>
      <c r="Q54" s="451"/>
      <c r="T54" s="184">
        <v>28</v>
      </c>
      <c r="U54" s="185">
        <v>0.06</v>
      </c>
    </row>
    <row r="55" spans="13:21" x14ac:dyDescent="0.2">
      <c r="M55" s="451"/>
      <c r="N55" s="451"/>
      <c r="O55" s="451"/>
      <c r="P55" s="451"/>
      <c r="Q55" s="451"/>
      <c r="T55" s="184">
        <v>29</v>
      </c>
      <c r="U55" s="185">
        <v>5.8900000000000001E-2</v>
      </c>
    </row>
    <row r="56" spans="13:21" x14ac:dyDescent="0.2">
      <c r="M56" s="451"/>
      <c r="N56" s="451"/>
      <c r="O56" s="451"/>
      <c r="P56" s="451"/>
      <c r="Q56" s="451"/>
      <c r="T56" s="184">
        <v>30</v>
      </c>
      <c r="U56" s="185">
        <v>5.7799999999999997E-2</v>
      </c>
    </row>
    <row r="57" spans="13:21" x14ac:dyDescent="0.2">
      <c r="M57" s="451"/>
      <c r="N57" s="451"/>
      <c r="O57" s="451"/>
      <c r="P57" s="451"/>
      <c r="Q57" s="451"/>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62"/>
      <c r="U87" s="462"/>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01" t="s">
        <v>399</v>
      </c>
      <c r="C3" s="1102"/>
      <c r="D3" s="192" t="s">
        <v>400</v>
      </c>
      <c r="E3" s="1103" t="s">
        <v>401</v>
      </c>
      <c r="F3" s="1102"/>
      <c r="G3" s="1104" t="s">
        <v>402</v>
      </c>
      <c r="H3" s="1105"/>
      <c r="J3" s="1101" t="s">
        <v>399</v>
      </c>
      <c r="K3" s="1102"/>
      <c r="L3" s="192" t="s">
        <v>400</v>
      </c>
      <c r="M3" s="1103" t="s">
        <v>401</v>
      </c>
      <c r="N3" s="1102"/>
      <c r="O3" s="1104" t="s">
        <v>402</v>
      </c>
      <c r="P3" s="1105"/>
      <c r="S3" s="180" t="s">
        <v>337</v>
      </c>
      <c r="T3" s="181" t="s">
        <v>338</v>
      </c>
    </row>
    <row r="4" spans="1:20" ht="25.5" customHeight="1" x14ac:dyDescent="0.2">
      <c r="B4" s="1118">
        <v>1</v>
      </c>
      <c r="C4" s="1119"/>
      <c r="D4" s="193">
        <f>VLOOKUP($D$2,$S$4:$T$58,2,FALSE)</f>
        <v>0.12330000000000001</v>
      </c>
      <c r="E4" s="1120">
        <v>100</v>
      </c>
      <c r="F4" s="1121"/>
      <c r="G4" s="1122">
        <f>B4*D4*E4</f>
        <v>12.33</v>
      </c>
      <c r="H4" s="1123"/>
      <c r="I4" s="190"/>
      <c r="J4" s="1118">
        <v>1</v>
      </c>
      <c r="K4" s="1119"/>
      <c r="L4" s="193">
        <f>VLOOKUP($L$2,$S$4:$T$58,2,FALSE)</f>
        <v>0.1142</v>
      </c>
      <c r="M4" s="1120">
        <v>100</v>
      </c>
      <c r="N4" s="1121"/>
      <c r="O4" s="1122">
        <f>J4*L4*M4</f>
        <v>11.42</v>
      </c>
      <c r="P4" s="1123"/>
      <c r="Q4" s="190"/>
      <c r="R4" s="189"/>
      <c r="S4" s="182">
        <v>5</v>
      </c>
      <c r="T4" s="183">
        <v>0.22459999999999999</v>
      </c>
    </row>
    <row r="5" spans="1:20" ht="25.5" customHeight="1" x14ac:dyDescent="0.2">
      <c r="B5" s="1110">
        <v>2</v>
      </c>
      <c r="C5" s="1111"/>
      <c r="D5" s="194">
        <f t="shared" ref="D5:D21" si="0">VLOOKUP($D$2,$S$4:$T$58,2,FALSE)</f>
        <v>0.12330000000000001</v>
      </c>
      <c r="E5" s="1106">
        <v>100</v>
      </c>
      <c r="F5" s="1107"/>
      <c r="G5" s="1108">
        <f t="shared" ref="G5:G21" si="1">B5*D5*E5</f>
        <v>24.66</v>
      </c>
      <c r="H5" s="1109"/>
      <c r="I5" s="190"/>
      <c r="J5" s="1110">
        <v>2</v>
      </c>
      <c r="K5" s="1111"/>
      <c r="L5" s="194">
        <f t="shared" ref="L5:L21" si="2">VLOOKUP($L$2,$S$4:$T$58,2,FALSE)</f>
        <v>0.1142</v>
      </c>
      <c r="M5" s="1106">
        <v>100</v>
      </c>
      <c r="N5" s="1107"/>
      <c r="O5" s="1108">
        <f t="shared" ref="O5:O18" si="3">J5*L5*M5</f>
        <v>22.84</v>
      </c>
      <c r="P5" s="1109"/>
      <c r="Q5" s="190"/>
      <c r="R5" s="189"/>
      <c r="S5" s="184">
        <v>6</v>
      </c>
      <c r="T5" s="185">
        <v>0.1908</v>
      </c>
    </row>
    <row r="6" spans="1:20" ht="25.5" customHeight="1" x14ac:dyDescent="0.2">
      <c r="B6" s="1110">
        <v>3</v>
      </c>
      <c r="C6" s="1111"/>
      <c r="D6" s="194">
        <f t="shared" si="0"/>
        <v>0.12330000000000001</v>
      </c>
      <c r="E6" s="1106">
        <v>100</v>
      </c>
      <c r="F6" s="1107"/>
      <c r="G6" s="1108">
        <f t="shared" si="1"/>
        <v>36.99</v>
      </c>
      <c r="H6" s="1109"/>
      <c r="I6" s="190"/>
      <c r="J6" s="1110">
        <v>3</v>
      </c>
      <c r="K6" s="1111"/>
      <c r="L6" s="194">
        <f t="shared" si="2"/>
        <v>0.1142</v>
      </c>
      <c r="M6" s="1106">
        <v>100</v>
      </c>
      <c r="N6" s="1107"/>
      <c r="O6" s="1108">
        <f t="shared" si="3"/>
        <v>34.260000000000005</v>
      </c>
      <c r="P6" s="1109"/>
      <c r="Q6" s="190"/>
      <c r="R6" s="189"/>
      <c r="S6" s="184">
        <v>7</v>
      </c>
      <c r="T6" s="185">
        <v>0.1666</v>
      </c>
    </row>
    <row r="7" spans="1:20" ht="25.5" customHeight="1" x14ac:dyDescent="0.2">
      <c r="B7" s="1110">
        <v>4</v>
      </c>
      <c r="C7" s="1111"/>
      <c r="D7" s="194">
        <f t="shared" si="0"/>
        <v>0.12330000000000001</v>
      </c>
      <c r="E7" s="1106">
        <v>100</v>
      </c>
      <c r="F7" s="1107"/>
      <c r="G7" s="1108">
        <f t="shared" si="1"/>
        <v>49.32</v>
      </c>
      <c r="H7" s="1109"/>
      <c r="I7" s="190"/>
      <c r="J7" s="1110">
        <v>4</v>
      </c>
      <c r="K7" s="1111"/>
      <c r="L7" s="194">
        <f t="shared" si="2"/>
        <v>0.1142</v>
      </c>
      <c r="M7" s="1106">
        <v>100</v>
      </c>
      <c r="N7" s="1107"/>
      <c r="O7" s="1108">
        <f t="shared" si="3"/>
        <v>45.68</v>
      </c>
      <c r="P7" s="1109"/>
      <c r="Q7" s="190"/>
      <c r="R7" s="189"/>
      <c r="S7" s="184">
        <v>8</v>
      </c>
      <c r="T7" s="185">
        <v>0.14849999999999999</v>
      </c>
    </row>
    <row r="8" spans="1:20" ht="25.5" customHeight="1" x14ac:dyDescent="0.2">
      <c r="B8" s="1110">
        <v>5</v>
      </c>
      <c r="C8" s="1111"/>
      <c r="D8" s="194">
        <f t="shared" si="0"/>
        <v>0.12330000000000001</v>
      </c>
      <c r="E8" s="1106">
        <v>100</v>
      </c>
      <c r="F8" s="1107"/>
      <c r="G8" s="1108">
        <f t="shared" si="1"/>
        <v>61.650000000000006</v>
      </c>
      <c r="H8" s="1109"/>
      <c r="I8" s="190"/>
      <c r="J8" s="1110">
        <v>5</v>
      </c>
      <c r="K8" s="1111"/>
      <c r="L8" s="194">
        <f t="shared" si="2"/>
        <v>0.1142</v>
      </c>
      <c r="M8" s="1106">
        <v>100</v>
      </c>
      <c r="N8" s="1107"/>
      <c r="O8" s="1108">
        <f t="shared" si="3"/>
        <v>57.099999999999994</v>
      </c>
      <c r="P8" s="1109"/>
      <c r="Q8" s="190"/>
      <c r="R8" s="189"/>
      <c r="S8" s="184">
        <v>9</v>
      </c>
      <c r="T8" s="185">
        <v>0.13450000000000001</v>
      </c>
    </row>
    <row r="9" spans="1:20" ht="25.5" customHeight="1" x14ac:dyDescent="0.2">
      <c r="B9" s="1110">
        <v>6</v>
      </c>
      <c r="C9" s="1111"/>
      <c r="D9" s="194">
        <f t="shared" si="0"/>
        <v>0.12330000000000001</v>
      </c>
      <c r="E9" s="1106">
        <v>100</v>
      </c>
      <c r="F9" s="1107"/>
      <c r="G9" s="1108">
        <f t="shared" si="1"/>
        <v>73.98</v>
      </c>
      <c r="H9" s="1109"/>
      <c r="I9" s="190"/>
      <c r="J9" s="1110">
        <v>6</v>
      </c>
      <c r="K9" s="1111"/>
      <c r="L9" s="194">
        <f t="shared" si="2"/>
        <v>0.1142</v>
      </c>
      <c r="M9" s="1106">
        <v>100</v>
      </c>
      <c r="N9" s="1107"/>
      <c r="O9" s="1108">
        <f t="shared" si="3"/>
        <v>68.52000000000001</v>
      </c>
      <c r="P9" s="1109"/>
      <c r="Q9" s="190"/>
      <c r="R9" s="189"/>
      <c r="S9" s="184">
        <v>10</v>
      </c>
      <c r="T9" s="185">
        <v>0.12330000000000001</v>
      </c>
    </row>
    <row r="10" spans="1:20" ht="25.5" customHeight="1" x14ac:dyDescent="0.2">
      <c r="B10" s="1110">
        <v>7</v>
      </c>
      <c r="C10" s="1111"/>
      <c r="D10" s="194">
        <f t="shared" si="0"/>
        <v>0.12330000000000001</v>
      </c>
      <c r="E10" s="1106">
        <v>100</v>
      </c>
      <c r="F10" s="1107"/>
      <c r="G10" s="1108">
        <f t="shared" si="1"/>
        <v>86.31</v>
      </c>
      <c r="H10" s="1109"/>
      <c r="I10" s="190"/>
      <c r="J10" s="1110">
        <v>7</v>
      </c>
      <c r="K10" s="1111"/>
      <c r="L10" s="194">
        <f t="shared" si="2"/>
        <v>0.1142</v>
      </c>
      <c r="M10" s="1106">
        <v>100</v>
      </c>
      <c r="N10" s="1107"/>
      <c r="O10" s="1108">
        <f t="shared" si="3"/>
        <v>79.94</v>
      </c>
      <c r="P10" s="1109"/>
      <c r="Q10" s="190"/>
      <c r="R10" s="189"/>
      <c r="S10" s="184">
        <v>11</v>
      </c>
      <c r="T10" s="185">
        <v>0.1142</v>
      </c>
    </row>
    <row r="11" spans="1:20" ht="25.5" customHeight="1" x14ac:dyDescent="0.2">
      <c r="B11" s="1110">
        <v>8</v>
      </c>
      <c r="C11" s="1111"/>
      <c r="D11" s="194">
        <f t="shared" si="0"/>
        <v>0.12330000000000001</v>
      </c>
      <c r="E11" s="1106">
        <v>100</v>
      </c>
      <c r="F11" s="1107"/>
      <c r="G11" s="1108">
        <f t="shared" si="1"/>
        <v>98.64</v>
      </c>
      <c r="H11" s="1109"/>
      <c r="I11" s="190"/>
      <c r="J11" s="1110">
        <v>8</v>
      </c>
      <c r="K11" s="1111"/>
      <c r="L11" s="194">
        <f t="shared" si="2"/>
        <v>0.1142</v>
      </c>
      <c r="M11" s="1106">
        <v>100</v>
      </c>
      <c r="N11" s="1107"/>
      <c r="O11" s="1108">
        <f t="shared" si="3"/>
        <v>91.36</v>
      </c>
      <c r="P11" s="1109"/>
      <c r="Q11" s="190"/>
      <c r="R11" s="189"/>
      <c r="S11" s="184">
        <v>12</v>
      </c>
      <c r="T11" s="185">
        <v>0.1066</v>
      </c>
    </row>
    <row r="12" spans="1:20" ht="25.5" customHeight="1" x14ac:dyDescent="0.2">
      <c r="B12" s="1124">
        <v>9</v>
      </c>
      <c r="C12" s="1125"/>
      <c r="D12" s="196">
        <f t="shared" si="0"/>
        <v>0.12330000000000001</v>
      </c>
      <c r="E12" s="1126">
        <v>100</v>
      </c>
      <c r="F12" s="1127"/>
      <c r="G12" s="1128">
        <f t="shared" si="1"/>
        <v>110.97000000000001</v>
      </c>
      <c r="H12" s="1129"/>
      <c r="I12" s="190"/>
      <c r="J12" s="1124">
        <v>9</v>
      </c>
      <c r="K12" s="1125"/>
      <c r="L12" s="196">
        <f t="shared" si="2"/>
        <v>0.1142</v>
      </c>
      <c r="M12" s="1126">
        <v>100</v>
      </c>
      <c r="N12" s="1127"/>
      <c r="O12" s="1128">
        <f t="shared" si="3"/>
        <v>102.78</v>
      </c>
      <c r="P12" s="1129"/>
      <c r="Q12" s="190"/>
      <c r="R12" s="189"/>
      <c r="S12" s="184">
        <v>13</v>
      </c>
      <c r="T12" s="185">
        <v>0.10009999999999999</v>
      </c>
    </row>
    <row r="13" spans="1:20" ht="25.5" customHeight="1" x14ac:dyDescent="0.2">
      <c r="B13" s="1110">
        <v>10</v>
      </c>
      <c r="C13" s="1111"/>
      <c r="D13" s="194">
        <f t="shared" si="0"/>
        <v>0.12330000000000001</v>
      </c>
      <c r="E13" s="1106">
        <v>100</v>
      </c>
      <c r="F13" s="1107"/>
      <c r="G13" s="1108">
        <f t="shared" si="1"/>
        <v>123.30000000000001</v>
      </c>
      <c r="H13" s="1109"/>
      <c r="I13" s="190"/>
      <c r="J13" s="1110">
        <v>10</v>
      </c>
      <c r="K13" s="1111"/>
      <c r="L13" s="194">
        <f t="shared" si="2"/>
        <v>0.1142</v>
      </c>
      <c r="M13" s="1106">
        <v>100</v>
      </c>
      <c r="N13" s="1107"/>
      <c r="O13" s="1108">
        <f t="shared" si="3"/>
        <v>114.19999999999999</v>
      </c>
      <c r="P13" s="1109"/>
      <c r="Q13" s="190"/>
      <c r="R13" s="189"/>
      <c r="S13" s="184">
        <v>14</v>
      </c>
      <c r="T13" s="185">
        <v>9.4700000000000006E-2</v>
      </c>
    </row>
    <row r="14" spans="1:20" ht="25.5" customHeight="1" x14ac:dyDescent="0.2">
      <c r="B14" s="1110">
        <v>11</v>
      </c>
      <c r="C14" s="1111"/>
      <c r="D14" s="194">
        <f t="shared" si="0"/>
        <v>0.12330000000000001</v>
      </c>
      <c r="E14" s="1106">
        <v>100</v>
      </c>
      <c r="F14" s="1107"/>
      <c r="G14" s="1108">
        <f t="shared" si="1"/>
        <v>135.63</v>
      </c>
      <c r="H14" s="1109"/>
      <c r="I14" s="190"/>
      <c r="J14" s="1110">
        <v>11</v>
      </c>
      <c r="K14" s="1111"/>
      <c r="L14" s="194">
        <f t="shared" si="2"/>
        <v>0.1142</v>
      </c>
      <c r="M14" s="1106">
        <v>100</v>
      </c>
      <c r="N14" s="1107"/>
      <c r="O14" s="1108">
        <f t="shared" si="3"/>
        <v>125.62</v>
      </c>
      <c r="P14" s="1109"/>
      <c r="Q14" s="190"/>
      <c r="R14" s="189"/>
      <c r="S14" s="184">
        <v>15</v>
      </c>
      <c r="T14" s="185">
        <v>8.9899999999999994E-2</v>
      </c>
    </row>
    <row r="15" spans="1:20" ht="25.5" customHeight="1" x14ac:dyDescent="0.2">
      <c r="B15" s="1110">
        <v>12</v>
      </c>
      <c r="C15" s="1111"/>
      <c r="D15" s="194">
        <f t="shared" si="0"/>
        <v>0.12330000000000001</v>
      </c>
      <c r="E15" s="1106">
        <v>100</v>
      </c>
      <c r="F15" s="1107"/>
      <c r="G15" s="1108">
        <f t="shared" si="1"/>
        <v>147.96</v>
      </c>
      <c r="H15" s="1109"/>
      <c r="I15" s="190"/>
      <c r="J15" s="1110">
        <v>12</v>
      </c>
      <c r="K15" s="1111"/>
      <c r="L15" s="194">
        <f t="shared" si="2"/>
        <v>0.1142</v>
      </c>
      <c r="M15" s="1106">
        <v>100</v>
      </c>
      <c r="N15" s="1107"/>
      <c r="O15" s="1108">
        <f t="shared" si="3"/>
        <v>137.04000000000002</v>
      </c>
      <c r="P15" s="1109"/>
      <c r="Q15" s="190"/>
      <c r="R15" s="189"/>
      <c r="S15" s="184">
        <v>16</v>
      </c>
      <c r="T15" s="185">
        <v>8.5800000000000001E-2</v>
      </c>
    </row>
    <row r="16" spans="1:20" ht="25.5" customHeight="1" x14ac:dyDescent="0.2">
      <c r="B16" s="1110">
        <v>13</v>
      </c>
      <c r="C16" s="1111"/>
      <c r="D16" s="194">
        <f t="shared" si="0"/>
        <v>0.12330000000000001</v>
      </c>
      <c r="E16" s="1106">
        <v>100</v>
      </c>
      <c r="F16" s="1107"/>
      <c r="G16" s="1108">
        <f t="shared" si="1"/>
        <v>160.29</v>
      </c>
      <c r="H16" s="1109"/>
      <c r="I16" s="190"/>
      <c r="J16" s="1110">
        <v>13</v>
      </c>
      <c r="K16" s="1111"/>
      <c r="L16" s="194">
        <f t="shared" si="2"/>
        <v>0.1142</v>
      </c>
      <c r="M16" s="1106">
        <v>100</v>
      </c>
      <c r="N16" s="1107"/>
      <c r="O16" s="1108">
        <f t="shared" si="3"/>
        <v>148.45999999999998</v>
      </c>
      <c r="P16" s="1109"/>
      <c r="Q16" s="190"/>
      <c r="R16" s="189"/>
      <c r="S16" s="184">
        <v>17</v>
      </c>
      <c r="T16" s="185">
        <v>8.2199999999999995E-2</v>
      </c>
    </row>
    <row r="17" spans="2:23" ht="25.5" customHeight="1" x14ac:dyDescent="0.2">
      <c r="B17" s="1110">
        <v>14</v>
      </c>
      <c r="C17" s="1111"/>
      <c r="D17" s="194">
        <f t="shared" si="0"/>
        <v>0.12330000000000001</v>
      </c>
      <c r="E17" s="1106">
        <v>100</v>
      </c>
      <c r="F17" s="1107"/>
      <c r="G17" s="1108">
        <f t="shared" si="1"/>
        <v>172.62</v>
      </c>
      <c r="H17" s="1109"/>
      <c r="I17" s="190"/>
      <c r="J17" s="1110">
        <v>14</v>
      </c>
      <c r="K17" s="1111"/>
      <c r="L17" s="194">
        <f t="shared" si="2"/>
        <v>0.1142</v>
      </c>
      <c r="M17" s="1106">
        <v>100</v>
      </c>
      <c r="N17" s="1107"/>
      <c r="O17" s="1108">
        <f t="shared" si="3"/>
        <v>159.88</v>
      </c>
      <c r="P17" s="1109"/>
      <c r="Q17" s="190"/>
      <c r="R17" s="189"/>
      <c r="S17" s="184">
        <v>18</v>
      </c>
      <c r="T17" s="185">
        <v>7.9000000000000001E-2</v>
      </c>
    </row>
    <row r="18" spans="2:23" ht="25.5" customHeight="1" x14ac:dyDescent="0.2">
      <c r="B18" s="1110">
        <v>15</v>
      </c>
      <c r="C18" s="1111"/>
      <c r="D18" s="194">
        <f t="shared" si="0"/>
        <v>0.12330000000000001</v>
      </c>
      <c r="E18" s="1106">
        <v>100</v>
      </c>
      <c r="F18" s="1107"/>
      <c r="G18" s="1108">
        <f t="shared" si="1"/>
        <v>184.95000000000002</v>
      </c>
      <c r="H18" s="1109"/>
      <c r="I18" s="190"/>
      <c r="J18" s="1110">
        <v>15</v>
      </c>
      <c r="K18" s="1111"/>
      <c r="L18" s="194">
        <f t="shared" si="2"/>
        <v>0.1142</v>
      </c>
      <c r="M18" s="1106">
        <v>100</v>
      </c>
      <c r="N18" s="1107"/>
      <c r="O18" s="1108">
        <f t="shared" si="3"/>
        <v>171.29999999999998</v>
      </c>
      <c r="P18" s="1109"/>
      <c r="Q18" s="190"/>
      <c r="R18" s="189"/>
      <c r="S18" s="184">
        <v>19</v>
      </c>
      <c r="T18" s="185">
        <v>7.6100000000000001E-2</v>
      </c>
    </row>
    <row r="19" spans="2:23" ht="25.5" customHeight="1" x14ac:dyDescent="0.2">
      <c r="B19" s="1110">
        <v>16</v>
      </c>
      <c r="C19" s="1111"/>
      <c r="D19" s="194">
        <f t="shared" si="0"/>
        <v>0.12330000000000001</v>
      </c>
      <c r="E19" s="1106">
        <v>100</v>
      </c>
      <c r="F19" s="1107"/>
      <c r="G19" s="1108">
        <f t="shared" si="1"/>
        <v>197.28</v>
      </c>
      <c r="H19" s="1109"/>
      <c r="I19" s="190"/>
      <c r="J19" s="1110">
        <v>16</v>
      </c>
      <c r="K19" s="1111"/>
      <c r="L19" s="194">
        <f t="shared" si="2"/>
        <v>0.1142</v>
      </c>
      <c r="M19" s="1106">
        <v>100</v>
      </c>
      <c r="N19" s="1107"/>
      <c r="O19" s="1108">
        <f t="shared" ref="O19" si="4">J19*L19*M19</f>
        <v>182.72</v>
      </c>
      <c r="P19" s="1109"/>
      <c r="Q19" s="190"/>
      <c r="R19" s="189"/>
      <c r="S19" s="184">
        <v>20</v>
      </c>
      <c r="T19" s="185">
        <v>7.3599999999999999E-2</v>
      </c>
    </row>
    <row r="20" spans="2:23" ht="25.5" customHeight="1" x14ac:dyDescent="0.2">
      <c r="B20" s="1124">
        <v>17</v>
      </c>
      <c r="C20" s="1125"/>
      <c r="D20" s="196">
        <f t="shared" si="0"/>
        <v>0.12330000000000001</v>
      </c>
      <c r="E20" s="1126">
        <v>100</v>
      </c>
      <c r="F20" s="1127"/>
      <c r="G20" s="1128">
        <f t="shared" si="1"/>
        <v>209.61000000000004</v>
      </c>
      <c r="H20" s="1129"/>
      <c r="I20" s="190"/>
      <c r="J20" s="1110">
        <v>17</v>
      </c>
      <c r="K20" s="1111"/>
      <c r="L20" s="194">
        <f t="shared" si="2"/>
        <v>0.1142</v>
      </c>
      <c r="M20" s="1106">
        <v>100</v>
      </c>
      <c r="N20" s="1107"/>
      <c r="O20" s="1108">
        <f t="shared" ref="O20:O21" si="5">J20*L20*M20</f>
        <v>194.14000000000001</v>
      </c>
      <c r="P20" s="1109"/>
      <c r="Q20" s="190"/>
      <c r="R20" s="189"/>
      <c r="S20" s="184">
        <v>21</v>
      </c>
      <c r="T20" s="185">
        <v>7.1300000000000002E-2</v>
      </c>
    </row>
    <row r="21" spans="2:23" ht="25.5" customHeight="1" x14ac:dyDescent="0.2">
      <c r="B21" s="1110">
        <v>18</v>
      </c>
      <c r="C21" s="1111"/>
      <c r="D21" s="194">
        <f t="shared" si="0"/>
        <v>0.12330000000000001</v>
      </c>
      <c r="E21" s="1106">
        <v>100</v>
      </c>
      <c r="F21" s="1107"/>
      <c r="G21" s="1108">
        <f t="shared" si="1"/>
        <v>221.94000000000003</v>
      </c>
      <c r="H21" s="1109"/>
      <c r="I21" s="190"/>
      <c r="J21" s="1124">
        <v>18</v>
      </c>
      <c r="K21" s="1125"/>
      <c r="L21" s="196">
        <f t="shared" si="2"/>
        <v>0.1142</v>
      </c>
      <c r="M21" s="1126">
        <v>100</v>
      </c>
      <c r="N21" s="1127"/>
      <c r="O21" s="1128">
        <f t="shared" si="5"/>
        <v>205.56</v>
      </c>
      <c r="P21" s="1129"/>
      <c r="Q21" s="190"/>
      <c r="R21" s="189"/>
      <c r="S21" s="184">
        <v>22</v>
      </c>
      <c r="T21" s="185">
        <v>6.9199999999999998E-2</v>
      </c>
    </row>
    <row r="22" spans="2:23" ht="25.5" customHeight="1" thickBot="1" x14ac:dyDescent="0.25">
      <c r="B22" s="1112"/>
      <c r="C22" s="1113"/>
      <c r="D22" s="195"/>
      <c r="E22" s="1114"/>
      <c r="F22" s="1115"/>
      <c r="G22" s="1116"/>
      <c r="H22" s="1117"/>
      <c r="I22" s="190"/>
      <c r="J22" s="1112"/>
      <c r="K22" s="1113"/>
      <c r="L22" s="195"/>
      <c r="M22" s="1114"/>
      <c r="N22" s="1115"/>
      <c r="O22" s="1116"/>
      <c r="P22" s="1117"/>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01" t="s">
        <v>399</v>
      </c>
      <c r="C25" s="1102"/>
      <c r="D25" s="192" t="s">
        <v>400</v>
      </c>
      <c r="E25" s="1103" t="s">
        <v>401</v>
      </c>
      <c r="F25" s="1102"/>
      <c r="G25" s="1104" t="s">
        <v>402</v>
      </c>
      <c r="H25" s="1105"/>
      <c r="J25" s="1101" t="s">
        <v>399</v>
      </c>
      <c r="K25" s="1102"/>
      <c r="L25" s="192" t="s">
        <v>400</v>
      </c>
      <c r="M25" s="1103" t="s">
        <v>401</v>
      </c>
      <c r="N25" s="1102"/>
      <c r="O25" s="1104" t="s">
        <v>402</v>
      </c>
      <c r="P25" s="1105"/>
      <c r="R25" s="188"/>
      <c r="S25" s="184">
        <v>26</v>
      </c>
      <c r="T25" s="185">
        <v>6.2600000000000003E-2</v>
      </c>
      <c r="U25" s="188"/>
      <c r="V25" s="188"/>
      <c r="W25" s="188"/>
    </row>
    <row r="26" spans="2:23" ht="25.5" customHeight="1" x14ac:dyDescent="0.2">
      <c r="B26" s="1118">
        <v>1</v>
      </c>
      <c r="C26" s="1119"/>
      <c r="D26" s="193">
        <f t="shared" ref="D26:D40" si="6">VLOOKUP($D$24,$S$4:$T$58,2,FALSE)</f>
        <v>8.9899999999999994E-2</v>
      </c>
      <c r="E26" s="1120">
        <v>100</v>
      </c>
      <c r="F26" s="1121"/>
      <c r="G26" s="1122">
        <f>B26*D26*E26</f>
        <v>8.99</v>
      </c>
      <c r="H26" s="1123"/>
      <c r="I26" s="190"/>
      <c r="J26" s="1118">
        <v>1</v>
      </c>
      <c r="K26" s="1119"/>
      <c r="L26" s="193">
        <f t="shared" ref="L26:L40" si="7">VLOOKUP($L$24,$S$4:$T$58,2,FALSE)</f>
        <v>7.3599999999999999E-2</v>
      </c>
      <c r="M26" s="1120">
        <v>100</v>
      </c>
      <c r="N26" s="1121"/>
      <c r="O26" s="1122">
        <f>J26*L26*M26</f>
        <v>7.3599999999999994</v>
      </c>
      <c r="P26" s="1123"/>
      <c r="Q26" s="190"/>
      <c r="S26" s="184">
        <v>27</v>
      </c>
      <c r="T26" s="185">
        <v>6.1199999999999997E-2</v>
      </c>
    </row>
    <row r="27" spans="2:23" ht="25.5" customHeight="1" x14ac:dyDescent="0.2">
      <c r="B27" s="1110">
        <v>2</v>
      </c>
      <c r="C27" s="1111"/>
      <c r="D27" s="194">
        <f t="shared" si="6"/>
        <v>8.9899999999999994E-2</v>
      </c>
      <c r="E27" s="1106">
        <v>100</v>
      </c>
      <c r="F27" s="1107"/>
      <c r="G27" s="1108">
        <f t="shared" ref="G27:G34" si="8">B27*D27*E27</f>
        <v>17.98</v>
      </c>
      <c r="H27" s="1109"/>
      <c r="I27" s="190"/>
      <c r="J27" s="1110">
        <v>2</v>
      </c>
      <c r="K27" s="1111"/>
      <c r="L27" s="194">
        <f t="shared" si="7"/>
        <v>7.3599999999999999E-2</v>
      </c>
      <c r="M27" s="1106">
        <v>100</v>
      </c>
      <c r="N27" s="1107"/>
      <c r="O27" s="1108">
        <f t="shared" ref="O27:O43" si="9">J27*L27*M27</f>
        <v>14.719999999999999</v>
      </c>
      <c r="P27" s="1109"/>
      <c r="Q27" s="190"/>
      <c r="S27" s="184">
        <v>28</v>
      </c>
      <c r="T27" s="185">
        <v>0.06</v>
      </c>
    </row>
    <row r="28" spans="2:23" ht="25.5" customHeight="1" x14ac:dyDescent="0.2">
      <c r="B28" s="1110">
        <v>3</v>
      </c>
      <c r="C28" s="1111"/>
      <c r="D28" s="194">
        <f t="shared" si="6"/>
        <v>8.9899999999999994E-2</v>
      </c>
      <c r="E28" s="1106">
        <v>100</v>
      </c>
      <c r="F28" s="1107"/>
      <c r="G28" s="1108">
        <f t="shared" si="8"/>
        <v>26.97</v>
      </c>
      <c r="H28" s="1109"/>
      <c r="I28" s="190"/>
      <c r="J28" s="1110">
        <v>3</v>
      </c>
      <c r="K28" s="1111"/>
      <c r="L28" s="194">
        <f t="shared" si="7"/>
        <v>7.3599999999999999E-2</v>
      </c>
      <c r="M28" s="1106">
        <v>100</v>
      </c>
      <c r="N28" s="1107"/>
      <c r="O28" s="1108">
        <f t="shared" si="9"/>
        <v>22.08</v>
      </c>
      <c r="P28" s="1109"/>
      <c r="Q28" s="190"/>
      <c r="S28" s="184">
        <v>29</v>
      </c>
      <c r="T28" s="185">
        <v>5.8900000000000001E-2</v>
      </c>
    </row>
    <row r="29" spans="2:23" ht="25.5" customHeight="1" x14ac:dyDescent="0.2">
      <c r="B29" s="1110">
        <v>4</v>
      </c>
      <c r="C29" s="1111"/>
      <c r="D29" s="194">
        <f t="shared" si="6"/>
        <v>8.9899999999999994E-2</v>
      </c>
      <c r="E29" s="1106">
        <v>100</v>
      </c>
      <c r="F29" s="1107"/>
      <c r="G29" s="1108">
        <f t="shared" si="8"/>
        <v>35.96</v>
      </c>
      <c r="H29" s="1109"/>
      <c r="I29" s="190"/>
      <c r="J29" s="1110">
        <v>4</v>
      </c>
      <c r="K29" s="1111"/>
      <c r="L29" s="194">
        <f t="shared" si="7"/>
        <v>7.3599999999999999E-2</v>
      </c>
      <c r="M29" s="1106">
        <v>100</v>
      </c>
      <c r="N29" s="1107"/>
      <c r="O29" s="1108">
        <f t="shared" si="9"/>
        <v>29.439999999999998</v>
      </c>
      <c r="P29" s="1109"/>
      <c r="Q29" s="190"/>
      <c r="S29" s="184">
        <v>30</v>
      </c>
      <c r="T29" s="185">
        <v>5.7799999999999997E-2</v>
      </c>
    </row>
    <row r="30" spans="2:23" ht="25.5" customHeight="1" x14ac:dyDescent="0.2">
      <c r="B30" s="1110">
        <v>5</v>
      </c>
      <c r="C30" s="1111"/>
      <c r="D30" s="194">
        <f t="shared" si="6"/>
        <v>8.9899999999999994E-2</v>
      </c>
      <c r="E30" s="1106">
        <v>100</v>
      </c>
      <c r="F30" s="1107"/>
      <c r="G30" s="1108">
        <f t="shared" si="8"/>
        <v>44.949999999999996</v>
      </c>
      <c r="H30" s="1109"/>
      <c r="I30" s="190"/>
      <c r="J30" s="1110">
        <v>5</v>
      </c>
      <c r="K30" s="1111"/>
      <c r="L30" s="194">
        <f t="shared" si="7"/>
        <v>7.3599999999999999E-2</v>
      </c>
      <c r="M30" s="1106">
        <v>100</v>
      </c>
      <c r="N30" s="1107"/>
      <c r="O30" s="1108">
        <f t="shared" si="9"/>
        <v>36.799999999999997</v>
      </c>
      <c r="P30" s="1109"/>
      <c r="Q30" s="190"/>
      <c r="S30" s="184">
        <v>31</v>
      </c>
      <c r="T30" s="185">
        <v>5.6899999999999999E-2</v>
      </c>
    </row>
    <row r="31" spans="2:23" ht="25.5" customHeight="1" x14ac:dyDescent="0.2">
      <c r="B31" s="1110">
        <v>6</v>
      </c>
      <c r="C31" s="1111"/>
      <c r="D31" s="194">
        <f t="shared" si="6"/>
        <v>8.9899999999999994E-2</v>
      </c>
      <c r="E31" s="1106">
        <v>100</v>
      </c>
      <c r="F31" s="1107"/>
      <c r="G31" s="1108">
        <f t="shared" si="8"/>
        <v>53.94</v>
      </c>
      <c r="H31" s="1109"/>
      <c r="I31" s="190"/>
      <c r="J31" s="1110">
        <v>6</v>
      </c>
      <c r="K31" s="1111"/>
      <c r="L31" s="194">
        <f t="shared" si="7"/>
        <v>7.3599999999999999E-2</v>
      </c>
      <c r="M31" s="1106">
        <v>100</v>
      </c>
      <c r="N31" s="1107"/>
      <c r="O31" s="1108">
        <f t="shared" si="9"/>
        <v>44.16</v>
      </c>
      <c r="P31" s="1109"/>
      <c r="Q31" s="190"/>
      <c r="S31" s="184">
        <v>32</v>
      </c>
      <c r="T31" s="185">
        <v>5.5899999999999998E-2</v>
      </c>
    </row>
    <row r="32" spans="2:23" ht="25.5" customHeight="1" x14ac:dyDescent="0.2">
      <c r="B32" s="1110">
        <v>7</v>
      </c>
      <c r="C32" s="1111"/>
      <c r="D32" s="194">
        <f t="shared" si="6"/>
        <v>8.9899999999999994E-2</v>
      </c>
      <c r="E32" s="1106">
        <v>100</v>
      </c>
      <c r="F32" s="1107"/>
      <c r="G32" s="1108">
        <f t="shared" si="8"/>
        <v>62.93</v>
      </c>
      <c r="H32" s="1109"/>
      <c r="I32" s="190"/>
      <c r="J32" s="1110">
        <v>7</v>
      </c>
      <c r="K32" s="1111"/>
      <c r="L32" s="194">
        <f t="shared" si="7"/>
        <v>7.3599999999999999E-2</v>
      </c>
      <c r="M32" s="1106">
        <v>100</v>
      </c>
      <c r="N32" s="1107"/>
      <c r="O32" s="1108">
        <f t="shared" si="9"/>
        <v>51.519999999999996</v>
      </c>
      <c r="P32" s="1109"/>
      <c r="Q32" s="190"/>
      <c r="S32" s="184">
        <v>33</v>
      </c>
      <c r="T32" s="185">
        <v>5.5100000000000003E-2</v>
      </c>
    </row>
    <row r="33" spans="2:20" ht="25.5" customHeight="1" x14ac:dyDescent="0.2">
      <c r="B33" s="1110">
        <v>8</v>
      </c>
      <c r="C33" s="1111"/>
      <c r="D33" s="194">
        <f t="shared" si="6"/>
        <v>8.9899999999999994E-2</v>
      </c>
      <c r="E33" s="1106">
        <v>100</v>
      </c>
      <c r="F33" s="1107"/>
      <c r="G33" s="1108">
        <f t="shared" si="8"/>
        <v>71.92</v>
      </c>
      <c r="H33" s="1109"/>
      <c r="I33" s="190"/>
      <c r="J33" s="1110">
        <v>8</v>
      </c>
      <c r="K33" s="1111"/>
      <c r="L33" s="194">
        <f t="shared" si="7"/>
        <v>7.3599999999999999E-2</v>
      </c>
      <c r="M33" s="1106">
        <v>100</v>
      </c>
      <c r="N33" s="1107"/>
      <c r="O33" s="1108">
        <f t="shared" si="9"/>
        <v>58.879999999999995</v>
      </c>
      <c r="P33" s="1109"/>
      <c r="Q33" s="190"/>
      <c r="S33" s="184">
        <v>34</v>
      </c>
      <c r="T33" s="185">
        <v>5.4300000000000001E-2</v>
      </c>
    </row>
    <row r="34" spans="2:20" ht="25.5" customHeight="1" x14ac:dyDescent="0.2">
      <c r="B34" s="1110">
        <v>9</v>
      </c>
      <c r="C34" s="1111"/>
      <c r="D34" s="194">
        <f t="shared" si="6"/>
        <v>8.9899999999999994E-2</v>
      </c>
      <c r="E34" s="1106">
        <v>100</v>
      </c>
      <c r="F34" s="1107"/>
      <c r="G34" s="1108">
        <f t="shared" si="8"/>
        <v>80.91</v>
      </c>
      <c r="H34" s="1109"/>
      <c r="I34" s="190"/>
      <c r="J34" s="1110">
        <v>9</v>
      </c>
      <c r="K34" s="1111"/>
      <c r="L34" s="194">
        <f t="shared" si="7"/>
        <v>7.3599999999999999E-2</v>
      </c>
      <c r="M34" s="1106">
        <v>100</v>
      </c>
      <c r="N34" s="1107"/>
      <c r="O34" s="1108">
        <f t="shared" si="9"/>
        <v>66.239999999999995</v>
      </c>
      <c r="P34" s="1109"/>
      <c r="Q34" s="190"/>
      <c r="S34" s="184">
        <v>35</v>
      </c>
      <c r="T34" s="185">
        <v>5.3600000000000002E-2</v>
      </c>
    </row>
    <row r="35" spans="2:20" ht="25.5" customHeight="1" x14ac:dyDescent="0.2">
      <c r="B35" s="1110">
        <v>10</v>
      </c>
      <c r="C35" s="1111"/>
      <c r="D35" s="194">
        <f t="shared" si="6"/>
        <v>8.9899999999999994E-2</v>
      </c>
      <c r="E35" s="1106">
        <v>100</v>
      </c>
      <c r="F35" s="1107"/>
      <c r="G35" s="1108">
        <f t="shared" ref="G35:G36" si="10">B35*D35*E35</f>
        <v>89.899999999999991</v>
      </c>
      <c r="H35" s="1109"/>
      <c r="I35" s="190"/>
      <c r="J35" s="1110">
        <v>10</v>
      </c>
      <c r="K35" s="1111"/>
      <c r="L35" s="194">
        <f t="shared" si="7"/>
        <v>7.3599999999999999E-2</v>
      </c>
      <c r="M35" s="1106">
        <v>100</v>
      </c>
      <c r="N35" s="1107"/>
      <c r="O35" s="1108">
        <f t="shared" si="9"/>
        <v>73.599999999999994</v>
      </c>
      <c r="P35" s="1109"/>
      <c r="Q35" s="190"/>
      <c r="S35" s="184">
        <v>36</v>
      </c>
      <c r="T35" s="185">
        <v>5.2900000000000003E-2</v>
      </c>
    </row>
    <row r="36" spans="2:20" ht="25.5" customHeight="1" x14ac:dyDescent="0.2">
      <c r="B36" s="1110">
        <v>11</v>
      </c>
      <c r="C36" s="1111"/>
      <c r="D36" s="194">
        <f t="shared" si="6"/>
        <v>8.9899999999999994E-2</v>
      </c>
      <c r="E36" s="1106">
        <v>100</v>
      </c>
      <c r="F36" s="1107"/>
      <c r="G36" s="1108">
        <f t="shared" si="10"/>
        <v>98.889999999999986</v>
      </c>
      <c r="H36" s="1109"/>
      <c r="I36" s="190"/>
      <c r="J36" s="1110">
        <v>11</v>
      </c>
      <c r="K36" s="1111"/>
      <c r="L36" s="194">
        <f t="shared" si="7"/>
        <v>7.3599999999999999E-2</v>
      </c>
      <c r="M36" s="1106">
        <v>100</v>
      </c>
      <c r="N36" s="1107"/>
      <c r="O36" s="1108">
        <f t="shared" si="9"/>
        <v>80.959999999999994</v>
      </c>
      <c r="P36" s="1109"/>
      <c r="Q36" s="190"/>
      <c r="S36" s="184">
        <v>37</v>
      </c>
      <c r="T36" s="185">
        <v>5.2200000000000003E-2</v>
      </c>
    </row>
    <row r="37" spans="2:20" ht="25.5" customHeight="1" x14ac:dyDescent="0.2">
      <c r="B37" s="1124">
        <v>12</v>
      </c>
      <c r="C37" s="1125"/>
      <c r="D37" s="196">
        <f t="shared" si="6"/>
        <v>8.9899999999999994E-2</v>
      </c>
      <c r="E37" s="1126">
        <v>100</v>
      </c>
      <c r="F37" s="1127"/>
      <c r="G37" s="1128">
        <f t="shared" ref="G37" si="11">B37*D37*E37</f>
        <v>107.88</v>
      </c>
      <c r="H37" s="1129"/>
      <c r="I37" s="190"/>
      <c r="J37" s="1110">
        <v>12</v>
      </c>
      <c r="K37" s="1111"/>
      <c r="L37" s="194">
        <f t="shared" si="7"/>
        <v>7.3599999999999999E-2</v>
      </c>
      <c r="M37" s="1106">
        <v>100</v>
      </c>
      <c r="N37" s="1107"/>
      <c r="O37" s="1108">
        <f t="shared" si="9"/>
        <v>88.32</v>
      </c>
      <c r="P37" s="1109"/>
      <c r="Q37" s="190"/>
      <c r="S37" s="184">
        <v>38</v>
      </c>
      <c r="T37" s="185">
        <v>5.16E-2</v>
      </c>
    </row>
    <row r="38" spans="2:20" ht="25.5" customHeight="1" x14ac:dyDescent="0.2">
      <c r="B38" s="1110">
        <v>13</v>
      </c>
      <c r="C38" s="1111"/>
      <c r="D38" s="194">
        <f t="shared" si="6"/>
        <v>8.9899999999999994E-2</v>
      </c>
      <c r="E38" s="1106">
        <v>100</v>
      </c>
      <c r="F38" s="1107"/>
      <c r="G38" s="1108">
        <f t="shared" ref="G38:G40" si="12">B38*D38*E38</f>
        <v>116.86999999999999</v>
      </c>
      <c r="H38" s="1109"/>
      <c r="I38" s="190"/>
      <c r="J38" s="1110">
        <v>13</v>
      </c>
      <c r="K38" s="1111"/>
      <c r="L38" s="194">
        <f t="shared" si="7"/>
        <v>7.3599999999999999E-2</v>
      </c>
      <c r="M38" s="1106">
        <v>100</v>
      </c>
      <c r="N38" s="1107"/>
      <c r="O38" s="1108">
        <f t="shared" si="9"/>
        <v>95.679999999999993</v>
      </c>
      <c r="P38" s="1109"/>
      <c r="Q38" s="190"/>
      <c r="S38" s="184">
        <v>39</v>
      </c>
      <c r="T38" s="185">
        <v>5.11E-2</v>
      </c>
    </row>
    <row r="39" spans="2:20" ht="25.5" customHeight="1" x14ac:dyDescent="0.2">
      <c r="B39" s="1110">
        <v>14</v>
      </c>
      <c r="C39" s="1111"/>
      <c r="D39" s="194">
        <f t="shared" si="6"/>
        <v>8.9899999999999994E-2</v>
      </c>
      <c r="E39" s="1106">
        <v>100</v>
      </c>
      <c r="F39" s="1107"/>
      <c r="G39" s="1108">
        <f t="shared" si="12"/>
        <v>125.86</v>
      </c>
      <c r="H39" s="1109"/>
      <c r="I39" s="190"/>
      <c r="J39" s="1124">
        <v>14</v>
      </c>
      <c r="K39" s="1125"/>
      <c r="L39" s="196">
        <f t="shared" si="7"/>
        <v>7.3599999999999999E-2</v>
      </c>
      <c r="M39" s="1126">
        <v>100</v>
      </c>
      <c r="N39" s="1127"/>
      <c r="O39" s="1128">
        <f t="shared" si="9"/>
        <v>103.03999999999999</v>
      </c>
      <c r="P39" s="1129"/>
      <c r="Q39" s="190"/>
      <c r="S39" s="184">
        <v>40</v>
      </c>
      <c r="T39" s="185">
        <v>5.0500000000000003E-2</v>
      </c>
    </row>
    <row r="40" spans="2:20" ht="25.5" customHeight="1" x14ac:dyDescent="0.2">
      <c r="B40" s="1110">
        <v>15</v>
      </c>
      <c r="C40" s="1111"/>
      <c r="D40" s="194">
        <f t="shared" si="6"/>
        <v>8.9899999999999994E-2</v>
      </c>
      <c r="E40" s="1106">
        <v>100</v>
      </c>
      <c r="F40" s="1107"/>
      <c r="G40" s="1108">
        <f t="shared" si="12"/>
        <v>134.85</v>
      </c>
      <c r="H40" s="1109"/>
      <c r="I40" s="190"/>
      <c r="J40" s="1110">
        <v>15</v>
      </c>
      <c r="K40" s="1111"/>
      <c r="L40" s="194">
        <f t="shared" si="7"/>
        <v>7.3599999999999999E-2</v>
      </c>
      <c r="M40" s="1106">
        <v>100</v>
      </c>
      <c r="N40" s="1107"/>
      <c r="O40" s="1108">
        <f t="shared" si="9"/>
        <v>110.4</v>
      </c>
      <c r="P40" s="1109"/>
      <c r="Q40" s="190"/>
      <c r="S40" s="184">
        <v>41</v>
      </c>
      <c r="T40" s="185">
        <v>0.05</v>
      </c>
    </row>
    <row r="41" spans="2:20" ht="25.5" customHeight="1" x14ac:dyDescent="0.2">
      <c r="B41" s="1110" t="s">
        <v>403</v>
      </c>
      <c r="C41" s="1111"/>
      <c r="D41" s="194" t="s">
        <v>403</v>
      </c>
      <c r="E41" s="1106" t="s">
        <v>404</v>
      </c>
      <c r="F41" s="1107"/>
      <c r="G41" s="1108" t="s">
        <v>404</v>
      </c>
      <c r="H41" s="1109"/>
      <c r="I41" s="190"/>
      <c r="J41" s="1110" t="s">
        <v>403</v>
      </c>
      <c r="K41" s="1111"/>
      <c r="L41" s="194" t="s">
        <v>403</v>
      </c>
      <c r="M41" s="1106" t="s">
        <v>403</v>
      </c>
      <c r="N41" s="1107"/>
      <c r="O41" s="1108" t="s">
        <v>403</v>
      </c>
      <c r="P41" s="1109"/>
      <c r="Q41" s="190"/>
      <c r="S41" s="184">
        <v>42</v>
      </c>
      <c r="T41" s="185">
        <v>4.9500000000000002E-2</v>
      </c>
    </row>
    <row r="42" spans="2:20" ht="25.5" customHeight="1" x14ac:dyDescent="0.2">
      <c r="B42" s="1110">
        <v>22</v>
      </c>
      <c r="C42" s="1111"/>
      <c r="D42" s="194">
        <f>VLOOKUP($D$24,$S$4:$T$58,2,FALSE)</f>
        <v>8.9899999999999994E-2</v>
      </c>
      <c r="E42" s="1106">
        <v>100</v>
      </c>
      <c r="F42" s="1107"/>
      <c r="G42" s="1108">
        <f t="shared" ref="G42:G43" si="13">B42*D42*E42</f>
        <v>197.77999999999997</v>
      </c>
      <c r="H42" s="1109"/>
      <c r="I42" s="190"/>
      <c r="J42" s="1110">
        <v>27</v>
      </c>
      <c r="K42" s="1111"/>
      <c r="L42" s="194">
        <f>VLOOKUP($L$24,$S$4:$T$58,2,FALSE)</f>
        <v>7.3599999999999999E-2</v>
      </c>
      <c r="M42" s="1106">
        <v>100</v>
      </c>
      <c r="N42" s="1107"/>
      <c r="O42" s="1108">
        <f t="shared" si="9"/>
        <v>198.72</v>
      </c>
      <c r="P42" s="1109"/>
      <c r="Q42" s="190"/>
      <c r="S42" s="184">
        <v>43</v>
      </c>
      <c r="T42" s="185">
        <v>4.9099999999999998E-2</v>
      </c>
    </row>
    <row r="43" spans="2:20" ht="25.5" customHeight="1" x14ac:dyDescent="0.2">
      <c r="B43" s="1124">
        <v>23</v>
      </c>
      <c r="C43" s="1125"/>
      <c r="D43" s="196">
        <f>VLOOKUP($D$24,$S$4:$T$58,2,FALSE)</f>
        <v>8.9899999999999994E-2</v>
      </c>
      <c r="E43" s="1126">
        <v>100</v>
      </c>
      <c r="F43" s="1127"/>
      <c r="G43" s="1128">
        <f t="shared" si="13"/>
        <v>206.76999999999998</v>
      </c>
      <c r="H43" s="1129"/>
      <c r="I43" s="190"/>
      <c r="J43" s="1124">
        <v>28</v>
      </c>
      <c r="K43" s="1125"/>
      <c r="L43" s="196">
        <f>VLOOKUP($L$24,$S$4:$T$58,2,FALSE)</f>
        <v>7.3599999999999999E-2</v>
      </c>
      <c r="M43" s="1126">
        <v>100</v>
      </c>
      <c r="N43" s="1127"/>
      <c r="O43" s="1128">
        <f t="shared" si="9"/>
        <v>206.07999999999998</v>
      </c>
      <c r="P43" s="1129"/>
      <c r="Q43" s="190"/>
      <c r="S43" s="184">
        <v>44</v>
      </c>
      <c r="T43" s="185">
        <v>4.87E-2</v>
      </c>
    </row>
    <row r="44" spans="2:20" ht="25.5" customHeight="1" thickBot="1" x14ac:dyDescent="0.25">
      <c r="B44" s="1112"/>
      <c r="C44" s="1113"/>
      <c r="D44" s="195"/>
      <c r="E44" s="1114"/>
      <c r="F44" s="1115"/>
      <c r="G44" s="1116"/>
      <c r="H44" s="1117"/>
      <c r="I44" s="190"/>
      <c r="J44" s="1112"/>
      <c r="K44" s="1113"/>
      <c r="L44" s="195"/>
      <c r="M44" s="1114"/>
      <c r="N44" s="1115"/>
      <c r="O44" s="1116"/>
      <c r="P44" s="1117"/>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30"/>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row>
    <row r="3" spans="1:42" s="1" customFormat="1" ht="15" customHeight="1" x14ac:dyDescent="0.2">
      <c r="B3" s="147" t="s">
        <v>405</v>
      </c>
    </row>
    <row r="4" spans="1:42" ht="22.5" customHeight="1" x14ac:dyDescent="0.2">
      <c r="B4" s="1132" t="s">
        <v>406</v>
      </c>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row>
    <row r="5" spans="1:42" ht="15" customHeight="1" x14ac:dyDescent="0.2">
      <c r="B5" s="71"/>
    </row>
    <row r="6" spans="1:42" s="4" customFormat="1" ht="15" customHeight="1" x14ac:dyDescent="0.2">
      <c r="B6" s="1133" t="s">
        <v>59</v>
      </c>
      <c r="C6" s="1134"/>
      <c r="D6" s="1139" t="s">
        <v>407</v>
      </c>
      <c r="E6" s="1140"/>
      <c r="F6" s="1140"/>
      <c r="G6" s="1140"/>
      <c r="H6" s="1140"/>
      <c r="I6" s="1140"/>
      <c r="J6" s="1141"/>
      <c r="K6" s="1148" t="s">
        <v>59</v>
      </c>
      <c r="L6" s="1149"/>
      <c r="M6" s="1154" t="s">
        <v>408</v>
      </c>
      <c r="N6" s="1154"/>
      <c r="O6" s="1154"/>
      <c r="P6" s="1154"/>
      <c r="Q6" s="1154"/>
      <c r="R6" s="1154"/>
      <c r="S6" s="1154"/>
      <c r="T6" s="1154"/>
      <c r="U6" s="1154"/>
      <c r="V6" s="1154"/>
      <c r="W6" s="1154"/>
      <c r="X6" s="1154"/>
      <c r="Y6" s="1154"/>
    </row>
    <row r="7" spans="1:42" s="4" customFormat="1" ht="15" customHeight="1" x14ac:dyDescent="0.2">
      <c r="B7" s="1135"/>
      <c r="C7" s="1136"/>
      <c r="D7" s="1142"/>
      <c r="E7" s="1143"/>
      <c r="F7" s="1143"/>
      <c r="G7" s="1143"/>
      <c r="H7" s="1143"/>
      <c r="I7" s="1143"/>
      <c r="J7" s="1144"/>
      <c r="K7" s="1150"/>
      <c r="L7" s="1151"/>
      <c r="M7" s="1154"/>
      <c r="N7" s="1154"/>
      <c r="O7" s="1154"/>
      <c r="P7" s="1154"/>
      <c r="Q7" s="1154"/>
      <c r="R7" s="1154"/>
      <c r="S7" s="1154"/>
      <c r="T7" s="1154"/>
      <c r="U7" s="1154"/>
      <c r="V7" s="1154"/>
      <c r="W7" s="1154"/>
      <c r="X7" s="1154"/>
      <c r="Y7" s="1154"/>
    </row>
    <row r="8" spans="1:42" s="4" customFormat="1" ht="15" customHeight="1" x14ac:dyDescent="0.2">
      <c r="B8" s="1137"/>
      <c r="C8" s="1138"/>
      <c r="D8" s="1145"/>
      <c r="E8" s="1146"/>
      <c r="F8" s="1146"/>
      <c r="G8" s="1146"/>
      <c r="H8" s="1146"/>
      <c r="I8" s="1146"/>
      <c r="J8" s="1147"/>
      <c r="K8" s="1152"/>
      <c r="L8" s="1153"/>
      <c r="M8" s="1154"/>
      <c r="N8" s="1154"/>
      <c r="O8" s="1154"/>
      <c r="P8" s="1154"/>
      <c r="Q8" s="1154"/>
      <c r="R8" s="1154"/>
      <c r="S8" s="1154"/>
      <c r="T8" s="1154"/>
      <c r="U8" s="1154"/>
      <c r="V8" s="1154"/>
      <c r="W8" s="1154"/>
      <c r="X8" s="1154"/>
      <c r="Y8" s="1154"/>
    </row>
    <row r="9" spans="1:42" s="4" customFormat="1" ht="12" customHeight="1" x14ac:dyDescent="0.2">
      <c r="B9" s="1156" t="s">
        <v>409</v>
      </c>
      <c r="C9" s="1156"/>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2">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2">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2">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163" t="s">
        <v>419</v>
      </c>
      <c r="W16" s="1164"/>
      <c r="X16" s="1164"/>
      <c r="Y16" s="1164"/>
      <c r="Z16" s="1164"/>
      <c r="AA16" s="1164"/>
      <c r="AB16" s="1164"/>
      <c r="AC16" s="1164"/>
      <c r="AD16" s="1164"/>
      <c r="AE16" s="1164"/>
      <c r="AF16" s="1164"/>
      <c r="AG16" s="1164"/>
      <c r="AH16" s="1164"/>
      <c r="AI16" s="1164"/>
      <c r="AJ16" s="1164"/>
      <c r="AK16" s="1164"/>
      <c r="AL16" s="1164"/>
      <c r="AM16" s="1164"/>
      <c r="AN16" s="1164"/>
      <c r="AO16" s="78"/>
    </row>
    <row r="17" spans="2:41" s="4" customFormat="1" ht="15" customHeight="1" x14ac:dyDescent="0.2">
      <c r="B17" s="1148" t="s">
        <v>420</v>
      </c>
      <c r="C17" s="1156"/>
      <c r="D17" s="1156"/>
      <c r="E17" s="1156"/>
      <c r="F17" s="1156"/>
      <c r="G17" s="1156"/>
      <c r="H17" s="1156"/>
      <c r="I17" s="1156"/>
      <c r="J17" s="1156"/>
      <c r="K17" s="1156"/>
      <c r="L17" s="1156"/>
      <c r="M17" s="1149"/>
      <c r="N17" s="1166" t="s">
        <v>421</v>
      </c>
      <c r="O17" s="1167"/>
      <c r="P17" s="1167"/>
      <c r="Q17" s="1167"/>
      <c r="R17" s="1167"/>
      <c r="S17" s="1167"/>
      <c r="T17" s="1167"/>
      <c r="U17" s="1167"/>
      <c r="V17" s="1168"/>
      <c r="W17" s="1166" t="s">
        <v>422</v>
      </c>
      <c r="X17" s="1167"/>
      <c r="Y17" s="1167"/>
      <c r="Z17" s="1167"/>
      <c r="AA17" s="1167"/>
      <c r="AB17" s="1167"/>
      <c r="AC17" s="1167"/>
      <c r="AD17" s="1167"/>
      <c r="AE17" s="1168"/>
      <c r="AF17" s="1166" t="s">
        <v>423</v>
      </c>
      <c r="AG17" s="1167"/>
      <c r="AH17" s="1167"/>
      <c r="AI17" s="1167"/>
      <c r="AJ17" s="1167"/>
      <c r="AK17" s="1167"/>
      <c r="AL17" s="1167"/>
      <c r="AM17" s="1167"/>
      <c r="AN17" s="1167"/>
      <c r="AO17" s="1168"/>
    </row>
    <row r="18" spans="2:41" s="4" customFormat="1" ht="15" customHeight="1" x14ac:dyDescent="0.2">
      <c r="B18" s="1152"/>
      <c r="C18" s="1165"/>
      <c r="D18" s="1165"/>
      <c r="E18" s="1165"/>
      <c r="F18" s="1165"/>
      <c r="G18" s="1165"/>
      <c r="H18" s="1165"/>
      <c r="I18" s="1165"/>
      <c r="J18" s="1165"/>
      <c r="K18" s="1165"/>
      <c r="L18" s="1165"/>
      <c r="M18" s="1153"/>
      <c r="N18" s="1169" t="s">
        <v>424</v>
      </c>
      <c r="O18" s="1170"/>
      <c r="P18" s="1170"/>
      <c r="Q18" s="1170"/>
      <c r="R18" s="1170"/>
      <c r="S18" s="1170"/>
      <c r="T18" s="1170"/>
      <c r="U18" s="1170"/>
      <c r="V18" s="1171"/>
      <c r="W18" s="1169" t="s">
        <v>425</v>
      </c>
      <c r="X18" s="1170"/>
      <c r="Y18" s="1170"/>
      <c r="Z18" s="1170"/>
      <c r="AA18" s="1170"/>
      <c r="AB18" s="1170"/>
      <c r="AC18" s="1170"/>
      <c r="AD18" s="1170"/>
      <c r="AE18" s="1171"/>
      <c r="AF18" s="1172" t="s">
        <v>426</v>
      </c>
      <c r="AG18" s="1173"/>
      <c r="AH18" s="1173"/>
      <c r="AI18" s="1173"/>
      <c r="AJ18" s="1173"/>
      <c r="AK18" s="1173"/>
      <c r="AL18" s="1173"/>
      <c r="AM18" s="1173"/>
      <c r="AN18" s="1173"/>
      <c r="AO18" s="1174"/>
    </row>
    <row r="19" spans="2:41" s="4" customFormat="1" ht="21" customHeight="1" x14ac:dyDescent="0.2">
      <c r="B19" s="1157" t="s">
        <v>427</v>
      </c>
      <c r="C19" s="1159" t="s">
        <v>250</v>
      </c>
      <c r="D19" s="1140" t="s">
        <v>428</v>
      </c>
      <c r="E19" s="1140"/>
      <c r="F19" s="1140"/>
      <c r="G19" s="1140"/>
      <c r="H19" s="1140"/>
      <c r="I19" s="1140"/>
      <c r="J19" s="1140"/>
      <c r="K19" s="1140"/>
      <c r="L19" s="1140"/>
      <c r="M19" s="1141"/>
      <c r="N19" s="1161"/>
      <c r="O19" s="1161"/>
      <c r="P19" s="1161"/>
      <c r="Q19" s="1161"/>
      <c r="R19" s="1161"/>
      <c r="S19" s="1161"/>
      <c r="T19" s="1161"/>
      <c r="U19" s="1161"/>
      <c r="V19" s="1161"/>
      <c r="W19" s="1161"/>
      <c r="X19" s="1161"/>
      <c r="Y19" s="1161"/>
      <c r="Z19" s="1161"/>
      <c r="AA19" s="1161"/>
      <c r="AB19" s="1161"/>
      <c r="AC19" s="1161"/>
      <c r="AD19" s="1161"/>
      <c r="AE19" s="1161"/>
      <c r="AF19" s="1162"/>
      <c r="AG19" s="1162"/>
      <c r="AH19" s="1162"/>
      <c r="AI19" s="1162"/>
      <c r="AJ19" s="1162"/>
      <c r="AK19" s="1162"/>
      <c r="AL19" s="1162"/>
      <c r="AM19" s="1162"/>
      <c r="AN19" s="1162"/>
      <c r="AO19" s="1162"/>
    </row>
    <row r="20" spans="2:41" s="4" customFormat="1" ht="21" customHeight="1" x14ac:dyDescent="0.2">
      <c r="B20" s="1158"/>
      <c r="C20" s="1160"/>
      <c r="D20" s="1146"/>
      <c r="E20" s="1146"/>
      <c r="F20" s="1146"/>
      <c r="G20" s="1146"/>
      <c r="H20" s="1146"/>
      <c r="I20" s="1146"/>
      <c r="J20" s="1146"/>
      <c r="K20" s="1146"/>
      <c r="L20" s="1146"/>
      <c r="M20" s="1147"/>
      <c r="N20" s="1161"/>
      <c r="O20" s="1161"/>
      <c r="P20" s="1161"/>
      <c r="Q20" s="1161"/>
      <c r="R20" s="1161"/>
      <c r="S20" s="1161"/>
      <c r="T20" s="1161"/>
      <c r="U20" s="1161"/>
      <c r="V20" s="1161"/>
      <c r="W20" s="1161"/>
      <c r="X20" s="1161"/>
      <c r="Y20" s="1161"/>
      <c r="Z20" s="1161"/>
      <c r="AA20" s="1161"/>
      <c r="AB20" s="1161"/>
      <c r="AC20" s="1161"/>
      <c r="AD20" s="1161"/>
      <c r="AE20" s="1161"/>
      <c r="AF20" s="1162"/>
      <c r="AG20" s="1162"/>
      <c r="AH20" s="1162"/>
      <c r="AI20" s="1162"/>
      <c r="AJ20" s="1162"/>
      <c r="AK20" s="1162"/>
      <c r="AL20" s="1162"/>
      <c r="AM20" s="1162"/>
      <c r="AN20" s="1162"/>
      <c r="AO20" s="1162"/>
    </row>
    <row r="21" spans="2:41" s="4" customFormat="1" ht="15" customHeight="1" x14ac:dyDescent="0.2">
      <c r="B21" s="1175" t="s">
        <v>429</v>
      </c>
      <c r="C21" s="1159" t="s">
        <v>75</v>
      </c>
      <c r="D21" s="1140" t="s">
        <v>430</v>
      </c>
      <c r="E21" s="1140"/>
      <c r="F21" s="1140"/>
      <c r="G21" s="1140"/>
      <c r="H21" s="1140"/>
      <c r="I21" s="1140"/>
      <c r="J21" s="1140"/>
      <c r="K21" s="1140"/>
      <c r="L21" s="1140"/>
      <c r="M21" s="1141"/>
      <c r="N21" s="1161"/>
      <c r="O21" s="1161"/>
      <c r="P21" s="1161"/>
      <c r="Q21" s="1161"/>
      <c r="R21" s="1161"/>
      <c r="S21" s="1161"/>
      <c r="T21" s="1161"/>
      <c r="U21" s="1161"/>
      <c r="V21" s="1161"/>
      <c r="W21" s="1161"/>
      <c r="X21" s="1161"/>
      <c r="Y21" s="1161"/>
      <c r="Z21" s="1161"/>
      <c r="AA21" s="1161"/>
      <c r="AB21" s="1161"/>
      <c r="AC21" s="1161"/>
      <c r="AD21" s="1161"/>
      <c r="AE21" s="1161"/>
      <c r="AF21" s="1162"/>
      <c r="AG21" s="1162"/>
      <c r="AH21" s="1162"/>
      <c r="AI21" s="1162"/>
      <c r="AJ21" s="1162"/>
      <c r="AK21" s="1162"/>
      <c r="AL21" s="1162"/>
      <c r="AM21" s="1162"/>
      <c r="AN21" s="1162"/>
      <c r="AO21" s="1162"/>
    </row>
    <row r="22" spans="2:41" s="4" customFormat="1" ht="15" customHeight="1" x14ac:dyDescent="0.2">
      <c r="B22" s="1176"/>
      <c r="C22" s="1160"/>
      <c r="D22" s="1146"/>
      <c r="E22" s="1146"/>
      <c r="F22" s="1146"/>
      <c r="G22" s="1146"/>
      <c r="H22" s="1146"/>
      <c r="I22" s="1146"/>
      <c r="J22" s="1146"/>
      <c r="K22" s="1146"/>
      <c r="L22" s="1146"/>
      <c r="M22" s="1147"/>
      <c r="N22" s="1161"/>
      <c r="O22" s="1161"/>
      <c r="P22" s="1161"/>
      <c r="Q22" s="1161"/>
      <c r="R22" s="1161"/>
      <c r="S22" s="1161"/>
      <c r="T22" s="1161"/>
      <c r="U22" s="1161"/>
      <c r="V22" s="1161"/>
      <c r="W22" s="1161"/>
      <c r="X22" s="1161"/>
      <c r="Y22" s="1161"/>
      <c r="Z22" s="1161"/>
      <c r="AA22" s="1161"/>
      <c r="AB22" s="1161"/>
      <c r="AC22" s="1161"/>
      <c r="AD22" s="1161"/>
      <c r="AE22" s="1161"/>
      <c r="AF22" s="1162"/>
      <c r="AG22" s="1162"/>
      <c r="AH22" s="1162"/>
      <c r="AI22" s="1162"/>
      <c r="AJ22" s="1162"/>
      <c r="AK22" s="1162"/>
      <c r="AL22" s="1162"/>
      <c r="AM22" s="1162"/>
      <c r="AN22" s="1162"/>
      <c r="AO22" s="1162"/>
    </row>
    <row r="23" spans="2:41" s="4" customFormat="1" ht="15" customHeight="1" x14ac:dyDescent="0.2">
      <c r="B23" s="1176"/>
      <c r="C23" s="1159" t="s">
        <v>76</v>
      </c>
      <c r="D23" s="1140" t="s">
        <v>431</v>
      </c>
      <c r="E23" s="1140"/>
      <c r="F23" s="1140"/>
      <c r="G23" s="1140"/>
      <c r="H23" s="1140"/>
      <c r="I23" s="1140"/>
      <c r="J23" s="1140"/>
      <c r="K23" s="1140"/>
      <c r="L23" s="1140"/>
      <c r="M23" s="1141"/>
      <c r="N23" s="1161"/>
      <c r="O23" s="1161"/>
      <c r="P23" s="1161"/>
      <c r="Q23" s="1161"/>
      <c r="R23" s="1161"/>
      <c r="S23" s="1161"/>
      <c r="T23" s="1161"/>
      <c r="U23" s="1161"/>
      <c r="V23" s="1161"/>
      <c r="W23" s="1161"/>
      <c r="X23" s="1161"/>
      <c r="Y23" s="1161"/>
      <c r="Z23" s="1161"/>
      <c r="AA23" s="1161"/>
      <c r="AB23" s="1161"/>
      <c r="AC23" s="1161"/>
      <c r="AD23" s="1161"/>
      <c r="AE23" s="1161"/>
      <c r="AF23" s="1162"/>
      <c r="AG23" s="1162"/>
      <c r="AH23" s="1162"/>
      <c r="AI23" s="1162"/>
      <c r="AJ23" s="1162"/>
      <c r="AK23" s="1162"/>
      <c r="AL23" s="1162"/>
      <c r="AM23" s="1162"/>
      <c r="AN23" s="1162"/>
      <c r="AO23" s="1162"/>
    </row>
    <row r="24" spans="2:41" s="4" customFormat="1" ht="15" customHeight="1" x14ac:dyDescent="0.2">
      <c r="B24" s="1176"/>
      <c r="C24" s="1160"/>
      <c r="D24" s="1146"/>
      <c r="E24" s="1146"/>
      <c r="F24" s="1146"/>
      <c r="G24" s="1146"/>
      <c r="H24" s="1146"/>
      <c r="I24" s="1146"/>
      <c r="J24" s="1146"/>
      <c r="K24" s="1146"/>
      <c r="L24" s="1146"/>
      <c r="M24" s="1147"/>
      <c r="N24" s="1161"/>
      <c r="O24" s="1161"/>
      <c r="P24" s="1161"/>
      <c r="Q24" s="1161"/>
      <c r="R24" s="1161"/>
      <c r="S24" s="1161"/>
      <c r="T24" s="1161"/>
      <c r="U24" s="1161"/>
      <c r="V24" s="1161"/>
      <c r="W24" s="1161"/>
      <c r="X24" s="1161"/>
      <c r="Y24" s="1161"/>
      <c r="Z24" s="1161"/>
      <c r="AA24" s="1161"/>
      <c r="AB24" s="1161"/>
      <c r="AC24" s="1161"/>
      <c r="AD24" s="1161"/>
      <c r="AE24" s="1161"/>
      <c r="AF24" s="1162"/>
      <c r="AG24" s="1162"/>
      <c r="AH24" s="1162"/>
      <c r="AI24" s="1162"/>
      <c r="AJ24" s="1162"/>
      <c r="AK24" s="1162"/>
      <c r="AL24" s="1162"/>
      <c r="AM24" s="1162"/>
      <c r="AN24" s="1162"/>
      <c r="AO24" s="1162"/>
    </row>
    <row r="25" spans="2:41" s="4" customFormat="1" ht="15" customHeight="1" x14ac:dyDescent="0.2">
      <c r="B25" s="1176"/>
      <c r="C25" s="1159" t="s">
        <v>266</v>
      </c>
      <c r="D25" s="1140" t="s">
        <v>432</v>
      </c>
      <c r="E25" s="1140"/>
      <c r="F25" s="1140"/>
      <c r="G25" s="1140"/>
      <c r="H25" s="1140"/>
      <c r="I25" s="1140"/>
      <c r="J25" s="1140"/>
      <c r="K25" s="1140"/>
      <c r="L25" s="1140"/>
      <c r="M25" s="1141"/>
      <c r="N25" s="1161"/>
      <c r="O25" s="1161"/>
      <c r="P25" s="1161"/>
      <c r="Q25" s="1161"/>
      <c r="R25" s="1161"/>
      <c r="S25" s="1161"/>
      <c r="T25" s="1161"/>
      <c r="U25" s="1161"/>
      <c r="V25" s="1161"/>
      <c r="W25" s="1161"/>
      <c r="X25" s="1161"/>
      <c r="Y25" s="1161"/>
      <c r="Z25" s="1161"/>
      <c r="AA25" s="1161"/>
      <c r="AB25" s="1161"/>
      <c r="AC25" s="1161"/>
      <c r="AD25" s="1161"/>
      <c r="AE25" s="1161"/>
      <c r="AF25" s="1162"/>
      <c r="AG25" s="1162"/>
      <c r="AH25" s="1162"/>
      <c r="AI25" s="1162"/>
      <c r="AJ25" s="1162"/>
      <c r="AK25" s="1162"/>
      <c r="AL25" s="1162"/>
      <c r="AM25" s="1162"/>
      <c r="AN25" s="1162"/>
      <c r="AO25" s="1162"/>
    </row>
    <row r="26" spans="2:41" s="4" customFormat="1" ht="15" customHeight="1" x14ac:dyDescent="0.2">
      <c r="B26" s="1176"/>
      <c r="C26" s="1160"/>
      <c r="D26" s="1146"/>
      <c r="E26" s="1146"/>
      <c r="F26" s="1146"/>
      <c r="G26" s="1146"/>
      <c r="H26" s="1146"/>
      <c r="I26" s="1146"/>
      <c r="J26" s="1146"/>
      <c r="K26" s="1146"/>
      <c r="L26" s="1146"/>
      <c r="M26" s="1147"/>
      <c r="N26" s="1161"/>
      <c r="O26" s="1161"/>
      <c r="P26" s="1161"/>
      <c r="Q26" s="1161"/>
      <c r="R26" s="1161"/>
      <c r="S26" s="1161"/>
      <c r="T26" s="1161"/>
      <c r="U26" s="1161"/>
      <c r="V26" s="1161"/>
      <c r="W26" s="1161"/>
      <c r="X26" s="1161"/>
      <c r="Y26" s="1161"/>
      <c r="Z26" s="1161"/>
      <c r="AA26" s="1161"/>
      <c r="AB26" s="1161"/>
      <c r="AC26" s="1161"/>
      <c r="AD26" s="1161"/>
      <c r="AE26" s="1161"/>
      <c r="AF26" s="1162"/>
      <c r="AG26" s="1162"/>
      <c r="AH26" s="1162"/>
      <c r="AI26" s="1162"/>
      <c r="AJ26" s="1162"/>
      <c r="AK26" s="1162"/>
      <c r="AL26" s="1162"/>
      <c r="AM26" s="1162"/>
      <c r="AN26" s="1162"/>
      <c r="AO26" s="1162"/>
    </row>
    <row r="27" spans="2:41" s="4" customFormat="1" ht="15" customHeight="1" x14ac:dyDescent="0.2">
      <c r="B27" s="1176"/>
      <c r="C27" s="1159" t="s">
        <v>78</v>
      </c>
      <c r="D27" s="1140" t="s">
        <v>433</v>
      </c>
      <c r="E27" s="1140"/>
      <c r="F27" s="1140"/>
      <c r="G27" s="1140"/>
      <c r="H27" s="1140"/>
      <c r="I27" s="1140"/>
      <c r="J27" s="1140"/>
      <c r="K27" s="1140"/>
      <c r="L27" s="1140"/>
      <c r="M27" s="1141"/>
      <c r="N27" s="1161"/>
      <c r="O27" s="1161"/>
      <c r="P27" s="1161"/>
      <c r="Q27" s="1161"/>
      <c r="R27" s="1161"/>
      <c r="S27" s="1161"/>
      <c r="T27" s="1161"/>
      <c r="U27" s="1161"/>
      <c r="V27" s="1161"/>
      <c r="W27" s="1161"/>
      <c r="X27" s="1161"/>
      <c r="Y27" s="1161"/>
      <c r="Z27" s="1161"/>
      <c r="AA27" s="1161"/>
      <c r="AB27" s="1161"/>
      <c r="AC27" s="1161"/>
      <c r="AD27" s="1161"/>
      <c r="AE27" s="1161"/>
      <c r="AF27" s="1162"/>
      <c r="AG27" s="1162"/>
      <c r="AH27" s="1162"/>
      <c r="AI27" s="1162"/>
      <c r="AJ27" s="1162"/>
      <c r="AK27" s="1162"/>
      <c r="AL27" s="1162"/>
      <c r="AM27" s="1162"/>
      <c r="AN27" s="1162"/>
      <c r="AO27" s="1162"/>
    </row>
    <row r="28" spans="2:41" s="4" customFormat="1" ht="15" customHeight="1" x14ac:dyDescent="0.2">
      <c r="B28" s="1176"/>
      <c r="C28" s="1160"/>
      <c r="D28" s="1146"/>
      <c r="E28" s="1146"/>
      <c r="F28" s="1146"/>
      <c r="G28" s="1146"/>
      <c r="H28" s="1146"/>
      <c r="I28" s="1146"/>
      <c r="J28" s="1146"/>
      <c r="K28" s="1146"/>
      <c r="L28" s="1146"/>
      <c r="M28" s="1147"/>
      <c r="N28" s="1161"/>
      <c r="O28" s="1161"/>
      <c r="P28" s="1161"/>
      <c r="Q28" s="1161"/>
      <c r="R28" s="1161"/>
      <c r="S28" s="1161"/>
      <c r="T28" s="1161"/>
      <c r="U28" s="1161"/>
      <c r="V28" s="1161"/>
      <c r="W28" s="1161"/>
      <c r="X28" s="1161"/>
      <c r="Y28" s="1161"/>
      <c r="Z28" s="1161"/>
      <c r="AA28" s="1161"/>
      <c r="AB28" s="1161"/>
      <c r="AC28" s="1161"/>
      <c r="AD28" s="1161"/>
      <c r="AE28" s="1161"/>
      <c r="AF28" s="1162"/>
      <c r="AG28" s="1162"/>
      <c r="AH28" s="1162"/>
      <c r="AI28" s="1162"/>
      <c r="AJ28" s="1162"/>
      <c r="AK28" s="1162"/>
      <c r="AL28" s="1162"/>
      <c r="AM28" s="1162"/>
      <c r="AN28" s="1162"/>
      <c r="AO28" s="1162"/>
    </row>
    <row r="29" spans="2:41" s="4" customFormat="1" ht="15" customHeight="1" x14ac:dyDescent="0.2">
      <c r="B29" s="1176"/>
      <c r="C29" s="1159" t="s">
        <v>79</v>
      </c>
      <c r="D29" s="1140" t="s">
        <v>434</v>
      </c>
      <c r="E29" s="1140"/>
      <c r="F29" s="1140"/>
      <c r="G29" s="1140"/>
      <c r="H29" s="1140"/>
      <c r="I29" s="1140"/>
      <c r="J29" s="1140"/>
      <c r="K29" s="1140"/>
      <c r="L29" s="1140"/>
      <c r="M29" s="1141"/>
      <c r="N29" s="1161"/>
      <c r="O29" s="1161"/>
      <c r="P29" s="1161"/>
      <c r="Q29" s="1161"/>
      <c r="R29" s="1161"/>
      <c r="S29" s="1161"/>
      <c r="T29" s="1161"/>
      <c r="U29" s="1161"/>
      <c r="V29" s="1161"/>
      <c r="W29" s="1161"/>
      <c r="X29" s="1161"/>
      <c r="Y29" s="1161"/>
      <c r="Z29" s="1161"/>
      <c r="AA29" s="1161"/>
      <c r="AB29" s="1161"/>
      <c r="AC29" s="1161"/>
      <c r="AD29" s="1161"/>
      <c r="AE29" s="1161"/>
      <c r="AF29" s="1162"/>
      <c r="AG29" s="1162"/>
      <c r="AH29" s="1162"/>
      <c r="AI29" s="1162"/>
      <c r="AJ29" s="1162"/>
      <c r="AK29" s="1162"/>
      <c r="AL29" s="1162"/>
      <c r="AM29" s="1162"/>
      <c r="AN29" s="1162"/>
      <c r="AO29" s="1162"/>
    </row>
    <row r="30" spans="2:41" s="4" customFormat="1" ht="15" customHeight="1" x14ac:dyDescent="0.2">
      <c r="B30" s="1176"/>
      <c r="C30" s="1160"/>
      <c r="D30" s="1146"/>
      <c r="E30" s="1146"/>
      <c r="F30" s="1146"/>
      <c r="G30" s="1146"/>
      <c r="H30" s="1146"/>
      <c r="I30" s="1146"/>
      <c r="J30" s="1146"/>
      <c r="K30" s="1146"/>
      <c r="L30" s="1146"/>
      <c r="M30" s="1147"/>
      <c r="N30" s="1161"/>
      <c r="O30" s="1161"/>
      <c r="P30" s="1161"/>
      <c r="Q30" s="1161"/>
      <c r="R30" s="1161"/>
      <c r="S30" s="1161"/>
      <c r="T30" s="1161"/>
      <c r="U30" s="1161"/>
      <c r="V30" s="1161"/>
      <c r="W30" s="1161"/>
      <c r="X30" s="1161"/>
      <c r="Y30" s="1161"/>
      <c r="Z30" s="1161"/>
      <c r="AA30" s="1161"/>
      <c r="AB30" s="1161"/>
      <c r="AC30" s="1161"/>
      <c r="AD30" s="1161"/>
      <c r="AE30" s="1161"/>
      <c r="AF30" s="1162"/>
      <c r="AG30" s="1162"/>
      <c r="AH30" s="1162"/>
      <c r="AI30" s="1162"/>
      <c r="AJ30" s="1162"/>
      <c r="AK30" s="1162"/>
      <c r="AL30" s="1162"/>
      <c r="AM30" s="1162"/>
      <c r="AN30" s="1162"/>
      <c r="AO30" s="1162"/>
    </row>
    <row r="31" spans="2:41" s="4" customFormat="1" ht="15" customHeight="1" x14ac:dyDescent="0.2">
      <c r="B31" s="1176"/>
      <c r="C31" s="1159" t="s">
        <v>276</v>
      </c>
      <c r="D31" s="1140" t="s">
        <v>435</v>
      </c>
      <c r="E31" s="1140"/>
      <c r="F31" s="1140"/>
      <c r="G31" s="1140"/>
      <c r="H31" s="1140"/>
      <c r="I31" s="1140"/>
      <c r="J31" s="1140"/>
      <c r="K31" s="1140"/>
      <c r="L31" s="1140"/>
      <c r="M31" s="1141"/>
      <c r="N31" s="1161"/>
      <c r="O31" s="1161"/>
      <c r="P31" s="1161"/>
      <c r="Q31" s="1161"/>
      <c r="R31" s="1161"/>
      <c r="S31" s="1161"/>
      <c r="T31" s="1161"/>
      <c r="U31" s="1161"/>
      <c r="V31" s="1161"/>
      <c r="W31" s="1161"/>
      <c r="X31" s="1161"/>
      <c r="Y31" s="1161"/>
      <c r="Z31" s="1161"/>
      <c r="AA31" s="1161"/>
      <c r="AB31" s="1161"/>
      <c r="AC31" s="1161"/>
      <c r="AD31" s="1161"/>
      <c r="AE31" s="1161"/>
      <c r="AF31" s="1162"/>
      <c r="AG31" s="1162"/>
      <c r="AH31" s="1162"/>
      <c r="AI31" s="1162"/>
      <c r="AJ31" s="1162"/>
      <c r="AK31" s="1162"/>
      <c r="AL31" s="1162"/>
      <c r="AM31" s="1162"/>
      <c r="AN31" s="1162"/>
      <c r="AO31" s="1162"/>
    </row>
    <row r="32" spans="2:41" s="4" customFormat="1" ht="15" customHeight="1" x14ac:dyDescent="0.2">
      <c r="B32" s="1177"/>
      <c r="C32" s="1160"/>
      <c r="D32" s="1146"/>
      <c r="E32" s="1146"/>
      <c r="F32" s="1146"/>
      <c r="G32" s="1146"/>
      <c r="H32" s="1146"/>
      <c r="I32" s="1146"/>
      <c r="J32" s="1146"/>
      <c r="K32" s="1146"/>
      <c r="L32" s="1146"/>
      <c r="M32" s="1147"/>
      <c r="N32" s="1161"/>
      <c r="O32" s="1161"/>
      <c r="P32" s="1161"/>
      <c r="Q32" s="1161"/>
      <c r="R32" s="1161"/>
      <c r="S32" s="1161"/>
      <c r="T32" s="1161"/>
      <c r="U32" s="1161"/>
      <c r="V32" s="1161"/>
      <c r="W32" s="1161"/>
      <c r="X32" s="1161"/>
      <c r="Y32" s="1161"/>
      <c r="Z32" s="1161"/>
      <c r="AA32" s="1161"/>
      <c r="AB32" s="1161"/>
      <c r="AC32" s="1161"/>
      <c r="AD32" s="1161"/>
      <c r="AE32" s="1161"/>
      <c r="AF32" s="1162"/>
      <c r="AG32" s="1162"/>
      <c r="AH32" s="1162"/>
      <c r="AI32" s="1162"/>
      <c r="AJ32" s="1162"/>
      <c r="AK32" s="1162"/>
      <c r="AL32" s="1162"/>
      <c r="AM32" s="1162"/>
      <c r="AN32" s="1162"/>
      <c r="AO32" s="1162"/>
    </row>
    <row r="33" spans="1:42" s="4" customFormat="1" x14ac:dyDescent="0.2">
      <c r="B33" s="1156" t="s">
        <v>436</v>
      </c>
      <c r="C33" s="1156"/>
      <c r="D33" s="1203" t="s">
        <v>437</v>
      </c>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row>
    <row r="34" spans="1:42" s="4" customFormat="1" ht="25.5" customHeight="1" x14ac:dyDescent="0.2">
      <c r="B34" s="72"/>
      <c r="C34" s="72"/>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48" t="s">
        <v>441</v>
      </c>
      <c r="C38" s="1156"/>
      <c r="D38" s="1156"/>
      <c r="E38" s="1156"/>
      <c r="F38" s="1156"/>
      <c r="G38" s="1149"/>
      <c r="H38" s="1148" t="s">
        <v>442</v>
      </c>
      <c r="I38" s="1156"/>
      <c r="J38" s="1156"/>
      <c r="K38" s="1156"/>
      <c r="L38" s="1208" t="s">
        <v>443</v>
      </c>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9"/>
      <c r="AJ38" s="1148" t="s">
        <v>444</v>
      </c>
      <c r="AK38" s="1156"/>
      <c r="AL38" s="1156"/>
      <c r="AM38" s="1156"/>
      <c r="AN38" s="1156"/>
      <c r="AO38" s="1149"/>
    </row>
    <row r="39" spans="1:42" s="4" customFormat="1" ht="15" customHeight="1" x14ac:dyDescent="0.2">
      <c r="B39" s="1150"/>
      <c r="C39" s="1178"/>
      <c r="D39" s="1178"/>
      <c r="E39" s="1178"/>
      <c r="F39" s="1178"/>
      <c r="G39" s="1151"/>
      <c r="H39" s="1150"/>
      <c r="I39" s="1178"/>
      <c r="J39" s="1178"/>
      <c r="K39" s="1151"/>
      <c r="L39" s="1179" t="s">
        <v>445</v>
      </c>
      <c r="M39" s="1180"/>
      <c r="N39" s="1180"/>
      <c r="O39" s="1181"/>
      <c r="P39" s="1185" t="s">
        <v>446</v>
      </c>
      <c r="Q39" s="1186"/>
      <c r="R39" s="1186"/>
      <c r="S39" s="1186"/>
      <c r="T39" s="1186"/>
      <c r="U39" s="1186"/>
      <c r="V39" s="1186"/>
      <c r="W39" s="1187"/>
      <c r="X39" s="1188" t="s">
        <v>447</v>
      </c>
      <c r="Y39" s="1189"/>
      <c r="Z39" s="1189"/>
      <c r="AA39" s="1190"/>
      <c r="AB39" s="1191" t="s">
        <v>448</v>
      </c>
      <c r="AC39" s="1192"/>
      <c r="AD39" s="1192"/>
      <c r="AE39" s="1193"/>
      <c r="AF39" s="1182" t="s">
        <v>165</v>
      </c>
      <c r="AG39" s="1183"/>
      <c r="AH39" s="1183"/>
      <c r="AI39" s="1184"/>
      <c r="AJ39" s="1150"/>
      <c r="AK39" s="1178"/>
      <c r="AL39" s="1178"/>
      <c r="AM39" s="1178"/>
      <c r="AN39" s="1178"/>
      <c r="AO39" s="1151"/>
    </row>
    <row r="40" spans="1:42" s="4" customFormat="1" ht="15" customHeight="1" x14ac:dyDescent="0.2">
      <c r="B40" s="1150"/>
      <c r="C40" s="1178"/>
      <c r="D40" s="1178"/>
      <c r="E40" s="1178"/>
      <c r="F40" s="1178"/>
      <c r="G40" s="1151"/>
      <c r="H40" s="1194" t="s">
        <v>449</v>
      </c>
      <c r="I40" s="1195"/>
      <c r="J40" s="1195"/>
      <c r="K40" s="1196"/>
      <c r="L40" s="1182"/>
      <c r="M40" s="1183"/>
      <c r="N40" s="1183"/>
      <c r="O40" s="1184"/>
      <c r="P40" s="1148" t="s">
        <v>450</v>
      </c>
      <c r="Q40" s="1156"/>
      <c r="R40" s="1156"/>
      <c r="S40" s="1149"/>
      <c r="T40" s="1205" t="s">
        <v>451</v>
      </c>
      <c r="U40" s="1206"/>
      <c r="V40" s="1206"/>
      <c r="W40" s="1207"/>
      <c r="X40" s="1188"/>
      <c r="Y40" s="1189"/>
      <c r="Z40" s="1189"/>
      <c r="AA40" s="1190"/>
      <c r="AB40" s="1191"/>
      <c r="AC40" s="1192"/>
      <c r="AD40" s="1192"/>
      <c r="AE40" s="1193"/>
      <c r="AF40" s="1182"/>
      <c r="AG40" s="1183"/>
      <c r="AH40" s="1183"/>
      <c r="AI40" s="1184"/>
      <c r="AJ40" s="1150"/>
      <c r="AK40" s="1178"/>
      <c r="AL40" s="1178"/>
      <c r="AM40" s="1178"/>
      <c r="AN40" s="1178"/>
      <c r="AO40" s="1151"/>
    </row>
    <row r="41" spans="1:42" s="4" customFormat="1" ht="15" customHeight="1" x14ac:dyDescent="0.2">
      <c r="B41" s="1152"/>
      <c r="C41" s="1165"/>
      <c r="D41" s="1165"/>
      <c r="E41" s="1165"/>
      <c r="F41" s="1165"/>
      <c r="G41" s="1153"/>
      <c r="H41" s="1197"/>
      <c r="I41" s="1198"/>
      <c r="J41" s="1198"/>
      <c r="K41" s="1199"/>
      <c r="L41" s="1200" t="s">
        <v>452</v>
      </c>
      <c r="M41" s="1201"/>
      <c r="N41" s="1201"/>
      <c r="O41" s="1202"/>
      <c r="P41" s="1200" t="s">
        <v>453</v>
      </c>
      <c r="Q41" s="1201"/>
      <c r="R41" s="1201"/>
      <c r="S41" s="1202"/>
      <c r="T41" s="1152" t="s">
        <v>454</v>
      </c>
      <c r="U41" s="1165"/>
      <c r="V41" s="1165"/>
      <c r="W41" s="1153"/>
      <c r="X41" s="1152" t="s">
        <v>455</v>
      </c>
      <c r="Y41" s="1165"/>
      <c r="Z41" s="1165"/>
      <c r="AA41" s="1153"/>
      <c r="AB41" s="1152" t="s">
        <v>456</v>
      </c>
      <c r="AC41" s="1165"/>
      <c r="AD41" s="1165"/>
      <c r="AE41" s="1153"/>
      <c r="AF41" s="1152" t="s">
        <v>457</v>
      </c>
      <c r="AG41" s="1165"/>
      <c r="AH41" s="1165"/>
      <c r="AI41" s="1153"/>
      <c r="AJ41" s="1152"/>
      <c r="AK41" s="1165"/>
      <c r="AL41" s="1165"/>
      <c r="AM41" s="1165"/>
      <c r="AN41" s="1165"/>
      <c r="AO41" s="1153"/>
    </row>
    <row r="42" spans="1:42" s="4" customFormat="1" ht="27.75" customHeight="1" x14ac:dyDescent="0.2">
      <c r="A42" s="72"/>
      <c r="B42" s="1210" t="s">
        <v>458</v>
      </c>
      <c r="C42" s="1211"/>
      <c r="D42" s="1211"/>
      <c r="E42" s="1211"/>
      <c r="F42" s="1211"/>
      <c r="G42" s="1212"/>
      <c r="H42" s="1213" t="str">
        <f>IF(L42="","",L42+X42+AB42+AF42+P42+T42)</f>
        <v/>
      </c>
      <c r="I42" s="1214"/>
      <c r="J42" s="1214"/>
      <c r="K42" s="1215"/>
      <c r="L42" s="1216"/>
      <c r="M42" s="1217"/>
      <c r="N42" s="1217"/>
      <c r="O42" s="1218"/>
      <c r="P42" s="1219"/>
      <c r="Q42" s="1220"/>
      <c r="R42" s="1220"/>
      <c r="S42" s="1221"/>
      <c r="T42" s="1219"/>
      <c r="U42" s="1220"/>
      <c r="V42" s="1220"/>
      <c r="W42" s="1221"/>
      <c r="X42" s="1216"/>
      <c r="Y42" s="1217"/>
      <c r="Z42" s="1217"/>
      <c r="AA42" s="1218"/>
      <c r="AB42" s="1216"/>
      <c r="AC42" s="1217"/>
      <c r="AD42" s="1217"/>
      <c r="AE42" s="1218"/>
      <c r="AF42" s="1219"/>
      <c r="AG42" s="1220"/>
      <c r="AH42" s="1220"/>
      <c r="AI42" s="1221"/>
      <c r="AJ42" s="1222"/>
      <c r="AK42" s="1223"/>
      <c r="AL42" s="1223"/>
      <c r="AM42" s="1223"/>
      <c r="AN42" s="82" t="s">
        <v>459</v>
      </c>
      <c r="AO42" s="83"/>
      <c r="AP42" s="72"/>
    </row>
    <row r="43" spans="1:42" s="4" customFormat="1" ht="27.75" customHeight="1" x14ac:dyDescent="0.2">
      <c r="A43" s="72"/>
      <c r="B43" s="84"/>
      <c r="C43" s="1224" t="s">
        <v>460</v>
      </c>
      <c r="D43" s="1225"/>
      <c r="E43" s="1225"/>
      <c r="F43" s="1225"/>
      <c r="G43" s="1226"/>
      <c r="H43" s="1213" t="str">
        <f>IF(L43="","",L43+X43+AB43+AF43+P43+T43)</f>
        <v/>
      </c>
      <c r="I43" s="1214"/>
      <c r="J43" s="1214"/>
      <c r="K43" s="1215"/>
      <c r="L43" s="1216"/>
      <c r="M43" s="1217"/>
      <c r="N43" s="1217"/>
      <c r="O43" s="1218"/>
      <c r="P43" s="1219"/>
      <c r="Q43" s="1220"/>
      <c r="R43" s="1220"/>
      <c r="S43" s="1221"/>
      <c r="T43" s="1219"/>
      <c r="U43" s="1220"/>
      <c r="V43" s="1220"/>
      <c r="W43" s="1221"/>
      <c r="X43" s="1216"/>
      <c r="Y43" s="1217"/>
      <c r="Z43" s="1217"/>
      <c r="AA43" s="1218"/>
      <c r="AB43" s="1216"/>
      <c r="AC43" s="1217"/>
      <c r="AD43" s="1217"/>
      <c r="AE43" s="1218"/>
      <c r="AF43" s="1219"/>
      <c r="AG43" s="1220"/>
      <c r="AH43" s="1220"/>
      <c r="AI43" s="1221"/>
      <c r="AJ43" s="1222"/>
      <c r="AK43" s="1223"/>
      <c r="AL43" s="1223"/>
      <c r="AM43" s="1223"/>
      <c r="AN43" s="82" t="s">
        <v>459</v>
      </c>
      <c r="AO43" s="83"/>
      <c r="AP43" s="72"/>
    </row>
    <row r="44" spans="1:42" s="4" customFormat="1" ht="11.25" customHeight="1" x14ac:dyDescent="0.2">
      <c r="A44" s="72"/>
      <c r="B44" s="1210" t="s">
        <v>461</v>
      </c>
      <c r="C44" s="1264"/>
      <c r="D44" s="1264"/>
      <c r="E44" s="1264"/>
      <c r="F44" s="1264"/>
      <c r="G44" s="1265"/>
      <c r="H44" s="1269" t="str">
        <f>IF(L44="","",L44)</f>
        <v/>
      </c>
      <c r="I44" s="1270"/>
      <c r="J44" s="1270"/>
      <c r="K44" s="1271"/>
      <c r="L44" s="1269" t="str">
        <f>IF(AJ45="","",(ROUNDDOWN(AJ45*1/15,-3)))</f>
        <v/>
      </c>
      <c r="M44" s="1270"/>
      <c r="N44" s="1270"/>
      <c r="O44" s="1271"/>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2">
      <c r="A45" s="72"/>
      <c r="B45" s="1266"/>
      <c r="C45" s="1267"/>
      <c r="D45" s="1267"/>
      <c r="E45" s="1267"/>
      <c r="F45" s="1267"/>
      <c r="G45" s="1268"/>
      <c r="H45" s="1272"/>
      <c r="I45" s="1273"/>
      <c r="J45" s="1273"/>
      <c r="K45" s="1274"/>
      <c r="L45" s="1272"/>
      <c r="M45" s="1273"/>
      <c r="N45" s="1273"/>
      <c r="O45" s="1274"/>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241"/>
      <c r="AK45" s="1242"/>
      <c r="AL45" s="1242"/>
      <c r="AM45" s="1242"/>
      <c r="AN45" s="1242"/>
      <c r="AO45" s="86" t="s">
        <v>463</v>
      </c>
      <c r="AP45" s="72"/>
    </row>
    <row r="46" spans="1:42" s="4" customFormat="1" ht="15" customHeight="1" x14ac:dyDescent="0.2">
      <c r="A46" s="72"/>
      <c r="B46" s="87"/>
      <c r="C46" s="1205" t="s">
        <v>460</v>
      </c>
      <c r="D46" s="1206"/>
      <c r="E46" s="1206"/>
      <c r="F46" s="1206"/>
      <c r="G46" s="1207"/>
      <c r="H46" s="1246" t="str">
        <f>IF(L46="","",L46)</f>
        <v/>
      </c>
      <c r="I46" s="1247"/>
      <c r="J46" s="1247"/>
      <c r="K46" s="1248"/>
      <c r="L46" s="1246" t="str">
        <f>IF(AJ47="","",(ROUNDDOWN(AJ47*1/15,-3)))</f>
        <v/>
      </c>
      <c r="M46" s="1247"/>
      <c r="N46" s="1247"/>
      <c r="O46" s="1248"/>
      <c r="P46" s="1252"/>
      <c r="Q46" s="1253"/>
      <c r="R46" s="1253"/>
      <c r="S46" s="1254"/>
      <c r="T46" s="1252"/>
      <c r="U46" s="1253"/>
      <c r="V46" s="1253"/>
      <c r="W46" s="1254"/>
      <c r="X46" s="1258"/>
      <c r="Y46" s="1259"/>
      <c r="Z46" s="1259"/>
      <c r="AA46" s="1260"/>
      <c r="AB46" s="1258"/>
      <c r="AC46" s="1259"/>
      <c r="AD46" s="1259"/>
      <c r="AE46" s="1260"/>
      <c r="AF46" s="1252"/>
      <c r="AG46" s="1253"/>
      <c r="AH46" s="1253"/>
      <c r="AI46" s="1254"/>
      <c r="AJ46" s="1275" t="s">
        <v>462</v>
      </c>
      <c r="AK46" s="1276"/>
      <c r="AL46" s="1276"/>
      <c r="AM46" s="1276"/>
      <c r="AN46" s="1276"/>
      <c r="AO46" s="88"/>
      <c r="AP46" s="72"/>
    </row>
    <row r="47" spans="1:42" s="4" customFormat="1" ht="15" customHeight="1" thickBot="1" x14ac:dyDescent="0.25">
      <c r="A47" s="72"/>
      <c r="B47" s="89"/>
      <c r="C47" s="1243"/>
      <c r="D47" s="1244"/>
      <c r="E47" s="1244"/>
      <c r="F47" s="1244"/>
      <c r="G47" s="1245"/>
      <c r="H47" s="1249"/>
      <c r="I47" s="1250"/>
      <c r="J47" s="1250"/>
      <c r="K47" s="1251"/>
      <c r="L47" s="1249"/>
      <c r="M47" s="1250"/>
      <c r="N47" s="1250"/>
      <c r="O47" s="1251"/>
      <c r="P47" s="1255"/>
      <c r="Q47" s="1256"/>
      <c r="R47" s="1256"/>
      <c r="S47" s="1257"/>
      <c r="T47" s="1255"/>
      <c r="U47" s="1256"/>
      <c r="V47" s="1256"/>
      <c r="W47" s="1257"/>
      <c r="X47" s="1261"/>
      <c r="Y47" s="1262"/>
      <c r="Z47" s="1262"/>
      <c r="AA47" s="1263"/>
      <c r="AB47" s="1261"/>
      <c r="AC47" s="1262"/>
      <c r="AD47" s="1262"/>
      <c r="AE47" s="1263"/>
      <c r="AF47" s="1255"/>
      <c r="AG47" s="1256"/>
      <c r="AH47" s="1256"/>
      <c r="AI47" s="1257"/>
      <c r="AJ47" s="1277"/>
      <c r="AK47" s="1278"/>
      <c r="AL47" s="1278"/>
      <c r="AM47" s="1278"/>
      <c r="AN47" s="1278"/>
      <c r="AO47" s="90" t="s">
        <v>463</v>
      </c>
      <c r="AP47" s="72"/>
    </row>
    <row r="48" spans="1:42" ht="27.75" customHeight="1" thickTop="1" x14ac:dyDescent="0.2">
      <c r="A48" s="72"/>
      <c r="B48" s="1279" t="s">
        <v>464</v>
      </c>
      <c r="C48" s="1165"/>
      <c r="D48" s="1165"/>
      <c r="E48" s="1165"/>
      <c r="F48" s="1165"/>
      <c r="G48" s="1153"/>
      <c r="H48" s="1280" t="str">
        <f>IF(H42="","",SUM(L48:T48))</f>
        <v/>
      </c>
      <c r="I48" s="1281"/>
      <c r="J48" s="1281"/>
      <c r="K48" s="1282"/>
      <c r="L48" s="1280" t="str">
        <f>IF(L42="","",SUM(L42,L44))</f>
        <v/>
      </c>
      <c r="M48" s="1281"/>
      <c r="N48" s="1281"/>
      <c r="O48" s="1282"/>
      <c r="P48" s="1280" t="str">
        <f>IF(P42="","",SUM(P42))</f>
        <v/>
      </c>
      <c r="Q48" s="1281"/>
      <c r="R48" s="1281"/>
      <c r="S48" s="1282"/>
      <c r="T48" s="1280" t="str">
        <f>IF(T42="","",SUM(T42))</f>
        <v/>
      </c>
      <c r="U48" s="1281"/>
      <c r="V48" s="1281"/>
      <c r="W48" s="1282"/>
      <c r="X48" s="1280" t="str">
        <f>IF(X42="","",SUM(X42))</f>
        <v/>
      </c>
      <c r="Y48" s="1281"/>
      <c r="Z48" s="1281"/>
      <c r="AA48" s="1282"/>
      <c r="AB48" s="1280" t="str">
        <f>IF(AB42="","",SUM(AB42))</f>
        <v/>
      </c>
      <c r="AC48" s="1281"/>
      <c r="AD48" s="1281"/>
      <c r="AE48" s="1282"/>
      <c r="AF48" s="1280" t="str">
        <f>IF(AF42="","",SUM(AF42))</f>
        <v/>
      </c>
      <c r="AG48" s="1281"/>
      <c r="AH48" s="1281"/>
      <c r="AI48" s="1282"/>
      <c r="AJ48" s="1283"/>
      <c r="AK48" s="1284"/>
      <c r="AL48" s="1284"/>
      <c r="AM48" s="1284"/>
      <c r="AN48" s="1284"/>
      <c r="AO48" s="1285"/>
      <c r="AP48" s="72"/>
    </row>
    <row r="49" spans="1:42" s="4" customFormat="1" ht="27" customHeight="1" x14ac:dyDescent="0.2">
      <c r="A49" s="72"/>
      <c r="B49" s="84"/>
      <c r="C49" s="1224" t="s">
        <v>460</v>
      </c>
      <c r="D49" s="1225"/>
      <c r="E49" s="1225"/>
      <c r="F49" s="1225"/>
      <c r="G49" s="1226"/>
      <c r="H49" s="1272" t="str">
        <f>IF(H43="","",SUM(L49:T49))</f>
        <v/>
      </c>
      <c r="I49" s="1273"/>
      <c r="J49" s="1273"/>
      <c r="K49" s="1274"/>
      <c r="L49" s="1272" t="str">
        <f>IF(L43="","",SUM(L43,L46))</f>
        <v/>
      </c>
      <c r="M49" s="1273"/>
      <c r="N49" s="1273"/>
      <c r="O49" s="1274"/>
      <c r="P49" s="1286" t="str">
        <f>IF(P43="","",SUM(P43))</f>
        <v/>
      </c>
      <c r="Q49" s="1287"/>
      <c r="R49" s="1287"/>
      <c r="S49" s="1288"/>
      <c r="T49" s="1286" t="str">
        <f>IF(T43="","",SUM(T43))</f>
        <v/>
      </c>
      <c r="U49" s="1287"/>
      <c r="V49" s="1287"/>
      <c r="W49" s="1288"/>
      <c r="X49" s="1213" t="str">
        <f>IF(X43="","",SUM(X43))</f>
        <v/>
      </c>
      <c r="Y49" s="1214"/>
      <c r="Z49" s="1214"/>
      <c r="AA49" s="1215"/>
      <c r="AB49" s="1213" t="str">
        <f>IF(AB43="","",SUM(AB43))</f>
        <v/>
      </c>
      <c r="AC49" s="1214"/>
      <c r="AD49" s="1214"/>
      <c r="AE49" s="1215"/>
      <c r="AF49" s="1286" t="str">
        <f>IF(AF43="","",SUM(AF43))</f>
        <v/>
      </c>
      <c r="AG49" s="1287"/>
      <c r="AH49" s="1287"/>
      <c r="AI49" s="1288"/>
      <c r="AJ49" s="1185"/>
      <c r="AK49" s="1186"/>
      <c r="AL49" s="1186"/>
      <c r="AM49" s="1186"/>
      <c r="AN49" s="1186"/>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48"/>
      <c r="C52" s="1156"/>
      <c r="D52" s="1156"/>
      <c r="E52" s="1156"/>
      <c r="F52" s="1156"/>
      <c r="G52" s="1156"/>
      <c r="H52" s="1156"/>
      <c r="I52" s="1156"/>
      <c r="J52" s="1156"/>
      <c r="K52" s="1156"/>
      <c r="L52" s="1156"/>
      <c r="M52" s="1156"/>
      <c r="N52" s="1156"/>
      <c r="O52" s="1156"/>
      <c r="P52" s="1156"/>
      <c r="Q52" s="1149"/>
      <c r="R52" s="1148" t="s">
        <v>466</v>
      </c>
      <c r="S52" s="1156"/>
      <c r="T52" s="1156"/>
      <c r="U52" s="1307" t="s">
        <v>443</v>
      </c>
      <c r="V52" s="1208"/>
      <c r="W52" s="1208"/>
      <c r="X52" s="1208"/>
      <c r="Y52" s="1208"/>
      <c r="Z52" s="1208"/>
      <c r="AA52" s="1208"/>
      <c r="AB52" s="1208"/>
      <c r="AC52" s="1208"/>
      <c r="AD52" s="1208"/>
      <c r="AE52" s="1208"/>
      <c r="AF52" s="1209"/>
      <c r="AG52" s="1308" t="s">
        <v>467</v>
      </c>
      <c r="AH52" s="1308"/>
      <c r="AI52" s="1308"/>
      <c r="AJ52" s="1308"/>
      <c r="AK52" s="1308"/>
    </row>
    <row r="53" spans="1:42" s="4" customFormat="1" ht="15" customHeight="1" x14ac:dyDescent="0.2">
      <c r="B53" s="1150"/>
      <c r="C53" s="1178"/>
      <c r="D53" s="1178"/>
      <c r="E53" s="1178"/>
      <c r="F53" s="1178"/>
      <c r="G53" s="1178"/>
      <c r="H53" s="1178"/>
      <c r="I53" s="1178"/>
      <c r="J53" s="1178"/>
      <c r="K53" s="1178"/>
      <c r="L53" s="1178"/>
      <c r="M53" s="1178"/>
      <c r="N53" s="1178"/>
      <c r="O53" s="1178"/>
      <c r="P53" s="1178"/>
      <c r="Q53" s="1151"/>
      <c r="R53" s="1150"/>
      <c r="S53" s="1178"/>
      <c r="T53" s="1178"/>
      <c r="U53" s="1308" t="s">
        <v>445</v>
      </c>
      <c r="V53" s="1308"/>
      <c r="W53" s="1308"/>
      <c r="X53" s="1310" t="s">
        <v>447</v>
      </c>
      <c r="Y53" s="1310"/>
      <c r="Z53" s="1310"/>
      <c r="AA53" s="1312" t="s">
        <v>448</v>
      </c>
      <c r="AB53" s="1313"/>
      <c r="AC53" s="1314"/>
      <c r="AD53" s="1308" t="s">
        <v>165</v>
      </c>
      <c r="AE53" s="1308"/>
      <c r="AF53" s="1308"/>
      <c r="AG53" s="1308"/>
      <c r="AH53" s="1308"/>
      <c r="AI53" s="1308"/>
      <c r="AJ53" s="1308"/>
      <c r="AK53" s="1308"/>
    </row>
    <row r="54" spans="1:42" s="4" customFormat="1" ht="15" customHeight="1" x14ac:dyDescent="0.2">
      <c r="B54" s="1150"/>
      <c r="C54" s="1178"/>
      <c r="D54" s="1178"/>
      <c r="E54" s="1178"/>
      <c r="F54" s="1178"/>
      <c r="G54" s="1178"/>
      <c r="H54" s="1178"/>
      <c r="I54" s="1178"/>
      <c r="J54" s="1178"/>
      <c r="K54" s="1178"/>
      <c r="L54" s="1178"/>
      <c r="M54" s="1178"/>
      <c r="N54" s="1178"/>
      <c r="O54" s="1178"/>
      <c r="P54" s="1178"/>
      <c r="Q54" s="1151"/>
      <c r="R54" s="1182" t="s">
        <v>468</v>
      </c>
      <c r="S54" s="1178"/>
      <c r="T54" s="1178"/>
      <c r="U54" s="1309"/>
      <c r="V54" s="1309"/>
      <c r="W54" s="1309"/>
      <c r="X54" s="1311"/>
      <c r="Y54" s="1311"/>
      <c r="Z54" s="1311"/>
      <c r="AA54" s="1191"/>
      <c r="AB54" s="1192"/>
      <c r="AC54" s="1193"/>
      <c r="AD54" s="1309"/>
      <c r="AE54" s="1309"/>
      <c r="AF54" s="1309"/>
      <c r="AG54" s="1308"/>
      <c r="AH54" s="1308"/>
      <c r="AI54" s="1308"/>
      <c r="AJ54" s="1308"/>
      <c r="AK54" s="1308"/>
    </row>
    <row r="55" spans="1:42" s="4" customFormat="1" ht="15" customHeight="1" x14ac:dyDescent="0.2">
      <c r="B55" s="1152"/>
      <c r="C55" s="1165"/>
      <c r="D55" s="1165"/>
      <c r="E55" s="1165"/>
      <c r="F55" s="1165"/>
      <c r="G55" s="1165"/>
      <c r="H55" s="1165"/>
      <c r="I55" s="1165"/>
      <c r="J55" s="1165"/>
      <c r="K55" s="1165"/>
      <c r="L55" s="1165"/>
      <c r="M55" s="1165"/>
      <c r="N55" s="1165"/>
      <c r="O55" s="1165"/>
      <c r="P55" s="1165"/>
      <c r="Q55" s="1153"/>
      <c r="R55" s="1152"/>
      <c r="S55" s="1165"/>
      <c r="T55" s="1165"/>
      <c r="U55" s="1152" t="s">
        <v>469</v>
      </c>
      <c r="V55" s="1165"/>
      <c r="W55" s="1165"/>
      <c r="X55" s="1152" t="s">
        <v>470</v>
      </c>
      <c r="Y55" s="1165"/>
      <c r="Z55" s="1153"/>
      <c r="AA55" s="1292" t="s">
        <v>471</v>
      </c>
      <c r="AB55" s="1292"/>
      <c r="AC55" s="1293"/>
      <c r="AD55" s="1152" t="s">
        <v>472</v>
      </c>
      <c r="AE55" s="1165"/>
      <c r="AF55" s="1165"/>
      <c r="AG55" s="1308"/>
      <c r="AH55" s="1308"/>
      <c r="AI55" s="1308"/>
      <c r="AJ55" s="1308"/>
      <c r="AK55" s="1308"/>
    </row>
    <row r="56" spans="1:42" s="4" customFormat="1" ht="15" customHeight="1" x14ac:dyDescent="0.2">
      <c r="B56" s="1148" t="s">
        <v>473</v>
      </c>
      <c r="C56" s="1156"/>
      <c r="D56" s="1156"/>
      <c r="E56" s="1156"/>
      <c r="F56" s="1156"/>
      <c r="G56" s="1156"/>
      <c r="H56" s="1156"/>
      <c r="I56" s="1156"/>
      <c r="J56" s="1156"/>
      <c r="K56" s="1156"/>
      <c r="L56" s="1156"/>
      <c r="M56" s="1156"/>
      <c r="N56" s="1156"/>
      <c r="O56" s="1156"/>
      <c r="P56" s="1156"/>
      <c r="Q56" s="1149"/>
      <c r="R56" s="1294" t="str">
        <f>IF(U56="","",U56+AA56)</f>
        <v/>
      </c>
      <c r="S56" s="1295"/>
      <c r="T56" s="1295"/>
      <c r="U56" s="1298"/>
      <c r="V56" s="1299"/>
      <c r="W56" s="1299"/>
      <c r="X56" s="1300"/>
      <c r="Y56" s="1301"/>
      <c r="Z56" s="1302"/>
      <c r="AA56" s="1306"/>
      <c r="AB56" s="1306"/>
      <c r="AC56" s="1306"/>
      <c r="AD56" s="1300"/>
      <c r="AE56" s="1301"/>
      <c r="AF56" s="1302"/>
      <c r="AG56" s="1315" t="str">
        <f>IF(R56="","",IF(R56&gt;H48*0.4%,"否","適"))</f>
        <v/>
      </c>
      <c r="AH56" s="1315"/>
      <c r="AI56" s="1315"/>
      <c r="AJ56" s="1315"/>
      <c r="AK56" s="1315"/>
    </row>
    <row r="57" spans="1:42" s="72" customFormat="1" ht="30" customHeight="1" x14ac:dyDescent="0.2">
      <c r="A57" s="4"/>
      <c r="B57" s="1152"/>
      <c r="C57" s="1165"/>
      <c r="D57" s="1165"/>
      <c r="E57" s="1165"/>
      <c r="F57" s="1165"/>
      <c r="G57" s="1165"/>
      <c r="H57" s="1165"/>
      <c r="I57" s="1165"/>
      <c r="J57" s="1165"/>
      <c r="K57" s="1165"/>
      <c r="L57" s="1165"/>
      <c r="M57" s="1165"/>
      <c r="N57" s="1165"/>
      <c r="O57" s="1165"/>
      <c r="P57" s="1165"/>
      <c r="Q57" s="1153"/>
      <c r="R57" s="1296"/>
      <c r="S57" s="1297"/>
      <c r="T57" s="1297"/>
      <c r="U57" s="1241"/>
      <c r="V57" s="1242"/>
      <c r="W57" s="1242"/>
      <c r="X57" s="1303"/>
      <c r="Y57" s="1304"/>
      <c r="Z57" s="1305"/>
      <c r="AA57" s="1306"/>
      <c r="AB57" s="1306"/>
      <c r="AC57" s="1306"/>
      <c r="AD57" s="1303"/>
      <c r="AE57" s="1304"/>
      <c r="AF57" s="1305"/>
      <c r="AG57" s="1315"/>
      <c r="AH57" s="1315"/>
      <c r="AI57" s="1315"/>
      <c r="AJ57" s="1315"/>
      <c r="AK57" s="131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289"/>
      <c r="C60" s="1290"/>
      <c r="D60" s="1290"/>
      <c r="E60" s="1290"/>
      <c r="F60" s="1290"/>
      <c r="G60" s="1290"/>
      <c r="H60" s="1290"/>
      <c r="I60" s="1290"/>
      <c r="J60" s="1290"/>
      <c r="K60" s="1291"/>
      <c r="L60" s="1289" t="s">
        <v>475</v>
      </c>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1290"/>
      <c r="AM60" s="1290"/>
      <c r="AN60" s="1290"/>
      <c r="AO60" s="1291"/>
      <c r="AP60" s="4"/>
    </row>
    <row r="61" spans="1:42" s="72" customFormat="1" ht="11.25" customHeight="1" x14ac:dyDescent="0.2">
      <c r="A61" s="4"/>
      <c r="B61" s="1179" t="s">
        <v>473</v>
      </c>
      <c r="C61" s="1180"/>
      <c r="D61" s="1180"/>
      <c r="E61" s="1180"/>
      <c r="F61" s="1180"/>
      <c r="G61" s="1180"/>
      <c r="H61" s="1180"/>
      <c r="I61" s="1180"/>
      <c r="J61" s="1180"/>
      <c r="K61" s="1181"/>
      <c r="L61" s="1179"/>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1"/>
      <c r="AP61" s="4"/>
    </row>
    <row r="62" spans="1:42" s="4" customFormat="1" ht="15" hidden="1" customHeight="1" x14ac:dyDescent="0.2">
      <c r="B62" s="1182"/>
      <c r="C62" s="1183"/>
      <c r="D62" s="1183"/>
      <c r="E62" s="1183"/>
      <c r="F62" s="1183"/>
      <c r="G62" s="1183"/>
      <c r="H62" s="1183"/>
      <c r="I62" s="1183"/>
      <c r="J62" s="1183"/>
      <c r="K62" s="1184"/>
      <c r="L62" s="1182"/>
      <c r="M62" s="1183"/>
      <c r="N62" s="1183"/>
      <c r="O62" s="1183"/>
      <c r="P62" s="1183"/>
      <c r="Q62" s="1183"/>
      <c r="R62" s="1183"/>
      <c r="S62" s="1183"/>
      <c r="T62" s="1183"/>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4"/>
    </row>
    <row r="63" spans="1:42" s="4" customFormat="1" ht="15" customHeight="1" x14ac:dyDescent="0.2">
      <c r="B63" s="1200"/>
      <c r="C63" s="1201"/>
      <c r="D63" s="1201"/>
      <c r="E63" s="1201"/>
      <c r="F63" s="1201"/>
      <c r="G63" s="1201"/>
      <c r="H63" s="1201"/>
      <c r="I63" s="1201"/>
      <c r="J63" s="1201"/>
      <c r="K63" s="1202"/>
      <c r="L63" s="1200"/>
      <c r="M63" s="1201"/>
      <c r="N63" s="1201"/>
      <c r="O63" s="1201"/>
      <c r="P63" s="1201"/>
      <c r="Q63" s="1201"/>
      <c r="R63" s="1201"/>
      <c r="S63" s="1201"/>
      <c r="T63" s="1201"/>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2"/>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48" t="s">
        <v>477</v>
      </c>
      <c r="C66" s="1156"/>
      <c r="D66" s="1156"/>
      <c r="E66" s="1156"/>
      <c r="F66" s="1156"/>
      <c r="G66" s="1156"/>
      <c r="H66" s="1156"/>
      <c r="I66" s="1149"/>
      <c r="J66" s="1148"/>
      <c r="K66" s="1156"/>
      <c r="L66" s="1156"/>
      <c r="M66" s="1156"/>
      <c r="N66" s="1156"/>
      <c r="O66" s="1156"/>
      <c r="P66" s="1156"/>
      <c r="Q66" s="1156"/>
      <c r="R66" s="1156"/>
      <c r="S66" s="1156"/>
      <c r="T66" s="1149"/>
      <c r="U66" s="1148" t="s">
        <v>478</v>
      </c>
      <c r="V66" s="1156"/>
      <c r="W66" s="1156"/>
      <c r="X66" s="1156"/>
      <c r="Y66" s="1156"/>
      <c r="Z66" s="1156"/>
      <c r="AA66" s="1156"/>
      <c r="AB66" s="1149"/>
      <c r="AC66" s="1155"/>
      <c r="AD66" s="1155"/>
      <c r="AE66" s="1155"/>
      <c r="AF66" s="1155"/>
      <c r="AG66" s="1155"/>
      <c r="AH66" s="1155"/>
      <c r="AI66" s="1155"/>
      <c r="AJ66" s="1155"/>
      <c r="AK66" s="1155"/>
      <c r="AL66" s="1155"/>
      <c r="AM66" s="1155"/>
      <c r="AN66" s="1155"/>
      <c r="AO66" s="1155"/>
      <c r="AP66" s="77"/>
    </row>
    <row r="67" spans="1:42" s="8" customFormat="1" x14ac:dyDescent="0.2">
      <c r="A67" s="77"/>
      <c r="B67" s="1152"/>
      <c r="C67" s="1165"/>
      <c r="D67" s="1165"/>
      <c r="E67" s="1165"/>
      <c r="F67" s="1165"/>
      <c r="G67" s="1165"/>
      <c r="H67" s="1165"/>
      <c r="I67" s="1153"/>
      <c r="J67" s="1152"/>
      <c r="K67" s="1165"/>
      <c r="L67" s="1165"/>
      <c r="M67" s="1165"/>
      <c r="N67" s="1165"/>
      <c r="O67" s="1165"/>
      <c r="P67" s="1165"/>
      <c r="Q67" s="1165"/>
      <c r="R67" s="1165"/>
      <c r="S67" s="1165"/>
      <c r="T67" s="1153"/>
      <c r="U67" s="1152"/>
      <c r="V67" s="1165"/>
      <c r="W67" s="1165"/>
      <c r="X67" s="1165"/>
      <c r="Y67" s="1165"/>
      <c r="Z67" s="1165"/>
      <c r="AA67" s="1165"/>
      <c r="AB67" s="1153"/>
      <c r="AC67" s="1155"/>
      <c r="AD67" s="1155"/>
      <c r="AE67" s="1155"/>
      <c r="AF67" s="1155"/>
      <c r="AG67" s="1155"/>
      <c r="AH67" s="1155"/>
      <c r="AI67" s="1155"/>
      <c r="AJ67" s="1155"/>
      <c r="AK67" s="1155"/>
      <c r="AL67" s="1155"/>
      <c r="AM67" s="1155"/>
      <c r="AN67" s="1155"/>
      <c r="AO67" s="1155"/>
      <c r="AP67" s="77"/>
    </row>
    <row r="68" spans="1:42" s="8" customFormat="1" x14ac:dyDescent="0.2">
      <c r="A68" s="77"/>
      <c r="B68" s="1148" t="s">
        <v>479</v>
      </c>
      <c r="C68" s="1156"/>
      <c r="D68" s="1156"/>
      <c r="E68" s="1156"/>
      <c r="F68" s="1156"/>
      <c r="G68" s="1156"/>
      <c r="H68" s="1156"/>
      <c r="I68" s="1149"/>
      <c r="J68" s="1148"/>
      <c r="K68" s="1156"/>
      <c r="L68" s="1156"/>
      <c r="M68" s="1156"/>
      <c r="N68" s="1156"/>
      <c r="O68" s="1156"/>
      <c r="P68" s="1156"/>
      <c r="Q68" s="1156"/>
      <c r="R68" s="1156"/>
      <c r="S68" s="1156"/>
      <c r="T68" s="1149"/>
      <c r="U68" s="1205" t="s">
        <v>480</v>
      </c>
      <c r="V68" s="1206"/>
      <c r="W68" s="1206"/>
      <c r="X68" s="1206"/>
      <c r="Y68" s="1206"/>
      <c r="Z68" s="1206"/>
      <c r="AA68" s="1206"/>
      <c r="AB68" s="1207"/>
      <c r="AC68" s="1205" t="s">
        <v>481</v>
      </c>
      <c r="AD68" s="1206"/>
      <c r="AE68" s="1156"/>
      <c r="AF68" s="1156"/>
      <c r="AG68" s="1156"/>
      <c r="AH68" s="1156"/>
      <c r="AI68" s="1156"/>
      <c r="AJ68" s="1156"/>
      <c r="AK68" s="1156"/>
      <c r="AL68" s="1156"/>
      <c r="AM68" s="1156"/>
      <c r="AN68" s="1156"/>
      <c r="AO68" s="1149"/>
      <c r="AP68" s="77"/>
    </row>
    <row r="69" spans="1:42" s="8" customFormat="1" x14ac:dyDescent="0.2">
      <c r="A69" s="77"/>
      <c r="B69" s="1152"/>
      <c r="C69" s="1165"/>
      <c r="D69" s="1165"/>
      <c r="E69" s="1165"/>
      <c r="F69" s="1165"/>
      <c r="G69" s="1165"/>
      <c r="H69" s="1165"/>
      <c r="I69" s="1153"/>
      <c r="J69" s="1152"/>
      <c r="K69" s="1165"/>
      <c r="L69" s="1165"/>
      <c r="M69" s="1165"/>
      <c r="N69" s="1165"/>
      <c r="O69" s="1165"/>
      <c r="P69" s="1165"/>
      <c r="Q69" s="1165"/>
      <c r="R69" s="1165"/>
      <c r="S69" s="1165"/>
      <c r="T69" s="1153"/>
      <c r="U69" s="1316"/>
      <c r="V69" s="1317"/>
      <c r="W69" s="1317"/>
      <c r="X69" s="1317"/>
      <c r="Y69" s="1317"/>
      <c r="Z69" s="1317"/>
      <c r="AA69" s="1317"/>
      <c r="AB69" s="1318"/>
      <c r="AC69" s="1316" t="s">
        <v>482</v>
      </c>
      <c r="AD69" s="1317"/>
      <c r="AE69" s="1165"/>
      <c r="AF69" s="1165"/>
      <c r="AG69" s="1165"/>
      <c r="AH69" s="1165"/>
      <c r="AI69" s="1165"/>
      <c r="AJ69" s="1165"/>
      <c r="AK69" s="1165"/>
      <c r="AL69" s="1165"/>
      <c r="AM69" s="1165"/>
      <c r="AN69" s="1165"/>
      <c r="AO69" s="1153"/>
      <c r="AP69" s="77"/>
    </row>
    <row r="70" spans="1:42" x14ac:dyDescent="0.2">
      <c r="A70" s="4"/>
      <c r="B70" s="1148" t="s">
        <v>483</v>
      </c>
      <c r="C70" s="1156"/>
      <c r="D70" s="1156"/>
      <c r="E70" s="1156"/>
      <c r="F70" s="1156"/>
      <c r="G70" s="1156"/>
      <c r="H70" s="1156"/>
      <c r="I70" s="1149"/>
      <c r="J70" s="1205" t="s">
        <v>484</v>
      </c>
      <c r="K70" s="1206"/>
      <c r="L70" s="1332"/>
      <c r="M70" s="1332"/>
      <c r="N70" s="1332"/>
      <c r="O70" s="1332"/>
      <c r="P70" s="1332"/>
      <c r="Q70" s="1332"/>
      <c r="R70" s="1332"/>
      <c r="S70" s="1332"/>
      <c r="T70" s="1333"/>
      <c r="U70" s="1155" t="s">
        <v>485</v>
      </c>
      <c r="V70" s="1155"/>
      <c r="W70" s="1155"/>
      <c r="X70" s="1155"/>
      <c r="Y70" s="1155"/>
      <c r="Z70" s="1155"/>
      <c r="AA70" s="1155"/>
      <c r="AB70" s="1155"/>
      <c r="AC70" s="1205" t="s">
        <v>481</v>
      </c>
      <c r="AD70" s="1206"/>
      <c r="AE70" s="1156"/>
      <c r="AF70" s="1156"/>
      <c r="AG70" s="1156"/>
      <c r="AH70" s="1156"/>
      <c r="AI70" s="1156"/>
      <c r="AJ70" s="1156"/>
      <c r="AK70" s="1156"/>
      <c r="AL70" s="1156"/>
      <c r="AM70" s="1156"/>
      <c r="AN70" s="1156"/>
      <c r="AO70" s="1149"/>
      <c r="AP70" s="4"/>
    </row>
    <row r="71" spans="1:42" x14ac:dyDescent="0.2">
      <c r="A71" s="4"/>
      <c r="B71" s="1152"/>
      <c r="C71" s="1165"/>
      <c r="D71" s="1165"/>
      <c r="E71" s="1165"/>
      <c r="F71" s="1165"/>
      <c r="G71" s="1165"/>
      <c r="H71" s="1165"/>
      <c r="I71" s="1153"/>
      <c r="J71" s="1316" t="s">
        <v>486</v>
      </c>
      <c r="K71" s="1317"/>
      <c r="L71" s="1334"/>
      <c r="M71" s="1334"/>
      <c r="N71" s="1334"/>
      <c r="O71" s="1334"/>
      <c r="P71" s="1334"/>
      <c r="Q71" s="1334"/>
      <c r="R71" s="1334"/>
      <c r="S71" s="1334"/>
      <c r="T71" s="1335"/>
      <c r="U71" s="1155"/>
      <c r="V71" s="1155"/>
      <c r="W71" s="1155"/>
      <c r="X71" s="1155"/>
      <c r="Y71" s="1155"/>
      <c r="Z71" s="1155"/>
      <c r="AA71" s="1155"/>
      <c r="AB71" s="1155"/>
      <c r="AC71" s="1316" t="s">
        <v>482</v>
      </c>
      <c r="AD71" s="1317"/>
      <c r="AE71" s="1165"/>
      <c r="AF71" s="1165"/>
      <c r="AG71" s="1165"/>
      <c r="AH71" s="1165"/>
      <c r="AI71" s="1165"/>
      <c r="AJ71" s="1165"/>
      <c r="AK71" s="1165"/>
      <c r="AL71" s="1165"/>
      <c r="AM71" s="1165"/>
      <c r="AN71" s="1165"/>
      <c r="AO71" s="115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21" t="s">
        <v>487</v>
      </c>
      <c r="C73" s="1321"/>
      <c r="D73" s="1321"/>
      <c r="E73" s="1321"/>
      <c r="F73" s="1321"/>
      <c r="G73" s="1321"/>
      <c r="H73" s="1321"/>
      <c r="I73" s="1321"/>
      <c r="J73" s="1321"/>
      <c r="K73" s="1321"/>
      <c r="L73" s="1321"/>
      <c r="M73" s="1321"/>
      <c r="N73" s="1321"/>
      <c r="O73" s="1321"/>
      <c r="P73" s="1321"/>
      <c r="Q73" s="1321"/>
      <c r="R73" s="1321"/>
      <c r="S73" s="1321"/>
      <c r="T73" s="1321"/>
      <c r="U73" s="1321"/>
      <c r="V73" s="1321"/>
      <c r="W73" s="1321"/>
      <c r="X73" s="1321"/>
      <c r="Y73" s="1321"/>
      <c r="Z73" s="1321"/>
      <c r="AA73" s="1321"/>
      <c r="AB73" s="1321"/>
      <c r="AC73" s="1321"/>
      <c r="AD73" s="1321"/>
      <c r="AE73" s="1321"/>
      <c r="AF73" s="1321"/>
      <c r="AG73" s="1321"/>
      <c r="AH73" s="1321"/>
      <c r="AI73" s="1321"/>
      <c r="AJ73" s="1321"/>
      <c r="AK73" s="1321"/>
      <c r="AL73" s="1321"/>
      <c r="AM73" s="1321"/>
      <c r="AN73" s="1321"/>
      <c r="AO73" s="1321"/>
      <c r="AP73" s="4"/>
    </row>
    <row r="74" spans="1:42" x14ac:dyDescent="0.2">
      <c r="A74" s="4"/>
      <c r="B74" s="1148" t="s">
        <v>59</v>
      </c>
      <c r="C74" s="1149"/>
      <c r="D74" s="1322" t="s">
        <v>488</v>
      </c>
      <c r="E74" s="1323"/>
      <c r="F74" s="1323"/>
      <c r="G74" s="1323"/>
      <c r="H74" s="1323"/>
      <c r="I74" s="1323"/>
      <c r="J74" s="1323"/>
      <c r="K74" s="1323"/>
      <c r="L74" s="1323"/>
      <c r="M74" s="1323"/>
      <c r="N74" s="1323"/>
      <c r="O74" s="1323"/>
      <c r="P74" s="1323"/>
      <c r="Q74" s="1323"/>
      <c r="R74" s="1323"/>
      <c r="S74" s="1323"/>
      <c r="T74" s="1323"/>
      <c r="U74" s="1323"/>
      <c r="V74" s="1323"/>
      <c r="W74" s="1323"/>
      <c r="X74" s="1323"/>
      <c r="Y74" s="1323"/>
      <c r="Z74" s="1323"/>
      <c r="AA74" s="1323"/>
      <c r="AB74" s="1323"/>
      <c r="AC74" s="1323"/>
      <c r="AD74" s="1323"/>
      <c r="AE74" s="1323"/>
      <c r="AF74" s="1323"/>
      <c r="AG74" s="1323"/>
      <c r="AH74" s="1323"/>
      <c r="AI74" s="1323"/>
      <c r="AJ74" s="1323"/>
      <c r="AK74" s="1323"/>
      <c r="AL74" s="1323"/>
      <c r="AM74" s="1323"/>
      <c r="AN74" s="1323"/>
      <c r="AO74" s="1323"/>
      <c r="AP74" s="4"/>
    </row>
    <row r="75" spans="1:42" s="4" customFormat="1" ht="0.75" customHeight="1" x14ac:dyDescent="0.2">
      <c r="B75" s="1150"/>
      <c r="C75" s="1151"/>
      <c r="D75" s="1322"/>
      <c r="E75" s="1323"/>
      <c r="F75" s="1323"/>
      <c r="G75" s="1323"/>
      <c r="H75" s="1323"/>
      <c r="I75" s="1323"/>
      <c r="J75" s="1323"/>
      <c r="K75" s="1323"/>
      <c r="L75" s="1323"/>
      <c r="M75" s="1323"/>
      <c r="N75" s="1323"/>
      <c r="O75" s="1323"/>
      <c r="P75" s="1323"/>
      <c r="Q75" s="1323"/>
      <c r="R75" s="1323"/>
      <c r="S75" s="1323"/>
      <c r="T75" s="1323"/>
      <c r="U75" s="1323"/>
      <c r="V75" s="1323"/>
      <c r="W75" s="1323"/>
      <c r="X75" s="1323"/>
      <c r="Y75" s="1323"/>
      <c r="Z75" s="1323"/>
      <c r="AA75" s="1323"/>
      <c r="AB75" s="1323"/>
      <c r="AC75" s="1323"/>
      <c r="AD75" s="1323"/>
      <c r="AE75" s="1323"/>
      <c r="AF75" s="1323"/>
      <c r="AG75" s="1323"/>
      <c r="AH75" s="1323"/>
      <c r="AI75" s="1323"/>
      <c r="AJ75" s="1323"/>
      <c r="AK75" s="1323"/>
      <c r="AL75" s="1323"/>
      <c r="AM75" s="1323"/>
      <c r="AN75" s="1323"/>
      <c r="AO75" s="1323"/>
    </row>
    <row r="76" spans="1:42" ht="17.25" customHeight="1" x14ac:dyDescent="0.2">
      <c r="A76" s="4"/>
      <c r="B76" s="1150"/>
      <c r="C76" s="1151"/>
      <c r="D76" s="1324" t="s">
        <v>489</v>
      </c>
      <c r="E76" s="1325"/>
      <c r="F76" s="1325"/>
      <c r="G76" s="1325"/>
      <c r="H76" s="1325"/>
      <c r="I76" s="1325"/>
      <c r="J76" s="1325"/>
      <c r="K76" s="1325"/>
      <c r="L76" s="1325"/>
      <c r="M76" s="1325"/>
      <c r="N76" s="1325"/>
      <c r="O76" s="1325"/>
      <c r="P76" s="1325"/>
      <c r="Q76" s="1325"/>
      <c r="R76" s="1325"/>
      <c r="S76" s="1325"/>
      <c r="T76" s="1325"/>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2"/>
      <c r="AP76" s="4"/>
    </row>
    <row r="77" spans="1:42" ht="15" customHeight="1" x14ac:dyDescent="0.2">
      <c r="A77" s="4"/>
      <c r="B77" s="1150"/>
      <c r="C77" s="1151"/>
      <c r="D77" s="1326"/>
      <c r="E77" s="1327"/>
      <c r="F77" s="1327"/>
      <c r="G77" s="1327"/>
      <c r="H77" s="1327"/>
      <c r="I77" s="1327"/>
      <c r="J77" s="1327"/>
      <c r="K77" s="1327"/>
      <c r="L77" s="1327"/>
      <c r="M77" s="1327"/>
      <c r="N77" s="1327"/>
      <c r="O77" s="1327"/>
      <c r="P77" s="1327"/>
      <c r="Q77" s="1327"/>
      <c r="R77" s="1327"/>
      <c r="S77" s="1327"/>
      <c r="T77" s="1327"/>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8"/>
      <c r="AP77" s="4"/>
    </row>
    <row r="78" spans="1:42" s="77" customFormat="1" ht="15" customHeight="1" x14ac:dyDescent="0.2">
      <c r="A78" s="4"/>
      <c r="B78" s="1152"/>
      <c r="C78" s="1153"/>
      <c r="D78" s="1329"/>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1"/>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19" t="s">
        <v>501</v>
      </c>
      <c r="D91" s="1319"/>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72"/>
    </row>
    <row r="92" spans="1:42" s="4" customFormat="1" ht="33" customHeight="1" x14ac:dyDescent="0.2">
      <c r="A92" s="72"/>
      <c r="B92" s="1320" t="s">
        <v>502</v>
      </c>
      <c r="C92" s="1320"/>
      <c r="D92" s="1320"/>
      <c r="E92" s="1320"/>
      <c r="F92" s="1320"/>
      <c r="G92" s="1320"/>
      <c r="H92" s="1320"/>
      <c r="I92" s="1320"/>
      <c r="J92" s="1320"/>
      <c r="K92" s="1320"/>
      <c r="L92" s="1320"/>
      <c r="M92" s="1320"/>
      <c r="N92" s="1320"/>
      <c r="O92" s="1320"/>
      <c r="P92" s="1320"/>
      <c r="Q92" s="1320"/>
      <c r="R92" s="1320"/>
      <c r="S92" s="1320"/>
      <c r="T92" s="1320"/>
      <c r="U92" s="1320"/>
      <c r="V92" s="1320"/>
      <c r="W92" s="1320"/>
      <c r="X92" s="1320"/>
      <c r="Y92" s="1320"/>
      <c r="Z92" s="1320"/>
      <c r="AA92" s="1320"/>
      <c r="AB92" s="1320"/>
      <c r="AC92" s="1320"/>
      <c r="AD92" s="1320"/>
      <c r="AE92" s="1320"/>
      <c r="AF92" s="1320"/>
      <c r="AG92" s="1320"/>
      <c r="AH92" s="1320"/>
      <c r="AI92" s="1320"/>
      <c r="AJ92" s="1320"/>
      <c r="AK92" s="1320"/>
      <c r="AL92" s="1320"/>
      <c r="AM92" s="1320"/>
      <c r="AN92" s="1320"/>
      <c r="AO92" s="1320"/>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383" t="s">
        <v>170</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1"/>
      <c r="AQ1" s="65" t="s">
        <v>507</v>
      </c>
      <c r="AR1" s="10"/>
      <c r="AS1" s="10"/>
      <c r="AT1" s="10"/>
      <c r="AU1" s="10"/>
      <c r="AV1" s="10"/>
      <c r="AW1" s="10"/>
      <c r="AX1" s="11"/>
    </row>
    <row r="2" spans="1:50" s="1" customFormat="1" ht="15" customHeight="1" x14ac:dyDescent="0.2">
      <c r="B2" s="2" t="s">
        <v>508</v>
      </c>
    </row>
    <row r="3" spans="1:50" ht="22.5" customHeight="1" x14ac:dyDescent="0.2">
      <c r="B3" s="1132" t="s">
        <v>509</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39" t="s">
        <v>512</v>
      </c>
      <c r="C9" s="1340"/>
      <c r="D9" s="1340"/>
      <c r="E9" s="1340"/>
      <c r="F9" s="1340"/>
      <c r="G9" s="1341"/>
      <c r="H9" s="1380" t="s">
        <v>513</v>
      </c>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c r="AK9" s="1380"/>
      <c r="AL9" s="1380"/>
      <c r="AM9" s="1380"/>
      <c r="AN9" s="1380"/>
      <c r="AO9" s="1380"/>
      <c r="AP9" s="3"/>
      <c r="AQ9" s="9"/>
    </row>
    <row r="10" spans="1:50" s="12" customFormat="1" ht="16.5" customHeight="1" x14ac:dyDescent="0.2">
      <c r="A10" s="20"/>
      <c r="B10" s="1357"/>
      <c r="C10" s="1358"/>
      <c r="D10" s="1358"/>
      <c r="E10" s="1358"/>
      <c r="F10" s="1358"/>
      <c r="G10" s="1359"/>
      <c r="H10" s="1380" t="s">
        <v>514</v>
      </c>
      <c r="I10" s="1380"/>
      <c r="J10" s="1380"/>
      <c r="K10" s="1380"/>
      <c r="L10" s="1380"/>
      <c r="M10" s="1380"/>
      <c r="N10" s="1380"/>
      <c r="O10" s="1380"/>
      <c r="P10" s="1380"/>
      <c r="Q10" s="1380"/>
      <c r="R10" s="1380"/>
      <c r="S10" s="1380"/>
      <c r="T10" s="1380"/>
      <c r="U10" s="1380"/>
      <c r="V10" s="1380"/>
      <c r="W10" s="1380"/>
      <c r="X10" s="1380"/>
      <c r="Y10" s="1380"/>
      <c r="Z10" s="1380"/>
      <c r="AA10" s="1380"/>
      <c r="AB10" s="1380"/>
      <c r="AC10" s="1380"/>
      <c r="AD10" s="1380"/>
      <c r="AE10" s="1380"/>
      <c r="AF10" s="1380"/>
      <c r="AG10" s="1380"/>
      <c r="AH10" s="1380"/>
      <c r="AI10" s="1380"/>
      <c r="AJ10" s="1380"/>
      <c r="AK10" s="1380"/>
      <c r="AL10" s="1380"/>
      <c r="AM10" s="1380"/>
      <c r="AN10" s="1380"/>
      <c r="AO10" s="1380"/>
      <c r="AP10" s="3"/>
      <c r="AQ10" s="9"/>
    </row>
    <row r="11" spans="1:50" s="12" customFormat="1" ht="14.25" customHeight="1" x14ac:dyDescent="0.2">
      <c r="A11" s="20"/>
      <c r="B11" s="1357"/>
      <c r="C11" s="1358"/>
      <c r="D11" s="1358"/>
      <c r="E11" s="1358"/>
      <c r="F11" s="1358"/>
      <c r="G11" s="1359"/>
      <c r="H11" s="1339" t="s">
        <v>59</v>
      </c>
      <c r="I11" s="1341"/>
      <c r="J11" s="1360" t="s">
        <v>515</v>
      </c>
      <c r="K11" s="1361"/>
      <c r="L11" s="1361"/>
      <c r="M11" s="1361"/>
      <c r="N11" s="1361"/>
      <c r="O11" s="1361"/>
      <c r="P11" s="1361"/>
      <c r="Q11" s="1361"/>
      <c r="R11" s="1361"/>
      <c r="S11" s="1361"/>
      <c r="T11" s="1361"/>
      <c r="U11" s="1361"/>
      <c r="V11" s="1361"/>
      <c r="W11" s="1361"/>
      <c r="X11" s="1361"/>
      <c r="Y11" s="1361"/>
      <c r="Z11" s="1361"/>
      <c r="AA11" s="1361"/>
      <c r="AB11" s="1361"/>
      <c r="AC11" s="1376" t="s">
        <v>516</v>
      </c>
      <c r="AD11" s="1364"/>
      <c r="AE11" s="1364"/>
      <c r="AF11" s="1364"/>
      <c r="AG11" s="1364"/>
      <c r="AH11" s="1364"/>
      <c r="AI11" s="1364"/>
      <c r="AJ11" s="1364"/>
      <c r="AK11" s="1364"/>
      <c r="AL11" s="1364"/>
      <c r="AM11" s="1364"/>
      <c r="AN11" s="1364"/>
      <c r="AO11" s="1381"/>
      <c r="AP11" s="3"/>
      <c r="AQ11" s="9"/>
    </row>
    <row r="12" spans="1:50" s="12" customFormat="1" ht="14.25" customHeight="1" x14ac:dyDescent="0.2">
      <c r="A12" s="6"/>
      <c r="B12" s="1357"/>
      <c r="C12" s="1358"/>
      <c r="D12" s="1358"/>
      <c r="E12" s="1358"/>
      <c r="F12" s="1358"/>
      <c r="G12" s="1359"/>
      <c r="H12" s="1342"/>
      <c r="I12" s="1344"/>
      <c r="J12" s="1362"/>
      <c r="K12" s="1363"/>
      <c r="L12" s="1363"/>
      <c r="M12" s="1363"/>
      <c r="N12" s="1363"/>
      <c r="O12" s="1363"/>
      <c r="P12" s="1363"/>
      <c r="Q12" s="1363"/>
      <c r="R12" s="1363"/>
      <c r="S12" s="1363"/>
      <c r="T12" s="1363"/>
      <c r="U12" s="1363"/>
      <c r="V12" s="1363"/>
      <c r="W12" s="1363"/>
      <c r="X12" s="1363"/>
      <c r="Y12" s="1363"/>
      <c r="Z12" s="1363"/>
      <c r="AA12" s="1363"/>
      <c r="AB12" s="1363"/>
      <c r="AC12" s="1376"/>
      <c r="AD12" s="1364"/>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42"/>
      <c r="C13" s="1343"/>
      <c r="D13" s="1343"/>
      <c r="E13" s="1343"/>
      <c r="F13" s="1343"/>
      <c r="G13" s="1344"/>
      <c r="H13" s="1339" t="s">
        <v>59</v>
      </c>
      <c r="I13" s="1341"/>
      <c r="J13" s="1360" t="s">
        <v>520</v>
      </c>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5"/>
      <c r="AP13" s="3"/>
      <c r="AQ13" s="9"/>
    </row>
    <row r="14" spans="1:50" s="12" customFormat="1" ht="14.25" customHeight="1" x14ac:dyDescent="0.2">
      <c r="A14" s="1"/>
      <c r="B14" s="62"/>
      <c r="C14" s="63"/>
      <c r="D14" s="63"/>
      <c r="E14" s="63"/>
      <c r="F14" s="63"/>
      <c r="G14" s="64"/>
      <c r="H14" s="1342"/>
      <c r="I14" s="1344"/>
      <c r="J14" s="1362"/>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82"/>
      <c r="AP14" s="3"/>
      <c r="AQ14" s="9"/>
    </row>
    <row r="15" spans="1:50" s="12" customFormat="1" ht="14.25" customHeight="1" x14ac:dyDescent="0.2">
      <c r="A15" s="1"/>
      <c r="B15" s="62"/>
      <c r="C15" s="63"/>
      <c r="D15" s="63"/>
      <c r="E15" s="63"/>
      <c r="F15" s="63"/>
      <c r="G15" s="64"/>
      <c r="H15" s="1339" t="s">
        <v>59</v>
      </c>
      <c r="I15" s="1341"/>
      <c r="J15" s="1360" t="s">
        <v>521</v>
      </c>
      <c r="K15" s="1361"/>
      <c r="L15" s="1361"/>
      <c r="M15" s="1361"/>
      <c r="N15" s="1361"/>
      <c r="O15" s="1361"/>
      <c r="P15" s="1361"/>
      <c r="Q15" s="1361"/>
      <c r="R15" s="1361"/>
      <c r="S15" s="1361"/>
      <c r="T15" s="1361"/>
      <c r="U15" s="1361"/>
      <c r="V15" s="1361"/>
      <c r="W15" s="1361"/>
      <c r="X15" s="1361"/>
      <c r="Y15" s="1361"/>
      <c r="Z15" s="1361"/>
      <c r="AA15" s="1361"/>
      <c r="AB15" s="1361"/>
      <c r="AC15" s="52" t="s">
        <v>522</v>
      </c>
      <c r="AD15" s="1364"/>
      <c r="AE15" s="1364"/>
      <c r="AF15" s="1364"/>
      <c r="AG15" s="1364"/>
      <c r="AH15" s="50" t="s">
        <v>523</v>
      </c>
      <c r="AI15" s="1374" t="s">
        <v>524</v>
      </c>
      <c r="AJ15" s="1374"/>
      <c r="AK15" s="1374"/>
      <c r="AL15" s="1374"/>
      <c r="AM15" s="1374"/>
      <c r="AN15" s="1374"/>
      <c r="AO15" s="1375"/>
      <c r="AP15" s="3"/>
      <c r="AQ15" s="9"/>
      <c r="AR15" s="12" t="s">
        <v>525</v>
      </c>
    </row>
    <row r="16" spans="1:50" s="12" customFormat="1" ht="14.25" customHeight="1" x14ac:dyDescent="0.2">
      <c r="A16" s="21"/>
      <c r="B16" s="22"/>
      <c r="G16" s="23"/>
      <c r="H16" s="1342"/>
      <c r="I16" s="1344"/>
      <c r="J16" s="1362"/>
      <c r="K16" s="1363"/>
      <c r="L16" s="1363"/>
      <c r="M16" s="1363"/>
      <c r="N16" s="1363"/>
      <c r="O16" s="1363"/>
      <c r="P16" s="1363"/>
      <c r="Q16" s="1363"/>
      <c r="R16" s="1363"/>
      <c r="S16" s="1363"/>
      <c r="T16" s="1363"/>
      <c r="U16" s="1363"/>
      <c r="V16" s="1363"/>
      <c r="W16" s="1363"/>
      <c r="X16" s="1363"/>
      <c r="Y16" s="1363"/>
      <c r="Z16" s="1363"/>
      <c r="AA16" s="1363"/>
      <c r="AB16" s="1363"/>
      <c r="AC16" s="1376"/>
      <c r="AD16" s="1364"/>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57" t="s">
        <v>527</v>
      </c>
      <c r="C17" s="1358"/>
      <c r="D17" s="1358"/>
      <c r="E17" s="1358"/>
      <c r="F17" s="1358"/>
      <c r="G17" s="1359"/>
      <c r="H17" s="1339" t="s">
        <v>59</v>
      </c>
      <c r="I17" s="1341"/>
      <c r="J17" s="1360" t="s">
        <v>528</v>
      </c>
      <c r="K17" s="1361"/>
      <c r="L17" s="1361"/>
      <c r="M17" s="1361"/>
      <c r="N17" s="1361"/>
      <c r="O17" s="1361"/>
      <c r="P17" s="1361"/>
      <c r="Q17" s="1361"/>
      <c r="R17" s="1361"/>
      <c r="S17" s="1361"/>
      <c r="T17" s="1361"/>
      <c r="U17" s="1361"/>
      <c r="V17" s="1361"/>
      <c r="W17" s="1361"/>
      <c r="X17" s="1361"/>
      <c r="Y17" s="1361"/>
      <c r="Z17" s="1361"/>
      <c r="AA17" s="1361"/>
      <c r="AB17" s="1361"/>
      <c r="AC17" s="52" t="s">
        <v>522</v>
      </c>
      <c r="AD17" s="1364"/>
      <c r="AE17" s="1364"/>
      <c r="AF17" s="1364"/>
      <c r="AG17" s="1364"/>
      <c r="AH17" s="50" t="s">
        <v>523</v>
      </c>
      <c r="AI17" s="1374" t="s">
        <v>529</v>
      </c>
      <c r="AJ17" s="1374"/>
      <c r="AK17" s="1374"/>
      <c r="AL17" s="1374"/>
      <c r="AM17" s="1374"/>
      <c r="AN17" s="1374"/>
      <c r="AO17" s="1375"/>
      <c r="AP17" s="3"/>
      <c r="AQ17" s="9"/>
      <c r="AR17" s="12" t="s">
        <v>530</v>
      </c>
    </row>
    <row r="18" spans="1:44" s="12" customFormat="1" ht="14.25" customHeight="1" x14ac:dyDescent="0.2">
      <c r="A18" s="24"/>
      <c r="B18" s="1357"/>
      <c r="C18" s="1358"/>
      <c r="D18" s="1358"/>
      <c r="E18" s="1358"/>
      <c r="F18" s="1358"/>
      <c r="G18" s="1359"/>
      <c r="H18" s="1342"/>
      <c r="I18" s="1344"/>
      <c r="J18" s="1362"/>
      <c r="K18" s="1363"/>
      <c r="L18" s="1363"/>
      <c r="M18" s="1363"/>
      <c r="N18" s="1363"/>
      <c r="O18" s="1363"/>
      <c r="P18" s="1363"/>
      <c r="Q18" s="1363"/>
      <c r="R18" s="1363"/>
      <c r="S18" s="1363"/>
      <c r="T18" s="1363"/>
      <c r="U18" s="1363"/>
      <c r="V18" s="1363"/>
      <c r="W18" s="1363"/>
      <c r="X18" s="1363"/>
      <c r="Y18" s="1363"/>
      <c r="Z18" s="1363"/>
      <c r="AA18" s="1363"/>
      <c r="AB18" s="1363"/>
      <c r="AC18" s="1376"/>
      <c r="AD18" s="1364"/>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57"/>
      <c r="C19" s="1358"/>
      <c r="D19" s="1358"/>
      <c r="E19" s="1358"/>
      <c r="F19" s="1358"/>
      <c r="G19" s="1359"/>
      <c r="H19" s="1377" t="s">
        <v>532</v>
      </c>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378"/>
      <c r="AL19" s="1378"/>
      <c r="AM19" s="1378"/>
      <c r="AN19" s="1378"/>
      <c r="AO19" s="1379"/>
      <c r="AP19" s="3"/>
      <c r="AQ19" s="9"/>
    </row>
    <row r="20" spans="1:44" s="12" customFormat="1" ht="21" customHeight="1" x14ac:dyDescent="0.2">
      <c r="A20" s="24"/>
      <c r="B20" s="22"/>
      <c r="G20" s="23"/>
      <c r="H20" s="1339" t="s">
        <v>59</v>
      </c>
      <c r="I20" s="1341"/>
      <c r="J20" s="1360" t="s">
        <v>533</v>
      </c>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5"/>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366"/>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7"/>
      <c r="AL22" s="1367"/>
      <c r="AM22" s="1367"/>
      <c r="AN22" s="1367"/>
      <c r="AO22" s="1368"/>
      <c r="AP22" s="3"/>
      <c r="AQ22" s="9"/>
    </row>
    <row r="23" spans="1:44" s="12" customFormat="1" ht="15.75" customHeight="1" x14ac:dyDescent="0.2">
      <c r="A23" s="24"/>
      <c r="B23" s="25"/>
      <c r="C23" s="26"/>
      <c r="D23" s="26"/>
      <c r="E23" s="26"/>
      <c r="F23" s="26"/>
      <c r="G23" s="27"/>
      <c r="H23" s="25"/>
      <c r="I23" s="27"/>
      <c r="J23" s="1369"/>
      <c r="K23" s="1370"/>
      <c r="L23" s="1370"/>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1370"/>
      <c r="AM23" s="1370"/>
      <c r="AN23" s="1370"/>
      <c r="AO23" s="1371"/>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39" t="s">
        <v>512</v>
      </c>
      <c r="C25" s="1340"/>
      <c r="D25" s="1340"/>
      <c r="E25" s="1340"/>
      <c r="F25" s="1340"/>
      <c r="G25" s="1341"/>
      <c r="H25" s="1380" t="s">
        <v>513</v>
      </c>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c r="AO25" s="1380"/>
      <c r="AP25" s="3"/>
      <c r="AQ25" s="9"/>
    </row>
    <row r="26" spans="1:44" s="12" customFormat="1" ht="16.5" customHeight="1" x14ac:dyDescent="0.2">
      <c r="A26" s="20"/>
      <c r="B26" s="1357"/>
      <c r="C26" s="1358"/>
      <c r="D26" s="1358"/>
      <c r="E26" s="1358"/>
      <c r="F26" s="1358"/>
      <c r="G26" s="1359"/>
      <c r="H26" s="1380" t="s">
        <v>514</v>
      </c>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c r="AP26" s="3"/>
      <c r="AQ26" s="9"/>
    </row>
    <row r="27" spans="1:44" s="12" customFormat="1" ht="14.25" customHeight="1" x14ac:dyDescent="0.2">
      <c r="A27" s="20"/>
      <c r="B27" s="1357"/>
      <c r="C27" s="1358"/>
      <c r="D27" s="1358"/>
      <c r="E27" s="1358"/>
      <c r="F27" s="1358"/>
      <c r="G27" s="1359"/>
      <c r="H27" s="1339" t="s">
        <v>59</v>
      </c>
      <c r="I27" s="1341"/>
      <c r="J27" s="1360" t="s">
        <v>515</v>
      </c>
      <c r="K27" s="1361"/>
      <c r="L27" s="1361"/>
      <c r="M27" s="1361"/>
      <c r="N27" s="1361"/>
      <c r="O27" s="1361"/>
      <c r="P27" s="1361"/>
      <c r="Q27" s="1361"/>
      <c r="R27" s="1361"/>
      <c r="S27" s="1361"/>
      <c r="T27" s="1361"/>
      <c r="U27" s="1361"/>
      <c r="V27" s="1361"/>
      <c r="W27" s="1361"/>
      <c r="X27" s="1361"/>
      <c r="Y27" s="1361"/>
      <c r="Z27" s="1361"/>
      <c r="AA27" s="1361"/>
      <c r="AB27" s="1361"/>
      <c r="AC27" s="1376" t="s">
        <v>516</v>
      </c>
      <c r="AD27" s="1364"/>
      <c r="AE27" s="1364"/>
      <c r="AF27" s="1364"/>
      <c r="AG27" s="1364"/>
      <c r="AH27" s="1364"/>
      <c r="AI27" s="1364"/>
      <c r="AJ27" s="1364"/>
      <c r="AK27" s="1364"/>
      <c r="AL27" s="1364"/>
      <c r="AM27" s="1364"/>
      <c r="AN27" s="1364"/>
      <c r="AO27" s="1381"/>
      <c r="AP27" s="3"/>
      <c r="AQ27" s="9"/>
    </row>
    <row r="28" spans="1:44" s="12" customFormat="1" ht="14.25" customHeight="1" x14ac:dyDescent="0.2">
      <c r="A28" s="6"/>
      <c r="B28" s="1357"/>
      <c r="C28" s="1358"/>
      <c r="D28" s="1358"/>
      <c r="E28" s="1358"/>
      <c r="F28" s="1358"/>
      <c r="G28" s="1359"/>
      <c r="H28" s="1342"/>
      <c r="I28" s="1344"/>
      <c r="J28" s="1362"/>
      <c r="K28" s="1363"/>
      <c r="L28" s="1363"/>
      <c r="M28" s="1363"/>
      <c r="N28" s="1363"/>
      <c r="O28" s="1363"/>
      <c r="P28" s="1363"/>
      <c r="Q28" s="1363"/>
      <c r="R28" s="1363"/>
      <c r="S28" s="1363"/>
      <c r="T28" s="1363"/>
      <c r="U28" s="1363"/>
      <c r="V28" s="1363"/>
      <c r="W28" s="1363"/>
      <c r="X28" s="1363"/>
      <c r="Y28" s="1363"/>
      <c r="Z28" s="1363"/>
      <c r="AA28" s="1363"/>
      <c r="AB28" s="1363"/>
      <c r="AC28" s="1376"/>
      <c r="AD28" s="1364"/>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42"/>
      <c r="C29" s="1343"/>
      <c r="D29" s="1343"/>
      <c r="E29" s="1343"/>
      <c r="F29" s="1343"/>
      <c r="G29" s="1344"/>
      <c r="H29" s="1339" t="s">
        <v>59</v>
      </c>
      <c r="I29" s="1341"/>
      <c r="J29" s="1360" t="s">
        <v>520</v>
      </c>
      <c r="K29" s="1361"/>
      <c r="L29" s="1361"/>
      <c r="M29" s="1361"/>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c r="AL29" s="1361"/>
      <c r="AM29" s="1361"/>
      <c r="AN29" s="1361"/>
      <c r="AO29" s="1365"/>
      <c r="AP29" s="3"/>
      <c r="AQ29" s="9"/>
    </row>
    <row r="30" spans="1:44" s="12" customFormat="1" ht="14.25" customHeight="1" x14ac:dyDescent="0.2">
      <c r="A30" s="1"/>
      <c r="B30" s="62"/>
      <c r="C30" s="63"/>
      <c r="D30" s="63"/>
      <c r="E30" s="63"/>
      <c r="F30" s="63"/>
      <c r="G30" s="64"/>
      <c r="H30" s="1342"/>
      <c r="I30" s="1344"/>
      <c r="J30" s="1362"/>
      <c r="K30" s="1363"/>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82"/>
      <c r="AP30" s="3"/>
      <c r="AQ30" s="9"/>
    </row>
    <row r="31" spans="1:44" s="12" customFormat="1" ht="14.25" customHeight="1" x14ac:dyDescent="0.2">
      <c r="A31" s="1"/>
      <c r="B31" s="62"/>
      <c r="C31" s="63"/>
      <c r="D31" s="63"/>
      <c r="E31" s="63"/>
      <c r="F31" s="63"/>
      <c r="G31" s="64"/>
      <c r="H31" s="1339" t="s">
        <v>59</v>
      </c>
      <c r="I31" s="1341"/>
      <c r="J31" s="1360" t="s">
        <v>521</v>
      </c>
      <c r="K31" s="1361"/>
      <c r="L31" s="1361"/>
      <c r="M31" s="1361"/>
      <c r="N31" s="1361"/>
      <c r="O31" s="1361"/>
      <c r="P31" s="1361"/>
      <c r="Q31" s="1361"/>
      <c r="R31" s="1361"/>
      <c r="S31" s="1361"/>
      <c r="T31" s="1361"/>
      <c r="U31" s="1361"/>
      <c r="V31" s="1361"/>
      <c r="W31" s="1361"/>
      <c r="X31" s="1361"/>
      <c r="Y31" s="1361"/>
      <c r="Z31" s="1361"/>
      <c r="AA31" s="1361"/>
      <c r="AB31" s="1361"/>
      <c r="AC31" s="52" t="s">
        <v>522</v>
      </c>
      <c r="AD31" s="1364"/>
      <c r="AE31" s="1364"/>
      <c r="AF31" s="1364"/>
      <c r="AG31" s="1364"/>
      <c r="AH31" s="50" t="s">
        <v>523</v>
      </c>
      <c r="AI31" s="1374" t="s">
        <v>524</v>
      </c>
      <c r="AJ31" s="1374"/>
      <c r="AK31" s="1374"/>
      <c r="AL31" s="1374"/>
      <c r="AM31" s="1374"/>
      <c r="AN31" s="1374"/>
      <c r="AO31" s="1375"/>
      <c r="AP31" s="3"/>
      <c r="AQ31" s="9"/>
      <c r="AR31" s="12" t="s">
        <v>525</v>
      </c>
    </row>
    <row r="32" spans="1:44" s="12" customFormat="1" ht="14.25" customHeight="1" x14ac:dyDescent="0.2">
      <c r="A32" s="21"/>
      <c r="B32" s="22"/>
      <c r="G32" s="23"/>
      <c r="H32" s="1342"/>
      <c r="I32" s="1344"/>
      <c r="J32" s="1362"/>
      <c r="K32" s="1363"/>
      <c r="L32" s="1363"/>
      <c r="M32" s="1363"/>
      <c r="N32" s="1363"/>
      <c r="O32" s="1363"/>
      <c r="P32" s="1363"/>
      <c r="Q32" s="1363"/>
      <c r="R32" s="1363"/>
      <c r="S32" s="1363"/>
      <c r="T32" s="1363"/>
      <c r="U32" s="1363"/>
      <c r="V32" s="1363"/>
      <c r="W32" s="1363"/>
      <c r="X32" s="1363"/>
      <c r="Y32" s="1363"/>
      <c r="Z32" s="1363"/>
      <c r="AA32" s="1363"/>
      <c r="AB32" s="1363"/>
      <c r="AC32" s="1376"/>
      <c r="AD32" s="1364"/>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57" t="s">
        <v>527</v>
      </c>
      <c r="C33" s="1358"/>
      <c r="D33" s="1358"/>
      <c r="E33" s="1358"/>
      <c r="F33" s="1358"/>
      <c r="G33" s="1359"/>
      <c r="H33" s="1339" t="s">
        <v>59</v>
      </c>
      <c r="I33" s="1341"/>
      <c r="J33" s="1360" t="s">
        <v>528</v>
      </c>
      <c r="K33" s="1361"/>
      <c r="L33" s="1361"/>
      <c r="M33" s="1361"/>
      <c r="N33" s="1361"/>
      <c r="O33" s="1361"/>
      <c r="P33" s="1361"/>
      <c r="Q33" s="1361"/>
      <c r="R33" s="1361"/>
      <c r="S33" s="1361"/>
      <c r="T33" s="1361"/>
      <c r="U33" s="1361"/>
      <c r="V33" s="1361"/>
      <c r="W33" s="1361"/>
      <c r="X33" s="1361"/>
      <c r="Y33" s="1361"/>
      <c r="Z33" s="1361"/>
      <c r="AA33" s="1361"/>
      <c r="AB33" s="1361"/>
      <c r="AC33" s="52" t="s">
        <v>522</v>
      </c>
      <c r="AD33" s="1364"/>
      <c r="AE33" s="1364"/>
      <c r="AF33" s="1364"/>
      <c r="AG33" s="1364"/>
      <c r="AH33" s="50" t="s">
        <v>523</v>
      </c>
      <c r="AI33" s="1374" t="s">
        <v>529</v>
      </c>
      <c r="AJ33" s="1374"/>
      <c r="AK33" s="1374"/>
      <c r="AL33" s="1374"/>
      <c r="AM33" s="1374"/>
      <c r="AN33" s="1374"/>
      <c r="AO33" s="1375"/>
      <c r="AP33" s="3"/>
      <c r="AQ33" s="9"/>
      <c r="AR33" s="12" t="s">
        <v>530</v>
      </c>
    </row>
    <row r="34" spans="1:44" s="12" customFormat="1" ht="14.25" customHeight="1" x14ac:dyDescent="0.2">
      <c r="A34" s="24"/>
      <c r="B34" s="1357"/>
      <c r="C34" s="1358"/>
      <c r="D34" s="1358"/>
      <c r="E34" s="1358"/>
      <c r="F34" s="1358"/>
      <c r="G34" s="1359"/>
      <c r="H34" s="1342"/>
      <c r="I34" s="1344"/>
      <c r="J34" s="1362"/>
      <c r="K34" s="1363"/>
      <c r="L34" s="1363"/>
      <c r="M34" s="1363"/>
      <c r="N34" s="1363"/>
      <c r="O34" s="1363"/>
      <c r="P34" s="1363"/>
      <c r="Q34" s="1363"/>
      <c r="R34" s="1363"/>
      <c r="S34" s="1363"/>
      <c r="T34" s="1363"/>
      <c r="U34" s="1363"/>
      <c r="V34" s="1363"/>
      <c r="W34" s="1363"/>
      <c r="X34" s="1363"/>
      <c r="Y34" s="1363"/>
      <c r="Z34" s="1363"/>
      <c r="AA34" s="1363"/>
      <c r="AB34" s="1363"/>
      <c r="AC34" s="1376"/>
      <c r="AD34" s="1364"/>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57"/>
      <c r="C35" s="1358"/>
      <c r="D35" s="1358"/>
      <c r="E35" s="1358"/>
      <c r="F35" s="1358"/>
      <c r="G35" s="1359"/>
      <c r="H35" s="1377" t="s">
        <v>532</v>
      </c>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9"/>
      <c r="AP35" s="3"/>
      <c r="AQ35" s="9"/>
    </row>
    <row r="36" spans="1:44" s="12" customFormat="1" ht="20.25" customHeight="1" x14ac:dyDescent="0.2">
      <c r="A36" s="24"/>
      <c r="B36" s="22"/>
      <c r="G36" s="23"/>
      <c r="H36" s="1339" t="s">
        <v>59</v>
      </c>
      <c r="I36" s="1341"/>
      <c r="J36" s="1360" t="s">
        <v>533</v>
      </c>
      <c r="K36" s="1361"/>
      <c r="L36" s="1361"/>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1"/>
      <c r="AL36" s="1361"/>
      <c r="AM36" s="1361"/>
      <c r="AN36" s="1361"/>
      <c r="AO36" s="1365"/>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366"/>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8"/>
      <c r="AP38" s="3"/>
      <c r="AQ38" s="9"/>
    </row>
    <row r="39" spans="1:44" s="12" customFormat="1" ht="15" customHeight="1" x14ac:dyDescent="0.2">
      <c r="A39" s="24"/>
      <c r="B39" s="25"/>
      <c r="C39" s="26"/>
      <c r="D39" s="26"/>
      <c r="E39" s="26"/>
      <c r="F39" s="26"/>
      <c r="G39" s="27"/>
      <c r="H39" s="25"/>
      <c r="I39" s="27"/>
      <c r="J39" s="1369"/>
      <c r="K39" s="1370"/>
      <c r="L39" s="1370"/>
      <c r="M39" s="1370"/>
      <c r="N39" s="1370"/>
      <c r="O39" s="1370"/>
      <c r="P39" s="1370"/>
      <c r="Q39" s="1370"/>
      <c r="R39" s="1370"/>
      <c r="S39" s="1370"/>
      <c r="T39" s="1370"/>
      <c r="U39" s="1370"/>
      <c r="V39" s="1370"/>
      <c r="W39" s="1370"/>
      <c r="X39" s="1370"/>
      <c r="Y39" s="1370"/>
      <c r="Z39" s="1370"/>
      <c r="AA39" s="1370"/>
      <c r="AB39" s="1370"/>
      <c r="AC39" s="1370"/>
      <c r="AD39" s="1370"/>
      <c r="AE39" s="1370"/>
      <c r="AF39" s="1370"/>
      <c r="AG39" s="1370"/>
      <c r="AH39" s="1370"/>
      <c r="AI39" s="1370"/>
      <c r="AJ39" s="1370"/>
      <c r="AK39" s="1370"/>
      <c r="AL39" s="1370"/>
      <c r="AM39" s="1370"/>
      <c r="AN39" s="1370"/>
      <c r="AO39" s="1371"/>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39" t="s">
        <v>512</v>
      </c>
      <c r="C41" s="1340"/>
      <c r="D41" s="1340"/>
      <c r="E41" s="1340"/>
      <c r="F41" s="1340"/>
      <c r="G41" s="1341"/>
      <c r="H41" s="1380" t="s">
        <v>513</v>
      </c>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80"/>
      <c r="AP41" s="3"/>
      <c r="AQ41" s="9"/>
    </row>
    <row r="42" spans="1:44" s="12" customFormat="1" ht="16.5" customHeight="1" x14ac:dyDescent="0.2">
      <c r="A42" s="20"/>
      <c r="B42" s="1357"/>
      <c r="C42" s="1358"/>
      <c r="D42" s="1358"/>
      <c r="E42" s="1358"/>
      <c r="F42" s="1358"/>
      <c r="G42" s="1359"/>
      <c r="H42" s="1380" t="s">
        <v>514</v>
      </c>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0"/>
      <c r="AL42" s="1380"/>
      <c r="AM42" s="1380"/>
      <c r="AN42" s="1380"/>
      <c r="AO42" s="1380"/>
      <c r="AP42" s="3"/>
      <c r="AQ42" s="9"/>
    </row>
    <row r="43" spans="1:44" s="12" customFormat="1" ht="14.25" customHeight="1" x14ac:dyDescent="0.2">
      <c r="A43" s="20"/>
      <c r="B43" s="1357"/>
      <c r="C43" s="1358"/>
      <c r="D43" s="1358"/>
      <c r="E43" s="1358"/>
      <c r="F43" s="1358"/>
      <c r="G43" s="1359"/>
      <c r="H43" s="1339" t="s">
        <v>59</v>
      </c>
      <c r="I43" s="1341"/>
      <c r="J43" s="1360" t="s">
        <v>515</v>
      </c>
      <c r="K43" s="1361"/>
      <c r="L43" s="1361"/>
      <c r="M43" s="1361"/>
      <c r="N43" s="1361"/>
      <c r="O43" s="1361"/>
      <c r="P43" s="1361"/>
      <c r="Q43" s="1361"/>
      <c r="R43" s="1361"/>
      <c r="S43" s="1361"/>
      <c r="T43" s="1361"/>
      <c r="U43" s="1361"/>
      <c r="V43" s="1361"/>
      <c r="W43" s="1361"/>
      <c r="X43" s="1361"/>
      <c r="Y43" s="1361"/>
      <c r="Z43" s="1361"/>
      <c r="AA43" s="1361"/>
      <c r="AB43" s="1361"/>
      <c r="AC43" s="1376" t="s">
        <v>516</v>
      </c>
      <c r="AD43" s="1364"/>
      <c r="AE43" s="1364"/>
      <c r="AF43" s="1364"/>
      <c r="AG43" s="1364"/>
      <c r="AH43" s="1364"/>
      <c r="AI43" s="1364"/>
      <c r="AJ43" s="1364"/>
      <c r="AK43" s="1364"/>
      <c r="AL43" s="1364"/>
      <c r="AM43" s="1364"/>
      <c r="AN43" s="1364"/>
      <c r="AO43" s="1381"/>
      <c r="AP43" s="3"/>
      <c r="AQ43" s="9"/>
    </row>
    <row r="44" spans="1:44" s="12" customFormat="1" ht="14.25" customHeight="1" x14ac:dyDescent="0.2">
      <c r="A44" s="6"/>
      <c r="B44" s="1357"/>
      <c r="C44" s="1358"/>
      <c r="D44" s="1358"/>
      <c r="E44" s="1358"/>
      <c r="F44" s="1358"/>
      <c r="G44" s="1359"/>
      <c r="H44" s="1342"/>
      <c r="I44" s="1344"/>
      <c r="J44" s="1362"/>
      <c r="K44" s="1363"/>
      <c r="L44" s="1363"/>
      <c r="M44" s="1363"/>
      <c r="N44" s="1363"/>
      <c r="O44" s="1363"/>
      <c r="P44" s="1363"/>
      <c r="Q44" s="1363"/>
      <c r="R44" s="1363"/>
      <c r="S44" s="1363"/>
      <c r="T44" s="1363"/>
      <c r="U44" s="1363"/>
      <c r="V44" s="1363"/>
      <c r="W44" s="1363"/>
      <c r="X44" s="1363"/>
      <c r="Y44" s="1363"/>
      <c r="Z44" s="1363"/>
      <c r="AA44" s="1363"/>
      <c r="AB44" s="1363"/>
      <c r="AC44" s="1376"/>
      <c r="AD44" s="1364"/>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42"/>
      <c r="C45" s="1343"/>
      <c r="D45" s="1343"/>
      <c r="E45" s="1343"/>
      <c r="F45" s="1343"/>
      <c r="G45" s="1344"/>
      <c r="H45" s="1339" t="s">
        <v>59</v>
      </c>
      <c r="I45" s="1341"/>
      <c r="J45" s="1360" t="s">
        <v>520</v>
      </c>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1"/>
      <c r="AL45" s="1361"/>
      <c r="AM45" s="1361"/>
      <c r="AN45" s="1361"/>
      <c r="AO45" s="1365"/>
      <c r="AP45" s="3"/>
      <c r="AQ45" s="9"/>
    </row>
    <row r="46" spans="1:44" s="12" customFormat="1" ht="14.25" customHeight="1" x14ac:dyDescent="0.2">
      <c r="A46" s="1"/>
      <c r="B46" s="62"/>
      <c r="C46" s="63"/>
      <c r="D46" s="63"/>
      <c r="E46" s="63"/>
      <c r="F46" s="63"/>
      <c r="G46" s="64"/>
      <c r="H46" s="1342"/>
      <c r="I46" s="1344"/>
      <c r="J46" s="1362"/>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82"/>
      <c r="AP46" s="3"/>
      <c r="AQ46" s="9"/>
    </row>
    <row r="47" spans="1:44" s="12" customFormat="1" ht="14.25" customHeight="1" x14ac:dyDescent="0.2">
      <c r="A47" s="1"/>
      <c r="B47" s="62"/>
      <c r="C47" s="63"/>
      <c r="D47" s="63"/>
      <c r="E47" s="63"/>
      <c r="F47" s="63"/>
      <c r="G47" s="64"/>
      <c r="H47" s="1339" t="s">
        <v>59</v>
      </c>
      <c r="I47" s="1341"/>
      <c r="J47" s="1360" t="s">
        <v>521</v>
      </c>
      <c r="K47" s="1361"/>
      <c r="L47" s="1361"/>
      <c r="M47" s="1361"/>
      <c r="N47" s="1361"/>
      <c r="O47" s="1361"/>
      <c r="P47" s="1361"/>
      <c r="Q47" s="1361"/>
      <c r="R47" s="1361"/>
      <c r="S47" s="1361"/>
      <c r="T47" s="1361"/>
      <c r="U47" s="1361"/>
      <c r="V47" s="1361"/>
      <c r="W47" s="1361"/>
      <c r="X47" s="1361"/>
      <c r="Y47" s="1361"/>
      <c r="Z47" s="1361"/>
      <c r="AA47" s="1361"/>
      <c r="AB47" s="1361"/>
      <c r="AC47" s="52" t="s">
        <v>522</v>
      </c>
      <c r="AD47" s="1364"/>
      <c r="AE47" s="1364"/>
      <c r="AF47" s="1364"/>
      <c r="AG47" s="1364"/>
      <c r="AH47" s="50" t="s">
        <v>523</v>
      </c>
      <c r="AI47" s="1374" t="s">
        <v>524</v>
      </c>
      <c r="AJ47" s="1374"/>
      <c r="AK47" s="1374"/>
      <c r="AL47" s="1374"/>
      <c r="AM47" s="1374"/>
      <c r="AN47" s="1374"/>
      <c r="AO47" s="1375"/>
      <c r="AP47" s="3"/>
      <c r="AQ47" s="9"/>
      <c r="AR47" s="12" t="s">
        <v>525</v>
      </c>
    </row>
    <row r="48" spans="1:44" s="12" customFormat="1" ht="14.25" customHeight="1" x14ac:dyDescent="0.2">
      <c r="A48" s="21"/>
      <c r="B48" s="22"/>
      <c r="G48" s="23"/>
      <c r="H48" s="1342"/>
      <c r="I48" s="1344"/>
      <c r="J48" s="1362"/>
      <c r="K48" s="1363"/>
      <c r="L48" s="1363"/>
      <c r="M48" s="1363"/>
      <c r="N48" s="1363"/>
      <c r="O48" s="1363"/>
      <c r="P48" s="1363"/>
      <c r="Q48" s="1363"/>
      <c r="R48" s="1363"/>
      <c r="S48" s="1363"/>
      <c r="T48" s="1363"/>
      <c r="U48" s="1363"/>
      <c r="V48" s="1363"/>
      <c r="W48" s="1363"/>
      <c r="X48" s="1363"/>
      <c r="Y48" s="1363"/>
      <c r="Z48" s="1363"/>
      <c r="AA48" s="1363"/>
      <c r="AB48" s="1363"/>
      <c r="AC48" s="1376"/>
      <c r="AD48" s="1364"/>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57" t="s">
        <v>527</v>
      </c>
      <c r="C49" s="1358"/>
      <c r="D49" s="1358"/>
      <c r="E49" s="1358"/>
      <c r="F49" s="1358"/>
      <c r="G49" s="1359"/>
      <c r="H49" s="1339" t="s">
        <v>59</v>
      </c>
      <c r="I49" s="1341"/>
      <c r="J49" s="1360" t="s">
        <v>528</v>
      </c>
      <c r="K49" s="1361"/>
      <c r="L49" s="1361"/>
      <c r="M49" s="1361"/>
      <c r="N49" s="1361"/>
      <c r="O49" s="1361"/>
      <c r="P49" s="1361"/>
      <c r="Q49" s="1361"/>
      <c r="R49" s="1361"/>
      <c r="S49" s="1361"/>
      <c r="T49" s="1361"/>
      <c r="U49" s="1361"/>
      <c r="V49" s="1361"/>
      <c r="W49" s="1361"/>
      <c r="X49" s="1361"/>
      <c r="Y49" s="1361"/>
      <c r="Z49" s="1361"/>
      <c r="AA49" s="1361"/>
      <c r="AB49" s="1361"/>
      <c r="AC49" s="52" t="s">
        <v>522</v>
      </c>
      <c r="AD49" s="1364"/>
      <c r="AE49" s="1364"/>
      <c r="AF49" s="1364"/>
      <c r="AG49" s="1364"/>
      <c r="AH49" s="50" t="s">
        <v>523</v>
      </c>
      <c r="AI49" s="1374" t="s">
        <v>529</v>
      </c>
      <c r="AJ49" s="1374"/>
      <c r="AK49" s="1374"/>
      <c r="AL49" s="1374"/>
      <c r="AM49" s="1374"/>
      <c r="AN49" s="1374"/>
      <c r="AO49" s="1375"/>
      <c r="AP49" s="3"/>
      <c r="AQ49" s="9"/>
      <c r="AR49" s="12" t="s">
        <v>530</v>
      </c>
    </row>
    <row r="50" spans="1:44" s="12" customFormat="1" ht="14.25" customHeight="1" x14ac:dyDescent="0.2">
      <c r="A50" s="24"/>
      <c r="B50" s="1357"/>
      <c r="C50" s="1358"/>
      <c r="D50" s="1358"/>
      <c r="E50" s="1358"/>
      <c r="F50" s="1358"/>
      <c r="G50" s="1359"/>
      <c r="H50" s="1342"/>
      <c r="I50" s="1344"/>
      <c r="J50" s="1362"/>
      <c r="K50" s="1363"/>
      <c r="L50" s="1363"/>
      <c r="M50" s="1363"/>
      <c r="N50" s="1363"/>
      <c r="O50" s="1363"/>
      <c r="P50" s="1363"/>
      <c r="Q50" s="1363"/>
      <c r="R50" s="1363"/>
      <c r="S50" s="1363"/>
      <c r="T50" s="1363"/>
      <c r="U50" s="1363"/>
      <c r="V50" s="1363"/>
      <c r="W50" s="1363"/>
      <c r="X50" s="1363"/>
      <c r="Y50" s="1363"/>
      <c r="Z50" s="1363"/>
      <c r="AA50" s="1363"/>
      <c r="AB50" s="1363"/>
      <c r="AC50" s="1376"/>
      <c r="AD50" s="1364"/>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57"/>
      <c r="C51" s="1358"/>
      <c r="D51" s="1358"/>
      <c r="E51" s="1358"/>
      <c r="F51" s="1358"/>
      <c r="G51" s="1359"/>
      <c r="H51" s="1377" t="s">
        <v>532</v>
      </c>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c r="AI51" s="1378"/>
      <c r="AJ51" s="1378"/>
      <c r="AK51" s="1378"/>
      <c r="AL51" s="1378"/>
      <c r="AM51" s="1378"/>
      <c r="AN51" s="1378"/>
      <c r="AO51" s="1379"/>
      <c r="AP51" s="3"/>
      <c r="AQ51" s="9"/>
    </row>
    <row r="52" spans="1:44" s="12" customFormat="1" ht="20.25" customHeight="1" x14ac:dyDescent="0.2">
      <c r="A52" s="24"/>
      <c r="B52" s="22"/>
      <c r="G52" s="23"/>
      <c r="H52" s="1339" t="s">
        <v>59</v>
      </c>
      <c r="I52" s="1341"/>
      <c r="J52" s="1360" t="s">
        <v>533</v>
      </c>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c r="AI52" s="1361"/>
      <c r="AJ52" s="1361"/>
      <c r="AK52" s="1361"/>
      <c r="AL52" s="1361"/>
      <c r="AM52" s="1361"/>
      <c r="AN52" s="1361"/>
      <c r="AO52" s="1365"/>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366"/>
      <c r="K54" s="1367"/>
      <c r="L54" s="1367"/>
      <c r="M54" s="1367"/>
      <c r="N54" s="1367"/>
      <c r="O54" s="1367"/>
      <c r="P54" s="1367"/>
      <c r="Q54" s="1367"/>
      <c r="R54" s="1367"/>
      <c r="S54" s="1367"/>
      <c r="T54" s="1367"/>
      <c r="U54" s="1367"/>
      <c r="V54" s="1367"/>
      <c r="W54" s="1367"/>
      <c r="X54" s="1367"/>
      <c r="Y54" s="1367"/>
      <c r="Z54" s="1367"/>
      <c r="AA54" s="1367"/>
      <c r="AB54" s="1367"/>
      <c r="AC54" s="1367"/>
      <c r="AD54" s="1367"/>
      <c r="AE54" s="1367"/>
      <c r="AF54" s="1367"/>
      <c r="AG54" s="1367"/>
      <c r="AH54" s="1367"/>
      <c r="AI54" s="1367"/>
      <c r="AJ54" s="1367"/>
      <c r="AK54" s="1367"/>
      <c r="AL54" s="1367"/>
      <c r="AM54" s="1367"/>
      <c r="AN54" s="1367"/>
      <c r="AO54" s="1368"/>
      <c r="AP54" s="3"/>
      <c r="AQ54" s="9"/>
    </row>
    <row r="55" spans="1:44" s="12" customFormat="1" ht="15" customHeight="1" x14ac:dyDescent="0.2">
      <c r="A55" s="24"/>
      <c r="B55" s="25"/>
      <c r="C55" s="26"/>
      <c r="D55" s="26"/>
      <c r="E55" s="26"/>
      <c r="F55" s="26"/>
      <c r="G55" s="27"/>
      <c r="H55" s="25"/>
      <c r="I55" s="27"/>
      <c r="J55" s="1369"/>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c r="AI55" s="1370"/>
      <c r="AJ55" s="1370"/>
      <c r="AK55" s="1370"/>
      <c r="AL55" s="1370"/>
      <c r="AM55" s="1370"/>
      <c r="AN55" s="1370"/>
      <c r="AO55" s="1371"/>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372" t="s">
        <v>536</v>
      </c>
      <c r="C58" s="1356"/>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3"/>
      <c r="AQ58" s="9"/>
    </row>
    <row r="59" spans="1:44" s="9" customFormat="1" ht="19.5" customHeight="1" x14ac:dyDescent="0.2">
      <c r="A59" s="3"/>
      <c r="B59" s="1356"/>
      <c r="C59" s="1356"/>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3"/>
    </row>
    <row r="60" spans="1:44" s="12" customFormat="1" ht="35.25" customHeight="1" x14ac:dyDescent="0.2">
      <c r="A60" s="3"/>
      <c r="C60" s="1373" t="s">
        <v>537</v>
      </c>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c r="Z60" s="1373"/>
      <c r="AA60" s="1373"/>
      <c r="AB60" s="1373"/>
      <c r="AC60" s="1373"/>
      <c r="AD60" s="1373"/>
      <c r="AE60" s="1373"/>
      <c r="AF60" s="1373"/>
      <c r="AG60" s="1373"/>
      <c r="AH60" s="1373"/>
      <c r="AI60" s="1373"/>
      <c r="AJ60" s="1373"/>
      <c r="AK60" s="1373"/>
      <c r="AL60" s="1373"/>
      <c r="AM60" s="1373"/>
      <c r="AN60" s="1373"/>
      <c r="AO60" s="1373"/>
      <c r="AP60" s="1373"/>
      <c r="AQ60" s="9"/>
    </row>
    <row r="61" spans="1:44" s="9" customFormat="1" ht="29.25" customHeight="1" x14ac:dyDescent="0.2">
      <c r="A61" s="3"/>
      <c r="B61" s="1356" t="s">
        <v>538</v>
      </c>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36" t="s">
        <v>512</v>
      </c>
      <c r="C63" s="1337"/>
      <c r="D63" s="1337"/>
      <c r="E63" s="1337"/>
      <c r="F63" s="1337"/>
      <c r="G63" s="1338"/>
      <c r="H63" s="1339" t="s">
        <v>539</v>
      </c>
      <c r="I63" s="1340"/>
      <c r="J63" s="1340"/>
      <c r="K63" s="1340"/>
      <c r="L63" s="1340"/>
      <c r="M63" s="1340"/>
      <c r="N63" s="1340"/>
      <c r="O63" s="1341"/>
      <c r="P63" s="29"/>
      <c r="AP63" s="3"/>
    </row>
    <row r="64" spans="1:44" s="9" customFormat="1" ht="15" customHeight="1" x14ac:dyDescent="0.2">
      <c r="A64" s="3"/>
      <c r="B64" s="1336"/>
      <c r="C64" s="1337"/>
      <c r="D64" s="1337"/>
      <c r="E64" s="1337"/>
      <c r="F64" s="1337"/>
      <c r="G64" s="1338"/>
      <c r="H64" s="1342"/>
      <c r="I64" s="1343"/>
      <c r="J64" s="1343"/>
      <c r="K64" s="1343"/>
      <c r="L64" s="1343"/>
      <c r="M64" s="1343"/>
      <c r="N64" s="1343"/>
      <c r="O64" s="1344"/>
      <c r="P64" s="29"/>
      <c r="AP64" s="3"/>
    </row>
    <row r="65" spans="1:42" s="9" customFormat="1" ht="15" customHeight="1" x14ac:dyDescent="0.2">
      <c r="A65" s="3"/>
      <c r="B65" s="1345"/>
      <c r="C65" s="1346"/>
      <c r="D65" s="1346"/>
      <c r="E65" s="1346"/>
      <c r="F65" s="1346"/>
      <c r="G65" s="1347"/>
      <c r="H65" s="1348" t="s">
        <v>59</v>
      </c>
      <c r="I65" s="1348"/>
      <c r="J65" s="1348"/>
      <c r="K65" s="1348"/>
      <c r="L65" s="1348"/>
      <c r="M65" s="1348"/>
      <c r="N65" s="1348"/>
      <c r="O65" s="1348"/>
      <c r="P65" s="29"/>
      <c r="AP65" s="3"/>
    </row>
    <row r="66" spans="1:42" s="9" customFormat="1" ht="15" customHeight="1" x14ac:dyDescent="0.2">
      <c r="A66" s="3"/>
      <c r="B66" s="1345"/>
      <c r="C66" s="1346"/>
      <c r="D66" s="1346"/>
      <c r="E66" s="1346"/>
      <c r="F66" s="1346"/>
      <c r="G66" s="1347"/>
      <c r="H66" s="1348"/>
      <c r="I66" s="1348"/>
      <c r="J66" s="1348"/>
      <c r="K66" s="1348"/>
      <c r="L66" s="1348"/>
      <c r="M66" s="1348"/>
      <c r="N66" s="1348"/>
      <c r="O66" s="1348"/>
      <c r="P66" s="29"/>
      <c r="AP66" s="3"/>
    </row>
    <row r="67" spans="1:42" s="9" customFormat="1" ht="15" customHeight="1" x14ac:dyDescent="0.2">
      <c r="A67" s="3"/>
      <c r="B67" s="1345"/>
      <c r="C67" s="1346"/>
      <c r="D67" s="1346"/>
      <c r="E67" s="1346"/>
      <c r="F67" s="1346"/>
      <c r="G67" s="1347"/>
      <c r="H67" s="1348"/>
      <c r="I67" s="1348"/>
      <c r="J67" s="1348"/>
      <c r="K67" s="1348"/>
      <c r="L67" s="1348"/>
      <c r="M67" s="1348"/>
      <c r="N67" s="1348"/>
      <c r="O67" s="1348"/>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349" t="s">
        <v>542</v>
      </c>
      <c r="C70" s="1350"/>
      <c r="D70" s="1350"/>
      <c r="E70" s="1350"/>
      <c r="F70" s="1350"/>
      <c r="G70" s="1351"/>
      <c r="H70" s="1355" t="s">
        <v>543</v>
      </c>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1"/>
    </row>
    <row r="71" spans="1:42" x14ac:dyDescent="0.2">
      <c r="B71" s="1352"/>
      <c r="C71" s="1353"/>
      <c r="D71" s="1353"/>
      <c r="E71" s="1353"/>
      <c r="F71" s="1353"/>
      <c r="G71" s="1354"/>
      <c r="H71" s="1352"/>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c r="AF71" s="1353"/>
      <c r="AG71" s="1354"/>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09" t="s">
        <v>545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10" t="s">
        <v>547</v>
      </c>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1"/>
      <c r="AB6" s="1411"/>
      <c r="AC6" s="1411"/>
      <c r="AD6" s="1411"/>
      <c r="AE6" s="1412"/>
      <c r="AF6" s="1166" t="s">
        <v>548</v>
      </c>
      <c r="AG6" s="1167"/>
      <c r="AH6" s="1167"/>
      <c r="AI6" s="1167"/>
      <c r="AJ6" s="1167"/>
      <c r="AK6" s="1168"/>
      <c r="AL6" s="1166" t="s">
        <v>549</v>
      </c>
      <c r="AM6" s="1167"/>
      <c r="AN6" s="1167"/>
      <c r="AO6" s="1168"/>
      <c r="AP6" s="1166" t="s">
        <v>550</v>
      </c>
      <c r="AQ6" s="1167"/>
      <c r="AR6" s="1167"/>
      <c r="AS6" s="1168"/>
      <c r="AV6" s="38"/>
    </row>
    <row r="7" spans="2:49" ht="8.25" customHeight="1" x14ac:dyDescent="0.2">
      <c r="B7" s="1413"/>
      <c r="C7" s="1414"/>
      <c r="D7" s="1414"/>
      <c r="E7" s="1414"/>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5"/>
      <c r="AF7" s="1188"/>
      <c r="AG7" s="1189"/>
      <c r="AH7" s="1189"/>
      <c r="AI7" s="1189"/>
      <c r="AJ7" s="1189"/>
      <c r="AK7" s="1190"/>
      <c r="AL7" s="1188"/>
      <c r="AM7" s="1189"/>
      <c r="AN7" s="1189"/>
      <c r="AO7" s="1190"/>
      <c r="AP7" s="1188"/>
      <c r="AQ7" s="1189"/>
      <c r="AR7" s="1189"/>
      <c r="AS7" s="1190"/>
      <c r="AV7" s="38"/>
    </row>
    <row r="8" spans="2:49" ht="15" customHeight="1" x14ac:dyDescent="0.2">
      <c r="B8" s="1416"/>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8"/>
      <c r="AF8" s="1172"/>
      <c r="AG8" s="1173"/>
      <c r="AH8" s="1173"/>
      <c r="AI8" s="1173"/>
      <c r="AJ8" s="1173"/>
      <c r="AK8" s="1174"/>
      <c r="AL8" s="1172"/>
      <c r="AM8" s="1173"/>
      <c r="AN8" s="1173"/>
      <c r="AO8" s="1174"/>
      <c r="AP8" s="1172"/>
      <c r="AQ8" s="1173"/>
      <c r="AR8" s="1173"/>
      <c r="AS8" s="1174"/>
      <c r="AV8" s="38"/>
    </row>
    <row r="9" spans="2:49" ht="15" customHeight="1" x14ac:dyDescent="0.2">
      <c r="B9" s="1419" t="s">
        <v>250</v>
      </c>
      <c r="C9" s="1421" t="s">
        <v>428</v>
      </c>
      <c r="D9" s="1422"/>
      <c r="E9" s="1422"/>
      <c r="F9" s="1422"/>
      <c r="G9" s="1422"/>
      <c r="H9" s="1422"/>
      <c r="I9" s="1423"/>
      <c r="J9" s="1427" t="s">
        <v>551</v>
      </c>
      <c r="K9" s="1428"/>
      <c r="L9" s="1428"/>
      <c r="M9" s="1428"/>
      <c r="N9" s="1428"/>
      <c r="O9" s="1428"/>
      <c r="P9" s="1428"/>
      <c r="Q9" s="1428"/>
      <c r="R9" s="1428"/>
      <c r="S9" s="1428"/>
      <c r="T9" s="1428"/>
      <c r="U9" s="1428"/>
      <c r="V9" s="1428"/>
      <c r="W9" s="1428"/>
      <c r="X9" s="1428"/>
      <c r="Y9" s="1428"/>
      <c r="Z9" s="1428"/>
      <c r="AA9" s="1428"/>
      <c r="AB9" s="1428"/>
      <c r="AC9" s="1428"/>
      <c r="AD9" s="1428"/>
      <c r="AE9" s="1429"/>
      <c r="AF9" s="1430"/>
      <c r="AG9" s="1431"/>
      <c r="AH9" s="1431"/>
      <c r="AI9" s="1431"/>
      <c r="AJ9" s="1431"/>
      <c r="AK9" s="1432"/>
      <c r="AL9" s="1439"/>
      <c r="AM9" s="1440"/>
      <c r="AN9" s="1440"/>
      <c r="AO9" s="1441"/>
      <c r="AP9" s="1463"/>
      <c r="AQ9" s="1464"/>
      <c r="AR9" s="1464"/>
      <c r="AS9" s="1465"/>
      <c r="AV9" s="38"/>
    </row>
    <row r="10" spans="2:49" ht="27.75" customHeight="1" x14ac:dyDescent="0.2">
      <c r="B10" s="1420"/>
      <c r="C10" s="1424"/>
      <c r="D10" s="1425"/>
      <c r="E10" s="1425"/>
      <c r="F10" s="1425"/>
      <c r="G10" s="1425"/>
      <c r="H10" s="1425"/>
      <c r="I10" s="1426"/>
      <c r="J10" s="1472" t="s">
        <v>552</v>
      </c>
      <c r="K10" s="1473"/>
      <c r="L10" s="1473"/>
      <c r="M10" s="1473"/>
      <c r="N10" s="1473"/>
      <c r="O10" s="1473"/>
      <c r="P10" s="1473"/>
      <c r="Q10" s="1473"/>
      <c r="R10" s="1473"/>
      <c r="S10" s="1473"/>
      <c r="T10" s="1473"/>
      <c r="U10" s="1473"/>
      <c r="V10" s="1473"/>
      <c r="W10" s="1473"/>
      <c r="X10" s="1473"/>
      <c r="Y10" s="1473"/>
      <c r="Z10" s="1473"/>
      <c r="AA10" s="1473"/>
      <c r="AB10" s="1473"/>
      <c r="AC10" s="1473"/>
      <c r="AD10" s="1473"/>
      <c r="AE10" s="1474"/>
      <c r="AF10" s="1433"/>
      <c r="AG10" s="1434"/>
      <c r="AH10" s="1434"/>
      <c r="AI10" s="1434"/>
      <c r="AJ10" s="1434"/>
      <c r="AK10" s="1435"/>
      <c r="AL10" s="1442"/>
      <c r="AM10" s="1443"/>
      <c r="AN10" s="1443"/>
      <c r="AO10" s="1444"/>
      <c r="AP10" s="1466"/>
      <c r="AQ10" s="1467"/>
      <c r="AR10" s="1467"/>
      <c r="AS10" s="1468"/>
      <c r="AV10" s="38"/>
    </row>
    <row r="11" spans="2:49" ht="18" customHeight="1" x14ac:dyDescent="0.2">
      <c r="B11" s="1420"/>
      <c r="C11" s="1424"/>
      <c r="D11" s="1425"/>
      <c r="E11" s="1425"/>
      <c r="F11" s="1425"/>
      <c r="G11" s="1425"/>
      <c r="H11" s="1425"/>
      <c r="I11" s="1426"/>
      <c r="J11" s="1472" t="s">
        <v>553</v>
      </c>
      <c r="K11" s="1473"/>
      <c r="L11" s="1473"/>
      <c r="M11" s="1473"/>
      <c r="N11" s="1473"/>
      <c r="O11" s="1473"/>
      <c r="P11" s="1473"/>
      <c r="Q11" s="1473"/>
      <c r="R11" s="1473"/>
      <c r="S11" s="1473"/>
      <c r="T11" s="1473"/>
      <c r="U11" s="1473"/>
      <c r="V11" s="1473"/>
      <c r="W11" s="1473"/>
      <c r="X11" s="1473"/>
      <c r="Y11" s="1473"/>
      <c r="Z11" s="1473"/>
      <c r="AA11" s="1473"/>
      <c r="AB11" s="1473"/>
      <c r="AC11" s="1473"/>
      <c r="AD11" s="1473"/>
      <c r="AE11" s="1474"/>
      <c r="AF11" s="1436"/>
      <c r="AG11" s="1437"/>
      <c r="AH11" s="1437"/>
      <c r="AI11" s="1437"/>
      <c r="AJ11" s="1437"/>
      <c r="AK11" s="1438"/>
      <c r="AL11" s="1445"/>
      <c r="AM11" s="1446"/>
      <c r="AN11" s="1446"/>
      <c r="AO11" s="1447"/>
      <c r="AP11" s="1469"/>
      <c r="AQ11" s="1470"/>
      <c r="AR11" s="1470"/>
      <c r="AS11" s="1471"/>
      <c r="AV11" s="38"/>
    </row>
    <row r="12" spans="2:49" ht="42.75" customHeight="1" x14ac:dyDescent="0.2">
      <c r="B12" s="1420"/>
      <c r="C12" s="1424"/>
      <c r="D12" s="1425"/>
      <c r="E12" s="1425"/>
      <c r="F12" s="1425"/>
      <c r="G12" s="1425"/>
      <c r="H12" s="1425"/>
      <c r="I12" s="1426"/>
      <c r="J12" s="102"/>
      <c r="K12" s="1475" t="s">
        <v>554</v>
      </c>
      <c r="L12" s="1476"/>
      <c r="M12" s="1476"/>
      <c r="N12" s="1476"/>
      <c r="O12" s="1476"/>
      <c r="P12" s="1476"/>
      <c r="Q12" s="1476"/>
      <c r="R12" s="1476"/>
      <c r="S12" s="1476"/>
      <c r="T12" s="1476"/>
      <c r="U12" s="1476"/>
      <c r="V12" s="1476"/>
      <c r="W12" s="1476"/>
      <c r="X12" s="1476"/>
      <c r="Y12" s="1476"/>
      <c r="Z12" s="1476"/>
      <c r="AA12" s="1476"/>
      <c r="AB12" s="1476"/>
      <c r="AC12" s="1476"/>
      <c r="AD12" s="1476"/>
      <c r="AE12" s="1477"/>
      <c r="AF12" s="1451"/>
      <c r="AG12" s="1452"/>
      <c r="AH12" s="1452"/>
      <c r="AI12" s="1452"/>
      <c r="AJ12" s="1452"/>
      <c r="AK12" s="1453"/>
      <c r="AL12" s="1454" t="s">
        <v>555</v>
      </c>
      <c r="AM12" s="1455"/>
      <c r="AN12" s="1455"/>
      <c r="AO12" s="1456"/>
      <c r="AP12" s="1457" t="str">
        <f>IF(AF12="","",AF12*1)</f>
        <v/>
      </c>
      <c r="AQ12" s="1458"/>
      <c r="AR12" s="1458"/>
      <c r="AS12" s="1459"/>
      <c r="AV12" s="38"/>
    </row>
    <row r="13" spans="2:49" ht="42.75" customHeight="1" x14ac:dyDescent="0.2">
      <c r="B13" s="1420"/>
      <c r="C13" s="1424"/>
      <c r="D13" s="1425"/>
      <c r="E13" s="1425"/>
      <c r="F13" s="1425"/>
      <c r="G13" s="1425"/>
      <c r="H13" s="1425"/>
      <c r="I13" s="1426"/>
      <c r="J13" s="102"/>
      <c r="K13" s="1448" t="s">
        <v>556</v>
      </c>
      <c r="L13" s="1449"/>
      <c r="M13" s="1449"/>
      <c r="N13" s="1449"/>
      <c r="O13" s="1449"/>
      <c r="P13" s="1449"/>
      <c r="Q13" s="1449"/>
      <c r="R13" s="1449"/>
      <c r="S13" s="1449"/>
      <c r="T13" s="1449"/>
      <c r="U13" s="1449"/>
      <c r="V13" s="1449"/>
      <c r="W13" s="1449"/>
      <c r="X13" s="1449"/>
      <c r="Y13" s="1449"/>
      <c r="Z13" s="1449"/>
      <c r="AA13" s="1449"/>
      <c r="AB13" s="1449"/>
      <c r="AC13" s="1449"/>
      <c r="AD13" s="1449"/>
      <c r="AE13" s="1450"/>
      <c r="AF13" s="1451"/>
      <c r="AG13" s="1452"/>
      <c r="AH13" s="1452"/>
      <c r="AI13" s="1452"/>
      <c r="AJ13" s="1452"/>
      <c r="AK13" s="1453"/>
      <c r="AL13" s="1454" t="s">
        <v>557</v>
      </c>
      <c r="AM13" s="1455"/>
      <c r="AN13" s="1455"/>
      <c r="AO13" s="1456"/>
      <c r="AP13" s="1457" t="str">
        <f>IF(AF13="","",AF13*2)</f>
        <v/>
      </c>
      <c r="AQ13" s="1458"/>
      <c r="AR13" s="1458"/>
      <c r="AS13" s="1459"/>
      <c r="AV13" s="38"/>
    </row>
    <row r="14" spans="2:49" ht="42.75" customHeight="1" x14ac:dyDescent="0.2">
      <c r="B14" s="1420"/>
      <c r="C14" s="1424"/>
      <c r="D14" s="1425"/>
      <c r="E14" s="1425"/>
      <c r="F14" s="1425"/>
      <c r="G14" s="1425"/>
      <c r="H14" s="1425"/>
      <c r="I14" s="1426"/>
      <c r="J14" s="109"/>
      <c r="K14" s="1428" t="s">
        <v>558</v>
      </c>
      <c r="L14" s="1428"/>
      <c r="M14" s="1428"/>
      <c r="N14" s="1428"/>
      <c r="O14" s="1428"/>
      <c r="P14" s="1428"/>
      <c r="Q14" s="1428"/>
      <c r="R14" s="1428"/>
      <c r="S14" s="1428"/>
      <c r="T14" s="1428"/>
      <c r="U14" s="1428"/>
      <c r="V14" s="1428"/>
      <c r="W14" s="1428"/>
      <c r="X14" s="1428"/>
      <c r="Y14" s="1428"/>
      <c r="Z14" s="1428"/>
      <c r="AA14" s="1428"/>
      <c r="AB14" s="1428"/>
      <c r="AC14" s="1428"/>
      <c r="AD14" s="1428"/>
      <c r="AE14" s="1429"/>
      <c r="AF14" s="1460"/>
      <c r="AG14" s="1461"/>
      <c r="AH14" s="1461"/>
      <c r="AI14" s="1461"/>
      <c r="AJ14" s="1461"/>
      <c r="AK14" s="1462"/>
      <c r="AL14" s="1166" t="s">
        <v>559</v>
      </c>
      <c r="AM14" s="1167"/>
      <c r="AN14" s="1167"/>
      <c r="AO14" s="1168"/>
      <c r="AP14" s="1457" t="str">
        <f>IF(AF14="","",AF14*3)</f>
        <v/>
      </c>
      <c r="AQ14" s="1458"/>
      <c r="AR14" s="1458"/>
      <c r="AS14" s="1459"/>
      <c r="AV14" s="38"/>
    </row>
    <row r="15" spans="2:49" ht="42.75" customHeight="1" x14ac:dyDescent="0.2">
      <c r="B15" s="1420"/>
      <c r="C15" s="1424"/>
      <c r="D15" s="1425"/>
      <c r="E15" s="1425"/>
      <c r="F15" s="1425"/>
      <c r="G15" s="1425"/>
      <c r="H15" s="1425"/>
      <c r="I15" s="1426"/>
      <c r="J15" s="109"/>
      <c r="K15" s="1475" t="s">
        <v>560</v>
      </c>
      <c r="L15" s="1476"/>
      <c r="M15" s="1476"/>
      <c r="N15" s="1476"/>
      <c r="O15" s="1476"/>
      <c r="P15" s="1476"/>
      <c r="Q15" s="1476"/>
      <c r="R15" s="1476"/>
      <c r="S15" s="1476"/>
      <c r="T15" s="1476"/>
      <c r="U15" s="1476"/>
      <c r="V15" s="1476"/>
      <c r="W15" s="1476"/>
      <c r="X15" s="1476"/>
      <c r="Y15" s="1476"/>
      <c r="Z15" s="1476"/>
      <c r="AA15" s="1476"/>
      <c r="AB15" s="1476"/>
      <c r="AC15" s="1476"/>
      <c r="AD15" s="1476"/>
      <c r="AE15" s="1477"/>
      <c r="AF15" s="1478"/>
      <c r="AG15" s="1479"/>
      <c r="AH15" s="1479"/>
      <c r="AI15" s="1479"/>
      <c r="AJ15" s="1479"/>
      <c r="AK15" s="1480"/>
      <c r="AL15" s="1454" t="s">
        <v>561</v>
      </c>
      <c r="AM15" s="1455"/>
      <c r="AN15" s="1455"/>
      <c r="AO15" s="1456"/>
      <c r="AP15" s="1481" t="str">
        <f>IF(AF15="","",AF15*4)</f>
        <v/>
      </c>
      <c r="AQ15" s="1482"/>
      <c r="AR15" s="1482"/>
      <c r="AS15" s="1483"/>
      <c r="AV15" s="38"/>
    </row>
    <row r="16" spans="2:49" ht="17.25" customHeight="1" x14ac:dyDescent="0.2">
      <c r="B16" s="1420"/>
      <c r="C16" s="1424"/>
      <c r="D16" s="1425"/>
      <c r="E16" s="1425"/>
      <c r="F16" s="1425"/>
      <c r="G16" s="1425"/>
      <c r="H16" s="1425"/>
      <c r="I16" s="1426"/>
      <c r="J16" s="1472" t="s">
        <v>562</v>
      </c>
      <c r="K16" s="1473"/>
      <c r="L16" s="1473"/>
      <c r="M16" s="1473"/>
      <c r="N16" s="1473"/>
      <c r="O16" s="1473"/>
      <c r="P16" s="1473"/>
      <c r="Q16" s="1473"/>
      <c r="R16" s="1473"/>
      <c r="S16" s="1473"/>
      <c r="T16" s="1473"/>
      <c r="U16" s="1473"/>
      <c r="V16" s="1473"/>
      <c r="W16" s="1473"/>
      <c r="X16" s="1473"/>
      <c r="Y16" s="1473"/>
      <c r="Z16" s="1473"/>
      <c r="AA16" s="1473"/>
      <c r="AB16" s="1473"/>
      <c r="AC16" s="1473"/>
      <c r="AD16" s="1473"/>
      <c r="AE16" s="1474"/>
      <c r="AF16" s="1433"/>
      <c r="AG16" s="1434"/>
      <c r="AH16" s="1434"/>
      <c r="AI16" s="1434"/>
      <c r="AJ16" s="1434"/>
      <c r="AK16" s="1435"/>
      <c r="AL16" s="1442"/>
      <c r="AM16" s="1443"/>
      <c r="AN16" s="1443"/>
      <c r="AO16" s="1444"/>
      <c r="AP16" s="1469"/>
      <c r="AQ16" s="1470"/>
      <c r="AR16" s="1470"/>
      <c r="AS16" s="1471"/>
      <c r="AV16" s="38"/>
    </row>
    <row r="17" spans="2:48" ht="42.75" customHeight="1" x14ac:dyDescent="0.2">
      <c r="B17" s="1420"/>
      <c r="C17" s="1424"/>
      <c r="D17" s="1425"/>
      <c r="E17" s="1425"/>
      <c r="F17" s="1425"/>
      <c r="G17" s="1425"/>
      <c r="H17" s="1425"/>
      <c r="I17" s="1426"/>
      <c r="J17" s="102"/>
      <c r="K17" s="1475" t="s">
        <v>563</v>
      </c>
      <c r="L17" s="1476"/>
      <c r="M17" s="1476"/>
      <c r="N17" s="1476"/>
      <c r="O17" s="1476"/>
      <c r="P17" s="1476"/>
      <c r="Q17" s="1476"/>
      <c r="R17" s="1476"/>
      <c r="S17" s="1476"/>
      <c r="T17" s="1476"/>
      <c r="U17" s="1476"/>
      <c r="V17" s="1476"/>
      <c r="W17" s="1476"/>
      <c r="X17" s="1476"/>
      <c r="Y17" s="1476"/>
      <c r="Z17" s="1476"/>
      <c r="AA17" s="1476"/>
      <c r="AB17" s="1476"/>
      <c r="AC17" s="1476"/>
      <c r="AD17" s="1476"/>
      <c r="AE17" s="1477"/>
      <c r="AF17" s="1451"/>
      <c r="AG17" s="1452"/>
      <c r="AH17" s="1452"/>
      <c r="AI17" s="1452"/>
      <c r="AJ17" s="1452"/>
      <c r="AK17" s="1453"/>
      <c r="AL17" s="1454" t="s">
        <v>555</v>
      </c>
      <c r="AM17" s="1455"/>
      <c r="AN17" s="1455"/>
      <c r="AO17" s="1456"/>
      <c r="AP17" s="1457" t="str">
        <f>IF(AF17="","",AF17*1)</f>
        <v/>
      </c>
      <c r="AQ17" s="1458"/>
      <c r="AR17" s="1458"/>
      <c r="AS17" s="1459"/>
      <c r="AV17" s="38"/>
    </row>
    <row r="18" spans="2:48" ht="42.75" customHeight="1" x14ac:dyDescent="0.2">
      <c r="B18" s="1420"/>
      <c r="C18" s="1424"/>
      <c r="D18" s="1425"/>
      <c r="E18" s="1425"/>
      <c r="F18" s="1425"/>
      <c r="G18" s="1425"/>
      <c r="H18" s="1425"/>
      <c r="I18" s="1426"/>
      <c r="J18" s="102"/>
      <c r="K18" s="1448" t="s">
        <v>564</v>
      </c>
      <c r="L18" s="1449"/>
      <c r="M18" s="1449"/>
      <c r="N18" s="1449"/>
      <c r="O18" s="1449"/>
      <c r="P18" s="1449"/>
      <c r="Q18" s="1449"/>
      <c r="R18" s="1449"/>
      <c r="S18" s="1449"/>
      <c r="T18" s="1449"/>
      <c r="U18" s="1449"/>
      <c r="V18" s="1449"/>
      <c r="W18" s="1449"/>
      <c r="X18" s="1449"/>
      <c r="Y18" s="1449"/>
      <c r="Z18" s="1449"/>
      <c r="AA18" s="1449"/>
      <c r="AB18" s="1449"/>
      <c r="AC18" s="1449"/>
      <c r="AD18" s="1449"/>
      <c r="AE18" s="1450"/>
      <c r="AF18" s="1451"/>
      <c r="AG18" s="1452"/>
      <c r="AH18" s="1452"/>
      <c r="AI18" s="1452"/>
      <c r="AJ18" s="1452"/>
      <c r="AK18" s="1453"/>
      <c r="AL18" s="1454" t="s">
        <v>557</v>
      </c>
      <c r="AM18" s="1455"/>
      <c r="AN18" s="1455"/>
      <c r="AO18" s="1456"/>
      <c r="AP18" s="1457" t="str">
        <f>IF(AF18="","",AF18*2)</f>
        <v/>
      </c>
      <c r="AQ18" s="1458"/>
      <c r="AR18" s="1458"/>
      <c r="AS18" s="1459"/>
      <c r="AV18" s="38"/>
    </row>
    <row r="19" spans="2:48" ht="42.75" customHeight="1" x14ac:dyDescent="0.2">
      <c r="B19" s="1420"/>
      <c r="C19" s="1424"/>
      <c r="D19" s="1425"/>
      <c r="E19" s="1425"/>
      <c r="F19" s="1425"/>
      <c r="G19" s="1425"/>
      <c r="H19" s="1425"/>
      <c r="I19" s="1426"/>
      <c r="J19" s="109"/>
      <c r="K19" s="1428" t="s">
        <v>565</v>
      </c>
      <c r="L19" s="1428"/>
      <c r="M19" s="1428"/>
      <c r="N19" s="1428"/>
      <c r="O19" s="1428"/>
      <c r="P19" s="1428"/>
      <c r="Q19" s="1428"/>
      <c r="R19" s="1428"/>
      <c r="S19" s="1428"/>
      <c r="T19" s="1428"/>
      <c r="U19" s="1428"/>
      <c r="V19" s="1428"/>
      <c r="W19" s="1428"/>
      <c r="X19" s="1428"/>
      <c r="Y19" s="1428"/>
      <c r="Z19" s="1428"/>
      <c r="AA19" s="1428"/>
      <c r="AB19" s="1428"/>
      <c r="AC19" s="1428"/>
      <c r="AD19" s="1428"/>
      <c r="AE19" s="1429"/>
      <c r="AF19" s="1460"/>
      <c r="AG19" s="1461"/>
      <c r="AH19" s="1461"/>
      <c r="AI19" s="1461"/>
      <c r="AJ19" s="1461"/>
      <c r="AK19" s="1462"/>
      <c r="AL19" s="1166" t="s">
        <v>559</v>
      </c>
      <c r="AM19" s="1167"/>
      <c r="AN19" s="1167"/>
      <c r="AO19" s="1168"/>
      <c r="AP19" s="1457" t="str">
        <f>IF(AF19="","",AF19*3)</f>
        <v/>
      </c>
      <c r="AQ19" s="1458"/>
      <c r="AR19" s="1458"/>
      <c r="AS19" s="1459"/>
      <c r="AV19" s="38"/>
    </row>
    <row r="20" spans="2:48" ht="42.75" customHeight="1" x14ac:dyDescent="0.2">
      <c r="B20" s="1420"/>
      <c r="C20" s="1424"/>
      <c r="D20" s="1425"/>
      <c r="E20" s="1425"/>
      <c r="F20" s="1425"/>
      <c r="G20" s="1425"/>
      <c r="H20" s="1425"/>
      <c r="I20" s="1426"/>
      <c r="J20" s="109"/>
      <c r="K20" s="1475" t="s">
        <v>566</v>
      </c>
      <c r="L20" s="1476"/>
      <c r="M20" s="1476"/>
      <c r="N20" s="1476"/>
      <c r="O20" s="1476"/>
      <c r="P20" s="1476"/>
      <c r="Q20" s="1476"/>
      <c r="R20" s="1476"/>
      <c r="S20" s="1476"/>
      <c r="T20" s="1476"/>
      <c r="U20" s="1476"/>
      <c r="V20" s="1476"/>
      <c r="W20" s="1476"/>
      <c r="X20" s="1476"/>
      <c r="Y20" s="1476"/>
      <c r="Z20" s="1476"/>
      <c r="AA20" s="1476"/>
      <c r="AB20" s="1476"/>
      <c r="AC20" s="1476"/>
      <c r="AD20" s="1476"/>
      <c r="AE20" s="1477"/>
      <c r="AF20" s="1478"/>
      <c r="AG20" s="1479"/>
      <c r="AH20" s="1479"/>
      <c r="AI20" s="1479"/>
      <c r="AJ20" s="1479"/>
      <c r="AK20" s="1480"/>
      <c r="AL20" s="1454" t="s">
        <v>561</v>
      </c>
      <c r="AM20" s="1455"/>
      <c r="AN20" s="1455"/>
      <c r="AO20" s="1456"/>
      <c r="AP20" s="1481" t="str">
        <f>IF(AF20="","",AF20*4)</f>
        <v/>
      </c>
      <c r="AQ20" s="1482"/>
      <c r="AR20" s="1482"/>
      <c r="AS20" s="1483"/>
      <c r="AV20" s="38"/>
    </row>
    <row r="21" spans="2:48" ht="13.5" customHeight="1" x14ac:dyDescent="0.2">
      <c r="B21" s="107"/>
      <c r="C21" s="104"/>
      <c r="D21" s="105"/>
      <c r="E21" s="105"/>
      <c r="F21" s="105"/>
      <c r="G21" s="105"/>
      <c r="H21" s="105"/>
      <c r="I21" s="106"/>
      <c r="J21" s="1472" t="s">
        <v>567</v>
      </c>
      <c r="K21" s="1473"/>
      <c r="L21" s="1473"/>
      <c r="M21" s="1473"/>
      <c r="N21" s="1473"/>
      <c r="O21" s="1473"/>
      <c r="P21" s="1473"/>
      <c r="Q21" s="1473"/>
      <c r="R21" s="1473"/>
      <c r="S21" s="1473"/>
      <c r="T21" s="1473"/>
      <c r="U21" s="1473"/>
      <c r="V21" s="1473"/>
      <c r="W21" s="1473"/>
      <c r="X21" s="1473"/>
      <c r="Y21" s="1473"/>
      <c r="Z21" s="1473"/>
      <c r="AA21" s="1473"/>
      <c r="AB21" s="1473"/>
      <c r="AC21" s="1473"/>
      <c r="AD21" s="1473"/>
      <c r="AE21" s="1474"/>
      <c r="AF21" s="1433"/>
      <c r="AG21" s="1434"/>
      <c r="AH21" s="1434"/>
      <c r="AI21" s="1434"/>
      <c r="AJ21" s="1434"/>
      <c r="AK21" s="1435"/>
      <c r="AL21" s="1442"/>
      <c r="AM21" s="1443"/>
      <c r="AN21" s="1443"/>
      <c r="AO21" s="1444"/>
      <c r="AP21" s="1466"/>
      <c r="AQ21" s="1467"/>
      <c r="AR21" s="1467"/>
      <c r="AS21" s="1468"/>
      <c r="AV21" s="38"/>
    </row>
    <row r="22" spans="2:48" ht="13.5" customHeight="1" x14ac:dyDescent="0.2">
      <c r="B22" s="107"/>
      <c r="C22" s="104"/>
      <c r="D22" s="105"/>
      <c r="E22" s="105"/>
      <c r="F22" s="105"/>
      <c r="G22" s="105"/>
      <c r="H22" s="105"/>
      <c r="I22" s="106"/>
      <c r="J22" s="1472"/>
      <c r="K22" s="1473"/>
      <c r="L22" s="1473"/>
      <c r="M22" s="1473"/>
      <c r="N22" s="1473"/>
      <c r="O22" s="1473"/>
      <c r="P22" s="1473"/>
      <c r="Q22" s="1473"/>
      <c r="R22" s="1473"/>
      <c r="S22" s="1473"/>
      <c r="T22" s="1473"/>
      <c r="U22" s="1473"/>
      <c r="V22" s="1473"/>
      <c r="W22" s="1473"/>
      <c r="X22" s="1473"/>
      <c r="Y22" s="1473"/>
      <c r="Z22" s="1473"/>
      <c r="AA22" s="1473"/>
      <c r="AB22" s="1473"/>
      <c r="AC22" s="1473"/>
      <c r="AD22" s="1473"/>
      <c r="AE22" s="1474"/>
      <c r="AF22" s="1433"/>
      <c r="AG22" s="1434"/>
      <c r="AH22" s="1434"/>
      <c r="AI22" s="1434"/>
      <c r="AJ22" s="1434"/>
      <c r="AK22" s="1435"/>
      <c r="AL22" s="1442"/>
      <c r="AM22" s="1443"/>
      <c r="AN22" s="1443"/>
      <c r="AO22" s="1444"/>
      <c r="AP22" s="1466"/>
      <c r="AQ22" s="1467"/>
      <c r="AR22" s="1467"/>
      <c r="AS22" s="1468"/>
      <c r="AV22" s="38"/>
    </row>
    <row r="23" spans="2:48" ht="13.5" customHeight="1" x14ac:dyDescent="0.2">
      <c r="B23" s="107"/>
      <c r="C23" s="104"/>
      <c r="D23" s="105"/>
      <c r="E23" s="105"/>
      <c r="F23" s="105"/>
      <c r="G23" s="105"/>
      <c r="H23" s="105"/>
      <c r="I23" s="106"/>
      <c r="J23" s="1484"/>
      <c r="K23" s="1485"/>
      <c r="L23" s="1485"/>
      <c r="M23" s="1485"/>
      <c r="N23" s="1485"/>
      <c r="O23" s="1485"/>
      <c r="P23" s="1485"/>
      <c r="Q23" s="1485"/>
      <c r="R23" s="1485"/>
      <c r="S23" s="1485"/>
      <c r="T23" s="1485"/>
      <c r="U23" s="1485"/>
      <c r="V23" s="1485"/>
      <c r="W23" s="1485"/>
      <c r="X23" s="1485"/>
      <c r="Y23" s="1485"/>
      <c r="Z23" s="1485"/>
      <c r="AA23" s="1485"/>
      <c r="AB23" s="1485"/>
      <c r="AC23" s="1485"/>
      <c r="AD23" s="1485"/>
      <c r="AE23" s="1486"/>
      <c r="AF23" s="1436"/>
      <c r="AG23" s="1437"/>
      <c r="AH23" s="1437"/>
      <c r="AI23" s="1437"/>
      <c r="AJ23" s="1437"/>
      <c r="AK23" s="1438"/>
      <c r="AL23" s="1445"/>
      <c r="AM23" s="1446"/>
      <c r="AN23" s="1446"/>
      <c r="AO23" s="1447"/>
      <c r="AP23" s="1469"/>
      <c r="AQ23" s="1470"/>
      <c r="AR23" s="1470"/>
      <c r="AS23" s="1471"/>
      <c r="AV23" s="38"/>
    </row>
    <row r="24" spans="2:48" ht="12" customHeight="1" x14ac:dyDescent="0.2">
      <c r="B24" s="1420"/>
      <c r="C24" s="1424"/>
      <c r="D24" s="1425"/>
      <c r="E24" s="1425"/>
      <c r="F24" s="1425"/>
      <c r="G24" s="1425"/>
      <c r="H24" s="1425"/>
      <c r="I24" s="1426"/>
      <c r="J24" s="1427" t="s">
        <v>568</v>
      </c>
      <c r="K24" s="1428"/>
      <c r="L24" s="1428"/>
      <c r="M24" s="1428"/>
      <c r="N24" s="1428"/>
      <c r="O24" s="1428"/>
      <c r="P24" s="1428"/>
      <c r="Q24" s="1428"/>
      <c r="R24" s="1428"/>
      <c r="S24" s="1428"/>
      <c r="T24" s="1428"/>
      <c r="U24" s="1428"/>
      <c r="V24" s="1428"/>
      <c r="W24" s="1428"/>
      <c r="X24" s="1428"/>
      <c r="Y24" s="1428"/>
      <c r="Z24" s="1428"/>
      <c r="AA24" s="1428"/>
      <c r="AB24" s="1428"/>
      <c r="AC24" s="1428"/>
      <c r="AD24" s="1428"/>
      <c r="AE24" s="1429"/>
      <c r="AF24" s="1433"/>
      <c r="AG24" s="1434"/>
      <c r="AH24" s="1434"/>
      <c r="AI24" s="1434"/>
      <c r="AJ24" s="1434"/>
      <c r="AK24" s="1435"/>
      <c r="AL24" s="1442"/>
      <c r="AM24" s="1443"/>
      <c r="AN24" s="1443"/>
      <c r="AO24" s="1444"/>
      <c r="AP24" s="1466"/>
      <c r="AQ24" s="1467"/>
      <c r="AR24" s="1467"/>
      <c r="AS24" s="1468"/>
      <c r="AV24" s="38"/>
    </row>
    <row r="25" spans="2:48" ht="30.75" customHeight="1" x14ac:dyDescent="0.2">
      <c r="B25" s="1420"/>
      <c r="C25" s="1424"/>
      <c r="D25" s="1425"/>
      <c r="E25" s="1425"/>
      <c r="F25" s="1425"/>
      <c r="G25" s="1425"/>
      <c r="H25" s="1425"/>
      <c r="I25" s="1426"/>
      <c r="J25" s="1472" t="s">
        <v>569</v>
      </c>
      <c r="K25" s="1473"/>
      <c r="L25" s="1473"/>
      <c r="M25" s="1473"/>
      <c r="N25" s="1473"/>
      <c r="O25" s="1473"/>
      <c r="P25" s="1473"/>
      <c r="Q25" s="1473"/>
      <c r="R25" s="1473"/>
      <c r="S25" s="1473"/>
      <c r="T25" s="1473"/>
      <c r="U25" s="1473"/>
      <c r="V25" s="1473"/>
      <c r="W25" s="1473"/>
      <c r="X25" s="1473"/>
      <c r="Y25" s="1473"/>
      <c r="Z25" s="1473"/>
      <c r="AA25" s="1473"/>
      <c r="AB25" s="1473"/>
      <c r="AC25" s="1473"/>
      <c r="AD25" s="1473"/>
      <c r="AE25" s="1474"/>
      <c r="AF25" s="1433"/>
      <c r="AG25" s="1434"/>
      <c r="AH25" s="1434"/>
      <c r="AI25" s="1434"/>
      <c r="AJ25" s="1434"/>
      <c r="AK25" s="1435"/>
      <c r="AL25" s="1442"/>
      <c r="AM25" s="1443"/>
      <c r="AN25" s="1443"/>
      <c r="AO25" s="1444"/>
      <c r="AP25" s="1466"/>
      <c r="AQ25" s="1467"/>
      <c r="AR25" s="1467"/>
      <c r="AS25" s="1468"/>
      <c r="AV25" s="38"/>
    </row>
    <row r="26" spans="2:48" ht="17.25" customHeight="1" x14ac:dyDescent="0.2">
      <c r="B26" s="1420"/>
      <c r="C26" s="1424"/>
      <c r="D26" s="1425"/>
      <c r="E26" s="1425"/>
      <c r="F26" s="1425"/>
      <c r="G26" s="1425"/>
      <c r="H26" s="1425"/>
      <c r="I26" s="1426"/>
      <c r="J26" s="1472" t="s">
        <v>570</v>
      </c>
      <c r="K26" s="1473"/>
      <c r="L26" s="1473"/>
      <c r="M26" s="1473"/>
      <c r="N26" s="1473"/>
      <c r="O26" s="1473"/>
      <c r="P26" s="1473"/>
      <c r="Q26" s="1473"/>
      <c r="R26" s="1473"/>
      <c r="S26" s="1473"/>
      <c r="T26" s="1473"/>
      <c r="U26" s="1473"/>
      <c r="V26" s="1473"/>
      <c r="W26" s="1473"/>
      <c r="X26" s="1473"/>
      <c r="Y26" s="1473"/>
      <c r="Z26" s="1473"/>
      <c r="AA26" s="1473"/>
      <c r="AB26" s="1473"/>
      <c r="AC26" s="1473"/>
      <c r="AD26" s="1473"/>
      <c r="AE26" s="1474"/>
      <c r="AF26" s="1433"/>
      <c r="AG26" s="1434"/>
      <c r="AH26" s="1434"/>
      <c r="AI26" s="1434"/>
      <c r="AJ26" s="1434"/>
      <c r="AK26" s="1435"/>
      <c r="AL26" s="1442"/>
      <c r="AM26" s="1443"/>
      <c r="AN26" s="1443"/>
      <c r="AO26" s="1444"/>
      <c r="AP26" s="1469"/>
      <c r="AQ26" s="1470"/>
      <c r="AR26" s="1470"/>
      <c r="AS26" s="1471"/>
      <c r="AV26" s="38"/>
    </row>
    <row r="27" spans="2:48" ht="43.5" customHeight="1" x14ac:dyDescent="0.2">
      <c r="B27" s="1420"/>
      <c r="C27" s="1424"/>
      <c r="D27" s="1425"/>
      <c r="E27" s="1425"/>
      <c r="F27" s="1425"/>
      <c r="G27" s="1425"/>
      <c r="H27" s="1425"/>
      <c r="I27" s="1426"/>
      <c r="J27" s="102"/>
      <c r="K27" s="1475" t="s">
        <v>571</v>
      </c>
      <c r="L27" s="1476"/>
      <c r="M27" s="1476"/>
      <c r="N27" s="1476"/>
      <c r="O27" s="1476"/>
      <c r="P27" s="1476"/>
      <c r="Q27" s="1476"/>
      <c r="R27" s="1476"/>
      <c r="S27" s="1476"/>
      <c r="T27" s="1476"/>
      <c r="U27" s="1476"/>
      <c r="V27" s="1476"/>
      <c r="W27" s="1476"/>
      <c r="X27" s="1476"/>
      <c r="Y27" s="1476"/>
      <c r="Z27" s="1476"/>
      <c r="AA27" s="1476"/>
      <c r="AB27" s="1476"/>
      <c r="AC27" s="1476"/>
      <c r="AD27" s="1476"/>
      <c r="AE27" s="1477"/>
      <c r="AF27" s="1451"/>
      <c r="AG27" s="1452"/>
      <c r="AH27" s="1452"/>
      <c r="AI27" s="1452"/>
      <c r="AJ27" s="1452"/>
      <c r="AK27" s="1453"/>
      <c r="AL27" s="1454" t="s">
        <v>555</v>
      </c>
      <c r="AM27" s="1455"/>
      <c r="AN27" s="1455"/>
      <c r="AO27" s="1456"/>
      <c r="AP27" s="1457" t="str">
        <f>IF(AF27="","",AF27*1)</f>
        <v/>
      </c>
      <c r="AQ27" s="1458"/>
      <c r="AR27" s="1458"/>
      <c r="AS27" s="1459"/>
      <c r="AV27" s="38"/>
    </row>
    <row r="28" spans="2:48" ht="45.75" customHeight="1" x14ac:dyDescent="0.2">
      <c r="B28" s="1420"/>
      <c r="C28" s="1424"/>
      <c r="D28" s="1425"/>
      <c r="E28" s="1425"/>
      <c r="F28" s="1425"/>
      <c r="G28" s="1425"/>
      <c r="H28" s="1425"/>
      <c r="I28" s="1426"/>
      <c r="J28" s="102"/>
      <c r="K28" s="1448" t="s">
        <v>572</v>
      </c>
      <c r="L28" s="1449"/>
      <c r="M28" s="1449"/>
      <c r="N28" s="1449"/>
      <c r="O28" s="1449"/>
      <c r="P28" s="1449"/>
      <c r="Q28" s="1449"/>
      <c r="R28" s="1449"/>
      <c r="S28" s="1449"/>
      <c r="T28" s="1449"/>
      <c r="U28" s="1449"/>
      <c r="V28" s="1449"/>
      <c r="W28" s="1449"/>
      <c r="X28" s="1449"/>
      <c r="Y28" s="1449"/>
      <c r="Z28" s="1449"/>
      <c r="AA28" s="1449"/>
      <c r="AB28" s="1449"/>
      <c r="AC28" s="1449"/>
      <c r="AD28" s="1449"/>
      <c r="AE28" s="1450"/>
      <c r="AF28" s="1451"/>
      <c r="AG28" s="1452"/>
      <c r="AH28" s="1452"/>
      <c r="AI28" s="1452"/>
      <c r="AJ28" s="1452"/>
      <c r="AK28" s="1453"/>
      <c r="AL28" s="1454" t="s">
        <v>557</v>
      </c>
      <c r="AM28" s="1455"/>
      <c r="AN28" s="1455"/>
      <c r="AO28" s="1456"/>
      <c r="AP28" s="1457" t="str">
        <f>IF(AF28="","",AF28*2)</f>
        <v/>
      </c>
      <c r="AQ28" s="1458"/>
      <c r="AR28" s="1458"/>
      <c r="AS28" s="1459"/>
      <c r="AV28" s="38"/>
    </row>
    <row r="29" spans="2:48" ht="45.75" customHeight="1" x14ac:dyDescent="0.2">
      <c r="B29" s="1420"/>
      <c r="C29" s="1424"/>
      <c r="D29" s="1425"/>
      <c r="E29" s="1425"/>
      <c r="F29" s="1425"/>
      <c r="G29" s="1425"/>
      <c r="H29" s="1425"/>
      <c r="I29" s="1426"/>
      <c r="J29" s="102"/>
      <c r="K29" s="1448" t="s">
        <v>573</v>
      </c>
      <c r="L29" s="1449"/>
      <c r="M29" s="1449"/>
      <c r="N29" s="1449"/>
      <c r="O29" s="1449"/>
      <c r="P29" s="1449"/>
      <c r="Q29" s="1449"/>
      <c r="R29" s="1449"/>
      <c r="S29" s="1449"/>
      <c r="T29" s="1449"/>
      <c r="U29" s="1449"/>
      <c r="V29" s="1449"/>
      <c r="W29" s="1449"/>
      <c r="X29" s="1449"/>
      <c r="Y29" s="1449"/>
      <c r="Z29" s="1449"/>
      <c r="AA29" s="1449"/>
      <c r="AB29" s="1449"/>
      <c r="AC29" s="1449"/>
      <c r="AD29" s="1449"/>
      <c r="AE29" s="1450"/>
      <c r="AF29" s="1451"/>
      <c r="AG29" s="1452"/>
      <c r="AH29" s="1452"/>
      <c r="AI29" s="1452"/>
      <c r="AJ29" s="1452"/>
      <c r="AK29" s="1453"/>
      <c r="AL29" s="1454" t="s">
        <v>559</v>
      </c>
      <c r="AM29" s="1455"/>
      <c r="AN29" s="1455"/>
      <c r="AO29" s="1456"/>
      <c r="AP29" s="1457" t="str">
        <f>IF(AF29="","",AF29*3)</f>
        <v/>
      </c>
      <c r="AQ29" s="1458"/>
      <c r="AR29" s="1458"/>
      <c r="AS29" s="1459"/>
      <c r="AV29" s="38"/>
    </row>
    <row r="30" spans="2:48" ht="45.75" customHeight="1" x14ac:dyDescent="0.2">
      <c r="B30" s="1420"/>
      <c r="C30" s="1424"/>
      <c r="D30" s="1425"/>
      <c r="E30" s="1425"/>
      <c r="F30" s="1425"/>
      <c r="G30" s="1425"/>
      <c r="H30" s="1425"/>
      <c r="I30" s="1426"/>
      <c r="J30" s="102"/>
      <c r="K30" s="1475" t="s">
        <v>574</v>
      </c>
      <c r="L30" s="1476"/>
      <c r="M30" s="1476"/>
      <c r="N30" s="1476"/>
      <c r="O30" s="1476"/>
      <c r="P30" s="1476"/>
      <c r="Q30" s="1476"/>
      <c r="R30" s="1476"/>
      <c r="S30" s="1476"/>
      <c r="T30" s="1476"/>
      <c r="U30" s="1476"/>
      <c r="V30" s="1476"/>
      <c r="W30" s="1476"/>
      <c r="X30" s="1476"/>
      <c r="Y30" s="1476"/>
      <c r="Z30" s="1476"/>
      <c r="AA30" s="1476"/>
      <c r="AB30" s="1476"/>
      <c r="AC30" s="1476"/>
      <c r="AD30" s="1476"/>
      <c r="AE30" s="1477"/>
      <c r="AF30" s="1451"/>
      <c r="AG30" s="1452"/>
      <c r="AH30" s="1452"/>
      <c r="AI30" s="1452"/>
      <c r="AJ30" s="1452"/>
      <c r="AK30" s="1453"/>
      <c r="AL30" s="1454" t="s">
        <v>561</v>
      </c>
      <c r="AM30" s="1455"/>
      <c r="AN30" s="1455"/>
      <c r="AO30" s="1456"/>
      <c r="AP30" s="1457" t="str">
        <f>IF(AF30="","",AF30*4)</f>
        <v/>
      </c>
      <c r="AQ30" s="1458"/>
      <c r="AR30" s="1458"/>
      <c r="AS30" s="1459"/>
      <c r="AV30" s="38"/>
    </row>
    <row r="31" spans="2:48" ht="45.75" customHeight="1" x14ac:dyDescent="0.2">
      <c r="B31" s="1420"/>
      <c r="C31" s="1424"/>
      <c r="D31" s="1425"/>
      <c r="E31" s="1425"/>
      <c r="F31" s="1425"/>
      <c r="G31" s="1425"/>
      <c r="H31" s="1425"/>
      <c r="I31" s="1426"/>
      <c r="J31" s="102"/>
      <c r="K31" s="1448" t="s">
        <v>575</v>
      </c>
      <c r="L31" s="1449"/>
      <c r="M31" s="1449"/>
      <c r="N31" s="1449"/>
      <c r="O31" s="1449"/>
      <c r="P31" s="1449"/>
      <c r="Q31" s="1449"/>
      <c r="R31" s="1449"/>
      <c r="S31" s="1449"/>
      <c r="T31" s="1449"/>
      <c r="U31" s="1449"/>
      <c r="V31" s="1449"/>
      <c r="W31" s="1449"/>
      <c r="X31" s="1449"/>
      <c r="Y31" s="1449"/>
      <c r="Z31" s="1449"/>
      <c r="AA31" s="1449"/>
      <c r="AB31" s="1449"/>
      <c r="AC31" s="1449"/>
      <c r="AD31" s="1449"/>
      <c r="AE31" s="1450"/>
      <c r="AF31" s="1451"/>
      <c r="AG31" s="1452"/>
      <c r="AH31" s="1452"/>
      <c r="AI31" s="1452"/>
      <c r="AJ31" s="1452"/>
      <c r="AK31" s="1453"/>
      <c r="AL31" s="1454" t="s">
        <v>576</v>
      </c>
      <c r="AM31" s="1455"/>
      <c r="AN31" s="1455"/>
      <c r="AO31" s="1456"/>
      <c r="AP31" s="1457" t="str">
        <f>IF(AF31="","",AF31*5)</f>
        <v/>
      </c>
      <c r="AQ31" s="1458"/>
      <c r="AR31" s="1458"/>
      <c r="AS31" s="1459"/>
      <c r="AV31" s="38"/>
    </row>
    <row r="32" spans="2:48" ht="45.75" customHeight="1" x14ac:dyDescent="0.2">
      <c r="B32" s="1420"/>
      <c r="C32" s="1424"/>
      <c r="D32" s="1425"/>
      <c r="E32" s="1425"/>
      <c r="F32" s="1425"/>
      <c r="G32" s="1425"/>
      <c r="H32" s="1425"/>
      <c r="I32" s="1426"/>
      <c r="J32" s="109"/>
      <c r="K32" s="1448" t="s">
        <v>577</v>
      </c>
      <c r="L32" s="1449"/>
      <c r="M32" s="1449"/>
      <c r="N32" s="1449"/>
      <c r="O32" s="1449"/>
      <c r="P32" s="1449"/>
      <c r="Q32" s="1449"/>
      <c r="R32" s="1449"/>
      <c r="S32" s="1449"/>
      <c r="T32" s="1449"/>
      <c r="U32" s="1449"/>
      <c r="V32" s="1449"/>
      <c r="W32" s="1449"/>
      <c r="X32" s="1449"/>
      <c r="Y32" s="1449"/>
      <c r="Z32" s="1449"/>
      <c r="AA32" s="1449"/>
      <c r="AB32" s="1449"/>
      <c r="AC32" s="1449"/>
      <c r="AD32" s="1449"/>
      <c r="AE32" s="1450"/>
      <c r="AF32" s="1451"/>
      <c r="AG32" s="1452"/>
      <c r="AH32" s="1452"/>
      <c r="AI32" s="1452"/>
      <c r="AJ32" s="1452"/>
      <c r="AK32" s="1453"/>
      <c r="AL32" s="1454" t="s">
        <v>578</v>
      </c>
      <c r="AM32" s="1455"/>
      <c r="AN32" s="1455"/>
      <c r="AO32" s="1456"/>
      <c r="AP32" s="1457" t="str">
        <f>IF(AF32="","",AF32*6)</f>
        <v/>
      </c>
      <c r="AQ32" s="1458"/>
      <c r="AR32" s="1458"/>
      <c r="AS32" s="1459"/>
      <c r="AV32" s="38"/>
    </row>
    <row r="33" spans="2:48" ht="12" customHeight="1" x14ac:dyDescent="0.2">
      <c r="B33" s="1420"/>
      <c r="C33" s="1424"/>
      <c r="D33" s="1425"/>
      <c r="E33" s="1425"/>
      <c r="F33" s="1425"/>
      <c r="G33" s="1425"/>
      <c r="H33" s="1425"/>
      <c r="I33" s="1426"/>
      <c r="J33" s="1472" t="s">
        <v>579</v>
      </c>
      <c r="K33" s="1428"/>
      <c r="L33" s="1428"/>
      <c r="M33" s="1428"/>
      <c r="N33" s="1428"/>
      <c r="O33" s="1428"/>
      <c r="P33" s="1428"/>
      <c r="Q33" s="1428"/>
      <c r="R33" s="1428"/>
      <c r="S33" s="1428"/>
      <c r="T33" s="1428"/>
      <c r="U33" s="1428"/>
      <c r="V33" s="1428"/>
      <c r="W33" s="1428"/>
      <c r="X33" s="1428"/>
      <c r="Y33" s="1428"/>
      <c r="Z33" s="1428"/>
      <c r="AA33" s="1428"/>
      <c r="AB33" s="1428"/>
      <c r="AC33" s="1428"/>
      <c r="AD33" s="1428"/>
      <c r="AE33" s="1429"/>
      <c r="AF33" s="1430"/>
      <c r="AG33" s="1431"/>
      <c r="AH33" s="1431"/>
      <c r="AI33" s="1431"/>
      <c r="AJ33" s="1431"/>
      <c r="AK33" s="1432"/>
      <c r="AL33" s="1439"/>
      <c r="AM33" s="1440"/>
      <c r="AN33" s="1440"/>
      <c r="AO33" s="1441"/>
      <c r="AP33" s="1463"/>
      <c r="AQ33" s="1464"/>
      <c r="AR33" s="1464"/>
      <c r="AS33" s="1465"/>
      <c r="AV33" s="38"/>
    </row>
    <row r="34" spans="2:48" ht="7.5" customHeight="1" x14ac:dyDescent="0.2">
      <c r="B34" s="1420"/>
      <c r="C34" s="1424"/>
      <c r="D34" s="1425"/>
      <c r="E34" s="1425"/>
      <c r="F34" s="1425"/>
      <c r="G34" s="1425"/>
      <c r="H34" s="1425"/>
      <c r="I34" s="1426"/>
      <c r="J34" s="1472"/>
      <c r="K34" s="1473"/>
      <c r="L34" s="1473"/>
      <c r="M34" s="1473"/>
      <c r="N34" s="1473"/>
      <c r="O34" s="1473"/>
      <c r="P34" s="1473"/>
      <c r="Q34" s="1473"/>
      <c r="R34" s="1473"/>
      <c r="S34" s="1473"/>
      <c r="T34" s="1473"/>
      <c r="U34" s="1473"/>
      <c r="V34" s="1473"/>
      <c r="W34" s="1473"/>
      <c r="X34" s="1473"/>
      <c r="Y34" s="1473"/>
      <c r="Z34" s="1473"/>
      <c r="AA34" s="1473"/>
      <c r="AB34" s="1473"/>
      <c r="AC34" s="1473"/>
      <c r="AD34" s="1473"/>
      <c r="AE34" s="1474"/>
      <c r="AF34" s="1433"/>
      <c r="AG34" s="1434"/>
      <c r="AH34" s="1434"/>
      <c r="AI34" s="1434"/>
      <c r="AJ34" s="1434"/>
      <c r="AK34" s="1435"/>
      <c r="AL34" s="1442"/>
      <c r="AM34" s="1443"/>
      <c r="AN34" s="1443"/>
      <c r="AO34" s="1444"/>
      <c r="AP34" s="1469"/>
      <c r="AQ34" s="1470"/>
      <c r="AR34" s="1470"/>
      <c r="AS34" s="1471"/>
      <c r="AV34" s="38"/>
    </row>
    <row r="35" spans="2:48" ht="42.75" customHeight="1" x14ac:dyDescent="0.2">
      <c r="B35" s="1420"/>
      <c r="C35" s="1424"/>
      <c r="D35" s="1425"/>
      <c r="E35" s="1425"/>
      <c r="F35" s="1425"/>
      <c r="G35" s="1425"/>
      <c r="H35" s="1425"/>
      <c r="I35" s="1426"/>
      <c r="J35" s="102"/>
      <c r="K35" s="1475" t="s">
        <v>580</v>
      </c>
      <c r="L35" s="1476"/>
      <c r="M35" s="1476"/>
      <c r="N35" s="1476"/>
      <c r="O35" s="1476"/>
      <c r="P35" s="1476"/>
      <c r="Q35" s="1476"/>
      <c r="R35" s="1476"/>
      <c r="S35" s="1476"/>
      <c r="T35" s="1476"/>
      <c r="U35" s="1476"/>
      <c r="V35" s="1476"/>
      <c r="W35" s="1476"/>
      <c r="X35" s="1476"/>
      <c r="Y35" s="1476"/>
      <c r="Z35" s="1476"/>
      <c r="AA35" s="1476"/>
      <c r="AB35" s="1476"/>
      <c r="AC35" s="1476"/>
      <c r="AD35" s="1476"/>
      <c r="AE35" s="1477"/>
      <c r="AF35" s="1451"/>
      <c r="AG35" s="1452"/>
      <c r="AH35" s="1452"/>
      <c r="AI35" s="1452"/>
      <c r="AJ35" s="1452"/>
      <c r="AK35" s="1453"/>
      <c r="AL35" s="1454" t="s">
        <v>557</v>
      </c>
      <c r="AM35" s="1455"/>
      <c r="AN35" s="1455"/>
      <c r="AO35" s="1456"/>
      <c r="AP35" s="1457" t="str">
        <f>IF(AF35="","",AF35*2)</f>
        <v/>
      </c>
      <c r="AQ35" s="1458"/>
      <c r="AR35" s="1458"/>
      <c r="AS35" s="1459"/>
      <c r="AV35" s="38"/>
    </row>
    <row r="36" spans="2:48" ht="42.75" customHeight="1" x14ac:dyDescent="0.2">
      <c r="B36" s="1420"/>
      <c r="C36" s="1424"/>
      <c r="D36" s="1425"/>
      <c r="E36" s="1425"/>
      <c r="F36" s="1425"/>
      <c r="G36" s="1425"/>
      <c r="H36" s="1425"/>
      <c r="I36" s="1426"/>
      <c r="J36" s="102"/>
      <c r="K36" s="1448" t="s">
        <v>581</v>
      </c>
      <c r="L36" s="1449"/>
      <c r="M36" s="1449"/>
      <c r="N36" s="1449"/>
      <c r="O36" s="1449"/>
      <c r="P36" s="1449"/>
      <c r="Q36" s="1449"/>
      <c r="R36" s="1449"/>
      <c r="S36" s="1449"/>
      <c r="T36" s="1449"/>
      <c r="U36" s="1449"/>
      <c r="V36" s="1449"/>
      <c r="W36" s="1449"/>
      <c r="X36" s="1449"/>
      <c r="Y36" s="1449"/>
      <c r="Z36" s="1449"/>
      <c r="AA36" s="1449"/>
      <c r="AB36" s="1449"/>
      <c r="AC36" s="1449"/>
      <c r="AD36" s="1449"/>
      <c r="AE36" s="1450"/>
      <c r="AF36" s="1451"/>
      <c r="AG36" s="1452"/>
      <c r="AH36" s="1452"/>
      <c r="AI36" s="1452"/>
      <c r="AJ36" s="1452"/>
      <c r="AK36" s="1453"/>
      <c r="AL36" s="1454" t="s">
        <v>559</v>
      </c>
      <c r="AM36" s="1455"/>
      <c r="AN36" s="1455"/>
      <c r="AO36" s="1456"/>
      <c r="AP36" s="1457" t="str">
        <f>IF(AF36="","",AF36*3)</f>
        <v/>
      </c>
      <c r="AQ36" s="1458"/>
      <c r="AR36" s="1458"/>
      <c r="AS36" s="1459"/>
      <c r="AV36" s="38"/>
    </row>
    <row r="37" spans="2:48" ht="42.75" customHeight="1" x14ac:dyDescent="0.2">
      <c r="B37" s="1420"/>
      <c r="C37" s="1424"/>
      <c r="D37" s="1425"/>
      <c r="E37" s="1425"/>
      <c r="F37" s="1425"/>
      <c r="G37" s="1425"/>
      <c r="H37" s="1425"/>
      <c r="I37" s="1426"/>
      <c r="J37" s="109"/>
      <c r="K37" s="1428" t="s">
        <v>582</v>
      </c>
      <c r="L37" s="1428"/>
      <c r="M37" s="1428"/>
      <c r="N37" s="1428"/>
      <c r="O37" s="1428"/>
      <c r="P37" s="1428"/>
      <c r="Q37" s="1428"/>
      <c r="R37" s="1428"/>
      <c r="S37" s="1428"/>
      <c r="T37" s="1428"/>
      <c r="U37" s="1428"/>
      <c r="V37" s="1428"/>
      <c r="W37" s="1428"/>
      <c r="X37" s="1428"/>
      <c r="Y37" s="1428"/>
      <c r="Z37" s="1428"/>
      <c r="AA37" s="1428"/>
      <c r="AB37" s="1428"/>
      <c r="AC37" s="1428"/>
      <c r="AD37" s="1428"/>
      <c r="AE37" s="1429"/>
      <c r="AF37" s="1460"/>
      <c r="AG37" s="1461"/>
      <c r="AH37" s="1461"/>
      <c r="AI37" s="1461"/>
      <c r="AJ37" s="1461"/>
      <c r="AK37" s="1462"/>
      <c r="AL37" s="1166" t="s">
        <v>561</v>
      </c>
      <c r="AM37" s="1167"/>
      <c r="AN37" s="1167"/>
      <c r="AO37" s="1168"/>
      <c r="AP37" s="1457" t="str">
        <f>IF(AF37="","",AF37*4)</f>
        <v/>
      </c>
      <c r="AQ37" s="1458"/>
      <c r="AR37" s="1458"/>
      <c r="AS37" s="1459"/>
      <c r="AV37" s="38"/>
    </row>
    <row r="38" spans="2:48" ht="42.75" customHeight="1" x14ac:dyDescent="0.2">
      <c r="B38" s="1420"/>
      <c r="C38" s="1424"/>
      <c r="D38" s="1425"/>
      <c r="E38" s="1425"/>
      <c r="F38" s="1425"/>
      <c r="G38" s="1425"/>
      <c r="H38" s="1425"/>
      <c r="I38" s="1426"/>
      <c r="J38" s="109"/>
      <c r="K38" s="1428" t="s">
        <v>583</v>
      </c>
      <c r="L38" s="1428"/>
      <c r="M38" s="1428"/>
      <c r="N38" s="1428"/>
      <c r="O38" s="1428"/>
      <c r="P38" s="1428"/>
      <c r="Q38" s="1428"/>
      <c r="R38" s="1428"/>
      <c r="S38" s="1428"/>
      <c r="T38" s="1428"/>
      <c r="U38" s="1428"/>
      <c r="V38" s="1428"/>
      <c r="W38" s="1428"/>
      <c r="X38" s="1428"/>
      <c r="Y38" s="1428"/>
      <c r="Z38" s="1428"/>
      <c r="AA38" s="1428"/>
      <c r="AB38" s="1428"/>
      <c r="AC38" s="1428"/>
      <c r="AD38" s="1428"/>
      <c r="AE38" s="1429"/>
      <c r="AF38" s="1460"/>
      <c r="AG38" s="1461"/>
      <c r="AH38" s="1461"/>
      <c r="AI38" s="1461"/>
      <c r="AJ38" s="1461"/>
      <c r="AK38" s="1462"/>
      <c r="AL38" s="1166" t="s">
        <v>576</v>
      </c>
      <c r="AM38" s="1167"/>
      <c r="AN38" s="1167"/>
      <c r="AO38" s="1168"/>
      <c r="AP38" s="1457" t="str">
        <f>IF(AF38="","",AF38*5)</f>
        <v/>
      </c>
      <c r="AQ38" s="1458"/>
      <c r="AR38" s="1458"/>
      <c r="AS38" s="1459"/>
      <c r="AV38" s="38"/>
    </row>
    <row r="39" spans="2:48" ht="42.75" customHeight="1" x14ac:dyDescent="0.2">
      <c r="B39" s="1487"/>
      <c r="C39" s="1488"/>
      <c r="D39" s="1489"/>
      <c r="E39" s="1489"/>
      <c r="F39" s="1489"/>
      <c r="G39" s="1489"/>
      <c r="H39" s="1489"/>
      <c r="I39" s="1490"/>
      <c r="J39" s="110"/>
      <c r="K39" s="1475" t="s">
        <v>584</v>
      </c>
      <c r="L39" s="1476"/>
      <c r="M39" s="1476"/>
      <c r="N39" s="1476"/>
      <c r="O39" s="1476"/>
      <c r="P39" s="1476"/>
      <c r="Q39" s="1476"/>
      <c r="R39" s="1476"/>
      <c r="S39" s="1476"/>
      <c r="T39" s="1476"/>
      <c r="U39" s="1476"/>
      <c r="V39" s="1476"/>
      <c r="W39" s="1476"/>
      <c r="X39" s="1476"/>
      <c r="Y39" s="1476"/>
      <c r="Z39" s="1476"/>
      <c r="AA39" s="1476"/>
      <c r="AB39" s="1476"/>
      <c r="AC39" s="1476"/>
      <c r="AD39" s="1476"/>
      <c r="AE39" s="1477"/>
      <c r="AF39" s="1478"/>
      <c r="AG39" s="1479"/>
      <c r="AH39" s="1479"/>
      <c r="AI39" s="1479"/>
      <c r="AJ39" s="1479"/>
      <c r="AK39" s="1480"/>
      <c r="AL39" s="1454" t="s">
        <v>578</v>
      </c>
      <c r="AM39" s="1455"/>
      <c r="AN39" s="1455"/>
      <c r="AO39" s="1456"/>
      <c r="AP39" s="1481" t="str">
        <f>IF(AF39="","",AF39*6)</f>
        <v/>
      </c>
      <c r="AQ39" s="1482"/>
      <c r="AR39" s="1482"/>
      <c r="AS39" s="1483"/>
      <c r="AV39" s="38"/>
    </row>
    <row r="40" spans="2:48" ht="12" customHeight="1" x14ac:dyDescent="0.2">
      <c r="B40" s="1419" t="s">
        <v>75</v>
      </c>
      <c r="C40" s="1421" t="s">
        <v>430</v>
      </c>
      <c r="D40" s="1422"/>
      <c r="E40" s="1422"/>
      <c r="F40" s="1422"/>
      <c r="G40" s="1422"/>
      <c r="H40" s="1422"/>
      <c r="I40" s="1423"/>
      <c r="J40" s="1427" t="s">
        <v>585</v>
      </c>
      <c r="K40" s="1428"/>
      <c r="L40" s="1428"/>
      <c r="M40" s="1428"/>
      <c r="N40" s="1428"/>
      <c r="O40" s="1428"/>
      <c r="P40" s="1428"/>
      <c r="Q40" s="1428"/>
      <c r="R40" s="1428"/>
      <c r="S40" s="1428"/>
      <c r="T40" s="1428"/>
      <c r="U40" s="1428"/>
      <c r="V40" s="1428"/>
      <c r="W40" s="1428"/>
      <c r="X40" s="1428"/>
      <c r="Y40" s="1428"/>
      <c r="Z40" s="1428"/>
      <c r="AA40" s="1428"/>
      <c r="AB40" s="1428"/>
      <c r="AC40" s="1428"/>
      <c r="AD40" s="1428"/>
      <c r="AE40" s="1429"/>
      <c r="AF40" s="1430"/>
      <c r="AG40" s="1431"/>
      <c r="AH40" s="1431"/>
      <c r="AI40" s="1431"/>
      <c r="AJ40" s="1431"/>
      <c r="AK40" s="1432"/>
      <c r="AL40" s="1439"/>
      <c r="AM40" s="1440"/>
      <c r="AN40" s="1440"/>
      <c r="AO40" s="1441"/>
      <c r="AP40" s="1463"/>
      <c r="AQ40" s="1464"/>
      <c r="AR40" s="1464"/>
      <c r="AS40" s="1465"/>
      <c r="AV40" s="38"/>
    </row>
    <row r="41" spans="2:48" ht="12" customHeight="1" x14ac:dyDescent="0.2">
      <c r="B41" s="1420"/>
      <c r="C41" s="1424"/>
      <c r="D41" s="1425"/>
      <c r="E41" s="1425"/>
      <c r="F41" s="1425"/>
      <c r="G41" s="1425"/>
      <c r="H41" s="1425"/>
      <c r="I41" s="1426"/>
      <c r="J41" s="1472"/>
      <c r="K41" s="1473"/>
      <c r="L41" s="1473"/>
      <c r="M41" s="1473"/>
      <c r="N41" s="1473"/>
      <c r="O41" s="1473"/>
      <c r="P41" s="1473"/>
      <c r="Q41" s="1473"/>
      <c r="R41" s="1473"/>
      <c r="S41" s="1473"/>
      <c r="T41" s="1473"/>
      <c r="U41" s="1473"/>
      <c r="V41" s="1473"/>
      <c r="W41" s="1473"/>
      <c r="X41" s="1473"/>
      <c r="Y41" s="1473"/>
      <c r="Z41" s="1473"/>
      <c r="AA41" s="1473"/>
      <c r="AB41" s="1473"/>
      <c r="AC41" s="1473"/>
      <c r="AD41" s="1473"/>
      <c r="AE41" s="1474"/>
      <c r="AF41" s="1433"/>
      <c r="AG41" s="1434"/>
      <c r="AH41" s="1434"/>
      <c r="AI41" s="1434"/>
      <c r="AJ41" s="1434"/>
      <c r="AK41" s="1435"/>
      <c r="AL41" s="1442"/>
      <c r="AM41" s="1443"/>
      <c r="AN41" s="1443"/>
      <c r="AO41" s="1444"/>
      <c r="AP41" s="1466"/>
      <c r="AQ41" s="1467"/>
      <c r="AR41" s="1467"/>
      <c r="AS41" s="1468"/>
      <c r="AV41" s="38"/>
    </row>
    <row r="42" spans="2:48" ht="7.5" customHeight="1" x14ac:dyDescent="0.2">
      <c r="B42" s="1420"/>
      <c r="C42" s="1424"/>
      <c r="D42" s="1425"/>
      <c r="E42" s="1425"/>
      <c r="F42" s="1425"/>
      <c r="G42" s="1425"/>
      <c r="H42" s="1425"/>
      <c r="I42" s="1426"/>
      <c r="J42" s="1472"/>
      <c r="K42" s="1473"/>
      <c r="L42" s="1473"/>
      <c r="M42" s="1473"/>
      <c r="N42" s="1473"/>
      <c r="O42" s="1473"/>
      <c r="P42" s="1473"/>
      <c r="Q42" s="1473"/>
      <c r="R42" s="1473"/>
      <c r="S42" s="1473"/>
      <c r="T42" s="1473"/>
      <c r="U42" s="1473"/>
      <c r="V42" s="1473"/>
      <c r="W42" s="1473"/>
      <c r="X42" s="1473"/>
      <c r="Y42" s="1473"/>
      <c r="Z42" s="1473"/>
      <c r="AA42" s="1473"/>
      <c r="AB42" s="1473"/>
      <c r="AC42" s="1473"/>
      <c r="AD42" s="1473"/>
      <c r="AE42" s="1474"/>
      <c r="AF42" s="1433"/>
      <c r="AG42" s="1434"/>
      <c r="AH42" s="1434"/>
      <c r="AI42" s="1434"/>
      <c r="AJ42" s="1434"/>
      <c r="AK42" s="1435"/>
      <c r="AL42" s="1442"/>
      <c r="AM42" s="1443"/>
      <c r="AN42" s="1443"/>
      <c r="AO42" s="1444"/>
      <c r="AP42" s="1469"/>
      <c r="AQ42" s="1470"/>
      <c r="AR42" s="1470"/>
      <c r="AS42" s="1471"/>
      <c r="AV42" s="38"/>
    </row>
    <row r="43" spans="2:48" ht="46.5" customHeight="1" x14ac:dyDescent="0.2">
      <c r="B43" s="1420"/>
      <c r="C43" s="1424"/>
      <c r="D43" s="1425"/>
      <c r="E43" s="1425"/>
      <c r="F43" s="1425"/>
      <c r="G43" s="1425"/>
      <c r="H43" s="1425"/>
      <c r="I43" s="1426"/>
      <c r="J43" s="102"/>
      <c r="K43" s="1475" t="s">
        <v>586</v>
      </c>
      <c r="L43" s="1476"/>
      <c r="M43" s="1476"/>
      <c r="N43" s="1476"/>
      <c r="O43" s="1476"/>
      <c r="P43" s="1476"/>
      <c r="Q43" s="1476"/>
      <c r="R43" s="1476"/>
      <c r="S43" s="1476"/>
      <c r="T43" s="1476"/>
      <c r="U43" s="1476"/>
      <c r="V43" s="1476"/>
      <c r="W43" s="1476"/>
      <c r="X43" s="1476"/>
      <c r="Y43" s="1476"/>
      <c r="Z43" s="1476"/>
      <c r="AA43" s="1476"/>
      <c r="AB43" s="1476"/>
      <c r="AC43" s="1476"/>
      <c r="AD43" s="1476"/>
      <c r="AE43" s="1477"/>
      <c r="AF43" s="1451"/>
      <c r="AG43" s="1452"/>
      <c r="AH43" s="1452"/>
      <c r="AI43" s="1452"/>
      <c r="AJ43" s="1452"/>
      <c r="AK43" s="1453"/>
      <c r="AL43" s="1454" t="s">
        <v>576</v>
      </c>
      <c r="AM43" s="1455"/>
      <c r="AN43" s="1455"/>
      <c r="AO43" s="1456"/>
      <c r="AP43" s="1457" t="str">
        <f>IF(AF43="","",AF43*5)</f>
        <v/>
      </c>
      <c r="AQ43" s="1458"/>
      <c r="AR43" s="1458"/>
      <c r="AS43" s="1459"/>
      <c r="AV43" s="38"/>
    </row>
    <row r="44" spans="2:48" ht="46.5" customHeight="1" x14ac:dyDescent="0.2">
      <c r="B44" s="1420"/>
      <c r="C44" s="1424"/>
      <c r="D44" s="1425"/>
      <c r="E44" s="1425"/>
      <c r="F44" s="1425"/>
      <c r="G44" s="1425"/>
      <c r="H44" s="1425"/>
      <c r="I44" s="1426"/>
      <c r="J44" s="102"/>
      <c r="K44" s="1448" t="s">
        <v>587</v>
      </c>
      <c r="L44" s="1449"/>
      <c r="M44" s="1449"/>
      <c r="N44" s="1449"/>
      <c r="O44" s="1449"/>
      <c r="P44" s="1449"/>
      <c r="Q44" s="1449"/>
      <c r="R44" s="1449"/>
      <c r="S44" s="1449"/>
      <c r="T44" s="1449"/>
      <c r="U44" s="1449"/>
      <c r="V44" s="1449"/>
      <c r="W44" s="1449"/>
      <c r="X44" s="1449"/>
      <c r="Y44" s="1449"/>
      <c r="Z44" s="1449"/>
      <c r="AA44" s="1449"/>
      <c r="AB44" s="1449"/>
      <c r="AC44" s="1449"/>
      <c r="AD44" s="1449"/>
      <c r="AE44" s="1450"/>
      <c r="AF44" s="1451"/>
      <c r="AG44" s="1452"/>
      <c r="AH44" s="1452"/>
      <c r="AI44" s="1452"/>
      <c r="AJ44" s="1452"/>
      <c r="AK44" s="1453"/>
      <c r="AL44" s="1454" t="s">
        <v>561</v>
      </c>
      <c r="AM44" s="1455"/>
      <c r="AN44" s="1455"/>
      <c r="AO44" s="1456"/>
      <c r="AP44" s="1457" t="str">
        <f>IF(AF44="","",AF44*4)</f>
        <v/>
      </c>
      <c r="AQ44" s="1458"/>
      <c r="AR44" s="1458"/>
      <c r="AS44" s="1459"/>
      <c r="AV44" s="38"/>
    </row>
    <row r="45" spans="2:48" ht="60.75" customHeight="1" x14ac:dyDescent="0.2">
      <c r="B45" s="1420"/>
      <c r="C45" s="1424"/>
      <c r="D45" s="1425"/>
      <c r="E45" s="1425"/>
      <c r="F45" s="1425"/>
      <c r="G45" s="1425"/>
      <c r="H45" s="1425"/>
      <c r="I45" s="1426"/>
      <c r="J45" s="109"/>
      <c r="K45" s="1428" t="s">
        <v>588</v>
      </c>
      <c r="L45" s="1428"/>
      <c r="M45" s="1428"/>
      <c r="N45" s="1428"/>
      <c r="O45" s="1428"/>
      <c r="P45" s="1428"/>
      <c r="Q45" s="1428"/>
      <c r="R45" s="1428"/>
      <c r="S45" s="1428"/>
      <c r="T45" s="1428"/>
      <c r="U45" s="1428"/>
      <c r="V45" s="1428"/>
      <c r="W45" s="1428"/>
      <c r="X45" s="1428"/>
      <c r="Y45" s="1428"/>
      <c r="Z45" s="1428"/>
      <c r="AA45" s="1428"/>
      <c r="AB45" s="1428"/>
      <c r="AC45" s="1428"/>
      <c r="AD45" s="1428"/>
      <c r="AE45" s="1429"/>
      <c r="AF45" s="1460"/>
      <c r="AG45" s="1461"/>
      <c r="AH45" s="1461"/>
      <c r="AI45" s="1461"/>
      <c r="AJ45" s="1461"/>
      <c r="AK45" s="1462"/>
      <c r="AL45" s="1166" t="s">
        <v>559</v>
      </c>
      <c r="AM45" s="1167"/>
      <c r="AN45" s="1167"/>
      <c r="AO45" s="1168"/>
      <c r="AP45" s="1457" t="str">
        <f>IF(AF45="","",AF45*3)</f>
        <v/>
      </c>
      <c r="AQ45" s="1458"/>
      <c r="AR45" s="1458"/>
      <c r="AS45" s="1459"/>
      <c r="AV45" s="38"/>
    </row>
    <row r="46" spans="2:48" ht="46.5" customHeight="1" x14ac:dyDescent="0.2">
      <c r="B46" s="1420"/>
      <c r="C46" s="1424"/>
      <c r="D46" s="1425"/>
      <c r="E46" s="1425"/>
      <c r="F46" s="1425"/>
      <c r="G46" s="1425"/>
      <c r="H46" s="1425"/>
      <c r="I46" s="1426"/>
      <c r="J46" s="109"/>
      <c r="K46" s="1428" t="s">
        <v>589</v>
      </c>
      <c r="L46" s="1428"/>
      <c r="M46" s="1428"/>
      <c r="N46" s="1428"/>
      <c r="O46" s="1428"/>
      <c r="P46" s="1428"/>
      <c r="Q46" s="1428"/>
      <c r="R46" s="1428"/>
      <c r="S46" s="1428"/>
      <c r="T46" s="1428"/>
      <c r="U46" s="1428"/>
      <c r="V46" s="1428"/>
      <c r="W46" s="1428"/>
      <c r="X46" s="1428"/>
      <c r="Y46" s="1428"/>
      <c r="Z46" s="1428"/>
      <c r="AA46" s="1428"/>
      <c r="AB46" s="1428"/>
      <c r="AC46" s="1428"/>
      <c r="AD46" s="1428"/>
      <c r="AE46" s="1429"/>
      <c r="AF46" s="1460"/>
      <c r="AG46" s="1461"/>
      <c r="AH46" s="1461"/>
      <c r="AI46" s="1461"/>
      <c r="AJ46" s="1461"/>
      <c r="AK46" s="1462"/>
      <c r="AL46" s="1166" t="s">
        <v>557</v>
      </c>
      <c r="AM46" s="1167"/>
      <c r="AN46" s="1167"/>
      <c r="AO46" s="1168"/>
      <c r="AP46" s="1457" t="str">
        <f>IF(AF46="","",AF46*2)</f>
        <v/>
      </c>
      <c r="AQ46" s="1458"/>
      <c r="AR46" s="1458"/>
      <c r="AS46" s="1459"/>
      <c r="AV46" s="38"/>
    </row>
    <row r="47" spans="2:48" ht="46.5" customHeight="1" x14ac:dyDescent="0.2">
      <c r="B47" s="1420"/>
      <c r="C47" s="1424"/>
      <c r="D47" s="1425"/>
      <c r="E47" s="1425"/>
      <c r="F47" s="1425"/>
      <c r="G47" s="1425"/>
      <c r="H47" s="1425"/>
      <c r="I47" s="1426"/>
      <c r="J47" s="109"/>
      <c r="K47" s="1428" t="s">
        <v>590</v>
      </c>
      <c r="L47" s="1428"/>
      <c r="M47" s="1428"/>
      <c r="N47" s="1428"/>
      <c r="O47" s="1428"/>
      <c r="P47" s="1428"/>
      <c r="Q47" s="1428"/>
      <c r="R47" s="1428"/>
      <c r="S47" s="1428"/>
      <c r="T47" s="1428"/>
      <c r="U47" s="1428"/>
      <c r="V47" s="1428"/>
      <c r="W47" s="1428"/>
      <c r="X47" s="1428"/>
      <c r="Y47" s="1428"/>
      <c r="Z47" s="1428"/>
      <c r="AA47" s="1428"/>
      <c r="AB47" s="1428"/>
      <c r="AC47" s="1428"/>
      <c r="AD47" s="1428"/>
      <c r="AE47" s="1429"/>
      <c r="AF47" s="1460"/>
      <c r="AG47" s="1461"/>
      <c r="AH47" s="1461"/>
      <c r="AI47" s="1461"/>
      <c r="AJ47" s="1461"/>
      <c r="AK47" s="1462"/>
      <c r="AL47" s="1166" t="s">
        <v>555</v>
      </c>
      <c r="AM47" s="1167"/>
      <c r="AN47" s="1167"/>
      <c r="AO47" s="1168"/>
      <c r="AP47" s="1457" t="str">
        <f>IF(AF47="","",AF47*1)</f>
        <v/>
      </c>
      <c r="AQ47" s="1458"/>
      <c r="AR47" s="1458"/>
      <c r="AS47" s="1459"/>
      <c r="AV47" s="38"/>
    </row>
    <row r="48" spans="2:48" ht="17.25" customHeight="1" x14ac:dyDescent="0.2">
      <c r="B48" s="1491" t="s">
        <v>76</v>
      </c>
      <c r="C48" s="1166" t="s">
        <v>591</v>
      </c>
      <c r="D48" s="1167"/>
      <c r="E48" s="1167"/>
      <c r="F48" s="1167"/>
      <c r="G48" s="1167"/>
      <c r="H48" s="1167"/>
      <c r="I48" s="1168"/>
      <c r="J48" s="1427" t="s">
        <v>592</v>
      </c>
      <c r="K48" s="1428"/>
      <c r="L48" s="1428"/>
      <c r="M48" s="1428"/>
      <c r="N48" s="1428"/>
      <c r="O48" s="1428"/>
      <c r="P48" s="1428"/>
      <c r="Q48" s="1428"/>
      <c r="R48" s="1428"/>
      <c r="S48" s="1428"/>
      <c r="T48" s="1428"/>
      <c r="U48" s="1428"/>
      <c r="V48" s="1428"/>
      <c r="W48" s="1428"/>
      <c r="X48" s="1428"/>
      <c r="Y48" s="1428"/>
      <c r="Z48" s="1428"/>
      <c r="AA48" s="1428"/>
      <c r="AB48" s="1428"/>
      <c r="AC48" s="1428"/>
      <c r="AD48" s="1428"/>
      <c r="AE48" s="1429"/>
      <c r="AF48" s="1430"/>
      <c r="AG48" s="1431"/>
      <c r="AH48" s="1431"/>
      <c r="AI48" s="1431"/>
      <c r="AJ48" s="1431"/>
      <c r="AK48" s="1432"/>
      <c r="AL48" s="1439"/>
      <c r="AM48" s="1440"/>
      <c r="AN48" s="1440"/>
      <c r="AO48" s="1441"/>
      <c r="AP48" s="1463"/>
      <c r="AQ48" s="1464"/>
      <c r="AR48" s="1464"/>
      <c r="AS48" s="1465"/>
      <c r="AV48" s="38"/>
    </row>
    <row r="49" spans="2:48" ht="43.5" customHeight="1" x14ac:dyDescent="0.2">
      <c r="B49" s="1492"/>
      <c r="C49" s="1188"/>
      <c r="D49" s="1189"/>
      <c r="E49" s="1189"/>
      <c r="F49" s="1189"/>
      <c r="G49" s="1189"/>
      <c r="H49" s="1189"/>
      <c r="I49" s="1190"/>
      <c r="J49" s="102"/>
      <c r="K49" s="1475" t="s">
        <v>593</v>
      </c>
      <c r="L49" s="1476"/>
      <c r="M49" s="1476"/>
      <c r="N49" s="1476"/>
      <c r="O49" s="1476"/>
      <c r="P49" s="1476"/>
      <c r="Q49" s="1476"/>
      <c r="R49" s="1476"/>
      <c r="S49" s="1476"/>
      <c r="T49" s="1476"/>
      <c r="U49" s="1476"/>
      <c r="V49" s="1476"/>
      <c r="W49" s="1476"/>
      <c r="X49" s="1476"/>
      <c r="Y49" s="1476"/>
      <c r="Z49" s="1476"/>
      <c r="AA49" s="1476"/>
      <c r="AB49" s="1476"/>
      <c r="AC49" s="1476"/>
      <c r="AD49" s="1476"/>
      <c r="AE49" s="1477"/>
      <c r="AF49" s="1451"/>
      <c r="AG49" s="1452"/>
      <c r="AH49" s="1452"/>
      <c r="AI49" s="1452"/>
      <c r="AJ49" s="1452"/>
      <c r="AK49" s="1453"/>
      <c r="AL49" s="1454" t="s">
        <v>557</v>
      </c>
      <c r="AM49" s="1455"/>
      <c r="AN49" s="1455"/>
      <c r="AO49" s="1456"/>
      <c r="AP49" s="1457" t="str">
        <f>IF(AF49="","",AF49*2)</f>
        <v/>
      </c>
      <c r="AQ49" s="1458"/>
      <c r="AR49" s="1458"/>
      <c r="AS49" s="1459"/>
      <c r="AV49" s="38"/>
    </row>
    <row r="50" spans="2:48" ht="45.75" customHeight="1" x14ac:dyDescent="0.2">
      <c r="B50" s="1493"/>
      <c r="C50" s="1172"/>
      <c r="D50" s="1173"/>
      <c r="E50" s="1173"/>
      <c r="F50" s="1173"/>
      <c r="G50" s="1173"/>
      <c r="H50" s="1173"/>
      <c r="I50" s="1174"/>
      <c r="J50" s="102"/>
      <c r="K50" s="1448" t="s">
        <v>594</v>
      </c>
      <c r="L50" s="1449"/>
      <c r="M50" s="1449"/>
      <c r="N50" s="1449"/>
      <c r="O50" s="1449"/>
      <c r="P50" s="1449"/>
      <c r="Q50" s="1449"/>
      <c r="R50" s="1449"/>
      <c r="S50" s="1449"/>
      <c r="T50" s="1449"/>
      <c r="U50" s="1449"/>
      <c r="V50" s="1449"/>
      <c r="W50" s="1449"/>
      <c r="X50" s="1449"/>
      <c r="Y50" s="1449"/>
      <c r="Z50" s="1449"/>
      <c r="AA50" s="1449"/>
      <c r="AB50" s="1449"/>
      <c r="AC50" s="1449"/>
      <c r="AD50" s="1449"/>
      <c r="AE50" s="1450"/>
      <c r="AF50" s="1451"/>
      <c r="AG50" s="1452"/>
      <c r="AH50" s="1452"/>
      <c r="AI50" s="1452"/>
      <c r="AJ50" s="1452"/>
      <c r="AK50" s="1453"/>
      <c r="AL50" s="1454" t="s">
        <v>555</v>
      </c>
      <c r="AM50" s="1455"/>
      <c r="AN50" s="1455"/>
      <c r="AO50" s="1456"/>
      <c r="AP50" s="1457" t="str">
        <f>IF(AF50="","",AF50*1)</f>
        <v/>
      </c>
      <c r="AQ50" s="1458"/>
      <c r="AR50" s="1458"/>
      <c r="AS50" s="1459"/>
      <c r="AV50" s="38"/>
    </row>
    <row r="51" spans="2:48" ht="34.5" customHeight="1" x14ac:dyDescent="0.2">
      <c r="B51" s="1159" t="s">
        <v>266</v>
      </c>
      <c r="C51" s="1421" t="s">
        <v>595</v>
      </c>
      <c r="D51" s="1422"/>
      <c r="E51" s="1422"/>
      <c r="F51" s="1422"/>
      <c r="G51" s="1422"/>
      <c r="H51" s="1422"/>
      <c r="I51" s="1423"/>
      <c r="J51" s="1498" t="s">
        <v>596</v>
      </c>
      <c r="K51" s="1499"/>
      <c r="L51" s="1499"/>
      <c r="M51" s="1499"/>
      <c r="N51" s="1499"/>
      <c r="O51" s="1499"/>
      <c r="P51" s="1499"/>
      <c r="Q51" s="1499"/>
      <c r="R51" s="1499"/>
      <c r="S51" s="1499"/>
      <c r="T51" s="1499"/>
      <c r="U51" s="1499"/>
      <c r="V51" s="1499"/>
      <c r="W51" s="1499"/>
      <c r="X51" s="1499"/>
      <c r="Y51" s="1499"/>
      <c r="Z51" s="1499"/>
      <c r="AA51" s="1499"/>
      <c r="AB51" s="1499"/>
      <c r="AC51" s="1499"/>
      <c r="AD51" s="1499"/>
      <c r="AE51" s="1500"/>
      <c r="AF51" s="1451"/>
      <c r="AG51" s="1452"/>
      <c r="AH51" s="1452"/>
      <c r="AI51" s="1452"/>
      <c r="AJ51" s="1452"/>
      <c r="AK51" s="1453"/>
      <c r="AL51" s="1166" t="s">
        <v>557</v>
      </c>
      <c r="AM51" s="1167"/>
      <c r="AN51" s="1167"/>
      <c r="AO51" s="1168"/>
      <c r="AP51" s="1481" t="str">
        <f>IF(AF51="","",AF51*2)</f>
        <v/>
      </c>
      <c r="AQ51" s="1482"/>
      <c r="AR51" s="1482"/>
      <c r="AS51" s="1483"/>
      <c r="AV51" s="38"/>
    </row>
    <row r="52" spans="2:48" ht="17.25" customHeight="1" x14ac:dyDescent="0.2">
      <c r="B52" s="1497"/>
      <c r="C52" s="1424"/>
      <c r="D52" s="1425"/>
      <c r="E52" s="1425"/>
      <c r="F52" s="1425"/>
      <c r="G52" s="1425"/>
      <c r="H52" s="1425"/>
      <c r="I52" s="1426"/>
      <c r="J52" s="1501" t="s">
        <v>592</v>
      </c>
      <c r="K52" s="1502"/>
      <c r="L52" s="1502"/>
      <c r="M52" s="1502"/>
      <c r="N52" s="1502"/>
      <c r="O52" s="1502"/>
      <c r="P52" s="1502"/>
      <c r="Q52" s="1502"/>
      <c r="R52" s="1502"/>
      <c r="S52" s="1502"/>
      <c r="T52" s="1502"/>
      <c r="U52" s="1502"/>
      <c r="V52" s="1502"/>
      <c r="W52" s="1502"/>
      <c r="X52" s="1502"/>
      <c r="Y52" s="1502"/>
      <c r="Z52" s="1502"/>
      <c r="AA52" s="1502"/>
      <c r="AB52" s="1502"/>
      <c r="AC52" s="1502"/>
      <c r="AD52" s="1502"/>
      <c r="AE52" s="1503"/>
      <c r="AF52" s="1504"/>
      <c r="AG52" s="1505"/>
      <c r="AH52" s="1505"/>
      <c r="AI52" s="1505"/>
      <c r="AJ52" s="1505"/>
      <c r="AK52" s="1506"/>
      <c r="AL52" s="1507"/>
      <c r="AM52" s="1508"/>
      <c r="AN52" s="1508"/>
      <c r="AO52" s="1509"/>
      <c r="AP52" s="1510"/>
      <c r="AQ52" s="1511"/>
      <c r="AR52" s="1511"/>
      <c r="AS52" s="1512"/>
      <c r="AV52" s="38"/>
    </row>
    <row r="53" spans="2:48" ht="42.75" customHeight="1" x14ac:dyDescent="0.2">
      <c r="B53" s="1497"/>
      <c r="C53" s="1424"/>
      <c r="D53" s="1425"/>
      <c r="E53" s="1425"/>
      <c r="F53" s="1425"/>
      <c r="G53" s="1425"/>
      <c r="H53" s="1425"/>
      <c r="I53" s="1426"/>
      <c r="J53" s="104"/>
      <c r="K53" s="1494" t="s">
        <v>597</v>
      </c>
      <c r="L53" s="1494"/>
      <c r="M53" s="1494"/>
      <c r="N53" s="1494"/>
      <c r="O53" s="1494"/>
      <c r="P53" s="1494"/>
      <c r="Q53" s="1494"/>
      <c r="R53" s="1494"/>
      <c r="S53" s="1494"/>
      <c r="T53" s="1494"/>
      <c r="U53" s="1494"/>
      <c r="V53" s="1494"/>
      <c r="W53" s="1494"/>
      <c r="X53" s="1494"/>
      <c r="Y53" s="1494"/>
      <c r="Z53" s="1494"/>
      <c r="AA53" s="1494"/>
      <c r="AB53" s="1494"/>
      <c r="AC53" s="1494"/>
      <c r="AD53" s="1494"/>
      <c r="AE53" s="1494"/>
      <c r="AF53" s="1451"/>
      <c r="AG53" s="1452"/>
      <c r="AH53" s="1452"/>
      <c r="AI53" s="1452"/>
      <c r="AJ53" s="1452"/>
      <c r="AK53" s="1453"/>
      <c r="AL53" s="1166" t="s">
        <v>557</v>
      </c>
      <c r="AM53" s="1167"/>
      <c r="AN53" s="1167"/>
      <c r="AO53" s="1168"/>
      <c r="AP53" s="1457" t="str">
        <f>IF(AF53="","",AF53*2)</f>
        <v/>
      </c>
      <c r="AQ53" s="1458"/>
      <c r="AR53" s="1458"/>
      <c r="AS53" s="1459"/>
      <c r="AV53" s="38"/>
    </row>
    <row r="54" spans="2:48" ht="42.75" customHeight="1" x14ac:dyDescent="0.2">
      <c r="B54" s="1497"/>
      <c r="C54" s="1424"/>
      <c r="D54" s="1425"/>
      <c r="E54" s="1425"/>
      <c r="F54" s="1425"/>
      <c r="G54" s="1425"/>
      <c r="H54" s="1425"/>
      <c r="I54" s="1426"/>
      <c r="J54" s="61"/>
      <c r="K54" s="1495" t="s">
        <v>598</v>
      </c>
      <c r="L54" s="1495"/>
      <c r="M54" s="1495"/>
      <c r="N54" s="1495"/>
      <c r="O54" s="1495"/>
      <c r="P54" s="1495"/>
      <c r="Q54" s="1495"/>
      <c r="R54" s="1495"/>
      <c r="S54" s="1495"/>
      <c r="T54" s="1495"/>
      <c r="U54" s="1495"/>
      <c r="V54" s="1495"/>
      <c r="W54" s="1495"/>
      <c r="X54" s="1495"/>
      <c r="Y54" s="1495"/>
      <c r="Z54" s="1495"/>
      <c r="AA54" s="1495"/>
      <c r="AB54" s="1495"/>
      <c r="AC54" s="1495"/>
      <c r="AD54" s="1495"/>
      <c r="AE54" s="1496"/>
      <c r="AF54" s="1451"/>
      <c r="AG54" s="1452"/>
      <c r="AH54" s="1452"/>
      <c r="AI54" s="1452"/>
      <c r="AJ54" s="1452"/>
      <c r="AK54" s="1453"/>
      <c r="AL54" s="1166" t="s">
        <v>555</v>
      </c>
      <c r="AM54" s="1167"/>
      <c r="AN54" s="1167"/>
      <c r="AO54" s="1168"/>
      <c r="AP54" s="1457" t="str">
        <f>IF(AF54="","",AF54*1)</f>
        <v/>
      </c>
      <c r="AQ54" s="1458"/>
      <c r="AR54" s="1458"/>
      <c r="AS54" s="1459"/>
      <c r="AV54" s="38"/>
    </row>
    <row r="55" spans="2:48" ht="34.5" customHeight="1" x14ac:dyDescent="0.2">
      <c r="B55" s="1513" t="s">
        <v>78</v>
      </c>
      <c r="C55" s="1421" t="s">
        <v>599</v>
      </c>
      <c r="D55" s="1422"/>
      <c r="E55" s="1422"/>
      <c r="F55" s="1422"/>
      <c r="G55" s="1422"/>
      <c r="H55" s="1422"/>
      <c r="I55" s="1423"/>
      <c r="J55" s="1421" t="s">
        <v>600</v>
      </c>
      <c r="K55" s="1422"/>
      <c r="L55" s="1422"/>
      <c r="M55" s="1422"/>
      <c r="N55" s="1422"/>
      <c r="O55" s="1422"/>
      <c r="P55" s="1422"/>
      <c r="Q55" s="1422"/>
      <c r="R55" s="1422"/>
      <c r="S55" s="1422"/>
      <c r="T55" s="1422"/>
      <c r="U55" s="1422"/>
      <c r="V55" s="1422"/>
      <c r="W55" s="1422"/>
      <c r="X55" s="1422"/>
      <c r="Y55" s="1422"/>
      <c r="Z55" s="1422"/>
      <c r="AA55" s="1422"/>
      <c r="AB55" s="1422"/>
      <c r="AC55" s="1422"/>
      <c r="AD55" s="1422"/>
      <c r="AE55" s="1423"/>
      <c r="AF55" s="1451"/>
      <c r="AG55" s="1452"/>
      <c r="AH55" s="1452"/>
      <c r="AI55" s="1452"/>
      <c r="AJ55" s="1452"/>
      <c r="AK55" s="1453"/>
      <c r="AL55" s="1166" t="s">
        <v>555</v>
      </c>
      <c r="AM55" s="1167"/>
      <c r="AN55" s="1167"/>
      <c r="AO55" s="1168"/>
      <c r="AP55" s="1457" t="str">
        <f>IF(AF55="","",AF55*1)</f>
        <v/>
      </c>
      <c r="AQ55" s="1458"/>
      <c r="AR55" s="1458"/>
      <c r="AS55" s="1459"/>
      <c r="AV55" s="38"/>
    </row>
    <row r="56" spans="2:48" ht="18" customHeight="1" x14ac:dyDescent="0.2">
      <c r="B56" s="1514"/>
      <c r="C56" s="1424"/>
      <c r="D56" s="1425"/>
      <c r="E56" s="1425"/>
      <c r="F56" s="1425"/>
      <c r="G56" s="1425"/>
      <c r="H56" s="1425"/>
      <c r="I56" s="1426"/>
      <c r="J56" s="1501" t="s">
        <v>592</v>
      </c>
      <c r="K56" s="1502"/>
      <c r="L56" s="1502"/>
      <c r="M56" s="1502"/>
      <c r="N56" s="1502"/>
      <c r="O56" s="1502"/>
      <c r="P56" s="1502"/>
      <c r="Q56" s="1502"/>
      <c r="R56" s="1502"/>
      <c r="S56" s="1502"/>
      <c r="T56" s="1502"/>
      <c r="U56" s="1502"/>
      <c r="V56" s="1502"/>
      <c r="W56" s="1502"/>
      <c r="X56" s="1502"/>
      <c r="Y56" s="1502"/>
      <c r="Z56" s="1502"/>
      <c r="AA56" s="1502"/>
      <c r="AB56" s="1502"/>
      <c r="AC56" s="1502"/>
      <c r="AD56" s="1502"/>
      <c r="AE56" s="1503"/>
      <c r="AF56" s="1504"/>
      <c r="AG56" s="1505"/>
      <c r="AH56" s="1505"/>
      <c r="AI56" s="1505"/>
      <c r="AJ56" s="1505"/>
      <c r="AK56" s="1506"/>
      <c r="AL56" s="1507"/>
      <c r="AM56" s="1508"/>
      <c r="AN56" s="1508"/>
      <c r="AO56" s="1509"/>
      <c r="AP56" s="1510"/>
      <c r="AQ56" s="1511"/>
      <c r="AR56" s="1511"/>
      <c r="AS56" s="1512"/>
      <c r="AV56" s="38"/>
    </row>
    <row r="57" spans="2:48" ht="43.5" customHeight="1" x14ac:dyDescent="0.2">
      <c r="B57" s="1514"/>
      <c r="C57" s="1424"/>
      <c r="D57" s="1425"/>
      <c r="E57" s="1425"/>
      <c r="F57" s="1425"/>
      <c r="G57" s="1425"/>
      <c r="H57" s="1425"/>
      <c r="I57" s="1426"/>
      <c r="J57" s="61"/>
      <c r="K57" s="1495" t="s">
        <v>601</v>
      </c>
      <c r="L57" s="1495"/>
      <c r="M57" s="1495"/>
      <c r="N57" s="1495"/>
      <c r="O57" s="1495"/>
      <c r="P57" s="1495"/>
      <c r="Q57" s="1495"/>
      <c r="R57" s="1495"/>
      <c r="S57" s="1495"/>
      <c r="T57" s="1495"/>
      <c r="U57" s="1495"/>
      <c r="V57" s="1495"/>
      <c r="W57" s="1495"/>
      <c r="X57" s="1495"/>
      <c r="Y57" s="1495"/>
      <c r="Z57" s="1495"/>
      <c r="AA57" s="1495"/>
      <c r="AB57" s="1495"/>
      <c r="AC57" s="1495"/>
      <c r="AD57" s="1495"/>
      <c r="AE57" s="1496"/>
      <c r="AF57" s="1451"/>
      <c r="AG57" s="1452"/>
      <c r="AH57" s="1452"/>
      <c r="AI57" s="1452"/>
      <c r="AJ57" s="1452"/>
      <c r="AK57" s="1453"/>
      <c r="AL57" s="1166" t="s">
        <v>555</v>
      </c>
      <c r="AM57" s="1167"/>
      <c r="AN57" s="1167"/>
      <c r="AO57" s="1168"/>
      <c r="AP57" s="1457" t="str">
        <f>IF(AF57="","",AF57*1)</f>
        <v/>
      </c>
      <c r="AQ57" s="1458"/>
      <c r="AR57" s="1458"/>
      <c r="AS57" s="1459"/>
      <c r="AV57" s="38"/>
    </row>
    <row r="58" spans="2:48" ht="43.5" customHeight="1" x14ac:dyDescent="0.2">
      <c r="B58" s="1514"/>
      <c r="C58" s="1424"/>
      <c r="D58" s="1425"/>
      <c r="E58" s="1425"/>
      <c r="F58" s="1425"/>
      <c r="G58" s="1425"/>
      <c r="H58" s="1425"/>
      <c r="I58" s="1426"/>
      <c r="J58" s="61"/>
      <c r="K58" s="1495" t="s">
        <v>602</v>
      </c>
      <c r="L58" s="1495"/>
      <c r="M58" s="1495"/>
      <c r="N58" s="1495"/>
      <c r="O58" s="1495"/>
      <c r="P58" s="1495"/>
      <c r="Q58" s="1495"/>
      <c r="R58" s="1495"/>
      <c r="S58" s="1495"/>
      <c r="T58" s="1495"/>
      <c r="U58" s="1495"/>
      <c r="V58" s="1495"/>
      <c r="W58" s="1495"/>
      <c r="X58" s="1495"/>
      <c r="Y58" s="1495"/>
      <c r="Z58" s="1495"/>
      <c r="AA58" s="1495"/>
      <c r="AB58" s="1495"/>
      <c r="AC58" s="1495"/>
      <c r="AD58" s="1495"/>
      <c r="AE58" s="1496"/>
      <c r="AF58" s="1451"/>
      <c r="AG58" s="1452"/>
      <c r="AH58" s="1452"/>
      <c r="AI58" s="1452"/>
      <c r="AJ58" s="1452"/>
      <c r="AK58" s="1453"/>
      <c r="AL58" s="1166" t="s">
        <v>555</v>
      </c>
      <c r="AM58" s="1167"/>
      <c r="AN58" s="1167"/>
      <c r="AO58" s="1168"/>
      <c r="AP58" s="1457" t="str">
        <f>IF(AF58="","",AF58*1)</f>
        <v/>
      </c>
      <c r="AQ58" s="1458"/>
      <c r="AR58" s="1458"/>
      <c r="AS58" s="1459"/>
      <c r="AV58" s="38"/>
    </row>
    <row r="59" spans="2:48" ht="15" customHeight="1" x14ac:dyDescent="0.2">
      <c r="B59" s="1513" t="s">
        <v>79</v>
      </c>
      <c r="C59" s="1421" t="s">
        <v>603</v>
      </c>
      <c r="D59" s="1422"/>
      <c r="E59" s="1422"/>
      <c r="F59" s="1422"/>
      <c r="G59" s="1422"/>
      <c r="H59" s="1422"/>
      <c r="I59" s="1423"/>
      <c r="J59" s="1421" t="s">
        <v>604</v>
      </c>
      <c r="K59" s="1422"/>
      <c r="L59" s="1422"/>
      <c r="M59" s="1422"/>
      <c r="N59" s="1422"/>
      <c r="O59" s="1422"/>
      <c r="P59" s="1422"/>
      <c r="Q59" s="1422"/>
      <c r="R59" s="1422"/>
      <c r="S59" s="1422"/>
      <c r="T59" s="1422"/>
      <c r="U59" s="1422"/>
      <c r="V59" s="1422"/>
      <c r="W59" s="1422"/>
      <c r="X59" s="1422"/>
      <c r="Y59" s="1422"/>
      <c r="Z59" s="1422"/>
      <c r="AA59" s="1422"/>
      <c r="AB59" s="1422"/>
      <c r="AC59" s="1422"/>
      <c r="AD59" s="1422"/>
      <c r="AE59" s="1423"/>
      <c r="AF59" s="1538"/>
      <c r="AG59" s="1539"/>
      <c r="AH59" s="1539"/>
      <c r="AI59" s="1539"/>
      <c r="AJ59" s="1539"/>
      <c r="AK59" s="1540"/>
      <c r="AL59" s="1166" t="s">
        <v>559</v>
      </c>
      <c r="AM59" s="1167"/>
      <c r="AN59" s="1167"/>
      <c r="AO59" s="1168"/>
      <c r="AP59" s="1457" t="str">
        <f>IF(AF59="","",AF59*3)</f>
        <v/>
      </c>
      <c r="AQ59" s="1458"/>
      <c r="AR59" s="1458"/>
      <c r="AS59" s="1459"/>
      <c r="AV59" s="38"/>
    </row>
    <row r="60" spans="2:48" ht="28.5" customHeight="1" x14ac:dyDescent="0.2">
      <c r="B60" s="1514"/>
      <c r="C60" s="1424"/>
      <c r="D60" s="1425"/>
      <c r="E60" s="1425"/>
      <c r="F60" s="1425"/>
      <c r="G60" s="1425"/>
      <c r="H60" s="1425"/>
      <c r="I60" s="1426"/>
      <c r="J60" s="1424"/>
      <c r="K60" s="1425"/>
      <c r="L60" s="1425"/>
      <c r="M60" s="1425"/>
      <c r="N60" s="1425"/>
      <c r="O60" s="1425"/>
      <c r="P60" s="1425"/>
      <c r="Q60" s="1425"/>
      <c r="R60" s="1425"/>
      <c r="S60" s="1425"/>
      <c r="T60" s="1425"/>
      <c r="U60" s="1425"/>
      <c r="V60" s="1425"/>
      <c r="W60" s="1425"/>
      <c r="X60" s="1425"/>
      <c r="Y60" s="1425"/>
      <c r="Z60" s="1425"/>
      <c r="AA60" s="1425"/>
      <c r="AB60" s="1425"/>
      <c r="AC60" s="1425"/>
      <c r="AD60" s="1425"/>
      <c r="AE60" s="1426"/>
      <c r="AF60" s="1541"/>
      <c r="AG60" s="1542"/>
      <c r="AH60" s="1542"/>
      <c r="AI60" s="1542"/>
      <c r="AJ60" s="1542"/>
      <c r="AK60" s="1543"/>
      <c r="AL60" s="1188"/>
      <c r="AM60" s="1189"/>
      <c r="AN60" s="1189"/>
      <c r="AO60" s="1190"/>
      <c r="AP60" s="1547"/>
      <c r="AQ60" s="1548"/>
      <c r="AR60" s="1548"/>
      <c r="AS60" s="1549"/>
      <c r="AV60" s="38"/>
    </row>
    <row r="61" spans="2:48" ht="28.5" customHeight="1" x14ac:dyDescent="0.2">
      <c r="B61" s="1514"/>
      <c r="C61" s="1424"/>
      <c r="D61" s="1425"/>
      <c r="E61" s="1425"/>
      <c r="F61" s="1425"/>
      <c r="G61" s="1425"/>
      <c r="H61" s="1425"/>
      <c r="I61" s="1426"/>
      <c r="J61" s="1424"/>
      <c r="K61" s="1425"/>
      <c r="L61" s="1425"/>
      <c r="M61" s="1425"/>
      <c r="N61" s="1425"/>
      <c r="O61" s="1425"/>
      <c r="P61" s="1425"/>
      <c r="Q61" s="1425"/>
      <c r="R61" s="1425"/>
      <c r="S61" s="1425"/>
      <c r="T61" s="1425"/>
      <c r="U61" s="1425"/>
      <c r="V61" s="1425"/>
      <c r="W61" s="1425"/>
      <c r="X61" s="1425"/>
      <c r="Y61" s="1425"/>
      <c r="Z61" s="1425"/>
      <c r="AA61" s="1425"/>
      <c r="AB61" s="1425"/>
      <c r="AC61" s="1425"/>
      <c r="AD61" s="1425"/>
      <c r="AE61" s="1426"/>
      <c r="AF61" s="1541"/>
      <c r="AG61" s="1542"/>
      <c r="AH61" s="1542"/>
      <c r="AI61" s="1542"/>
      <c r="AJ61" s="1542"/>
      <c r="AK61" s="1543"/>
      <c r="AL61" s="1188"/>
      <c r="AM61" s="1189"/>
      <c r="AN61" s="1189"/>
      <c r="AO61" s="1190"/>
      <c r="AP61" s="1547"/>
      <c r="AQ61" s="1548"/>
      <c r="AR61" s="1548"/>
      <c r="AS61" s="1549"/>
      <c r="AV61" s="38"/>
    </row>
    <row r="62" spans="2:48" ht="31.5" customHeight="1" x14ac:dyDescent="0.2">
      <c r="B62" s="1537"/>
      <c r="C62" s="1488"/>
      <c r="D62" s="1489"/>
      <c r="E62" s="1489"/>
      <c r="F62" s="1489"/>
      <c r="G62" s="1489"/>
      <c r="H62" s="1489"/>
      <c r="I62" s="1490"/>
      <c r="J62" s="1488"/>
      <c r="K62" s="1489"/>
      <c r="L62" s="1489"/>
      <c r="M62" s="1489"/>
      <c r="N62" s="1489"/>
      <c r="O62" s="1489"/>
      <c r="P62" s="1489"/>
      <c r="Q62" s="1489"/>
      <c r="R62" s="1489"/>
      <c r="S62" s="1489"/>
      <c r="T62" s="1489"/>
      <c r="U62" s="1489"/>
      <c r="V62" s="1489"/>
      <c r="W62" s="1489"/>
      <c r="X62" s="1489"/>
      <c r="Y62" s="1489"/>
      <c r="Z62" s="1489"/>
      <c r="AA62" s="1489"/>
      <c r="AB62" s="1489"/>
      <c r="AC62" s="1489"/>
      <c r="AD62" s="1489"/>
      <c r="AE62" s="1490"/>
      <c r="AF62" s="1544"/>
      <c r="AG62" s="1545"/>
      <c r="AH62" s="1545"/>
      <c r="AI62" s="1545"/>
      <c r="AJ62" s="1545"/>
      <c r="AK62" s="1546"/>
      <c r="AL62" s="1172"/>
      <c r="AM62" s="1173"/>
      <c r="AN62" s="1173"/>
      <c r="AO62" s="1174"/>
      <c r="AP62" s="1550"/>
      <c r="AQ62" s="1551"/>
      <c r="AR62" s="1551"/>
      <c r="AS62" s="1552"/>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166" t="s">
        <v>605</v>
      </c>
      <c r="AM64" s="1167"/>
      <c r="AN64" s="1167"/>
      <c r="AO64" s="1168"/>
      <c r="AP64" s="1515" t="str">
        <f>IF(SUM(AP12:AS62)=0,"",SUM(AP12:AS62))</f>
        <v/>
      </c>
      <c r="AQ64" s="1516"/>
      <c r="AR64" s="1516"/>
      <c r="AS64" s="1517"/>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172"/>
      <c r="AM65" s="1173"/>
      <c r="AN65" s="1173"/>
      <c r="AO65" s="1174"/>
      <c r="AP65" s="1518"/>
      <c r="AQ65" s="1519"/>
      <c r="AR65" s="1519"/>
      <c r="AS65" s="1520"/>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166" t="s">
        <v>606</v>
      </c>
      <c r="N67" s="1167"/>
      <c r="O67" s="1167"/>
      <c r="P67" s="1167"/>
      <c r="Q67" s="1167"/>
      <c r="R67" s="1167"/>
      <c r="S67" s="1167"/>
      <c r="T67" s="1167"/>
      <c r="U67" s="1167"/>
      <c r="V67" s="1167"/>
      <c r="W67" s="1167"/>
      <c r="X67" s="1167"/>
      <c r="Y67" s="1168"/>
      <c r="Z67" s="1521"/>
      <c r="AA67" s="1522"/>
      <c r="AB67" s="1522"/>
      <c r="AC67" s="1522"/>
      <c r="AD67" s="1523"/>
      <c r="AE67" s="4"/>
      <c r="AF67" s="1527" t="s">
        <v>607</v>
      </c>
      <c r="AG67" s="1528"/>
      <c r="AH67" s="1528"/>
      <c r="AI67" s="1528"/>
      <c r="AJ67" s="1528"/>
      <c r="AK67" s="1528"/>
      <c r="AL67" s="1528"/>
      <c r="AM67" s="1528"/>
      <c r="AN67" s="1529"/>
      <c r="AO67" s="1533" t="str">
        <f>IF(AP64=""," ",AP64/Z67)</f>
        <v xml:space="preserve"> </v>
      </c>
      <c r="AP67" s="1533"/>
      <c r="AQ67" s="1533"/>
      <c r="AR67" s="1533"/>
      <c r="AS67" s="1534"/>
      <c r="AV67" s="38"/>
    </row>
    <row r="68" spans="2:48" ht="12" customHeight="1" thickBot="1" x14ac:dyDescent="0.25">
      <c r="B68" s="4"/>
      <c r="C68" s="4"/>
      <c r="D68" s="4"/>
      <c r="E68" s="4"/>
      <c r="F68" s="4"/>
      <c r="G68" s="4"/>
      <c r="H68" s="4"/>
      <c r="I68" s="4"/>
      <c r="J68" s="4"/>
      <c r="K68" s="4"/>
      <c r="L68" s="4"/>
      <c r="M68" s="1172"/>
      <c r="N68" s="1173"/>
      <c r="O68" s="1173"/>
      <c r="P68" s="1173"/>
      <c r="Q68" s="1173"/>
      <c r="R68" s="1173"/>
      <c r="S68" s="1173"/>
      <c r="T68" s="1173"/>
      <c r="U68" s="1173"/>
      <c r="V68" s="1173"/>
      <c r="W68" s="1173"/>
      <c r="X68" s="1173"/>
      <c r="Y68" s="1174"/>
      <c r="Z68" s="1524"/>
      <c r="AA68" s="1525"/>
      <c r="AB68" s="1525"/>
      <c r="AC68" s="1525"/>
      <c r="AD68" s="1526"/>
      <c r="AE68" s="4"/>
      <c r="AF68" s="1530"/>
      <c r="AG68" s="1531"/>
      <c r="AH68" s="1531"/>
      <c r="AI68" s="1531"/>
      <c r="AJ68" s="1531"/>
      <c r="AK68" s="1531"/>
      <c r="AL68" s="1531"/>
      <c r="AM68" s="1531"/>
      <c r="AN68" s="1532"/>
      <c r="AO68" s="1535"/>
      <c r="AP68" s="1535"/>
      <c r="AQ68" s="1535"/>
      <c r="AR68" s="1535"/>
      <c r="AS68" s="1536"/>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53" t="s">
        <v>609</v>
      </c>
      <c r="C71" s="1553"/>
      <c r="D71" s="1553"/>
      <c r="E71" s="1553"/>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3"/>
      <c r="AP71" s="1553"/>
      <c r="AQ71" s="1553"/>
      <c r="AR71" s="1553"/>
      <c r="AS71" s="1553"/>
      <c r="AV71" s="38"/>
    </row>
    <row r="72" spans="2:48" ht="14.25" customHeight="1" x14ac:dyDescent="0.2">
      <c r="B72" s="1553"/>
      <c r="C72" s="1553"/>
      <c r="D72" s="155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3"/>
      <c r="AP72" s="1553"/>
      <c r="AQ72" s="1553"/>
      <c r="AR72" s="1553"/>
      <c r="AS72" s="1553"/>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554" t="s">
        <v>547</v>
      </c>
      <c r="C75" s="1555"/>
      <c r="D75" s="1555"/>
      <c r="E75" s="1555"/>
      <c r="F75" s="1555"/>
      <c r="G75" s="1555"/>
      <c r="H75" s="1161" t="s">
        <v>611</v>
      </c>
      <c r="I75" s="1161"/>
      <c r="J75" s="1161"/>
      <c r="K75" s="1161"/>
      <c r="L75" s="1161"/>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6" t="s">
        <v>612</v>
      </c>
      <c r="AJ75" s="1167"/>
      <c r="AK75" s="1167"/>
      <c r="AL75" s="1167"/>
      <c r="AM75" s="1168"/>
      <c r="AN75" s="1421" t="s">
        <v>613</v>
      </c>
      <c r="AO75" s="1422"/>
      <c r="AP75" s="1422"/>
      <c r="AQ75" s="1423"/>
      <c r="AV75" s="38"/>
    </row>
    <row r="76" spans="2:48" ht="3" customHeight="1" x14ac:dyDescent="0.2">
      <c r="B76" s="1556"/>
      <c r="C76" s="1292"/>
      <c r="D76" s="1292"/>
      <c r="E76" s="1292"/>
      <c r="F76" s="1292"/>
      <c r="G76" s="1292"/>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88"/>
      <c r="AJ76" s="1189"/>
      <c r="AK76" s="1189"/>
      <c r="AL76" s="1189"/>
      <c r="AM76" s="1190"/>
      <c r="AN76" s="1424"/>
      <c r="AO76" s="1425"/>
      <c r="AP76" s="1425"/>
      <c r="AQ76" s="1426"/>
      <c r="AV76" s="38"/>
    </row>
    <row r="77" spans="2:48" ht="17.25" customHeight="1" x14ac:dyDescent="0.2">
      <c r="B77" s="1169"/>
      <c r="C77" s="1170"/>
      <c r="D77" s="1170"/>
      <c r="E77" s="1170"/>
      <c r="F77" s="1170"/>
      <c r="G77" s="1170"/>
      <c r="H77" s="1161"/>
      <c r="I77" s="1161"/>
      <c r="J77" s="1161"/>
      <c r="K77" s="1161"/>
      <c r="L77" s="1161"/>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72"/>
      <c r="AJ77" s="1173"/>
      <c r="AK77" s="1173"/>
      <c r="AL77" s="1173"/>
      <c r="AM77" s="1174"/>
      <c r="AN77" s="1488"/>
      <c r="AO77" s="1489"/>
      <c r="AP77" s="1489"/>
      <c r="AQ77" s="1490"/>
      <c r="AV77" s="38"/>
    </row>
    <row r="78" spans="2:48" ht="9.75" customHeight="1" x14ac:dyDescent="0.2">
      <c r="B78" s="1491" t="s">
        <v>250</v>
      </c>
      <c r="C78" s="1421" t="s">
        <v>614</v>
      </c>
      <c r="D78" s="1422"/>
      <c r="E78" s="1422"/>
      <c r="F78" s="1422"/>
      <c r="G78" s="1423"/>
      <c r="H78" s="1427" t="s">
        <v>615</v>
      </c>
      <c r="I78" s="1428"/>
      <c r="J78" s="1428"/>
      <c r="K78" s="1428"/>
      <c r="L78" s="1428"/>
      <c r="M78" s="1428"/>
      <c r="N78" s="1428"/>
      <c r="O78" s="1428"/>
      <c r="P78" s="1428"/>
      <c r="Q78" s="1429"/>
      <c r="R78" s="1427" t="s">
        <v>616</v>
      </c>
      <c r="S78" s="1428"/>
      <c r="T78" s="1428"/>
      <c r="U78" s="1428"/>
      <c r="V78" s="1428"/>
      <c r="W78" s="1428"/>
      <c r="X78" s="1428"/>
      <c r="Y78" s="1428"/>
      <c r="Z78" s="1428"/>
      <c r="AA78" s="1428"/>
      <c r="AB78" s="1428"/>
      <c r="AC78" s="1428"/>
      <c r="AD78" s="1428"/>
      <c r="AE78" s="1428"/>
      <c r="AF78" s="1428"/>
      <c r="AG78" s="1428"/>
      <c r="AH78" s="1429"/>
      <c r="AI78" s="1557"/>
      <c r="AJ78" s="1558"/>
      <c r="AK78" s="1558"/>
      <c r="AL78" s="1558"/>
      <c r="AM78" s="1559"/>
      <c r="AN78" s="1592"/>
      <c r="AO78" s="1593"/>
      <c r="AP78" s="1593"/>
      <c r="AQ78" s="1594"/>
      <c r="AV78" s="38"/>
    </row>
    <row r="79" spans="2:48" ht="6" customHeight="1" x14ac:dyDescent="0.2">
      <c r="B79" s="1492"/>
      <c r="C79" s="1424"/>
      <c r="D79" s="1425"/>
      <c r="E79" s="1425"/>
      <c r="F79" s="1425"/>
      <c r="G79" s="1426"/>
      <c r="H79" s="1472"/>
      <c r="I79" s="1473"/>
      <c r="J79" s="1473"/>
      <c r="K79" s="1473"/>
      <c r="L79" s="1473"/>
      <c r="M79" s="1473"/>
      <c r="N79" s="1473"/>
      <c r="O79" s="1473"/>
      <c r="P79" s="1473"/>
      <c r="Q79" s="1474"/>
      <c r="R79" s="1472"/>
      <c r="S79" s="1473"/>
      <c r="T79" s="1473"/>
      <c r="U79" s="1473"/>
      <c r="V79" s="1473"/>
      <c r="W79" s="1473"/>
      <c r="X79" s="1473"/>
      <c r="Y79" s="1473"/>
      <c r="Z79" s="1473"/>
      <c r="AA79" s="1473"/>
      <c r="AB79" s="1473"/>
      <c r="AC79" s="1473"/>
      <c r="AD79" s="1473"/>
      <c r="AE79" s="1473"/>
      <c r="AF79" s="1473"/>
      <c r="AG79" s="1473"/>
      <c r="AH79" s="1474"/>
      <c r="AI79" s="1560"/>
      <c r="AJ79" s="1561"/>
      <c r="AK79" s="1561"/>
      <c r="AL79" s="1561"/>
      <c r="AM79" s="1562"/>
      <c r="AN79" s="1595"/>
      <c r="AO79" s="1596"/>
      <c r="AP79" s="1596"/>
      <c r="AQ79" s="1597"/>
      <c r="AV79" s="38"/>
    </row>
    <row r="80" spans="2:48" ht="6" customHeight="1" x14ac:dyDescent="0.2">
      <c r="B80" s="1492"/>
      <c r="C80" s="1424"/>
      <c r="D80" s="1425"/>
      <c r="E80" s="1425"/>
      <c r="F80" s="1425"/>
      <c r="G80" s="1426"/>
      <c r="H80" s="1472"/>
      <c r="I80" s="1473"/>
      <c r="J80" s="1473"/>
      <c r="K80" s="1473"/>
      <c r="L80" s="1473"/>
      <c r="M80" s="1473"/>
      <c r="N80" s="1473"/>
      <c r="O80" s="1473"/>
      <c r="P80" s="1473"/>
      <c r="Q80" s="1474"/>
      <c r="R80" s="1472"/>
      <c r="S80" s="1473"/>
      <c r="T80" s="1473"/>
      <c r="U80" s="1473"/>
      <c r="V80" s="1473"/>
      <c r="W80" s="1473"/>
      <c r="X80" s="1473"/>
      <c r="Y80" s="1473"/>
      <c r="Z80" s="1473"/>
      <c r="AA80" s="1473"/>
      <c r="AB80" s="1473"/>
      <c r="AC80" s="1473"/>
      <c r="AD80" s="1473"/>
      <c r="AE80" s="1473"/>
      <c r="AF80" s="1473"/>
      <c r="AG80" s="1473"/>
      <c r="AH80" s="1474"/>
      <c r="AI80" s="1560"/>
      <c r="AJ80" s="1561"/>
      <c r="AK80" s="1561"/>
      <c r="AL80" s="1561"/>
      <c r="AM80" s="1562"/>
      <c r="AN80" s="1595"/>
      <c r="AO80" s="1596"/>
      <c r="AP80" s="1596"/>
      <c r="AQ80" s="1597"/>
      <c r="AV80" s="38"/>
    </row>
    <row r="81" spans="2:48" ht="9.75" customHeight="1" x14ac:dyDescent="0.2">
      <c r="B81" s="1492"/>
      <c r="C81" s="1424"/>
      <c r="D81" s="1425"/>
      <c r="E81" s="1425"/>
      <c r="F81" s="1425"/>
      <c r="G81" s="1426"/>
      <c r="H81" s="1472"/>
      <c r="I81" s="1473"/>
      <c r="J81" s="1473"/>
      <c r="K81" s="1473"/>
      <c r="L81" s="1473"/>
      <c r="M81" s="1473"/>
      <c r="N81" s="1473"/>
      <c r="O81" s="1473"/>
      <c r="P81" s="1473"/>
      <c r="Q81" s="1474"/>
      <c r="R81" s="1484"/>
      <c r="S81" s="1485"/>
      <c r="T81" s="1485"/>
      <c r="U81" s="1485"/>
      <c r="V81" s="1485"/>
      <c r="W81" s="1485"/>
      <c r="X81" s="1485"/>
      <c r="Y81" s="1485"/>
      <c r="Z81" s="1485"/>
      <c r="AA81" s="1485"/>
      <c r="AB81" s="1485"/>
      <c r="AC81" s="1485"/>
      <c r="AD81" s="1485"/>
      <c r="AE81" s="1485"/>
      <c r="AF81" s="1485"/>
      <c r="AG81" s="1485"/>
      <c r="AH81" s="1486"/>
      <c r="AI81" s="1563"/>
      <c r="AJ81" s="1564"/>
      <c r="AK81" s="1564"/>
      <c r="AL81" s="1564"/>
      <c r="AM81" s="1565"/>
      <c r="AN81" s="1598"/>
      <c r="AO81" s="1599"/>
      <c r="AP81" s="1599"/>
      <c r="AQ81" s="1600"/>
      <c r="AV81" s="38"/>
    </row>
    <row r="82" spans="2:48" ht="11.25" customHeight="1" x14ac:dyDescent="0.2">
      <c r="B82" s="1492"/>
      <c r="C82" s="1424"/>
      <c r="D82" s="1425"/>
      <c r="E82" s="1425"/>
      <c r="F82" s="1425"/>
      <c r="G82" s="1426"/>
      <c r="H82" s="1472"/>
      <c r="I82" s="1473"/>
      <c r="J82" s="1473"/>
      <c r="K82" s="1473"/>
      <c r="L82" s="1473"/>
      <c r="M82" s="1473"/>
      <c r="N82" s="1473"/>
      <c r="O82" s="1473"/>
      <c r="P82" s="1473"/>
      <c r="Q82" s="1474"/>
      <c r="R82" s="1601" t="s">
        <v>617</v>
      </c>
      <c r="S82" s="1601"/>
      <c r="T82" s="1601"/>
      <c r="U82" s="1601"/>
      <c r="V82" s="1601"/>
      <c r="W82" s="1601"/>
      <c r="X82" s="1601"/>
      <c r="Y82" s="1601"/>
      <c r="Z82" s="1601"/>
      <c r="AA82" s="1602"/>
      <c r="AB82" s="1603"/>
      <c r="AC82" s="1603"/>
      <c r="AD82" s="1603"/>
      <c r="AE82" s="1606" t="s">
        <v>618</v>
      </c>
      <c r="AF82" s="1608" t="str">
        <f>IF(AA82="","",AA84/AA82)</f>
        <v/>
      </c>
      <c r="AG82" s="1609"/>
      <c r="AH82" s="1610"/>
      <c r="AI82" s="1166">
        <v>1</v>
      </c>
      <c r="AJ82" s="1167"/>
      <c r="AK82" s="1167"/>
      <c r="AL82" s="1167"/>
      <c r="AM82" s="1168"/>
      <c r="AN82" s="1617" t="str">
        <f>IF(AF82="","",IF(AF82&gt;=0.8,1,0))</f>
        <v/>
      </c>
      <c r="AO82" s="1618"/>
      <c r="AP82" s="1618"/>
      <c r="AQ82" s="1619"/>
      <c r="AV82" s="38"/>
    </row>
    <row r="83" spans="2:48" ht="11.25" customHeight="1" x14ac:dyDescent="0.2">
      <c r="B83" s="1492"/>
      <c r="C83" s="1424"/>
      <c r="D83" s="1425"/>
      <c r="E83" s="1425"/>
      <c r="F83" s="1425"/>
      <c r="G83" s="1426"/>
      <c r="H83" s="1472"/>
      <c r="I83" s="1473"/>
      <c r="J83" s="1473"/>
      <c r="K83" s="1473"/>
      <c r="L83" s="1473"/>
      <c r="M83" s="1473"/>
      <c r="N83" s="1473"/>
      <c r="O83" s="1473"/>
      <c r="P83" s="1473"/>
      <c r="Q83" s="1474"/>
      <c r="R83" s="1601"/>
      <c r="S83" s="1601"/>
      <c r="T83" s="1601"/>
      <c r="U83" s="1601"/>
      <c r="V83" s="1601"/>
      <c r="W83" s="1601"/>
      <c r="X83" s="1601"/>
      <c r="Y83" s="1601"/>
      <c r="Z83" s="1601"/>
      <c r="AA83" s="1604"/>
      <c r="AB83" s="1605"/>
      <c r="AC83" s="1605"/>
      <c r="AD83" s="1605"/>
      <c r="AE83" s="1607"/>
      <c r="AF83" s="1611"/>
      <c r="AG83" s="1612"/>
      <c r="AH83" s="1613"/>
      <c r="AI83" s="1188"/>
      <c r="AJ83" s="1189"/>
      <c r="AK83" s="1189"/>
      <c r="AL83" s="1189"/>
      <c r="AM83" s="1190"/>
      <c r="AN83" s="1620"/>
      <c r="AO83" s="1621"/>
      <c r="AP83" s="1621"/>
      <c r="AQ83" s="1622"/>
      <c r="AV83" s="38"/>
    </row>
    <row r="84" spans="2:48" ht="11.25" customHeight="1" x14ac:dyDescent="0.2">
      <c r="B84" s="1492"/>
      <c r="C84" s="1424"/>
      <c r="D84" s="1425"/>
      <c r="E84" s="1425"/>
      <c r="F84" s="1425"/>
      <c r="G84" s="1426"/>
      <c r="H84" s="1472"/>
      <c r="I84" s="1473"/>
      <c r="J84" s="1473"/>
      <c r="K84" s="1473"/>
      <c r="L84" s="1473"/>
      <c r="M84" s="1473"/>
      <c r="N84" s="1473"/>
      <c r="O84" s="1473"/>
      <c r="P84" s="1473"/>
      <c r="Q84" s="1474"/>
      <c r="R84" s="1601" t="s">
        <v>619</v>
      </c>
      <c r="S84" s="1601"/>
      <c r="T84" s="1601"/>
      <c r="U84" s="1601"/>
      <c r="V84" s="1601"/>
      <c r="W84" s="1601"/>
      <c r="X84" s="1601"/>
      <c r="Y84" s="1601"/>
      <c r="Z84" s="1601"/>
      <c r="AA84" s="1602"/>
      <c r="AB84" s="1603"/>
      <c r="AC84" s="1603"/>
      <c r="AD84" s="1603"/>
      <c r="AE84" s="1606" t="s">
        <v>618</v>
      </c>
      <c r="AF84" s="1611"/>
      <c r="AG84" s="1612"/>
      <c r="AH84" s="1613"/>
      <c r="AI84" s="1188"/>
      <c r="AJ84" s="1189"/>
      <c r="AK84" s="1189"/>
      <c r="AL84" s="1189"/>
      <c r="AM84" s="1190"/>
      <c r="AN84" s="1620"/>
      <c r="AO84" s="1621"/>
      <c r="AP84" s="1621"/>
      <c r="AQ84" s="1622"/>
      <c r="AV84" s="38"/>
    </row>
    <row r="85" spans="2:48" ht="11.25" customHeight="1" x14ac:dyDescent="0.2">
      <c r="B85" s="1493"/>
      <c r="C85" s="1488"/>
      <c r="D85" s="1489"/>
      <c r="E85" s="1489"/>
      <c r="F85" s="1489"/>
      <c r="G85" s="1490"/>
      <c r="H85" s="1484"/>
      <c r="I85" s="1485"/>
      <c r="J85" s="1485"/>
      <c r="K85" s="1485"/>
      <c r="L85" s="1485"/>
      <c r="M85" s="1485"/>
      <c r="N85" s="1485"/>
      <c r="O85" s="1485"/>
      <c r="P85" s="1485"/>
      <c r="Q85" s="1486"/>
      <c r="R85" s="1601"/>
      <c r="S85" s="1601"/>
      <c r="T85" s="1601"/>
      <c r="U85" s="1601"/>
      <c r="V85" s="1601"/>
      <c r="W85" s="1601"/>
      <c r="X85" s="1601"/>
      <c r="Y85" s="1601"/>
      <c r="Z85" s="1601"/>
      <c r="AA85" s="1604"/>
      <c r="AB85" s="1605"/>
      <c r="AC85" s="1605"/>
      <c r="AD85" s="1605"/>
      <c r="AE85" s="1607"/>
      <c r="AF85" s="1614"/>
      <c r="AG85" s="1615"/>
      <c r="AH85" s="1616"/>
      <c r="AI85" s="1172"/>
      <c r="AJ85" s="1173"/>
      <c r="AK85" s="1173"/>
      <c r="AL85" s="1173"/>
      <c r="AM85" s="1174"/>
      <c r="AN85" s="1623"/>
      <c r="AO85" s="1624"/>
      <c r="AP85" s="1624"/>
      <c r="AQ85" s="1625"/>
      <c r="AV85" s="38"/>
    </row>
    <row r="86" spans="2:48" ht="15" customHeight="1" x14ac:dyDescent="0.2">
      <c r="B86" s="1491" t="s">
        <v>75</v>
      </c>
      <c r="C86" s="1421" t="s">
        <v>620</v>
      </c>
      <c r="D86" s="1422"/>
      <c r="E86" s="1422"/>
      <c r="F86" s="1422"/>
      <c r="G86" s="1423"/>
      <c r="H86" s="1427" t="s">
        <v>621</v>
      </c>
      <c r="I86" s="1428"/>
      <c r="J86" s="1428"/>
      <c r="K86" s="1428"/>
      <c r="L86" s="1428"/>
      <c r="M86" s="1428"/>
      <c r="N86" s="1428"/>
      <c r="O86" s="1428"/>
      <c r="P86" s="1428"/>
      <c r="Q86" s="1429"/>
      <c r="R86" s="1427" t="s">
        <v>622</v>
      </c>
      <c r="S86" s="1428"/>
      <c r="T86" s="1428"/>
      <c r="U86" s="1428"/>
      <c r="V86" s="1428"/>
      <c r="W86" s="1428"/>
      <c r="X86" s="1428"/>
      <c r="Y86" s="1428"/>
      <c r="Z86" s="1428"/>
      <c r="AA86" s="1428"/>
      <c r="AB86" s="1428"/>
      <c r="AC86" s="1428"/>
      <c r="AD86" s="1428"/>
      <c r="AE86" s="1428"/>
      <c r="AF86" s="1428"/>
      <c r="AG86" s="1428"/>
      <c r="AH86" s="1429"/>
      <c r="AI86" s="1557"/>
      <c r="AJ86" s="1558"/>
      <c r="AK86" s="1558"/>
      <c r="AL86" s="1558"/>
      <c r="AM86" s="1559"/>
      <c r="AN86" s="1572"/>
      <c r="AO86" s="1573"/>
      <c r="AP86" s="1573"/>
      <c r="AQ86" s="1574"/>
      <c r="AV86" s="38"/>
    </row>
    <row r="87" spans="2:48" ht="15" hidden="1" customHeight="1" x14ac:dyDescent="0.2">
      <c r="B87" s="1492"/>
      <c r="C87" s="1424"/>
      <c r="D87" s="1425"/>
      <c r="E87" s="1425"/>
      <c r="F87" s="1425"/>
      <c r="G87" s="1426"/>
      <c r="H87" s="1472"/>
      <c r="I87" s="1473"/>
      <c r="J87" s="1473"/>
      <c r="K87" s="1473"/>
      <c r="L87" s="1473"/>
      <c r="M87" s="1473"/>
      <c r="N87" s="1473"/>
      <c r="O87" s="1473"/>
      <c r="P87" s="1473"/>
      <c r="Q87" s="1474"/>
      <c r="R87" s="1472"/>
      <c r="S87" s="1473"/>
      <c r="T87" s="1473"/>
      <c r="U87" s="1473"/>
      <c r="V87" s="1473"/>
      <c r="W87" s="1473"/>
      <c r="X87" s="1473"/>
      <c r="Y87" s="1473"/>
      <c r="Z87" s="1473"/>
      <c r="AA87" s="1473"/>
      <c r="AB87" s="1473"/>
      <c r="AC87" s="1473"/>
      <c r="AD87" s="1473"/>
      <c r="AE87" s="1473"/>
      <c r="AF87" s="1473"/>
      <c r="AG87" s="1473"/>
      <c r="AH87" s="1474"/>
      <c r="AI87" s="1560"/>
      <c r="AJ87" s="1561"/>
      <c r="AK87" s="1561"/>
      <c r="AL87" s="1561"/>
      <c r="AM87" s="1562"/>
      <c r="AN87" s="1575"/>
      <c r="AO87" s="1576"/>
      <c r="AP87" s="1576"/>
      <c r="AQ87" s="1577"/>
      <c r="AV87" s="38"/>
    </row>
    <row r="88" spans="2:48" ht="15" customHeight="1" x14ac:dyDescent="0.2">
      <c r="B88" s="1492"/>
      <c r="C88" s="1424"/>
      <c r="D88" s="1425"/>
      <c r="E88" s="1425"/>
      <c r="F88" s="1425"/>
      <c r="G88" s="1426"/>
      <c r="H88" s="1472"/>
      <c r="I88" s="1473"/>
      <c r="J88" s="1473"/>
      <c r="K88" s="1473"/>
      <c r="L88" s="1473"/>
      <c r="M88" s="1473"/>
      <c r="N88" s="1473"/>
      <c r="O88" s="1473"/>
      <c r="P88" s="1473"/>
      <c r="Q88" s="1474"/>
      <c r="R88" s="1472"/>
      <c r="S88" s="1473"/>
      <c r="T88" s="1473"/>
      <c r="U88" s="1473"/>
      <c r="V88" s="1473"/>
      <c r="W88" s="1473"/>
      <c r="X88" s="1473"/>
      <c r="Y88" s="1473"/>
      <c r="Z88" s="1473"/>
      <c r="AA88" s="1473"/>
      <c r="AB88" s="1473"/>
      <c r="AC88" s="1473"/>
      <c r="AD88" s="1473"/>
      <c r="AE88" s="1473"/>
      <c r="AF88" s="1473"/>
      <c r="AG88" s="1473"/>
      <c r="AH88" s="1474"/>
      <c r="AI88" s="1560"/>
      <c r="AJ88" s="1561"/>
      <c r="AK88" s="1561"/>
      <c r="AL88" s="1561"/>
      <c r="AM88" s="1562"/>
      <c r="AN88" s="1575"/>
      <c r="AO88" s="1576"/>
      <c r="AP88" s="1576"/>
      <c r="AQ88" s="1577"/>
      <c r="AV88" s="38"/>
    </row>
    <row r="89" spans="2:48" ht="15" customHeight="1" x14ac:dyDescent="0.2">
      <c r="B89" s="1492"/>
      <c r="C89" s="1424"/>
      <c r="D89" s="1425"/>
      <c r="E89" s="1425"/>
      <c r="F89" s="1425"/>
      <c r="G89" s="1426"/>
      <c r="H89" s="1472"/>
      <c r="I89" s="1473"/>
      <c r="J89" s="1473"/>
      <c r="K89" s="1473"/>
      <c r="L89" s="1473"/>
      <c r="M89" s="1473"/>
      <c r="N89" s="1473"/>
      <c r="O89" s="1473"/>
      <c r="P89" s="1473"/>
      <c r="Q89" s="1474"/>
      <c r="R89" s="1484"/>
      <c r="S89" s="1485"/>
      <c r="T89" s="1485"/>
      <c r="U89" s="1485"/>
      <c r="V89" s="1485"/>
      <c r="W89" s="1485"/>
      <c r="X89" s="1485"/>
      <c r="Y89" s="1485"/>
      <c r="Z89" s="1485"/>
      <c r="AA89" s="1485"/>
      <c r="AB89" s="1485"/>
      <c r="AC89" s="1485"/>
      <c r="AD89" s="1485"/>
      <c r="AE89" s="1485"/>
      <c r="AF89" s="1485"/>
      <c r="AG89" s="1485"/>
      <c r="AH89" s="1486"/>
      <c r="AI89" s="1563"/>
      <c r="AJ89" s="1564"/>
      <c r="AK89" s="1564"/>
      <c r="AL89" s="1564"/>
      <c r="AM89" s="1565"/>
      <c r="AN89" s="1578"/>
      <c r="AO89" s="1579"/>
      <c r="AP89" s="1579"/>
      <c r="AQ89" s="1580"/>
      <c r="AV89" s="38"/>
    </row>
    <row r="90" spans="2:48" ht="11.25" customHeight="1" x14ac:dyDescent="0.2">
      <c r="B90" s="1492"/>
      <c r="C90" s="1424"/>
      <c r="D90" s="1425"/>
      <c r="E90" s="1425"/>
      <c r="F90" s="1425"/>
      <c r="G90" s="1426"/>
      <c r="H90" s="1472"/>
      <c r="I90" s="1473"/>
      <c r="J90" s="1473"/>
      <c r="K90" s="1473"/>
      <c r="L90" s="1473"/>
      <c r="M90" s="1473"/>
      <c r="N90" s="1473"/>
      <c r="O90" s="1473"/>
      <c r="P90" s="1473"/>
      <c r="Q90" s="1474"/>
      <c r="R90" s="1427" t="s">
        <v>623</v>
      </c>
      <c r="S90" s="1428"/>
      <c r="T90" s="1428"/>
      <c r="U90" s="1428"/>
      <c r="V90" s="1428"/>
      <c r="W90" s="1428"/>
      <c r="X90" s="1428"/>
      <c r="Y90" s="1428"/>
      <c r="Z90" s="1428"/>
      <c r="AA90" s="1428"/>
      <c r="AB90" s="1428"/>
      <c r="AC90" s="1428"/>
      <c r="AD90" s="1428"/>
      <c r="AE90" s="1428"/>
      <c r="AF90" s="1428"/>
      <c r="AG90" s="1428"/>
      <c r="AH90" s="1429"/>
      <c r="AI90" s="1557"/>
      <c r="AJ90" s="1558"/>
      <c r="AK90" s="1558"/>
      <c r="AL90" s="1558"/>
      <c r="AM90" s="1559"/>
      <c r="AN90" s="1581"/>
      <c r="AO90" s="1582"/>
      <c r="AP90" s="1582"/>
      <c r="AQ90" s="1583"/>
      <c r="AV90" s="38"/>
    </row>
    <row r="91" spans="2:48" ht="11.25" customHeight="1" x14ac:dyDescent="0.2">
      <c r="B91" s="1492"/>
      <c r="C91" s="1424"/>
      <c r="D91" s="1425"/>
      <c r="E91" s="1425"/>
      <c r="F91" s="1425"/>
      <c r="G91" s="1426"/>
      <c r="H91" s="1472"/>
      <c r="I91" s="1473"/>
      <c r="J91" s="1473"/>
      <c r="K91" s="1473"/>
      <c r="L91" s="1473"/>
      <c r="M91" s="1473"/>
      <c r="N91" s="1473"/>
      <c r="O91" s="1473"/>
      <c r="P91" s="1473"/>
      <c r="Q91" s="1474"/>
      <c r="R91" s="1472"/>
      <c r="S91" s="1473"/>
      <c r="T91" s="1473"/>
      <c r="U91" s="1473"/>
      <c r="V91" s="1473"/>
      <c r="W91" s="1473"/>
      <c r="X91" s="1473"/>
      <c r="Y91" s="1473"/>
      <c r="Z91" s="1473"/>
      <c r="AA91" s="1473"/>
      <c r="AB91" s="1473"/>
      <c r="AC91" s="1473"/>
      <c r="AD91" s="1473"/>
      <c r="AE91" s="1473"/>
      <c r="AF91" s="1473"/>
      <c r="AG91" s="1473"/>
      <c r="AH91" s="1474"/>
      <c r="AI91" s="1560"/>
      <c r="AJ91" s="1561"/>
      <c r="AK91" s="1561"/>
      <c r="AL91" s="1561"/>
      <c r="AM91" s="1562"/>
      <c r="AN91" s="1584"/>
      <c r="AO91" s="1585"/>
      <c r="AP91" s="1585"/>
      <c r="AQ91" s="1586"/>
      <c r="AV91" s="38"/>
    </row>
    <row r="92" spans="2:48" ht="11.25" customHeight="1" x14ac:dyDescent="0.2">
      <c r="B92" s="1492"/>
      <c r="C92" s="1424"/>
      <c r="D92" s="1425"/>
      <c r="E92" s="1425"/>
      <c r="F92" s="1425"/>
      <c r="G92" s="1426"/>
      <c r="H92" s="1472"/>
      <c r="I92" s="1473"/>
      <c r="J92" s="1473"/>
      <c r="K92" s="1473"/>
      <c r="L92" s="1473"/>
      <c r="M92" s="1473"/>
      <c r="N92" s="1473"/>
      <c r="O92" s="1473"/>
      <c r="P92" s="1473"/>
      <c r="Q92" s="1474"/>
      <c r="R92" s="1590"/>
      <c r="S92" s="1427" t="s">
        <v>617</v>
      </c>
      <c r="T92" s="1428"/>
      <c r="U92" s="1428"/>
      <c r="V92" s="1428"/>
      <c r="W92" s="1428"/>
      <c r="X92" s="1428"/>
      <c r="Y92" s="1428"/>
      <c r="Z92" s="1429"/>
      <c r="AA92" s="1602"/>
      <c r="AB92" s="1603"/>
      <c r="AC92" s="1603"/>
      <c r="AD92" s="1603"/>
      <c r="AE92" s="1606" t="s">
        <v>624</v>
      </c>
      <c r="AF92" s="1608" t="str">
        <f>IF(AA92="","",AA94/AA92)</f>
        <v/>
      </c>
      <c r="AG92" s="1609"/>
      <c r="AH92" s="1610"/>
      <c r="AI92" s="1560"/>
      <c r="AJ92" s="1561"/>
      <c r="AK92" s="1561"/>
      <c r="AL92" s="1561"/>
      <c r="AM92" s="1562"/>
      <c r="AN92" s="1584"/>
      <c r="AO92" s="1585"/>
      <c r="AP92" s="1585"/>
      <c r="AQ92" s="1586"/>
      <c r="AV92" s="38"/>
    </row>
    <row r="93" spans="2:48" ht="11.25" customHeight="1" x14ac:dyDescent="0.2">
      <c r="B93" s="1492"/>
      <c r="C93" s="1424"/>
      <c r="D93" s="1425"/>
      <c r="E93" s="1425"/>
      <c r="F93" s="1425"/>
      <c r="G93" s="1426"/>
      <c r="H93" s="1472"/>
      <c r="I93" s="1473"/>
      <c r="J93" s="1473"/>
      <c r="K93" s="1473"/>
      <c r="L93" s="1473"/>
      <c r="M93" s="1473"/>
      <c r="N93" s="1473"/>
      <c r="O93" s="1473"/>
      <c r="P93" s="1473"/>
      <c r="Q93" s="1474"/>
      <c r="R93" s="1590"/>
      <c r="S93" s="1484"/>
      <c r="T93" s="1485"/>
      <c r="U93" s="1485"/>
      <c r="V93" s="1485"/>
      <c r="W93" s="1485"/>
      <c r="X93" s="1485"/>
      <c r="Y93" s="1485"/>
      <c r="Z93" s="1486"/>
      <c r="AA93" s="1604"/>
      <c r="AB93" s="1605"/>
      <c r="AC93" s="1605"/>
      <c r="AD93" s="1605"/>
      <c r="AE93" s="1607"/>
      <c r="AF93" s="1611"/>
      <c r="AG93" s="1612"/>
      <c r="AH93" s="1613"/>
      <c r="AI93" s="1560"/>
      <c r="AJ93" s="1561"/>
      <c r="AK93" s="1561"/>
      <c r="AL93" s="1561"/>
      <c r="AM93" s="1562"/>
      <c r="AN93" s="1584"/>
      <c r="AO93" s="1585"/>
      <c r="AP93" s="1585"/>
      <c r="AQ93" s="1586"/>
      <c r="AV93" s="38"/>
    </row>
    <row r="94" spans="2:48" ht="11.25" customHeight="1" x14ac:dyDescent="0.2">
      <c r="B94" s="1492"/>
      <c r="C94" s="1424"/>
      <c r="D94" s="1425"/>
      <c r="E94" s="1425"/>
      <c r="F94" s="1425"/>
      <c r="G94" s="1426"/>
      <c r="H94" s="1472"/>
      <c r="I94" s="1473"/>
      <c r="J94" s="1473"/>
      <c r="K94" s="1473"/>
      <c r="L94" s="1473"/>
      <c r="M94" s="1473"/>
      <c r="N94" s="1473"/>
      <c r="O94" s="1473"/>
      <c r="P94" s="1473"/>
      <c r="Q94" s="1474"/>
      <c r="R94" s="1590"/>
      <c r="S94" s="1427" t="s">
        <v>619</v>
      </c>
      <c r="T94" s="1428"/>
      <c r="U94" s="1428"/>
      <c r="V94" s="1428"/>
      <c r="W94" s="1428"/>
      <c r="X94" s="1428"/>
      <c r="Y94" s="1428"/>
      <c r="Z94" s="1429"/>
      <c r="AA94" s="1602"/>
      <c r="AB94" s="1603"/>
      <c r="AC94" s="1603"/>
      <c r="AD94" s="1603"/>
      <c r="AE94" s="1606" t="s">
        <v>624</v>
      </c>
      <c r="AF94" s="1611"/>
      <c r="AG94" s="1612"/>
      <c r="AH94" s="1613"/>
      <c r="AI94" s="1560"/>
      <c r="AJ94" s="1561"/>
      <c r="AK94" s="1561"/>
      <c r="AL94" s="1561"/>
      <c r="AM94" s="1562"/>
      <c r="AN94" s="1584"/>
      <c r="AO94" s="1585"/>
      <c r="AP94" s="1585"/>
      <c r="AQ94" s="1586"/>
      <c r="AV94" s="38"/>
    </row>
    <row r="95" spans="2:48" ht="11.25" customHeight="1" x14ac:dyDescent="0.2">
      <c r="B95" s="1492"/>
      <c r="C95" s="1424"/>
      <c r="D95" s="1425"/>
      <c r="E95" s="1425"/>
      <c r="F95" s="1425"/>
      <c r="G95" s="1426"/>
      <c r="H95" s="1472"/>
      <c r="I95" s="1473"/>
      <c r="J95" s="1473"/>
      <c r="K95" s="1473"/>
      <c r="L95" s="1473"/>
      <c r="M95" s="1473"/>
      <c r="N95" s="1473"/>
      <c r="O95" s="1473"/>
      <c r="P95" s="1473"/>
      <c r="Q95" s="1474"/>
      <c r="R95" s="1591"/>
      <c r="S95" s="1484"/>
      <c r="T95" s="1485"/>
      <c r="U95" s="1485"/>
      <c r="V95" s="1485"/>
      <c r="W95" s="1485"/>
      <c r="X95" s="1485"/>
      <c r="Y95" s="1485"/>
      <c r="Z95" s="1486"/>
      <c r="AA95" s="1604"/>
      <c r="AB95" s="1605"/>
      <c r="AC95" s="1605"/>
      <c r="AD95" s="1605"/>
      <c r="AE95" s="1607"/>
      <c r="AF95" s="1614"/>
      <c r="AG95" s="1615"/>
      <c r="AH95" s="1616"/>
      <c r="AI95" s="1563"/>
      <c r="AJ95" s="1564"/>
      <c r="AK95" s="1564"/>
      <c r="AL95" s="1564"/>
      <c r="AM95" s="1565"/>
      <c r="AN95" s="1587"/>
      <c r="AO95" s="1588"/>
      <c r="AP95" s="1588"/>
      <c r="AQ95" s="1589"/>
      <c r="AV95" s="38"/>
    </row>
    <row r="96" spans="2:48" ht="11.25" customHeight="1" x14ac:dyDescent="0.2">
      <c r="B96" s="1492"/>
      <c r="C96" s="1424"/>
      <c r="D96" s="1425"/>
      <c r="E96" s="1425"/>
      <c r="F96" s="1425"/>
      <c r="G96" s="1426"/>
      <c r="H96" s="1472"/>
      <c r="I96" s="1473"/>
      <c r="J96" s="1473"/>
      <c r="K96" s="1473"/>
      <c r="L96" s="1473"/>
      <c r="M96" s="1473"/>
      <c r="N96" s="1473"/>
      <c r="O96" s="1473"/>
      <c r="P96" s="1473"/>
      <c r="Q96" s="1474"/>
      <c r="R96" s="1427" t="s">
        <v>625</v>
      </c>
      <c r="S96" s="1428"/>
      <c r="T96" s="1428"/>
      <c r="U96" s="1428"/>
      <c r="V96" s="1428"/>
      <c r="W96" s="1428"/>
      <c r="X96" s="1428"/>
      <c r="Y96" s="1428"/>
      <c r="Z96" s="1428"/>
      <c r="AA96" s="1428"/>
      <c r="AB96" s="1428"/>
      <c r="AC96" s="1428"/>
      <c r="AD96" s="1428"/>
      <c r="AE96" s="1428"/>
      <c r="AF96" s="1428"/>
      <c r="AG96" s="1428"/>
      <c r="AH96" s="1429"/>
      <c r="AI96" s="1166">
        <v>1</v>
      </c>
      <c r="AJ96" s="1167"/>
      <c r="AK96" s="1167"/>
      <c r="AL96" s="1167"/>
      <c r="AM96" s="1168"/>
      <c r="AN96" s="1617" t="str">
        <f>IF(AF98="","",IF(AF98-AF92&gt;=0.1,1,0))</f>
        <v/>
      </c>
      <c r="AO96" s="1618"/>
      <c r="AP96" s="1618"/>
      <c r="AQ96" s="1619"/>
      <c r="AV96" s="38"/>
    </row>
    <row r="97" spans="2:48" ht="11.25" customHeight="1" x14ac:dyDescent="0.2">
      <c r="B97" s="1492"/>
      <c r="C97" s="1424"/>
      <c r="D97" s="1425"/>
      <c r="E97" s="1425"/>
      <c r="F97" s="1425"/>
      <c r="G97" s="1426"/>
      <c r="H97" s="1472"/>
      <c r="I97" s="1473"/>
      <c r="J97" s="1473"/>
      <c r="K97" s="1473"/>
      <c r="L97" s="1473"/>
      <c r="M97" s="1473"/>
      <c r="N97" s="1473"/>
      <c r="O97" s="1473"/>
      <c r="P97" s="1473"/>
      <c r="Q97" s="1474"/>
      <c r="R97" s="1472"/>
      <c r="S97" s="1473"/>
      <c r="T97" s="1473"/>
      <c r="U97" s="1473"/>
      <c r="V97" s="1473"/>
      <c r="W97" s="1473"/>
      <c r="X97" s="1473"/>
      <c r="Y97" s="1473"/>
      <c r="Z97" s="1473"/>
      <c r="AA97" s="1473"/>
      <c r="AB97" s="1473"/>
      <c r="AC97" s="1473"/>
      <c r="AD97" s="1473"/>
      <c r="AE97" s="1473"/>
      <c r="AF97" s="1473"/>
      <c r="AG97" s="1473"/>
      <c r="AH97" s="1474"/>
      <c r="AI97" s="1188"/>
      <c r="AJ97" s="1189"/>
      <c r="AK97" s="1189"/>
      <c r="AL97" s="1189"/>
      <c r="AM97" s="1190"/>
      <c r="AN97" s="1620"/>
      <c r="AO97" s="1621"/>
      <c r="AP97" s="1621"/>
      <c r="AQ97" s="1622"/>
      <c r="AV97" s="38"/>
    </row>
    <row r="98" spans="2:48" ht="11.25" customHeight="1" x14ac:dyDescent="0.2">
      <c r="B98" s="1492"/>
      <c r="C98" s="1424"/>
      <c r="D98" s="1425"/>
      <c r="E98" s="1425"/>
      <c r="F98" s="1425"/>
      <c r="G98" s="1426"/>
      <c r="H98" s="1472"/>
      <c r="I98" s="1473"/>
      <c r="J98" s="1473"/>
      <c r="K98" s="1473"/>
      <c r="L98" s="1473"/>
      <c r="M98" s="1473"/>
      <c r="N98" s="1473"/>
      <c r="O98" s="1473"/>
      <c r="P98" s="1473"/>
      <c r="Q98" s="1474"/>
      <c r="R98" s="109"/>
      <c r="S98" s="1427" t="s">
        <v>617</v>
      </c>
      <c r="T98" s="1428"/>
      <c r="U98" s="1428"/>
      <c r="V98" s="1428"/>
      <c r="W98" s="1428"/>
      <c r="X98" s="1428"/>
      <c r="Y98" s="1428"/>
      <c r="Z98" s="1429"/>
      <c r="AA98" s="1602"/>
      <c r="AB98" s="1603"/>
      <c r="AC98" s="1603"/>
      <c r="AD98" s="1603"/>
      <c r="AE98" s="1606" t="s">
        <v>624</v>
      </c>
      <c r="AF98" s="1608" t="str">
        <f>IF(AA98="","",AA100/AA98)</f>
        <v/>
      </c>
      <c r="AG98" s="1609"/>
      <c r="AH98" s="1610"/>
      <c r="AI98" s="1188"/>
      <c r="AJ98" s="1189"/>
      <c r="AK98" s="1189"/>
      <c r="AL98" s="1189"/>
      <c r="AM98" s="1190"/>
      <c r="AN98" s="1620"/>
      <c r="AO98" s="1621"/>
      <c r="AP98" s="1621"/>
      <c r="AQ98" s="1622"/>
      <c r="AV98" s="38"/>
    </row>
    <row r="99" spans="2:48" ht="11.25" customHeight="1" x14ac:dyDescent="0.2">
      <c r="B99" s="1492"/>
      <c r="C99" s="1424"/>
      <c r="D99" s="1425"/>
      <c r="E99" s="1425"/>
      <c r="F99" s="1425"/>
      <c r="G99" s="1426"/>
      <c r="H99" s="1472"/>
      <c r="I99" s="1473"/>
      <c r="J99" s="1473"/>
      <c r="K99" s="1473"/>
      <c r="L99" s="1473"/>
      <c r="M99" s="1473"/>
      <c r="N99" s="1473"/>
      <c r="O99" s="1473"/>
      <c r="P99" s="1473"/>
      <c r="Q99" s="1474"/>
      <c r="R99" s="109"/>
      <c r="S99" s="1484"/>
      <c r="T99" s="1485"/>
      <c r="U99" s="1485"/>
      <c r="V99" s="1485"/>
      <c r="W99" s="1485"/>
      <c r="X99" s="1485"/>
      <c r="Y99" s="1485"/>
      <c r="Z99" s="1486"/>
      <c r="AA99" s="1604"/>
      <c r="AB99" s="1605"/>
      <c r="AC99" s="1605"/>
      <c r="AD99" s="1605"/>
      <c r="AE99" s="1607"/>
      <c r="AF99" s="1611"/>
      <c r="AG99" s="1612"/>
      <c r="AH99" s="1613"/>
      <c r="AI99" s="1188"/>
      <c r="AJ99" s="1189"/>
      <c r="AK99" s="1189"/>
      <c r="AL99" s="1189"/>
      <c r="AM99" s="1190"/>
      <c r="AN99" s="1620"/>
      <c r="AO99" s="1621"/>
      <c r="AP99" s="1621"/>
      <c r="AQ99" s="1622"/>
      <c r="AV99" s="38"/>
    </row>
    <row r="100" spans="2:48" ht="11.25" customHeight="1" x14ac:dyDescent="0.2">
      <c r="B100" s="1492"/>
      <c r="C100" s="1424"/>
      <c r="D100" s="1425"/>
      <c r="E100" s="1425"/>
      <c r="F100" s="1425"/>
      <c r="G100" s="1426"/>
      <c r="H100" s="1472"/>
      <c r="I100" s="1473"/>
      <c r="J100" s="1473"/>
      <c r="K100" s="1473"/>
      <c r="L100" s="1473"/>
      <c r="M100" s="1473"/>
      <c r="N100" s="1473"/>
      <c r="O100" s="1473"/>
      <c r="P100" s="1473"/>
      <c r="Q100" s="1474"/>
      <c r="R100" s="1590" t="s">
        <v>626</v>
      </c>
      <c r="S100" s="1427" t="s">
        <v>619</v>
      </c>
      <c r="T100" s="1428"/>
      <c r="U100" s="1428"/>
      <c r="V100" s="1428"/>
      <c r="W100" s="1428"/>
      <c r="X100" s="1428"/>
      <c r="Y100" s="1428"/>
      <c r="Z100" s="1429"/>
      <c r="AA100" s="1602"/>
      <c r="AB100" s="1603"/>
      <c r="AC100" s="1603"/>
      <c r="AD100" s="1603"/>
      <c r="AE100" s="1606" t="s">
        <v>624</v>
      </c>
      <c r="AF100" s="1611"/>
      <c r="AG100" s="1612"/>
      <c r="AH100" s="1613"/>
      <c r="AI100" s="1188"/>
      <c r="AJ100" s="1189"/>
      <c r="AK100" s="1189"/>
      <c r="AL100" s="1189"/>
      <c r="AM100" s="1190"/>
      <c r="AN100" s="1620"/>
      <c r="AO100" s="1621"/>
      <c r="AP100" s="1621"/>
      <c r="AQ100" s="1622"/>
      <c r="AV100" s="38"/>
    </row>
    <row r="101" spans="2:48" ht="11.25" customHeight="1" x14ac:dyDescent="0.2">
      <c r="B101" s="1492"/>
      <c r="C101" s="1424"/>
      <c r="D101" s="1425"/>
      <c r="E101" s="1425"/>
      <c r="F101" s="1425"/>
      <c r="G101" s="1426"/>
      <c r="H101" s="1472"/>
      <c r="I101" s="1473"/>
      <c r="J101" s="1473"/>
      <c r="K101" s="1473"/>
      <c r="L101" s="1473"/>
      <c r="M101" s="1473"/>
      <c r="N101" s="1473"/>
      <c r="O101" s="1473"/>
      <c r="P101" s="1473"/>
      <c r="Q101" s="1474"/>
      <c r="R101" s="1591"/>
      <c r="S101" s="1472"/>
      <c r="T101" s="1473"/>
      <c r="U101" s="1473"/>
      <c r="V101" s="1473"/>
      <c r="W101" s="1473"/>
      <c r="X101" s="1473"/>
      <c r="Y101" s="1473"/>
      <c r="Z101" s="1474"/>
      <c r="AA101" s="1604"/>
      <c r="AB101" s="1605"/>
      <c r="AC101" s="1605"/>
      <c r="AD101" s="1605"/>
      <c r="AE101" s="1607"/>
      <c r="AF101" s="1614"/>
      <c r="AG101" s="1615"/>
      <c r="AH101" s="1616"/>
      <c r="AI101" s="1188"/>
      <c r="AJ101" s="1189"/>
      <c r="AK101" s="1189"/>
      <c r="AL101" s="1189"/>
      <c r="AM101" s="1190"/>
      <c r="AN101" s="1620"/>
      <c r="AO101" s="1621"/>
      <c r="AP101" s="1621"/>
      <c r="AQ101" s="1622"/>
      <c r="AV101" s="38"/>
    </row>
    <row r="102" spans="2:48" ht="11.25" customHeight="1" x14ac:dyDescent="0.2">
      <c r="B102" s="1492"/>
      <c r="C102" s="1424"/>
      <c r="D102" s="1425"/>
      <c r="E102" s="1425"/>
      <c r="F102" s="1425"/>
      <c r="G102" s="1426"/>
      <c r="H102" s="1472"/>
      <c r="I102" s="1473"/>
      <c r="J102" s="1473"/>
      <c r="K102" s="1473"/>
      <c r="L102" s="1473"/>
      <c r="M102" s="1473"/>
      <c r="N102" s="1473"/>
      <c r="O102" s="1473"/>
      <c r="P102" s="1473"/>
      <c r="Q102" s="1474"/>
      <c r="R102" s="1427" t="s">
        <v>627</v>
      </c>
      <c r="S102" s="1428"/>
      <c r="T102" s="1428"/>
      <c r="U102" s="1428"/>
      <c r="V102" s="1428"/>
      <c r="W102" s="1428"/>
      <c r="X102" s="1428"/>
      <c r="Y102" s="1428"/>
      <c r="Z102" s="1428"/>
      <c r="AA102" s="1428"/>
      <c r="AB102" s="1428"/>
      <c r="AC102" s="1428"/>
      <c r="AD102" s="1428"/>
      <c r="AE102" s="1428"/>
      <c r="AF102" s="1428"/>
      <c r="AG102" s="1428"/>
      <c r="AH102" s="1429"/>
      <c r="AI102" s="1557"/>
      <c r="AJ102" s="1558"/>
      <c r="AK102" s="1558"/>
      <c r="AL102" s="1558"/>
      <c r="AM102" s="1559"/>
      <c r="AN102" s="1581"/>
      <c r="AO102" s="1582"/>
      <c r="AP102" s="1582"/>
      <c r="AQ102" s="1583"/>
      <c r="AV102" s="38"/>
    </row>
    <row r="103" spans="2:48" ht="7.5" customHeight="1" x14ac:dyDescent="0.2">
      <c r="B103" s="1492"/>
      <c r="C103" s="1424"/>
      <c r="D103" s="1425"/>
      <c r="E103" s="1425"/>
      <c r="F103" s="1425"/>
      <c r="G103" s="1426"/>
      <c r="H103" s="1472"/>
      <c r="I103" s="1473"/>
      <c r="J103" s="1473"/>
      <c r="K103" s="1473"/>
      <c r="L103" s="1473"/>
      <c r="M103" s="1473"/>
      <c r="N103" s="1473"/>
      <c r="O103" s="1473"/>
      <c r="P103" s="1473"/>
      <c r="Q103" s="1474"/>
      <c r="R103" s="1472"/>
      <c r="S103" s="1473"/>
      <c r="T103" s="1473"/>
      <c r="U103" s="1473"/>
      <c r="V103" s="1473"/>
      <c r="W103" s="1473"/>
      <c r="X103" s="1473"/>
      <c r="Y103" s="1473"/>
      <c r="Z103" s="1473"/>
      <c r="AA103" s="1473"/>
      <c r="AB103" s="1473"/>
      <c r="AC103" s="1473"/>
      <c r="AD103" s="1473"/>
      <c r="AE103" s="1473"/>
      <c r="AF103" s="1473"/>
      <c r="AG103" s="1473"/>
      <c r="AH103" s="1474"/>
      <c r="AI103" s="1560"/>
      <c r="AJ103" s="1561"/>
      <c r="AK103" s="1561"/>
      <c r="AL103" s="1561"/>
      <c r="AM103" s="1562"/>
      <c r="AN103" s="1584"/>
      <c r="AO103" s="1585"/>
      <c r="AP103" s="1585"/>
      <c r="AQ103" s="1586"/>
      <c r="AV103" s="38"/>
    </row>
    <row r="104" spans="2:48" ht="11.25" customHeight="1" x14ac:dyDescent="0.2">
      <c r="B104" s="1492"/>
      <c r="C104" s="1424"/>
      <c r="D104" s="1425"/>
      <c r="E104" s="1425"/>
      <c r="F104" s="1425"/>
      <c r="G104" s="1426"/>
      <c r="H104" s="1472"/>
      <c r="I104" s="1473"/>
      <c r="J104" s="1473"/>
      <c r="K104" s="1473"/>
      <c r="L104" s="1473"/>
      <c r="M104" s="1473"/>
      <c r="N104" s="1473"/>
      <c r="O104" s="1473"/>
      <c r="P104" s="1473"/>
      <c r="Q104" s="1474"/>
      <c r="R104" s="1484"/>
      <c r="S104" s="1485"/>
      <c r="T104" s="1485"/>
      <c r="U104" s="1485"/>
      <c r="V104" s="1485"/>
      <c r="W104" s="1485"/>
      <c r="X104" s="1485"/>
      <c r="Y104" s="1485"/>
      <c r="Z104" s="1485"/>
      <c r="AA104" s="1485"/>
      <c r="AB104" s="1485"/>
      <c r="AC104" s="1485"/>
      <c r="AD104" s="1485"/>
      <c r="AE104" s="1485"/>
      <c r="AF104" s="1485"/>
      <c r="AG104" s="1485"/>
      <c r="AH104" s="1486"/>
      <c r="AI104" s="1563"/>
      <c r="AJ104" s="1564"/>
      <c r="AK104" s="1564"/>
      <c r="AL104" s="1564"/>
      <c r="AM104" s="1565"/>
      <c r="AN104" s="1587"/>
      <c r="AO104" s="1588"/>
      <c r="AP104" s="1588"/>
      <c r="AQ104" s="1589"/>
      <c r="AV104" s="38"/>
    </row>
    <row r="105" spans="2:48" ht="11.25" customHeight="1" x14ac:dyDescent="0.2">
      <c r="B105" s="1492"/>
      <c r="C105" s="1424"/>
      <c r="D105" s="1425"/>
      <c r="E105" s="1425"/>
      <c r="F105" s="1425"/>
      <c r="G105" s="1426"/>
      <c r="H105" s="1472"/>
      <c r="I105" s="1473"/>
      <c r="J105" s="1473"/>
      <c r="K105" s="1473"/>
      <c r="L105" s="1473"/>
      <c r="M105" s="1473"/>
      <c r="N105" s="1473"/>
      <c r="O105" s="1473"/>
      <c r="P105" s="1473"/>
      <c r="Q105" s="1474"/>
      <c r="R105" s="1427" t="s">
        <v>628</v>
      </c>
      <c r="S105" s="1428"/>
      <c r="T105" s="1428"/>
      <c r="U105" s="1428"/>
      <c r="V105" s="1428"/>
      <c r="W105" s="1428"/>
      <c r="X105" s="1428"/>
      <c r="Y105" s="1428"/>
      <c r="Z105" s="1428"/>
      <c r="AA105" s="1428"/>
      <c r="AB105" s="1428"/>
      <c r="AC105" s="1428"/>
      <c r="AD105" s="1428"/>
      <c r="AE105" s="1428"/>
      <c r="AF105" s="1428"/>
      <c r="AG105" s="1428"/>
      <c r="AH105" s="1429"/>
      <c r="AI105" s="1166">
        <v>1</v>
      </c>
      <c r="AJ105" s="1167"/>
      <c r="AK105" s="1167"/>
      <c r="AL105" s="1167"/>
      <c r="AM105" s="1168"/>
      <c r="AN105" s="1617" t="str">
        <f>IF(OR(AF113="",AN96=0,AN96="",AF113&gt;1),"",IF(AA113/AA111&gt;=0.3,1,0))</f>
        <v/>
      </c>
      <c r="AO105" s="1618"/>
      <c r="AP105" s="1618"/>
      <c r="AQ105" s="1619"/>
      <c r="AV105" s="38"/>
    </row>
    <row r="106" spans="2:48" ht="11.25" customHeight="1" x14ac:dyDescent="0.2">
      <c r="B106" s="1492"/>
      <c r="C106" s="1424"/>
      <c r="D106" s="1425"/>
      <c r="E106" s="1425"/>
      <c r="F106" s="1425"/>
      <c r="G106" s="1426"/>
      <c r="H106" s="1472"/>
      <c r="I106" s="1473"/>
      <c r="J106" s="1473"/>
      <c r="K106" s="1473"/>
      <c r="L106" s="1473"/>
      <c r="M106" s="1473"/>
      <c r="N106" s="1473"/>
      <c r="O106" s="1473"/>
      <c r="P106" s="1473"/>
      <c r="Q106" s="1474"/>
      <c r="R106" s="1472"/>
      <c r="S106" s="1473"/>
      <c r="T106" s="1473"/>
      <c r="U106" s="1473"/>
      <c r="V106" s="1473"/>
      <c r="W106" s="1473"/>
      <c r="X106" s="1473"/>
      <c r="Y106" s="1473"/>
      <c r="Z106" s="1473"/>
      <c r="AA106" s="1473"/>
      <c r="AB106" s="1473"/>
      <c r="AC106" s="1473"/>
      <c r="AD106" s="1473"/>
      <c r="AE106" s="1473"/>
      <c r="AF106" s="1473"/>
      <c r="AG106" s="1473"/>
      <c r="AH106" s="1474"/>
      <c r="AI106" s="1188"/>
      <c r="AJ106" s="1189"/>
      <c r="AK106" s="1189"/>
      <c r="AL106" s="1189"/>
      <c r="AM106" s="1190"/>
      <c r="AN106" s="1620"/>
      <c r="AO106" s="1621"/>
      <c r="AP106" s="1621"/>
      <c r="AQ106" s="1622"/>
      <c r="AV106" s="38"/>
    </row>
    <row r="107" spans="2:48" ht="11.25" customHeight="1" x14ac:dyDescent="0.2">
      <c r="B107" s="1492"/>
      <c r="C107" s="1424"/>
      <c r="D107" s="1425"/>
      <c r="E107" s="1425"/>
      <c r="F107" s="1425"/>
      <c r="G107" s="1426"/>
      <c r="H107" s="1472"/>
      <c r="I107" s="1473"/>
      <c r="J107" s="1473"/>
      <c r="K107" s="1473"/>
      <c r="L107" s="1473"/>
      <c r="M107" s="1473"/>
      <c r="N107" s="1473"/>
      <c r="O107" s="1473"/>
      <c r="P107" s="1473"/>
      <c r="Q107" s="1474"/>
      <c r="R107" s="1590" t="s">
        <v>629</v>
      </c>
      <c r="S107" s="1427" t="s">
        <v>619</v>
      </c>
      <c r="T107" s="1428"/>
      <c r="U107" s="1428"/>
      <c r="V107" s="1428"/>
      <c r="W107" s="1428"/>
      <c r="X107" s="1428"/>
      <c r="Y107" s="1428"/>
      <c r="Z107" s="1429"/>
      <c r="AA107" s="1602"/>
      <c r="AB107" s="1603"/>
      <c r="AC107" s="1603"/>
      <c r="AD107" s="1603"/>
      <c r="AE107" s="1606" t="s">
        <v>624</v>
      </c>
      <c r="AF107" s="1566"/>
      <c r="AG107" s="1567"/>
      <c r="AH107" s="1568"/>
      <c r="AI107" s="1188"/>
      <c r="AJ107" s="1189"/>
      <c r="AK107" s="1189"/>
      <c r="AL107" s="1189"/>
      <c r="AM107" s="1190"/>
      <c r="AN107" s="1620"/>
      <c r="AO107" s="1621"/>
      <c r="AP107" s="1621"/>
      <c r="AQ107" s="1622"/>
      <c r="AV107" s="38"/>
    </row>
    <row r="108" spans="2:48" ht="11.25" customHeight="1" x14ac:dyDescent="0.2">
      <c r="B108" s="1492"/>
      <c r="C108" s="1424"/>
      <c r="D108" s="1425"/>
      <c r="E108" s="1425"/>
      <c r="F108" s="1425"/>
      <c r="G108" s="1426"/>
      <c r="H108" s="1472"/>
      <c r="I108" s="1473"/>
      <c r="J108" s="1473"/>
      <c r="K108" s="1473"/>
      <c r="L108" s="1473"/>
      <c r="M108" s="1473"/>
      <c r="N108" s="1473"/>
      <c r="O108" s="1473"/>
      <c r="P108" s="1473"/>
      <c r="Q108" s="1474"/>
      <c r="R108" s="1590"/>
      <c r="S108" s="1472"/>
      <c r="T108" s="1473"/>
      <c r="U108" s="1473"/>
      <c r="V108" s="1473"/>
      <c r="W108" s="1473"/>
      <c r="X108" s="1473"/>
      <c r="Y108" s="1473"/>
      <c r="Z108" s="1474"/>
      <c r="AA108" s="1604"/>
      <c r="AB108" s="1605"/>
      <c r="AC108" s="1605"/>
      <c r="AD108" s="1605"/>
      <c r="AE108" s="1607"/>
      <c r="AF108" s="1569"/>
      <c r="AG108" s="1570"/>
      <c r="AH108" s="1571"/>
      <c r="AI108" s="1188"/>
      <c r="AJ108" s="1189"/>
      <c r="AK108" s="1189"/>
      <c r="AL108" s="1189"/>
      <c r="AM108" s="1190"/>
      <c r="AN108" s="1620"/>
      <c r="AO108" s="1621"/>
      <c r="AP108" s="1621"/>
      <c r="AQ108" s="1622"/>
      <c r="AV108" s="38"/>
    </row>
    <row r="109" spans="2:48" ht="11.25" customHeight="1" x14ac:dyDescent="0.2">
      <c r="B109" s="1492"/>
      <c r="C109" s="1424"/>
      <c r="D109" s="1425"/>
      <c r="E109" s="1425"/>
      <c r="F109" s="1425"/>
      <c r="G109" s="1426"/>
      <c r="H109" s="1472"/>
      <c r="I109" s="1473"/>
      <c r="J109" s="1473"/>
      <c r="K109" s="1473"/>
      <c r="L109" s="1473"/>
      <c r="M109" s="1473"/>
      <c r="N109" s="1473"/>
      <c r="O109" s="1473"/>
      <c r="P109" s="1473"/>
      <c r="Q109" s="1474"/>
      <c r="R109" s="1427" t="s">
        <v>630</v>
      </c>
      <c r="S109" s="1428"/>
      <c r="T109" s="1428"/>
      <c r="U109" s="1428"/>
      <c r="V109" s="1428"/>
      <c r="W109" s="1428"/>
      <c r="X109" s="1428"/>
      <c r="Y109" s="1428"/>
      <c r="Z109" s="1428"/>
      <c r="AA109" s="1428"/>
      <c r="AB109" s="1428"/>
      <c r="AC109" s="1428"/>
      <c r="AD109" s="1428"/>
      <c r="AE109" s="1428"/>
      <c r="AF109" s="1428"/>
      <c r="AG109" s="1428"/>
      <c r="AH109" s="1429"/>
      <c r="AI109" s="1188"/>
      <c r="AJ109" s="1189"/>
      <c r="AK109" s="1189"/>
      <c r="AL109" s="1189"/>
      <c r="AM109" s="1190"/>
      <c r="AN109" s="1620"/>
      <c r="AO109" s="1621"/>
      <c r="AP109" s="1621"/>
      <c r="AQ109" s="1622"/>
      <c r="AV109" s="38"/>
    </row>
    <row r="110" spans="2:48" ht="11.25" customHeight="1" x14ac:dyDescent="0.2">
      <c r="B110" s="1492"/>
      <c r="C110" s="1424"/>
      <c r="D110" s="1425"/>
      <c r="E110" s="1425"/>
      <c r="F110" s="1425"/>
      <c r="G110" s="1426"/>
      <c r="H110" s="1472"/>
      <c r="I110" s="1473"/>
      <c r="J110" s="1473"/>
      <c r="K110" s="1473"/>
      <c r="L110" s="1473"/>
      <c r="M110" s="1473"/>
      <c r="N110" s="1473"/>
      <c r="O110" s="1473"/>
      <c r="P110" s="1473"/>
      <c r="Q110" s="1474"/>
      <c r="R110" s="1472"/>
      <c r="S110" s="1473"/>
      <c r="T110" s="1473"/>
      <c r="U110" s="1473"/>
      <c r="V110" s="1473"/>
      <c r="W110" s="1473"/>
      <c r="X110" s="1473"/>
      <c r="Y110" s="1473"/>
      <c r="Z110" s="1473"/>
      <c r="AA110" s="1473"/>
      <c r="AB110" s="1473"/>
      <c r="AC110" s="1473"/>
      <c r="AD110" s="1473"/>
      <c r="AE110" s="1473"/>
      <c r="AF110" s="1473"/>
      <c r="AG110" s="1473"/>
      <c r="AH110" s="1474"/>
      <c r="AI110" s="1188"/>
      <c r="AJ110" s="1189"/>
      <c r="AK110" s="1189"/>
      <c r="AL110" s="1189"/>
      <c r="AM110" s="1190"/>
      <c r="AN110" s="1620"/>
      <c r="AO110" s="1621"/>
      <c r="AP110" s="1621"/>
      <c r="AQ110" s="1622"/>
      <c r="AV110" s="38"/>
    </row>
    <row r="111" spans="2:48" ht="11.25" customHeight="1" x14ac:dyDescent="0.2">
      <c r="B111" s="1492"/>
      <c r="C111" s="1424"/>
      <c r="D111" s="1425"/>
      <c r="E111" s="1425"/>
      <c r="F111" s="1425"/>
      <c r="G111" s="1426"/>
      <c r="H111" s="1472"/>
      <c r="I111" s="1473"/>
      <c r="J111" s="1473"/>
      <c r="K111" s="1473"/>
      <c r="L111" s="1473"/>
      <c r="M111" s="1473"/>
      <c r="N111" s="1473"/>
      <c r="O111" s="1473"/>
      <c r="P111" s="1473"/>
      <c r="Q111" s="1474"/>
      <c r="R111" s="1590" t="s">
        <v>631</v>
      </c>
      <c r="S111" s="1427" t="s">
        <v>619</v>
      </c>
      <c r="T111" s="1428"/>
      <c r="U111" s="1428"/>
      <c r="V111" s="1428"/>
      <c r="W111" s="1428"/>
      <c r="X111" s="1428"/>
      <c r="Y111" s="1428"/>
      <c r="Z111" s="1429"/>
      <c r="AA111" s="1626" t="str">
        <f>IF(AA107="","",AA100-AA107)</f>
        <v/>
      </c>
      <c r="AB111" s="1627"/>
      <c r="AC111" s="1627"/>
      <c r="AD111" s="1627"/>
      <c r="AE111" s="1606" t="s">
        <v>624</v>
      </c>
      <c r="AF111" s="1566"/>
      <c r="AG111" s="1567"/>
      <c r="AH111" s="1568"/>
      <c r="AI111" s="1188"/>
      <c r="AJ111" s="1189"/>
      <c r="AK111" s="1189"/>
      <c r="AL111" s="1189"/>
      <c r="AM111" s="1190"/>
      <c r="AN111" s="1620"/>
      <c r="AO111" s="1621"/>
      <c r="AP111" s="1621"/>
      <c r="AQ111" s="1622"/>
      <c r="AV111" s="38"/>
    </row>
    <row r="112" spans="2:48" ht="11.25" customHeight="1" x14ac:dyDescent="0.2">
      <c r="B112" s="1492"/>
      <c r="C112" s="1424"/>
      <c r="D112" s="1425"/>
      <c r="E112" s="1425"/>
      <c r="F112" s="1425"/>
      <c r="G112" s="1426"/>
      <c r="H112" s="1472"/>
      <c r="I112" s="1473"/>
      <c r="J112" s="1473"/>
      <c r="K112" s="1473"/>
      <c r="L112" s="1473"/>
      <c r="M112" s="1473"/>
      <c r="N112" s="1473"/>
      <c r="O112" s="1473"/>
      <c r="P112" s="1473"/>
      <c r="Q112" s="1474"/>
      <c r="R112" s="1590"/>
      <c r="S112" s="1472"/>
      <c r="T112" s="1473"/>
      <c r="U112" s="1473"/>
      <c r="V112" s="1473"/>
      <c r="W112" s="1473"/>
      <c r="X112" s="1473"/>
      <c r="Y112" s="1473"/>
      <c r="Z112" s="1474"/>
      <c r="AA112" s="1628"/>
      <c r="AB112" s="1629"/>
      <c r="AC112" s="1629"/>
      <c r="AD112" s="1629"/>
      <c r="AE112" s="1607"/>
      <c r="AF112" s="1569"/>
      <c r="AG112" s="1570"/>
      <c r="AH112" s="1571"/>
      <c r="AI112" s="1188"/>
      <c r="AJ112" s="1189"/>
      <c r="AK112" s="1189"/>
      <c r="AL112" s="1189"/>
      <c r="AM112" s="1190"/>
      <c r="AN112" s="1620"/>
      <c r="AO112" s="1621"/>
      <c r="AP112" s="1621"/>
      <c r="AQ112" s="1622"/>
      <c r="AV112" s="38"/>
    </row>
    <row r="113" spans="2:60" ht="11.25" customHeight="1" x14ac:dyDescent="0.2">
      <c r="B113" s="1492"/>
      <c r="C113" s="1424"/>
      <c r="D113" s="1425"/>
      <c r="E113" s="1425"/>
      <c r="F113" s="1425"/>
      <c r="G113" s="1426"/>
      <c r="H113" s="1472"/>
      <c r="I113" s="1473"/>
      <c r="J113" s="1473"/>
      <c r="K113" s="1473"/>
      <c r="L113" s="1473"/>
      <c r="M113" s="1473"/>
      <c r="N113" s="1473"/>
      <c r="O113" s="1473"/>
      <c r="P113" s="1473"/>
      <c r="Q113" s="1474"/>
      <c r="R113" s="109"/>
      <c r="S113" s="1640"/>
      <c r="T113" s="1427" t="s">
        <v>632</v>
      </c>
      <c r="U113" s="1428"/>
      <c r="V113" s="1428"/>
      <c r="W113" s="1428"/>
      <c r="X113" s="1428"/>
      <c r="Y113" s="1428"/>
      <c r="Z113" s="1429"/>
      <c r="AA113" s="1602"/>
      <c r="AB113" s="1603"/>
      <c r="AC113" s="1603"/>
      <c r="AD113" s="1603"/>
      <c r="AE113" s="1606" t="s">
        <v>624</v>
      </c>
      <c r="AF113" s="1642" t="str">
        <f>IF(OR(AA113="",AA113=""),"",AA113/AA111)</f>
        <v/>
      </c>
      <c r="AG113" s="1643"/>
      <c r="AH113" s="1644"/>
      <c r="AI113" s="1188"/>
      <c r="AJ113" s="1189"/>
      <c r="AK113" s="1189"/>
      <c r="AL113" s="1189"/>
      <c r="AM113" s="1190"/>
      <c r="AN113" s="1620"/>
      <c r="AO113" s="1621"/>
      <c r="AP113" s="1621"/>
      <c r="AQ113" s="1622"/>
      <c r="AV113" s="38"/>
    </row>
    <row r="114" spans="2:60" ht="11.25" customHeight="1" x14ac:dyDescent="0.2">
      <c r="B114" s="1493"/>
      <c r="C114" s="1488"/>
      <c r="D114" s="1489"/>
      <c r="E114" s="1489"/>
      <c r="F114" s="1489"/>
      <c r="G114" s="1490"/>
      <c r="H114" s="1484"/>
      <c r="I114" s="1485"/>
      <c r="J114" s="1485"/>
      <c r="K114" s="1485"/>
      <c r="L114" s="1485"/>
      <c r="M114" s="1485"/>
      <c r="N114" s="1485"/>
      <c r="O114" s="1485"/>
      <c r="P114" s="1485"/>
      <c r="Q114" s="1486"/>
      <c r="R114" s="110"/>
      <c r="S114" s="1641"/>
      <c r="T114" s="1484"/>
      <c r="U114" s="1485"/>
      <c r="V114" s="1485"/>
      <c r="W114" s="1485"/>
      <c r="X114" s="1485"/>
      <c r="Y114" s="1485"/>
      <c r="Z114" s="1486"/>
      <c r="AA114" s="1604"/>
      <c r="AB114" s="1605"/>
      <c r="AC114" s="1605"/>
      <c r="AD114" s="1605"/>
      <c r="AE114" s="1607"/>
      <c r="AF114" s="1645"/>
      <c r="AG114" s="1646"/>
      <c r="AH114" s="1647"/>
      <c r="AI114" s="1172"/>
      <c r="AJ114" s="1173"/>
      <c r="AK114" s="1173"/>
      <c r="AL114" s="1173"/>
      <c r="AM114" s="1174"/>
      <c r="AN114" s="1623"/>
      <c r="AO114" s="1624"/>
      <c r="AP114" s="1624"/>
      <c r="AQ114" s="1625"/>
      <c r="AV114" s="38"/>
    </row>
    <row r="115" spans="2:60" ht="36" hidden="1" customHeight="1" x14ac:dyDescent="0.2">
      <c r="B115" s="101"/>
      <c r="C115" s="1648"/>
      <c r="D115" s="1648"/>
      <c r="E115" s="1648"/>
      <c r="F115" s="1648"/>
      <c r="G115" s="1648"/>
      <c r="H115" s="1649"/>
      <c r="I115" s="1649"/>
      <c r="J115" s="1649"/>
      <c r="K115" s="1649"/>
      <c r="L115" s="1649"/>
      <c r="M115" s="1649"/>
      <c r="N115" s="1649"/>
      <c r="O115" s="1649"/>
      <c r="P115" s="1649"/>
      <c r="Q115" s="1649"/>
      <c r="R115" s="1649"/>
      <c r="S115" s="1649"/>
      <c r="T115" s="1649"/>
      <c r="U115" s="1649"/>
      <c r="V115" s="1649"/>
      <c r="W115" s="1649"/>
      <c r="X115" s="1649"/>
      <c r="Y115" s="1649"/>
      <c r="Z115" s="1649"/>
      <c r="AA115" s="1649"/>
      <c r="AB115" s="1649"/>
      <c r="AC115" s="1649"/>
      <c r="AD115" s="1649"/>
      <c r="AE115" s="1649"/>
      <c r="AF115" s="1650"/>
      <c r="AG115" s="1650"/>
      <c r="AH115" s="1651"/>
      <c r="AI115" s="1200"/>
      <c r="AJ115" s="1201"/>
      <c r="AK115" s="1201"/>
      <c r="AL115" s="1201"/>
      <c r="AM115" s="1202"/>
      <c r="AN115" s="1630"/>
      <c r="AO115" s="1631"/>
      <c r="AP115" s="1631"/>
      <c r="AQ115" s="163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166" t="s">
        <v>464</v>
      </c>
      <c r="AJ117" s="1167"/>
      <c r="AK117" s="1167"/>
      <c r="AL117" s="1167"/>
      <c r="AM117" s="1168"/>
      <c r="AN117" s="1617" t="str">
        <f>IF(SUM(AN78:AQ114)=0,"",SUM(AN78:AQ114))</f>
        <v/>
      </c>
      <c r="AO117" s="1618"/>
      <c r="AP117" s="1618"/>
      <c r="AQ117" s="1619"/>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172"/>
      <c r="AJ118" s="1173"/>
      <c r="AK118" s="1173"/>
      <c r="AL118" s="1173"/>
      <c r="AM118" s="1174"/>
      <c r="AN118" s="1623"/>
      <c r="AO118" s="1624"/>
      <c r="AP118" s="1624"/>
      <c r="AQ118" s="1625"/>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166" t="s">
        <v>547</v>
      </c>
      <c r="C126" s="1167"/>
      <c r="D126" s="1167"/>
      <c r="E126" s="1168"/>
      <c r="F126" s="1554" t="s">
        <v>635</v>
      </c>
      <c r="G126" s="1555"/>
      <c r="H126" s="1555"/>
      <c r="I126" s="1555"/>
      <c r="J126" s="1555"/>
      <c r="K126" s="1555"/>
      <c r="L126" s="1555"/>
      <c r="M126" s="1555"/>
      <c r="N126" s="1555"/>
      <c r="O126" s="1555"/>
      <c r="P126" s="1555"/>
      <c r="Q126" s="1555"/>
      <c r="R126" s="1555"/>
      <c r="S126" s="1555"/>
      <c r="T126" s="1555"/>
      <c r="U126" s="1555"/>
      <c r="V126" s="1555"/>
      <c r="W126" s="1555"/>
      <c r="X126" s="1633"/>
      <c r="Y126" s="1166" t="s">
        <v>636</v>
      </c>
      <c r="Z126" s="1167"/>
      <c r="AA126" s="1167"/>
      <c r="AB126" s="1167"/>
      <c r="AC126" s="1167"/>
      <c r="AD126" s="1167"/>
      <c r="AE126" s="1167"/>
      <c r="AF126" s="1167"/>
      <c r="AG126" s="1167"/>
      <c r="AH126" s="1167"/>
      <c r="AI126" s="1167"/>
      <c r="AJ126" s="1167"/>
      <c r="AK126" s="1167"/>
      <c r="AL126" s="1167"/>
      <c r="AM126" s="1168"/>
      <c r="AN126" s="1498" t="s">
        <v>613</v>
      </c>
      <c r="AO126" s="1499"/>
      <c r="AP126" s="1499"/>
      <c r="AQ126" s="1500"/>
      <c r="AV126" s="38"/>
      <c r="AW126" s="112" t="s">
        <v>637</v>
      </c>
      <c r="AX126" s="112"/>
      <c r="AY126" s="112"/>
      <c r="AZ126" s="113"/>
      <c r="BA126" s="112"/>
      <c r="BB126" s="113"/>
      <c r="BC126" s="112"/>
      <c r="BD126" s="113"/>
      <c r="BE126" s="112"/>
      <c r="BF126" s="113"/>
      <c r="BG126" s="113"/>
      <c r="BH126" s="113"/>
    </row>
    <row r="127" spans="2:60" ht="15" customHeight="1" x14ac:dyDescent="0.2">
      <c r="B127" s="1188"/>
      <c r="C127" s="1189"/>
      <c r="D127" s="1189"/>
      <c r="E127" s="1190"/>
      <c r="F127" s="1556"/>
      <c r="G127" s="1292"/>
      <c r="H127" s="1292"/>
      <c r="I127" s="1292"/>
      <c r="J127" s="1292"/>
      <c r="K127" s="1292"/>
      <c r="L127" s="1292"/>
      <c r="M127" s="1292"/>
      <c r="N127" s="1292"/>
      <c r="O127" s="1292"/>
      <c r="P127" s="1292"/>
      <c r="Q127" s="1292"/>
      <c r="R127" s="1292"/>
      <c r="S127" s="1292"/>
      <c r="T127" s="1292"/>
      <c r="U127" s="1292"/>
      <c r="V127" s="1292"/>
      <c r="W127" s="1292"/>
      <c r="X127" s="1293"/>
      <c r="Y127" s="1188"/>
      <c r="Z127" s="1189"/>
      <c r="AA127" s="1189"/>
      <c r="AB127" s="1189"/>
      <c r="AC127" s="1189"/>
      <c r="AD127" s="1189"/>
      <c r="AE127" s="1189"/>
      <c r="AF127" s="1189"/>
      <c r="AG127" s="1189"/>
      <c r="AH127" s="1189"/>
      <c r="AI127" s="1189"/>
      <c r="AJ127" s="1189"/>
      <c r="AK127" s="1189"/>
      <c r="AL127" s="1189"/>
      <c r="AM127" s="1190"/>
      <c r="AN127" s="1634"/>
      <c r="AO127" s="1635"/>
      <c r="AP127" s="1635"/>
      <c r="AQ127" s="1636"/>
      <c r="AV127" s="38"/>
      <c r="AW127" s="1384" t="s">
        <v>131</v>
      </c>
      <c r="AX127" s="1385"/>
      <c r="AY127" s="1390" t="s">
        <v>638</v>
      </c>
      <c r="AZ127" s="1391"/>
      <c r="BA127" s="1391"/>
      <c r="BB127" s="1392"/>
      <c r="BC127" s="1391" t="s">
        <v>639</v>
      </c>
      <c r="BD127" s="1391"/>
      <c r="BE127" s="1391"/>
      <c r="BF127" s="1393"/>
      <c r="BG127" s="1394" t="s">
        <v>313</v>
      </c>
      <c r="BH127" s="1397" t="s">
        <v>50</v>
      </c>
    </row>
    <row r="128" spans="2:60" ht="7.5" customHeight="1" x14ac:dyDescent="0.2">
      <c r="B128" s="1172"/>
      <c r="C128" s="1173"/>
      <c r="D128" s="1173"/>
      <c r="E128" s="1174"/>
      <c r="F128" s="1169"/>
      <c r="G128" s="1170"/>
      <c r="H128" s="1170"/>
      <c r="I128" s="1170"/>
      <c r="J128" s="1170"/>
      <c r="K128" s="1170"/>
      <c r="L128" s="1170"/>
      <c r="M128" s="1170"/>
      <c r="N128" s="1170"/>
      <c r="O128" s="1170"/>
      <c r="P128" s="1170"/>
      <c r="Q128" s="1170"/>
      <c r="R128" s="1170"/>
      <c r="S128" s="1170"/>
      <c r="T128" s="1170"/>
      <c r="U128" s="1170"/>
      <c r="V128" s="1170"/>
      <c r="W128" s="1170"/>
      <c r="X128" s="1171"/>
      <c r="Y128" s="1172"/>
      <c r="Z128" s="1173"/>
      <c r="AA128" s="1173"/>
      <c r="AB128" s="1173"/>
      <c r="AC128" s="1173"/>
      <c r="AD128" s="1173"/>
      <c r="AE128" s="1173"/>
      <c r="AF128" s="1173"/>
      <c r="AG128" s="1173"/>
      <c r="AH128" s="1173"/>
      <c r="AI128" s="1173"/>
      <c r="AJ128" s="1173"/>
      <c r="AK128" s="1173"/>
      <c r="AL128" s="1173"/>
      <c r="AM128" s="1174"/>
      <c r="AN128" s="1637"/>
      <c r="AO128" s="1638"/>
      <c r="AP128" s="1638"/>
      <c r="AQ128" s="1639"/>
      <c r="AV128" s="38"/>
      <c r="AW128" s="1386"/>
      <c r="AX128" s="1387"/>
      <c r="AY128" s="1400" t="s">
        <v>640</v>
      </c>
      <c r="AZ128" s="1401"/>
      <c r="BA128" s="1401"/>
      <c r="BB128" s="1401"/>
      <c r="BC128" s="1402" t="s">
        <v>641</v>
      </c>
      <c r="BD128" s="1401"/>
      <c r="BE128" s="1401"/>
      <c r="BF128" s="1403"/>
      <c r="BG128" s="1395"/>
      <c r="BH128" s="1398"/>
    </row>
    <row r="129" spans="2:60" ht="12.75" customHeight="1" x14ac:dyDescent="0.2">
      <c r="B129" s="1491" t="s">
        <v>250</v>
      </c>
      <c r="C129" s="1498" t="s">
        <v>642</v>
      </c>
      <c r="D129" s="1499"/>
      <c r="E129" s="1499"/>
      <c r="F129" s="1652" t="s">
        <v>643</v>
      </c>
      <c r="G129" s="1652"/>
      <c r="H129" s="1652"/>
      <c r="I129" s="1652"/>
      <c r="J129" s="1652"/>
      <c r="K129" s="1652"/>
      <c r="L129" s="1652"/>
      <c r="M129" s="1652"/>
      <c r="N129" s="1652"/>
      <c r="O129" s="1652"/>
      <c r="P129" s="1652"/>
      <c r="Q129" s="1652"/>
      <c r="R129" s="1652"/>
      <c r="S129" s="1652"/>
      <c r="T129" s="1652"/>
      <c r="U129" s="1627" t="str">
        <f>IF($AX$125="","",VLOOKUP($AX$125,$AX$131:BF177,2,FALSE))</f>
        <v/>
      </c>
      <c r="V129" s="1627"/>
      <c r="W129" s="1603" t="s">
        <v>644</v>
      </c>
      <c r="X129" s="1654"/>
      <c r="Y129" s="1658" t="s">
        <v>645</v>
      </c>
      <c r="Z129" s="1659"/>
      <c r="AA129" s="1659"/>
      <c r="AB129" s="1659"/>
      <c r="AC129" s="1659"/>
      <c r="AD129" s="1659"/>
      <c r="AE129" s="1659"/>
      <c r="AF129" s="1659"/>
      <c r="AG129" s="1659"/>
      <c r="AH129" s="1659"/>
      <c r="AI129" s="1659"/>
      <c r="AJ129" s="1659"/>
      <c r="AK129" s="1659"/>
      <c r="AL129" s="1659"/>
      <c r="AM129" s="1660"/>
      <c r="AN129" s="1667" t="str">
        <f>IF($AX$125="","",VLOOKUP($AX$125,$AX$131:BY177,5,FALSE))</f>
        <v/>
      </c>
      <c r="AO129" s="1668"/>
      <c r="AP129" s="1668" t="str">
        <f>IF($AX$125="","",VLOOKUP($AX$125,$AX$131:CA177,2,FALSE))</f>
        <v/>
      </c>
      <c r="AQ129" s="1669"/>
      <c r="AV129" s="38"/>
      <c r="AW129" s="1386"/>
      <c r="AX129" s="1387"/>
      <c r="AY129" s="1404" t="s">
        <v>646</v>
      </c>
      <c r="AZ129" s="1405"/>
      <c r="BA129" s="1406" t="s">
        <v>647</v>
      </c>
      <c r="BB129" s="1407"/>
      <c r="BC129" s="1406" t="s">
        <v>646</v>
      </c>
      <c r="BD129" s="1405"/>
      <c r="BE129" s="1406" t="s">
        <v>647</v>
      </c>
      <c r="BF129" s="1408"/>
      <c r="BG129" s="1395"/>
      <c r="BH129" s="1398"/>
    </row>
    <row r="130" spans="2:60" ht="12.75" customHeight="1" thickBot="1" x14ac:dyDescent="0.25">
      <c r="B130" s="1492"/>
      <c r="C130" s="1634"/>
      <c r="D130" s="1635"/>
      <c r="E130" s="1635"/>
      <c r="F130" s="1652"/>
      <c r="G130" s="1652"/>
      <c r="H130" s="1652"/>
      <c r="I130" s="1652"/>
      <c r="J130" s="1652"/>
      <c r="K130" s="1652"/>
      <c r="L130" s="1652"/>
      <c r="M130" s="1652"/>
      <c r="N130" s="1652"/>
      <c r="O130" s="1652"/>
      <c r="P130" s="1652"/>
      <c r="Q130" s="1652"/>
      <c r="R130" s="1652"/>
      <c r="S130" s="1652"/>
      <c r="T130" s="1652"/>
      <c r="U130" s="1653"/>
      <c r="V130" s="1653"/>
      <c r="W130" s="1655"/>
      <c r="X130" s="1656"/>
      <c r="Y130" s="1661"/>
      <c r="Z130" s="1662"/>
      <c r="AA130" s="1662"/>
      <c r="AB130" s="1662"/>
      <c r="AC130" s="1662"/>
      <c r="AD130" s="1662"/>
      <c r="AE130" s="1662"/>
      <c r="AF130" s="1662"/>
      <c r="AG130" s="1662"/>
      <c r="AH130" s="1662"/>
      <c r="AI130" s="1662"/>
      <c r="AJ130" s="1662"/>
      <c r="AK130" s="1662"/>
      <c r="AL130" s="1662"/>
      <c r="AM130" s="1663"/>
      <c r="AN130" s="1670"/>
      <c r="AO130" s="1671"/>
      <c r="AP130" s="1671"/>
      <c r="AQ130" s="1672"/>
      <c r="AV130" s="38"/>
      <c r="AW130" s="1388"/>
      <c r="AX130" s="1389"/>
      <c r="AY130" s="114" t="s">
        <v>648</v>
      </c>
      <c r="AZ130" s="115" t="s">
        <v>649</v>
      </c>
      <c r="BA130" s="116" t="s">
        <v>648</v>
      </c>
      <c r="BB130" s="115" t="s">
        <v>649</v>
      </c>
      <c r="BC130" s="116" t="s">
        <v>648</v>
      </c>
      <c r="BD130" s="115" t="s">
        <v>649</v>
      </c>
      <c r="BE130" s="116" t="s">
        <v>648</v>
      </c>
      <c r="BF130" s="117" t="s">
        <v>649</v>
      </c>
      <c r="BG130" s="1396"/>
      <c r="BH130" s="1399"/>
    </row>
    <row r="131" spans="2:60" ht="12.75" customHeight="1" x14ac:dyDescent="0.2">
      <c r="B131" s="1492"/>
      <c r="C131" s="1634"/>
      <c r="D131" s="1635"/>
      <c r="E131" s="1635"/>
      <c r="F131" s="1652"/>
      <c r="G131" s="1652"/>
      <c r="H131" s="1652"/>
      <c r="I131" s="1652"/>
      <c r="J131" s="1652"/>
      <c r="K131" s="1652"/>
      <c r="L131" s="1652"/>
      <c r="M131" s="1652"/>
      <c r="N131" s="1652"/>
      <c r="O131" s="1652"/>
      <c r="P131" s="1652"/>
      <c r="Q131" s="1652"/>
      <c r="R131" s="1652"/>
      <c r="S131" s="1652"/>
      <c r="T131" s="1652"/>
      <c r="U131" s="1653"/>
      <c r="V131" s="1653"/>
      <c r="W131" s="1655"/>
      <c r="X131" s="1656"/>
      <c r="Y131" s="1661"/>
      <c r="Z131" s="1662"/>
      <c r="AA131" s="1662"/>
      <c r="AB131" s="1662"/>
      <c r="AC131" s="1662"/>
      <c r="AD131" s="1662"/>
      <c r="AE131" s="1662"/>
      <c r="AF131" s="1662"/>
      <c r="AG131" s="1662"/>
      <c r="AH131" s="1662"/>
      <c r="AI131" s="1662"/>
      <c r="AJ131" s="1662"/>
      <c r="AK131" s="1662"/>
      <c r="AL131" s="1662"/>
      <c r="AM131" s="1663"/>
      <c r="AN131" s="1670"/>
      <c r="AO131" s="1671"/>
      <c r="AP131" s="1671"/>
      <c r="AQ131" s="1672"/>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92"/>
      <c r="C132" s="1634"/>
      <c r="D132" s="1635"/>
      <c r="E132" s="1635"/>
      <c r="F132" s="1652"/>
      <c r="G132" s="1652"/>
      <c r="H132" s="1652"/>
      <c r="I132" s="1652"/>
      <c r="J132" s="1652"/>
      <c r="K132" s="1652"/>
      <c r="L132" s="1652"/>
      <c r="M132" s="1652"/>
      <c r="N132" s="1652"/>
      <c r="O132" s="1652"/>
      <c r="P132" s="1652"/>
      <c r="Q132" s="1652"/>
      <c r="R132" s="1652"/>
      <c r="S132" s="1652"/>
      <c r="T132" s="1652"/>
      <c r="U132" s="1629"/>
      <c r="V132" s="1629"/>
      <c r="W132" s="1605"/>
      <c r="X132" s="1657"/>
      <c r="Y132" s="1661"/>
      <c r="Z132" s="1662"/>
      <c r="AA132" s="1662"/>
      <c r="AB132" s="1662"/>
      <c r="AC132" s="1662"/>
      <c r="AD132" s="1662"/>
      <c r="AE132" s="1662"/>
      <c r="AF132" s="1662"/>
      <c r="AG132" s="1662"/>
      <c r="AH132" s="1662"/>
      <c r="AI132" s="1662"/>
      <c r="AJ132" s="1662"/>
      <c r="AK132" s="1662"/>
      <c r="AL132" s="1662"/>
      <c r="AM132" s="1663"/>
      <c r="AN132" s="1673"/>
      <c r="AO132" s="1674"/>
      <c r="AP132" s="1674"/>
      <c r="AQ132" s="1675"/>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92"/>
      <c r="C133" s="1634"/>
      <c r="D133" s="1635"/>
      <c r="E133" s="1635"/>
      <c r="F133" s="1652" t="s">
        <v>652</v>
      </c>
      <c r="G133" s="1652"/>
      <c r="H133" s="1652"/>
      <c r="I133" s="1652"/>
      <c r="J133" s="1652"/>
      <c r="K133" s="1652"/>
      <c r="L133" s="1652"/>
      <c r="M133" s="1652"/>
      <c r="N133" s="1652"/>
      <c r="O133" s="1652"/>
      <c r="P133" s="1652"/>
      <c r="Q133" s="1652"/>
      <c r="R133" s="1652"/>
      <c r="S133" s="1652"/>
      <c r="T133" s="1652"/>
      <c r="U133" s="1627" t="str">
        <f>IF($AX$125="","",VLOOKUP($AX$125,$AX$131:BF181,4,FALSE))</f>
        <v/>
      </c>
      <c r="V133" s="1627"/>
      <c r="W133" s="1603" t="s">
        <v>644</v>
      </c>
      <c r="X133" s="1654"/>
      <c r="Y133" s="1661"/>
      <c r="Z133" s="1662"/>
      <c r="AA133" s="1662"/>
      <c r="AB133" s="1662"/>
      <c r="AC133" s="1662"/>
      <c r="AD133" s="1662"/>
      <c r="AE133" s="1662"/>
      <c r="AF133" s="1662"/>
      <c r="AG133" s="1662"/>
      <c r="AH133" s="1662"/>
      <c r="AI133" s="1662"/>
      <c r="AJ133" s="1662"/>
      <c r="AK133" s="1662"/>
      <c r="AL133" s="1662"/>
      <c r="AM133" s="1663"/>
      <c r="AN133" s="1667" t="str">
        <f>IF($AX$125="","",VLOOKUP($AX$125,$AX$131:BY181,3,FALSE))</f>
        <v/>
      </c>
      <c r="AO133" s="1668"/>
      <c r="AP133" s="1668" t="str">
        <f>IF($AX$125="","",VLOOKUP($AX$125,$AX$131:CA181,2,FALSE))</f>
        <v/>
      </c>
      <c r="AQ133" s="1669"/>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92"/>
      <c r="C134" s="1634"/>
      <c r="D134" s="1635"/>
      <c r="E134" s="1635"/>
      <c r="F134" s="1652"/>
      <c r="G134" s="1652"/>
      <c r="H134" s="1652"/>
      <c r="I134" s="1652"/>
      <c r="J134" s="1652"/>
      <c r="K134" s="1652"/>
      <c r="L134" s="1652"/>
      <c r="M134" s="1652"/>
      <c r="N134" s="1652"/>
      <c r="O134" s="1652"/>
      <c r="P134" s="1652"/>
      <c r="Q134" s="1652"/>
      <c r="R134" s="1652"/>
      <c r="S134" s="1652"/>
      <c r="T134" s="1652"/>
      <c r="U134" s="1653"/>
      <c r="V134" s="1653"/>
      <c r="W134" s="1655"/>
      <c r="X134" s="1656"/>
      <c r="Y134" s="1661"/>
      <c r="Z134" s="1662"/>
      <c r="AA134" s="1662"/>
      <c r="AB134" s="1662"/>
      <c r="AC134" s="1662"/>
      <c r="AD134" s="1662"/>
      <c r="AE134" s="1662"/>
      <c r="AF134" s="1662"/>
      <c r="AG134" s="1662"/>
      <c r="AH134" s="1662"/>
      <c r="AI134" s="1662"/>
      <c r="AJ134" s="1662"/>
      <c r="AK134" s="1662"/>
      <c r="AL134" s="1662"/>
      <c r="AM134" s="1663"/>
      <c r="AN134" s="1670"/>
      <c r="AO134" s="1671"/>
      <c r="AP134" s="1671"/>
      <c r="AQ134" s="1672"/>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92"/>
      <c r="C135" s="1634"/>
      <c r="D135" s="1635"/>
      <c r="E135" s="1635"/>
      <c r="F135" s="1652"/>
      <c r="G135" s="1652"/>
      <c r="H135" s="1652"/>
      <c r="I135" s="1652"/>
      <c r="J135" s="1652"/>
      <c r="K135" s="1652"/>
      <c r="L135" s="1652"/>
      <c r="M135" s="1652"/>
      <c r="N135" s="1652"/>
      <c r="O135" s="1652"/>
      <c r="P135" s="1652"/>
      <c r="Q135" s="1652"/>
      <c r="R135" s="1652"/>
      <c r="S135" s="1652"/>
      <c r="T135" s="1652"/>
      <c r="U135" s="1653"/>
      <c r="V135" s="1653"/>
      <c r="W135" s="1655"/>
      <c r="X135" s="1656"/>
      <c r="Y135" s="1661"/>
      <c r="Z135" s="1662"/>
      <c r="AA135" s="1662"/>
      <c r="AB135" s="1662"/>
      <c r="AC135" s="1662"/>
      <c r="AD135" s="1662"/>
      <c r="AE135" s="1662"/>
      <c r="AF135" s="1662"/>
      <c r="AG135" s="1662"/>
      <c r="AH135" s="1662"/>
      <c r="AI135" s="1662"/>
      <c r="AJ135" s="1662"/>
      <c r="AK135" s="1662"/>
      <c r="AL135" s="1662"/>
      <c r="AM135" s="1663"/>
      <c r="AN135" s="1670"/>
      <c r="AO135" s="1671"/>
      <c r="AP135" s="1671"/>
      <c r="AQ135" s="1672"/>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93"/>
      <c r="C136" s="1637"/>
      <c r="D136" s="1638"/>
      <c r="E136" s="1638"/>
      <c r="F136" s="1652"/>
      <c r="G136" s="1652"/>
      <c r="H136" s="1652"/>
      <c r="I136" s="1652"/>
      <c r="J136" s="1652"/>
      <c r="K136" s="1652"/>
      <c r="L136" s="1652"/>
      <c r="M136" s="1652"/>
      <c r="N136" s="1652"/>
      <c r="O136" s="1652"/>
      <c r="P136" s="1652"/>
      <c r="Q136" s="1652"/>
      <c r="R136" s="1652"/>
      <c r="S136" s="1652"/>
      <c r="T136" s="1652"/>
      <c r="U136" s="1629"/>
      <c r="V136" s="1629"/>
      <c r="W136" s="1605"/>
      <c r="X136" s="1657"/>
      <c r="Y136" s="1661"/>
      <c r="Z136" s="1662"/>
      <c r="AA136" s="1662"/>
      <c r="AB136" s="1662"/>
      <c r="AC136" s="1662"/>
      <c r="AD136" s="1662"/>
      <c r="AE136" s="1662"/>
      <c r="AF136" s="1662"/>
      <c r="AG136" s="1662"/>
      <c r="AH136" s="1662"/>
      <c r="AI136" s="1662"/>
      <c r="AJ136" s="1662"/>
      <c r="AK136" s="1662"/>
      <c r="AL136" s="1662"/>
      <c r="AM136" s="1663"/>
      <c r="AN136" s="1673"/>
      <c r="AO136" s="1674"/>
      <c r="AP136" s="1674"/>
      <c r="AQ136" s="1675"/>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91" t="s">
        <v>75</v>
      </c>
      <c r="C137" s="1498" t="s">
        <v>657</v>
      </c>
      <c r="D137" s="1499"/>
      <c r="E137" s="1499"/>
      <c r="F137" s="1652" t="s">
        <v>658</v>
      </c>
      <c r="G137" s="1652"/>
      <c r="H137" s="1652"/>
      <c r="I137" s="1652"/>
      <c r="J137" s="1652"/>
      <c r="K137" s="1652"/>
      <c r="L137" s="1652"/>
      <c r="M137" s="1652"/>
      <c r="N137" s="1652"/>
      <c r="O137" s="1652"/>
      <c r="P137" s="1652"/>
      <c r="Q137" s="1652"/>
      <c r="R137" s="1652"/>
      <c r="S137" s="1652"/>
      <c r="T137" s="1652"/>
      <c r="U137" s="1627" t="str">
        <f>IF($AX$125="","",VLOOKUP($AX$125,$AX$131:BF185,6,FALSE))</f>
        <v/>
      </c>
      <c r="V137" s="1627"/>
      <c r="W137" s="1603" t="s">
        <v>644</v>
      </c>
      <c r="X137" s="1654"/>
      <c r="Y137" s="1658" t="s">
        <v>659</v>
      </c>
      <c r="Z137" s="1659"/>
      <c r="AA137" s="1659"/>
      <c r="AB137" s="1659"/>
      <c r="AC137" s="1659"/>
      <c r="AD137" s="1659"/>
      <c r="AE137" s="1659"/>
      <c r="AF137" s="1659"/>
      <c r="AG137" s="1659"/>
      <c r="AH137" s="1659"/>
      <c r="AI137" s="1659"/>
      <c r="AJ137" s="1659"/>
      <c r="AK137" s="1659"/>
      <c r="AL137" s="1659"/>
      <c r="AM137" s="1660"/>
      <c r="AN137" s="1667" t="str">
        <f>IF($AX$125="","",VLOOKUP($AX$125,$AX$131:BY185,7,FALSE))</f>
        <v/>
      </c>
      <c r="AO137" s="1668"/>
      <c r="AP137" s="1668" t="str">
        <f>IF($AX$125="","",VLOOKUP($AX$125,$AX$131:CA185,2,FALSE))</f>
        <v/>
      </c>
      <c r="AQ137" s="1669"/>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92"/>
      <c r="C138" s="1634"/>
      <c r="D138" s="1635"/>
      <c r="E138" s="1635"/>
      <c r="F138" s="1652"/>
      <c r="G138" s="1652"/>
      <c r="H138" s="1652"/>
      <c r="I138" s="1652"/>
      <c r="J138" s="1652"/>
      <c r="K138" s="1652"/>
      <c r="L138" s="1652"/>
      <c r="M138" s="1652"/>
      <c r="N138" s="1652"/>
      <c r="O138" s="1652"/>
      <c r="P138" s="1652"/>
      <c r="Q138" s="1652"/>
      <c r="R138" s="1652"/>
      <c r="S138" s="1652"/>
      <c r="T138" s="1652"/>
      <c r="U138" s="1653"/>
      <c r="V138" s="1653"/>
      <c r="W138" s="1655"/>
      <c r="X138" s="1656"/>
      <c r="Y138" s="1661"/>
      <c r="Z138" s="1662"/>
      <c r="AA138" s="1662"/>
      <c r="AB138" s="1662"/>
      <c r="AC138" s="1662"/>
      <c r="AD138" s="1662"/>
      <c r="AE138" s="1662"/>
      <c r="AF138" s="1662"/>
      <c r="AG138" s="1662"/>
      <c r="AH138" s="1662"/>
      <c r="AI138" s="1662"/>
      <c r="AJ138" s="1662"/>
      <c r="AK138" s="1662"/>
      <c r="AL138" s="1662"/>
      <c r="AM138" s="1663"/>
      <c r="AN138" s="1670"/>
      <c r="AO138" s="1671"/>
      <c r="AP138" s="1671"/>
      <c r="AQ138" s="1672"/>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92"/>
      <c r="C139" s="1634"/>
      <c r="D139" s="1635"/>
      <c r="E139" s="1635"/>
      <c r="F139" s="1652"/>
      <c r="G139" s="1652"/>
      <c r="H139" s="1652"/>
      <c r="I139" s="1652"/>
      <c r="J139" s="1652"/>
      <c r="K139" s="1652"/>
      <c r="L139" s="1652"/>
      <c r="M139" s="1652"/>
      <c r="N139" s="1652"/>
      <c r="O139" s="1652"/>
      <c r="P139" s="1652"/>
      <c r="Q139" s="1652"/>
      <c r="R139" s="1652"/>
      <c r="S139" s="1652"/>
      <c r="T139" s="1652"/>
      <c r="U139" s="1653"/>
      <c r="V139" s="1653"/>
      <c r="W139" s="1655"/>
      <c r="X139" s="1656"/>
      <c r="Y139" s="1661"/>
      <c r="Z139" s="1662"/>
      <c r="AA139" s="1662"/>
      <c r="AB139" s="1662"/>
      <c r="AC139" s="1662"/>
      <c r="AD139" s="1662"/>
      <c r="AE139" s="1662"/>
      <c r="AF139" s="1662"/>
      <c r="AG139" s="1662"/>
      <c r="AH139" s="1662"/>
      <c r="AI139" s="1662"/>
      <c r="AJ139" s="1662"/>
      <c r="AK139" s="1662"/>
      <c r="AL139" s="1662"/>
      <c r="AM139" s="1663"/>
      <c r="AN139" s="1670"/>
      <c r="AO139" s="1671"/>
      <c r="AP139" s="1671"/>
      <c r="AQ139" s="1672"/>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92"/>
      <c r="C140" s="1634"/>
      <c r="D140" s="1635"/>
      <c r="E140" s="1635"/>
      <c r="F140" s="1652"/>
      <c r="G140" s="1652"/>
      <c r="H140" s="1652"/>
      <c r="I140" s="1652"/>
      <c r="J140" s="1652"/>
      <c r="K140" s="1652"/>
      <c r="L140" s="1652"/>
      <c r="M140" s="1652"/>
      <c r="N140" s="1652"/>
      <c r="O140" s="1652"/>
      <c r="P140" s="1652"/>
      <c r="Q140" s="1652"/>
      <c r="R140" s="1652"/>
      <c r="S140" s="1652"/>
      <c r="T140" s="1652"/>
      <c r="U140" s="1629"/>
      <c r="V140" s="1629"/>
      <c r="W140" s="1605"/>
      <c r="X140" s="1657"/>
      <c r="Y140" s="1661"/>
      <c r="Z140" s="1662"/>
      <c r="AA140" s="1662"/>
      <c r="AB140" s="1662"/>
      <c r="AC140" s="1662"/>
      <c r="AD140" s="1662"/>
      <c r="AE140" s="1662"/>
      <c r="AF140" s="1662"/>
      <c r="AG140" s="1662"/>
      <c r="AH140" s="1662"/>
      <c r="AI140" s="1662"/>
      <c r="AJ140" s="1662"/>
      <c r="AK140" s="1662"/>
      <c r="AL140" s="1662"/>
      <c r="AM140" s="1663"/>
      <c r="AN140" s="1673"/>
      <c r="AO140" s="1674"/>
      <c r="AP140" s="1674"/>
      <c r="AQ140" s="1675"/>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92"/>
      <c r="C141" s="1634"/>
      <c r="D141" s="1635"/>
      <c r="E141" s="1635"/>
      <c r="F141" s="1652" t="s">
        <v>664</v>
      </c>
      <c r="G141" s="1652"/>
      <c r="H141" s="1652"/>
      <c r="I141" s="1652"/>
      <c r="J141" s="1652"/>
      <c r="K141" s="1652"/>
      <c r="L141" s="1652"/>
      <c r="M141" s="1652"/>
      <c r="N141" s="1652"/>
      <c r="O141" s="1652"/>
      <c r="P141" s="1652"/>
      <c r="Q141" s="1652"/>
      <c r="R141" s="1652"/>
      <c r="S141" s="1652"/>
      <c r="T141" s="1652"/>
      <c r="U141" s="1627" t="str">
        <f>IF($AX$125="","",VLOOKUP($AX$125,$AX$131:BF189,8,FALSE))</f>
        <v/>
      </c>
      <c r="V141" s="1627"/>
      <c r="W141" s="1603" t="s">
        <v>644</v>
      </c>
      <c r="X141" s="1654"/>
      <c r="Y141" s="1661"/>
      <c r="Z141" s="1662"/>
      <c r="AA141" s="1662"/>
      <c r="AB141" s="1662"/>
      <c r="AC141" s="1662"/>
      <c r="AD141" s="1662"/>
      <c r="AE141" s="1662"/>
      <c r="AF141" s="1662"/>
      <c r="AG141" s="1662"/>
      <c r="AH141" s="1662"/>
      <c r="AI141" s="1662"/>
      <c r="AJ141" s="1662"/>
      <c r="AK141" s="1662"/>
      <c r="AL141" s="1662"/>
      <c r="AM141" s="1663"/>
      <c r="AN141" s="1667" t="str">
        <f>IF($AX$125="","",VLOOKUP($AX$125,$AX$131:BY189,9,FALSE))</f>
        <v/>
      </c>
      <c r="AO141" s="1668"/>
      <c r="AP141" s="1668" t="str">
        <f>IF($AX$125="","",VLOOKUP($AX$125,$AX$131:CA189,2,FALSE))</f>
        <v/>
      </c>
      <c r="AQ141" s="1669"/>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92"/>
      <c r="C142" s="1634"/>
      <c r="D142" s="1635"/>
      <c r="E142" s="1635"/>
      <c r="F142" s="1652"/>
      <c r="G142" s="1652"/>
      <c r="H142" s="1652"/>
      <c r="I142" s="1652"/>
      <c r="J142" s="1652"/>
      <c r="K142" s="1652"/>
      <c r="L142" s="1652"/>
      <c r="M142" s="1652"/>
      <c r="N142" s="1652"/>
      <c r="O142" s="1652"/>
      <c r="P142" s="1652"/>
      <c r="Q142" s="1652"/>
      <c r="R142" s="1652"/>
      <c r="S142" s="1652"/>
      <c r="T142" s="1652"/>
      <c r="U142" s="1653"/>
      <c r="V142" s="1653"/>
      <c r="W142" s="1655"/>
      <c r="X142" s="1656"/>
      <c r="Y142" s="1661"/>
      <c r="Z142" s="1662"/>
      <c r="AA142" s="1662"/>
      <c r="AB142" s="1662"/>
      <c r="AC142" s="1662"/>
      <c r="AD142" s="1662"/>
      <c r="AE142" s="1662"/>
      <c r="AF142" s="1662"/>
      <c r="AG142" s="1662"/>
      <c r="AH142" s="1662"/>
      <c r="AI142" s="1662"/>
      <c r="AJ142" s="1662"/>
      <c r="AK142" s="1662"/>
      <c r="AL142" s="1662"/>
      <c r="AM142" s="1663"/>
      <c r="AN142" s="1670"/>
      <c r="AO142" s="1671"/>
      <c r="AP142" s="1671"/>
      <c r="AQ142" s="1672"/>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92"/>
      <c r="C143" s="1634"/>
      <c r="D143" s="1635"/>
      <c r="E143" s="1635"/>
      <c r="F143" s="1652"/>
      <c r="G143" s="1652"/>
      <c r="H143" s="1652"/>
      <c r="I143" s="1652"/>
      <c r="J143" s="1652"/>
      <c r="K143" s="1652"/>
      <c r="L143" s="1652"/>
      <c r="M143" s="1652"/>
      <c r="N143" s="1652"/>
      <c r="O143" s="1652"/>
      <c r="P143" s="1652"/>
      <c r="Q143" s="1652"/>
      <c r="R143" s="1652"/>
      <c r="S143" s="1652"/>
      <c r="T143" s="1652"/>
      <c r="U143" s="1653"/>
      <c r="V143" s="1653"/>
      <c r="W143" s="1655"/>
      <c r="X143" s="1656"/>
      <c r="Y143" s="1661"/>
      <c r="Z143" s="1662"/>
      <c r="AA143" s="1662"/>
      <c r="AB143" s="1662"/>
      <c r="AC143" s="1662"/>
      <c r="AD143" s="1662"/>
      <c r="AE143" s="1662"/>
      <c r="AF143" s="1662"/>
      <c r="AG143" s="1662"/>
      <c r="AH143" s="1662"/>
      <c r="AI143" s="1662"/>
      <c r="AJ143" s="1662"/>
      <c r="AK143" s="1662"/>
      <c r="AL143" s="1662"/>
      <c r="AM143" s="1663"/>
      <c r="AN143" s="1670"/>
      <c r="AO143" s="1671"/>
      <c r="AP143" s="1671"/>
      <c r="AQ143" s="1672"/>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93"/>
      <c r="C144" s="1637"/>
      <c r="D144" s="1638"/>
      <c r="E144" s="1638"/>
      <c r="F144" s="1652"/>
      <c r="G144" s="1652"/>
      <c r="H144" s="1652"/>
      <c r="I144" s="1652"/>
      <c r="J144" s="1652"/>
      <c r="K144" s="1652"/>
      <c r="L144" s="1652"/>
      <c r="M144" s="1652"/>
      <c r="N144" s="1652"/>
      <c r="O144" s="1652"/>
      <c r="P144" s="1652"/>
      <c r="Q144" s="1652"/>
      <c r="R144" s="1652"/>
      <c r="S144" s="1652"/>
      <c r="T144" s="1652"/>
      <c r="U144" s="1629"/>
      <c r="V144" s="1629"/>
      <c r="W144" s="1605"/>
      <c r="X144" s="1657"/>
      <c r="Y144" s="1664"/>
      <c r="Z144" s="1665"/>
      <c r="AA144" s="1665"/>
      <c r="AB144" s="1665"/>
      <c r="AC144" s="1665"/>
      <c r="AD144" s="1665"/>
      <c r="AE144" s="1665"/>
      <c r="AF144" s="1665"/>
      <c r="AG144" s="1665"/>
      <c r="AH144" s="1665"/>
      <c r="AI144" s="1665"/>
      <c r="AJ144" s="1665"/>
      <c r="AK144" s="1665"/>
      <c r="AL144" s="1665"/>
      <c r="AM144" s="1666"/>
      <c r="AN144" s="1673"/>
      <c r="AO144" s="1674"/>
      <c r="AP144" s="1674"/>
      <c r="AQ144" s="1675"/>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166" t="s">
        <v>464</v>
      </c>
      <c r="AJ146" s="1167"/>
      <c r="AK146" s="1167"/>
      <c r="AL146" s="1167"/>
      <c r="AM146" s="1168"/>
      <c r="AN146" s="1682" t="str">
        <f>IF(SUM(AN129,AN133,AN137,AN141)=0,"",SUM(AN129,AN133,AN137,AN141))</f>
        <v/>
      </c>
      <c r="AO146" s="1683"/>
      <c r="AP146" s="1683"/>
      <c r="AQ146" s="1684"/>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172"/>
      <c r="AJ147" s="1173"/>
      <c r="AK147" s="1173"/>
      <c r="AL147" s="1173"/>
      <c r="AM147" s="1174"/>
      <c r="AN147" s="1685"/>
      <c r="AO147" s="1686"/>
      <c r="AP147" s="1686"/>
      <c r="AQ147" s="1687"/>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554" t="s">
        <v>679</v>
      </c>
      <c r="H154" s="1555"/>
      <c r="I154" s="1555"/>
      <c r="J154" s="1555"/>
      <c r="K154" s="1555"/>
      <c r="L154" s="1555"/>
      <c r="M154" s="1555"/>
      <c r="N154" s="1555"/>
      <c r="O154" s="1555"/>
      <c r="P154" s="1555"/>
      <c r="Q154" s="1555"/>
      <c r="R154" s="1555"/>
      <c r="S154" s="1555"/>
      <c r="T154" s="1555"/>
      <c r="U154" s="1555"/>
      <c r="V154" s="1555"/>
      <c r="W154" s="1555"/>
      <c r="X154" s="1555"/>
      <c r="Y154" s="1555"/>
      <c r="Z154" s="1555"/>
      <c r="AA154" s="1555"/>
      <c r="AB154" s="1555"/>
      <c r="AC154" s="1555"/>
      <c r="AD154" s="1633"/>
      <c r="AE154" s="1676" t="str">
        <f>AO67</f>
        <v xml:space="preserve"> </v>
      </c>
      <c r="AF154" s="1677"/>
      <c r="AG154" s="1677"/>
      <c r="AH154" s="1677"/>
      <c r="AI154" s="1677"/>
      <c r="AJ154" s="1677"/>
      <c r="AK154" s="1678"/>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169"/>
      <c r="H155" s="1170"/>
      <c r="I155" s="1170"/>
      <c r="J155" s="1170"/>
      <c r="K155" s="1170"/>
      <c r="L155" s="1170"/>
      <c r="M155" s="1170"/>
      <c r="N155" s="1170"/>
      <c r="O155" s="1170"/>
      <c r="P155" s="1170"/>
      <c r="Q155" s="1170"/>
      <c r="R155" s="1170"/>
      <c r="S155" s="1170"/>
      <c r="T155" s="1170"/>
      <c r="U155" s="1170"/>
      <c r="V155" s="1170"/>
      <c r="W155" s="1170"/>
      <c r="X155" s="1170"/>
      <c r="Y155" s="1170"/>
      <c r="Z155" s="1170"/>
      <c r="AA155" s="1170"/>
      <c r="AB155" s="1170"/>
      <c r="AC155" s="1170"/>
      <c r="AD155" s="1171"/>
      <c r="AE155" s="1679"/>
      <c r="AF155" s="1680"/>
      <c r="AG155" s="1680"/>
      <c r="AH155" s="1680"/>
      <c r="AI155" s="1680"/>
      <c r="AJ155" s="1680"/>
      <c r="AK155" s="1681"/>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554" t="s">
        <v>683</v>
      </c>
      <c r="H157" s="1555"/>
      <c r="I157" s="1555"/>
      <c r="J157" s="1555"/>
      <c r="K157" s="1555"/>
      <c r="L157" s="1555"/>
      <c r="M157" s="1555"/>
      <c r="N157" s="1555"/>
      <c r="O157" s="1555"/>
      <c r="P157" s="1555"/>
      <c r="Q157" s="1555"/>
      <c r="R157" s="1555"/>
      <c r="S157" s="1555"/>
      <c r="T157" s="1555"/>
      <c r="U157" s="1555"/>
      <c r="V157" s="1555"/>
      <c r="W157" s="1555"/>
      <c r="X157" s="1555"/>
      <c r="Y157" s="1555"/>
      <c r="Z157" s="1555"/>
      <c r="AA157" s="1555"/>
      <c r="AB157" s="1555"/>
      <c r="AC157" s="1555"/>
      <c r="AD157" s="1633"/>
      <c r="AE157" s="1676" t="str">
        <f>AN117</f>
        <v/>
      </c>
      <c r="AF157" s="1677"/>
      <c r="AG157" s="1677"/>
      <c r="AH157" s="1677"/>
      <c r="AI157" s="1677"/>
      <c r="AJ157" s="1677"/>
      <c r="AK157" s="1678"/>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169"/>
      <c r="H158" s="1170"/>
      <c r="I158" s="1170"/>
      <c r="J158" s="1170"/>
      <c r="K158" s="1170"/>
      <c r="L158" s="1170"/>
      <c r="M158" s="1170"/>
      <c r="N158" s="1170"/>
      <c r="O158" s="1170"/>
      <c r="P158" s="1170"/>
      <c r="Q158" s="1170"/>
      <c r="R158" s="1170"/>
      <c r="S158" s="1170"/>
      <c r="T158" s="1170"/>
      <c r="U158" s="1170"/>
      <c r="V158" s="1170"/>
      <c r="W158" s="1170"/>
      <c r="X158" s="1170"/>
      <c r="Y158" s="1170"/>
      <c r="Z158" s="1170"/>
      <c r="AA158" s="1170"/>
      <c r="AB158" s="1170"/>
      <c r="AC158" s="1170"/>
      <c r="AD158" s="1171"/>
      <c r="AE158" s="1679"/>
      <c r="AF158" s="1680"/>
      <c r="AG158" s="1680"/>
      <c r="AH158" s="1680"/>
      <c r="AI158" s="1680"/>
      <c r="AJ158" s="1680"/>
      <c r="AK158" s="1681"/>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554" t="s">
        <v>687</v>
      </c>
      <c r="H160" s="1555"/>
      <c r="I160" s="1555"/>
      <c r="J160" s="1555"/>
      <c r="K160" s="1555"/>
      <c r="L160" s="1555"/>
      <c r="M160" s="1555"/>
      <c r="N160" s="1555"/>
      <c r="O160" s="1555"/>
      <c r="P160" s="1555"/>
      <c r="Q160" s="1555"/>
      <c r="R160" s="1555"/>
      <c r="S160" s="1555"/>
      <c r="T160" s="1555"/>
      <c r="U160" s="1555"/>
      <c r="V160" s="1555"/>
      <c r="W160" s="1555"/>
      <c r="X160" s="1555"/>
      <c r="Y160" s="1555"/>
      <c r="Z160" s="1555"/>
      <c r="AA160" s="1555"/>
      <c r="AB160" s="1555"/>
      <c r="AC160" s="1555"/>
      <c r="AD160" s="1633"/>
      <c r="AE160" s="1676" t="str">
        <f>+AN146</f>
        <v/>
      </c>
      <c r="AF160" s="1677"/>
      <c r="AG160" s="1677"/>
      <c r="AH160" s="1677"/>
      <c r="AI160" s="1677"/>
      <c r="AJ160" s="1677"/>
      <c r="AK160" s="1678"/>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169"/>
      <c r="H161" s="1170"/>
      <c r="I161" s="1170"/>
      <c r="J161" s="1170"/>
      <c r="K161" s="1170"/>
      <c r="L161" s="1170"/>
      <c r="M161" s="1170"/>
      <c r="N161" s="1170"/>
      <c r="O161" s="1170"/>
      <c r="P161" s="1170"/>
      <c r="Q161" s="1170"/>
      <c r="R161" s="1170"/>
      <c r="S161" s="1170"/>
      <c r="T161" s="1170"/>
      <c r="U161" s="1170"/>
      <c r="V161" s="1170"/>
      <c r="W161" s="1170"/>
      <c r="X161" s="1170"/>
      <c r="Y161" s="1170"/>
      <c r="Z161" s="1170"/>
      <c r="AA161" s="1170"/>
      <c r="AB161" s="1170"/>
      <c r="AC161" s="1170"/>
      <c r="AD161" s="1171"/>
      <c r="AE161" s="1679"/>
      <c r="AF161" s="1680"/>
      <c r="AG161" s="1680"/>
      <c r="AH161" s="1680"/>
      <c r="AI161" s="1680"/>
      <c r="AJ161" s="1680"/>
      <c r="AK161" s="1681"/>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554" t="s">
        <v>691</v>
      </c>
      <c r="H163" s="1555"/>
      <c r="I163" s="1555"/>
      <c r="J163" s="1555"/>
      <c r="K163" s="1555"/>
      <c r="L163" s="1555"/>
      <c r="M163" s="1555"/>
      <c r="N163" s="1555"/>
      <c r="O163" s="1555"/>
      <c r="P163" s="1555"/>
      <c r="Q163" s="1555"/>
      <c r="R163" s="1555"/>
      <c r="S163" s="1555"/>
      <c r="T163" s="1555"/>
      <c r="U163" s="1555"/>
      <c r="V163" s="1555"/>
      <c r="W163" s="1555"/>
      <c r="X163" s="1555"/>
      <c r="Y163" s="1555"/>
      <c r="Z163" s="1555"/>
      <c r="AA163" s="1555"/>
      <c r="AB163" s="1555"/>
      <c r="AC163" s="1555"/>
      <c r="AD163" s="1633"/>
      <c r="AE163" s="1676" t="str">
        <f>IF(SUM(AE154,AE157,AE160)=0,"",SUM(AE154,AE157,AE160))</f>
        <v/>
      </c>
      <c r="AF163" s="1677"/>
      <c r="AG163" s="1677"/>
      <c r="AH163" s="1677"/>
      <c r="AI163" s="1677"/>
      <c r="AJ163" s="1677"/>
      <c r="AK163" s="1678"/>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169"/>
      <c r="H164" s="1170"/>
      <c r="I164" s="1170"/>
      <c r="J164" s="1170"/>
      <c r="K164" s="1170"/>
      <c r="L164" s="1170"/>
      <c r="M164" s="1170"/>
      <c r="N164" s="1170"/>
      <c r="O164" s="1170"/>
      <c r="P164" s="1170"/>
      <c r="Q164" s="1170"/>
      <c r="R164" s="1170"/>
      <c r="S164" s="1170"/>
      <c r="T164" s="1170"/>
      <c r="U164" s="1170"/>
      <c r="V164" s="1170"/>
      <c r="W164" s="1170"/>
      <c r="X164" s="1170"/>
      <c r="Y164" s="1170"/>
      <c r="Z164" s="1170"/>
      <c r="AA164" s="1170"/>
      <c r="AB164" s="1170"/>
      <c r="AC164" s="1170"/>
      <c r="AD164" s="1171"/>
      <c r="AE164" s="1679"/>
      <c r="AF164" s="1680"/>
      <c r="AG164" s="1680"/>
      <c r="AH164" s="1680"/>
      <c r="AI164" s="1680"/>
      <c r="AJ164" s="1680"/>
      <c r="AK164" s="1681"/>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688" t="s">
        <v>708</v>
      </c>
      <c r="C2" s="1688"/>
      <c r="D2" s="1688"/>
      <c r="E2" s="1688"/>
      <c r="F2" s="1688"/>
      <c r="G2" s="1688"/>
      <c r="H2" s="1688"/>
      <c r="I2" s="1688"/>
      <c r="J2" s="1688"/>
      <c r="K2" s="1688"/>
      <c r="L2" s="1688"/>
      <c r="M2" s="1688"/>
      <c r="N2" s="1688"/>
      <c r="O2" s="1688"/>
      <c r="P2" s="1688"/>
      <c r="Q2" s="1688"/>
    </row>
    <row r="3" spans="2:17" ht="20.149999999999999" customHeight="1" x14ac:dyDescent="0.2">
      <c r="B3" s="1688" t="s">
        <v>709</v>
      </c>
      <c r="C3" s="1688"/>
      <c r="D3" s="1688"/>
      <c r="E3" s="1688"/>
      <c r="F3" s="1688"/>
      <c r="G3" s="1688"/>
      <c r="H3" s="1688"/>
      <c r="I3" s="1688"/>
      <c r="J3" s="1688"/>
      <c r="K3" s="1688"/>
      <c r="L3" s="1688"/>
      <c r="M3" s="1688"/>
      <c r="N3" s="1688"/>
      <c r="O3" s="1688"/>
      <c r="P3" s="1688"/>
      <c r="Q3" s="1688"/>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71" t="s">
        <v>713</v>
      </c>
      <c r="C8" s="1689"/>
      <c r="D8" s="571" t="s">
        <v>714</v>
      </c>
      <c r="E8" s="1689"/>
      <c r="F8" s="571" t="s">
        <v>715</v>
      </c>
      <c r="G8" s="572"/>
      <c r="H8" s="1689"/>
      <c r="I8" s="629" t="s">
        <v>716</v>
      </c>
      <c r="J8" s="629"/>
      <c r="K8" s="1690" t="s">
        <v>717</v>
      </c>
      <c r="L8" s="1690"/>
      <c r="M8" s="1690" t="s">
        <v>718</v>
      </c>
      <c r="N8" s="1690"/>
      <c r="O8" s="629" t="s">
        <v>719</v>
      </c>
      <c r="P8" s="533"/>
      <c r="Q8" s="533"/>
    </row>
    <row r="9" spans="2:17" ht="50.15" customHeight="1" x14ac:dyDescent="0.2">
      <c r="B9" s="1691"/>
      <c r="C9" s="1692"/>
      <c r="D9" s="1691"/>
      <c r="E9" s="1692"/>
      <c r="F9" s="1691"/>
      <c r="G9" s="1693"/>
      <c r="H9" s="1692"/>
      <c r="I9" s="170" t="s">
        <v>720</v>
      </c>
      <c r="J9" s="170" t="s">
        <v>721</v>
      </c>
      <c r="K9" s="1690"/>
      <c r="L9" s="1690"/>
      <c r="M9" s="1690"/>
      <c r="N9" s="1690"/>
      <c r="O9" s="170" t="s">
        <v>722</v>
      </c>
      <c r="P9" s="1690" t="s">
        <v>723</v>
      </c>
      <c r="Q9" s="1690"/>
    </row>
    <row r="10" spans="2:17" ht="20.149999999999999" customHeight="1" x14ac:dyDescent="0.2">
      <c r="B10" s="533"/>
      <c r="C10" s="533"/>
      <c r="D10" s="533"/>
      <c r="E10" s="533"/>
      <c r="F10" s="533"/>
      <c r="G10" s="533"/>
      <c r="H10" s="533"/>
      <c r="I10" s="171"/>
      <c r="J10" s="171"/>
      <c r="K10" s="533"/>
      <c r="L10" s="533"/>
      <c r="M10" s="533"/>
      <c r="N10" s="533"/>
      <c r="O10" s="171"/>
      <c r="P10" s="533"/>
      <c r="Q10" s="533"/>
    </row>
    <row r="11" spans="2:17" ht="20.149999999999999" customHeight="1" x14ac:dyDescent="0.2">
      <c r="B11" s="533"/>
      <c r="C11" s="533"/>
      <c r="D11" s="533"/>
      <c r="E11" s="533"/>
      <c r="F11" s="533"/>
      <c r="G11" s="533"/>
      <c r="H11" s="533"/>
      <c r="I11" s="171"/>
      <c r="J11" s="171"/>
      <c r="K11" s="533"/>
      <c r="L11" s="533"/>
      <c r="M11" s="533"/>
      <c r="N11" s="533"/>
      <c r="O11" s="171"/>
      <c r="P11" s="533"/>
      <c r="Q11" s="533"/>
    </row>
    <row r="12" spans="2:17" ht="20.149999999999999" customHeight="1" x14ac:dyDescent="0.2">
      <c r="B12" s="533" t="s">
        <v>313</v>
      </c>
      <c r="C12" s="533"/>
      <c r="D12" s="533"/>
      <c r="E12" s="533"/>
      <c r="F12" s="533"/>
      <c r="G12" s="533"/>
      <c r="H12" s="533"/>
      <c r="I12" s="533"/>
      <c r="J12" s="533"/>
      <c r="K12" s="533"/>
      <c r="L12" s="533"/>
      <c r="M12" s="533"/>
      <c r="N12" s="533"/>
      <c r="O12" s="533"/>
      <c r="P12" s="629"/>
      <c r="Q12" s="53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694" t="s">
        <v>73</v>
      </c>
      <c r="C14" s="1694"/>
      <c r="D14" s="1694"/>
      <c r="E14" s="1694"/>
      <c r="F14" s="1694"/>
      <c r="G14" s="1694"/>
      <c r="H14" s="1694"/>
      <c r="I14" s="1694"/>
      <c r="J14" s="1694"/>
      <c r="K14" s="1694"/>
      <c r="L14" s="1694"/>
      <c r="M14" s="1694"/>
      <c r="N14" s="1694"/>
      <c r="O14" s="1694"/>
      <c r="P14" s="1694"/>
      <c r="Q14" s="1694"/>
    </row>
    <row r="15" spans="2:17" ht="20.149999999999999" customHeight="1" x14ac:dyDescent="0.2">
      <c r="B15" s="1694" t="s">
        <v>345</v>
      </c>
      <c r="C15" s="1694"/>
      <c r="D15" s="1694"/>
      <c r="E15" s="1694"/>
      <c r="F15" s="1694"/>
      <c r="G15" s="1694"/>
      <c r="H15" s="1694"/>
      <c r="I15" s="1694"/>
      <c r="J15" s="1694"/>
      <c r="K15" s="1694"/>
      <c r="L15" s="1694"/>
      <c r="M15" s="1694"/>
      <c r="N15" s="1694"/>
      <c r="O15" s="1694"/>
      <c r="P15" s="1694"/>
      <c r="Q15" s="1694"/>
    </row>
    <row r="16" spans="2:17" ht="20.149999999999999" customHeight="1" x14ac:dyDescent="0.2">
      <c r="B16" s="1694" t="s">
        <v>77</v>
      </c>
      <c r="C16" s="1694"/>
      <c r="D16" s="1694"/>
      <c r="E16" s="1694"/>
      <c r="F16" s="1694"/>
      <c r="G16" s="1694"/>
      <c r="H16" s="1694"/>
      <c r="I16" s="1694"/>
      <c r="J16" s="1694"/>
      <c r="K16" s="1694"/>
      <c r="L16" s="1694"/>
      <c r="M16" s="1694"/>
      <c r="N16" s="1694"/>
      <c r="O16" s="1694"/>
      <c r="P16" s="1694"/>
      <c r="Q16" s="1694"/>
    </row>
    <row r="17" spans="2:17" ht="20.149999999999999" customHeight="1" x14ac:dyDescent="0.2">
      <c r="B17" s="1694" t="s">
        <v>329</v>
      </c>
      <c r="C17" s="1694"/>
      <c r="D17" s="1694"/>
      <c r="E17" s="1694"/>
      <c r="F17" s="1694"/>
      <c r="G17" s="1694"/>
      <c r="H17" s="1694"/>
      <c r="I17" s="1694"/>
      <c r="J17" s="1694"/>
      <c r="K17" s="1694"/>
      <c r="L17" s="1694"/>
      <c r="M17" s="1694"/>
      <c r="N17" s="1694"/>
      <c r="O17" s="1694"/>
      <c r="P17" s="1694"/>
      <c r="Q17" s="1694"/>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71" t="s">
        <v>713</v>
      </c>
      <c r="C20" s="1689"/>
      <c r="D20" s="571" t="s">
        <v>714</v>
      </c>
      <c r="E20" s="1689"/>
      <c r="F20" s="571" t="s">
        <v>715</v>
      </c>
      <c r="G20" s="572"/>
      <c r="H20" s="1689"/>
      <c r="I20" s="629" t="s">
        <v>724</v>
      </c>
      <c r="J20" s="629"/>
      <c r="K20" s="629"/>
      <c r="L20" s="629"/>
      <c r="M20" s="1690" t="s">
        <v>718</v>
      </c>
      <c r="N20" s="1690"/>
      <c r="O20" s="629" t="s">
        <v>719</v>
      </c>
      <c r="P20" s="533"/>
      <c r="Q20" s="533"/>
    </row>
    <row r="21" spans="2:17" ht="50.15" customHeight="1" x14ac:dyDescent="0.2">
      <c r="B21" s="1691"/>
      <c r="C21" s="1692"/>
      <c r="D21" s="1691"/>
      <c r="E21" s="1692"/>
      <c r="F21" s="1691"/>
      <c r="G21" s="1693"/>
      <c r="H21" s="1692"/>
      <c r="I21" s="170" t="s">
        <v>720</v>
      </c>
      <c r="J21" s="170" t="s">
        <v>721</v>
      </c>
      <c r="K21" s="1690" t="s">
        <v>725</v>
      </c>
      <c r="L21" s="1690"/>
      <c r="M21" s="1690"/>
      <c r="N21" s="1690"/>
      <c r="O21" s="170" t="s">
        <v>722</v>
      </c>
      <c r="P21" s="1690" t="s">
        <v>726</v>
      </c>
      <c r="Q21" s="1690"/>
    </row>
    <row r="22" spans="2:17" ht="20.149999999999999" customHeight="1" x14ac:dyDescent="0.2">
      <c r="B22" s="533"/>
      <c r="C22" s="533"/>
      <c r="D22" s="533"/>
      <c r="E22" s="533"/>
      <c r="F22" s="533"/>
      <c r="G22" s="533"/>
      <c r="H22" s="533"/>
      <c r="I22" s="171"/>
      <c r="J22" s="171"/>
      <c r="K22" s="533"/>
      <c r="L22" s="533"/>
      <c r="M22" s="533"/>
      <c r="N22" s="533"/>
      <c r="O22" s="171"/>
      <c r="P22" s="533"/>
      <c r="Q22" s="533"/>
    </row>
    <row r="23" spans="2:17" ht="20.149999999999999" customHeight="1" x14ac:dyDescent="0.2">
      <c r="B23" s="533"/>
      <c r="C23" s="533"/>
      <c r="D23" s="533"/>
      <c r="E23" s="533"/>
      <c r="F23" s="533"/>
      <c r="G23" s="533"/>
      <c r="H23" s="533"/>
      <c r="I23" s="171"/>
      <c r="J23" s="171"/>
      <c r="K23" s="533"/>
      <c r="L23" s="533"/>
      <c r="M23" s="533"/>
      <c r="N23" s="533"/>
      <c r="O23" s="171"/>
      <c r="P23" s="533"/>
      <c r="Q23" s="533"/>
    </row>
    <row r="24" spans="2:17" ht="20.149999999999999" customHeight="1" x14ac:dyDescent="0.2">
      <c r="B24" s="533" t="s">
        <v>313</v>
      </c>
      <c r="C24" s="533"/>
      <c r="D24" s="533"/>
      <c r="E24" s="533"/>
      <c r="F24" s="533"/>
      <c r="G24" s="533"/>
      <c r="H24" s="533"/>
      <c r="I24" s="533"/>
      <c r="J24" s="533"/>
      <c r="K24" s="533"/>
      <c r="L24" s="533"/>
      <c r="M24" s="533"/>
      <c r="N24" s="533"/>
      <c r="O24" s="533"/>
      <c r="P24" s="629"/>
      <c r="Q24" s="53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694" t="s">
        <v>73</v>
      </c>
      <c r="C26" s="1694"/>
      <c r="D26" s="1694"/>
      <c r="E26" s="1694"/>
      <c r="F26" s="1694"/>
      <c r="G26" s="1694"/>
      <c r="H26" s="1694"/>
      <c r="I26" s="1694"/>
      <c r="J26" s="1694"/>
      <c r="K26" s="1694"/>
      <c r="L26" s="1694"/>
      <c r="M26" s="1694"/>
      <c r="N26" s="1694"/>
      <c r="O26" s="1694"/>
      <c r="P26" s="1694"/>
      <c r="Q26" s="1694"/>
    </row>
    <row r="27" spans="2:17" ht="20.149999999999999" customHeight="1" x14ac:dyDescent="0.2">
      <c r="B27" s="1694" t="s">
        <v>345</v>
      </c>
      <c r="C27" s="1694"/>
      <c r="D27" s="1694"/>
      <c r="E27" s="1694"/>
      <c r="F27" s="1694"/>
      <c r="G27" s="1694"/>
      <c r="H27" s="1694"/>
      <c r="I27" s="1694"/>
      <c r="J27" s="1694"/>
      <c r="K27" s="1694"/>
      <c r="L27" s="1694"/>
      <c r="M27" s="1694"/>
      <c r="N27" s="1694"/>
      <c r="O27" s="1694"/>
      <c r="P27" s="1694"/>
      <c r="Q27" s="1694"/>
    </row>
    <row r="28" spans="2:17" ht="20.149999999999999" customHeight="1" x14ac:dyDescent="0.2">
      <c r="B28" s="1694" t="s">
        <v>77</v>
      </c>
      <c r="C28" s="1694"/>
      <c r="D28" s="1694"/>
      <c r="E28" s="1694"/>
      <c r="F28" s="1694"/>
      <c r="G28" s="1694"/>
      <c r="H28" s="1694"/>
      <c r="I28" s="1694"/>
      <c r="J28" s="1694"/>
      <c r="K28" s="1694"/>
      <c r="L28" s="1694"/>
      <c r="M28" s="1694"/>
      <c r="N28" s="1694"/>
      <c r="O28" s="1694"/>
      <c r="P28" s="1694"/>
      <c r="Q28" s="1694"/>
    </row>
    <row r="29" spans="2:17" ht="20.149999999999999" customHeight="1" x14ac:dyDescent="0.2">
      <c r="B29" s="1694" t="s">
        <v>329</v>
      </c>
      <c r="C29" s="1694"/>
      <c r="D29" s="1694"/>
      <c r="E29" s="1694"/>
      <c r="F29" s="1694"/>
      <c r="G29" s="1694"/>
      <c r="H29" s="1694"/>
      <c r="I29" s="1694"/>
      <c r="J29" s="1694"/>
      <c r="K29" s="1694"/>
      <c r="L29" s="1694"/>
      <c r="M29" s="1694"/>
      <c r="N29" s="1694"/>
      <c r="O29" s="1694"/>
      <c r="P29" s="1694"/>
      <c r="Q29" s="1694"/>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33" t="s">
        <v>728</v>
      </c>
      <c r="C32" s="533"/>
      <c r="D32" s="533"/>
      <c r="E32" s="533"/>
      <c r="F32" s="629" t="s">
        <v>729</v>
      </c>
      <c r="G32" s="533"/>
      <c r="H32" s="533"/>
      <c r="I32" s="629" t="s">
        <v>730</v>
      </c>
      <c r="J32" s="533"/>
      <c r="K32" s="533"/>
      <c r="L32" s="629" t="s">
        <v>731</v>
      </c>
      <c r="M32" s="533"/>
      <c r="N32" s="533"/>
      <c r="O32" s="629" t="s">
        <v>732</v>
      </c>
      <c r="P32" s="533"/>
      <c r="Q32" s="533"/>
    </row>
    <row r="33" spans="2:17" ht="20.149999999999999" customHeight="1" x14ac:dyDescent="0.2">
      <c r="B33" s="533"/>
      <c r="C33" s="533"/>
      <c r="D33" s="533"/>
      <c r="E33" s="533"/>
      <c r="F33" s="533"/>
      <c r="G33" s="533"/>
      <c r="H33" s="533"/>
      <c r="I33" s="533"/>
      <c r="J33" s="533"/>
      <c r="K33" s="533"/>
      <c r="L33" s="533"/>
      <c r="M33" s="533"/>
      <c r="N33" s="533"/>
      <c r="O33" s="533"/>
      <c r="P33" s="533"/>
      <c r="Q33" s="533"/>
    </row>
    <row r="34" spans="2:17" ht="20.149999999999999" customHeight="1" x14ac:dyDescent="0.2">
      <c r="B34" s="533"/>
      <c r="C34" s="533"/>
      <c r="D34" s="533"/>
      <c r="E34" s="533"/>
      <c r="F34" s="533"/>
      <c r="G34" s="533"/>
      <c r="H34" s="533"/>
      <c r="I34" s="533"/>
      <c r="J34" s="533"/>
      <c r="K34" s="533"/>
      <c r="L34" s="533"/>
      <c r="M34" s="533"/>
      <c r="N34" s="533"/>
      <c r="O34" s="533"/>
      <c r="P34" s="533"/>
      <c r="Q34" s="533"/>
    </row>
    <row r="35" spans="2:17" ht="20.149999999999999" customHeight="1" x14ac:dyDescent="0.2">
      <c r="B35" s="533" t="s">
        <v>313</v>
      </c>
      <c r="C35" s="533"/>
      <c r="D35" s="533"/>
      <c r="E35" s="533"/>
      <c r="F35" s="533"/>
      <c r="G35" s="533"/>
      <c r="H35" s="533"/>
      <c r="I35" s="533"/>
      <c r="J35" s="533"/>
      <c r="K35" s="533"/>
      <c r="L35" s="533"/>
      <c r="M35" s="533"/>
      <c r="N35" s="533"/>
      <c r="O35" s="533"/>
      <c r="P35" s="533"/>
      <c r="Q35" s="53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694" t="s">
        <v>73</v>
      </c>
      <c r="C37" s="1694"/>
      <c r="D37" s="1694"/>
      <c r="E37" s="1694"/>
      <c r="F37" s="1694"/>
      <c r="G37" s="1694"/>
      <c r="H37" s="1694"/>
      <c r="I37" s="1694"/>
      <c r="J37" s="1694"/>
      <c r="K37" s="1694"/>
      <c r="L37" s="1694"/>
      <c r="M37" s="1694"/>
      <c r="N37" s="1694"/>
      <c r="O37" s="1694"/>
      <c r="P37" s="1694"/>
      <c r="Q37" s="1694"/>
    </row>
    <row r="38" spans="2:17" ht="20.149999999999999" customHeight="1" x14ac:dyDescent="0.2">
      <c r="B38" s="1694" t="s">
        <v>345</v>
      </c>
      <c r="C38" s="1694"/>
      <c r="D38" s="1694"/>
      <c r="E38" s="1694"/>
      <c r="F38" s="1694"/>
      <c r="G38" s="1694"/>
      <c r="H38" s="1694"/>
      <c r="I38" s="1694"/>
      <c r="J38" s="1694"/>
      <c r="K38" s="1694"/>
      <c r="L38" s="1694"/>
      <c r="M38" s="1694"/>
      <c r="N38" s="1694"/>
      <c r="O38" s="1694"/>
      <c r="P38" s="1694"/>
      <c r="Q38" s="1694"/>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695" t="s">
        <v>734</v>
      </c>
      <c r="C42" s="1695"/>
      <c r="D42" s="1695"/>
      <c r="E42" s="1695"/>
      <c r="F42" s="1690" t="s">
        <v>735</v>
      </c>
      <c r="G42" s="1695"/>
      <c r="H42" s="1695"/>
      <c r="I42" s="1690" t="s">
        <v>736</v>
      </c>
      <c r="J42" s="1695"/>
      <c r="K42" s="1695"/>
      <c r="L42" s="1690" t="s">
        <v>737</v>
      </c>
      <c r="M42" s="1695"/>
      <c r="N42" s="1695"/>
      <c r="O42" s="1690" t="s">
        <v>732</v>
      </c>
      <c r="P42" s="1695"/>
      <c r="Q42" s="1695"/>
    </row>
    <row r="43" spans="2:17" ht="20.149999999999999" customHeight="1" x14ac:dyDescent="0.2">
      <c r="B43" s="533"/>
      <c r="C43" s="533"/>
      <c r="D43" s="533"/>
      <c r="E43" s="533"/>
      <c r="F43" s="533"/>
      <c r="G43" s="533"/>
      <c r="H43" s="533"/>
      <c r="I43" s="533"/>
      <c r="J43" s="533"/>
      <c r="K43" s="533"/>
      <c r="L43" s="533"/>
      <c r="M43" s="533"/>
      <c r="N43" s="533"/>
      <c r="O43" s="533"/>
      <c r="P43" s="533"/>
      <c r="Q43" s="533"/>
    </row>
    <row r="44" spans="2:17" ht="20.149999999999999" customHeight="1" x14ac:dyDescent="0.2">
      <c r="B44" s="533"/>
      <c r="C44" s="533"/>
      <c r="D44" s="533"/>
      <c r="E44" s="533"/>
      <c r="F44" s="533"/>
      <c r="G44" s="533"/>
      <c r="H44" s="533"/>
      <c r="I44" s="533"/>
      <c r="J44" s="533"/>
      <c r="K44" s="533"/>
      <c r="L44" s="533"/>
      <c r="M44" s="533"/>
      <c r="N44" s="533"/>
      <c r="O44" s="533"/>
      <c r="P44" s="533"/>
      <c r="Q44" s="533"/>
    </row>
    <row r="45" spans="2:17" ht="20.149999999999999" customHeight="1" x14ac:dyDescent="0.2">
      <c r="B45" s="533" t="s">
        <v>313</v>
      </c>
      <c r="C45" s="533"/>
      <c r="D45" s="533"/>
      <c r="E45" s="533"/>
      <c r="F45" s="533"/>
      <c r="G45" s="533"/>
      <c r="H45" s="533"/>
      <c r="I45" s="533"/>
      <c r="J45" s="533"/>
      <c r="K45" s="533"/>
      <c r="L45" s="533"/>
      <c r="M45" s="533"/>
      <c r="N45" s="533"/>
      <c r="O45" s="533"/>
      <c r="P45" s="533"/>
      <c r="Q45" s="53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694" t="s">
        <v>73</v>
      </c>
      <c r="C47" s="1694"/>
      <c r="D47" s="1694"/>
      <c r="E47" s="1694"/>
      <c r="F47" s="1694"/>
      <c r="G47" s="1694"/>
      <c r="H47" s="1694"/>
      <c r="I47" s="1694"/>
      <c r="J47" s="1694"/>
      <c r="K47" s="1694"/>
      <c r="L47" s="1694"/>
      <c r="M47" s="1694"/>
      <c r="N47" s="1694"/>
      <c r="O47" s="1694"/>
      <c r="P47" s="1694"/>
      <c r="Q47" s="1694"/>
    </row>
    <row r="48" spans="2:17" ht="20.149999999999999" customHeight="1" x14ac:dyDescent="0.2">
      <c r="B48" s="1694" t="s">
        <v>345</v>
      </c>
      <c r="C48" s="1694"/>
      <c r="D48" s="1694"/>
      <c r="E48" s="1694"/>
      <c r="F48" s="1694"/>
      <c r="G48" s="1694"/>
      <c r="H48" s="1694"/>
      <c r="I48" s="1694"/>
      <c r="J48" s="1694"/>
      <c r="K48" s="1694"/>
      <c r="L48" s="1694"/>
      <c r="M48" s="1694"/>
      <c r="N48" s="1694"/>
      <c r="O48" s="1694"/>
      <c r="P48" s="1694"/>
      <c r="Q48" s="1694"/>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33" t="s">
        <v>318</v>
      </c>
      <c r="C52" s="533"/>
      <c r="D52" s="533"/>
      <c r="E52" s="533"/>
      <c r="F52" s="533" t="s">
        <v>319</v>
      </c>
      <c r="G52" s="533"/>
      <c r="H52" s="533"/>
      <c r="I52" s="533"/>
      <c r="J52" s="533"/>
      <c r="K52" s="533"/>
      <c r="L52" s="533"/>
      <c r="M52" s="533"/>
      <c r="N52" s="533" t="s">
        <v>320</v>
      </c>
      <c r="O52" s="533"/>
      <c r="P52" s="533"/>
      <c r="Q52" s="533"/>
    </row>
    <row r="53" spans="2:17" ht="20.149999999999999" customHeight="1" x14ac:dyDescent="0.2">
      <c r="B53" s="1696" t="s">
        <v>739</v>
      </c>
      <c r="C53" s="1696"/>
      <c r="D53" s="1696"/>
      <c r="E53" s="1696"/>
      <c r="F53" s="533"/>
      <c r="G53" s="533"/>
      <c r="H53" s="533"/>
      <c r="I53" s="533"/>
      <c r="J53" s="533"/>
      <c r="K53" s="533"/>
      <c r="L53" s="533"/>
      <c r="M53" s="533"/>
      <c r="N53" s="533"/>
      <c r="O53" s="533"/>
      <c r="P53" s="533"/>
      <c r="Q53" s="533"/>
    </row>
    <row r="54" spans="2:17" ht="20.149999999999999" customHeight="1" x14ac:dyDescent="0.2">
      <c r="B54" s="1696"/>
      <c r="C54" s="1696"/>
      <c r="D54" s="1696"/>
      <c r="E54" s="1696"/>
      <c r="F54" s="533"/>
      <c r="G54" s="533"/>
      <c r="H54" s="533"/>
      <c r="I54" s="533"/>
      <c r="J54" s="533"/>
      <c r="K54" s="533"/>
      <c r="L54" s="533"/>
      <c r="M54" s="533"/>
      <c r="N54" s="533"/>
      <c r="O54" s="533"/>
      <c r="P54" s="533"/>
      <c r="Q54" s="533"/>
    </row>
    <row r="55" spans="2:17" ht="20.149999999999999" customHeight="1" x14ac:dyDescent="0.2">
      <c r="B55" s="1696" t="s">
        <v>321</v>
      </c>
      <c r="C55" s="1696"/>
      <c r="D55" s="1696"/>
      <c r="E55" s="1696"/>
      <c r="F55" s="533"/>
      <c r="G55" s="533"/>
      <c r="H55" s="533"/>
      <c r="I55" s="533"/>
      <c r="J55" s="533"/>
      <c r="K55" s="533"/>
      <c r="L55" s="533"/>
      <c r="M55" s="533"/>
      <c r="N55" s="533"/>
      <c r="O55" s="533"/>
      <c r="P55" s="533"/>
      <c r="Q55" s="533"/>
    </row>
    <row r="56" spans="2:17" ht="20.149999999999999" customHeight="1" x14ac:dyDescent="0.2">
      <c r="B56" s="1696"/>
      <c r="C56" s="1696"/>
      <c r="D56" s="1696"/>
      <c r="E56" s="1696"/>
      <c r="F56" s="533"/>
      <c r="G56" s="533"/>
      <c r="H56" s="533"/>
      <c r="I56" s="533"/>
      <c r="J56" s="533"/>
      <c r="K56" s="533"/>
      <c r="L56" s="533"/>
      <c r="M56" s="533"/>
      <c r="N56" s="533"/>
      <c r="O56" s="533"/>
      <c r="P56" s="533"/>
      <c r="Q56" s="533"/>
    </row>
    <row r="57" spans="2:17" ht="20.149999999999999" customHeight="1" x14ac:dyDescent="0.2">
      <c r="B57" s="1696" t="s">
        <v>740</v>
      </c>
      <c r="C57" s="1697"/>
      <c r="D57" s="1697"/>
      <c r="E57" s="1697"/>
      <c r="F57" s="533"/>
      <c r="G57" s="533"/>
      <c r="H57" s="533"/>
      <c r="I57" s="533"/>
      <c r="J57" s="533"/>
      <c r="K57" s="533"/>
      <c r="L57" s="533"/>
      <c r="M57" s="533"/>
      <c r="N57" s="533"/>
      <c r="O57" s="533"/>
      <c r="P57" s="533"/>
      <c r="Q57" s="533"/>
    </row>
    <row r="58" spans="2:17" ht="20.149999999999999" customHeight="1" x14ac:dyDescent="0.2">
      <c r="B58" s="533" t="s">
        <v>313</v>
      </c>
      <c r="C58" s="533"/>
      <c r="D58" s="533"/>
      <c r="E58" s="533"/>
      <c r="F58" s="533"/>
      <c r="G58" s="533"/>
      <c r="H58" s="533"/>
      <c r="I58" s="533"/>
      <c r="J58" s="533"/>
      <c r="K58" s="533"/>
      <c r="L58" s="533"/>
      <c r="M58" s="533"/>
      <c r="N58" s="533"/>
      <c r="O58" s="533"/>
      <c r="P58" s="533"/>
      <c r="Q58" s="53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33" t="s">
        <v>325</v>
      </c>
      <c r="C61" s="533"/>
      <c r="D61" s="533"/>
      <c r="E61" s="533"/>
      <c r="F61" s="533"/>
      <c r="G61" s="533"/>
      <c r="H61" s="629" t="s">
        <v>326</v>
      </c>
      <c r="I61" s="533"/>
      <c r="J61" s="629" t="s">
        <v>327</v>
      </c>
      <c r="K61" s="533"/>
      <c r="L61" s="533"/>
      <c r="M61" s="533"/>
      <c r="N61" s="629" t="s">
        <v>328</v>
      </c>
      <c r="O61" s="533"/>
      <c r="P61" s="533"/>
      <c r="Q61" s="533"/>
    </row>
    <row r="62" spans="2:17" ht="20.149999999999999" customHeight="1" x14ac:dyDescent="0.2">
      <c r="B62" s="533"/>
      <c r="C62" s="533"/>
      <c r="D62" s="533"/>
      <c r="E62" s="533"/>
      <c r="F62" s="533"/>
      <c r="G62" s="533"/>
      <c r="H62" s="533"/>
      <c r="I62" s="533"/>
      <c r="J62" s="533"/>
      <c r="K62" s="533"/>
      <c r="L62" s="533"/>
      <c r="M62" s="533"/>
      <c r="N62" s="533"/>
      <c r="O62" s="533"/>
      <c r="P62" s="533"/>
      <c r="Q62" s="533"/>
    </row>
    <row r="63" spans="2:17" ht="20.149999999999999" customHeight="1" x14ac:dyDescent="0.2">
      <c r="B63" s="533"/>
      <c r="C63" s="533"/>
      <c r="D63" s="533"/>
      <c r="E63" s="533"/>
      <c r="F63" s="533"/>
      <c r="G63" s="533"/>
      <c r="H63" s="533"/>
      <c r="I63" s="533"/>
      <c r="J63" s="533"/>
      <c r="K63" s="533"/>
      <c r="L63" s="533"/>
      <c r="M63" s="533"/>
      <c r="N63" s="533"/>
      <c r="O63" s="533"/>
      <c r="P63" s="533"/>
      <c r="Q63" s="533"/>
    </row>
    <row r="64" spans="2:17" ht="20.149999999999999" customHeight="1" x14ac:dyDescent="0.2">
      <c r="B64" s="533" t="s">
        <v>313</v>
      </c>
      <c r="C64" s="533"/>
      <c r="D64" s="533"/>
      <c r="E64" s="533"/>
      <c r="F64" s="533"/>
      <c r="G64" s="533"/>
      <c r="H64" s="533"/>
      <c r="I64" s="533"/>
      <c r="J64" s="174" t="s">
        <v>77</v>
      </c>
      <c r="K64" s="532"/>
      <c r="L64" s="533"/>
      <c r="M64" s="533"/>
      <c r="N64" s="174" t="s">
        <v>329</v>
      </c>
      <c r="O64" s="532"/>
      <c r="P64" s="533"/>
      <c r="Q64" s="533"/>
    </row>
    <row r="65" spans="2:17" ht="20.149999999999999" customHeight="1" x14ac:dyDescent="0.2">
      <c r="B65" s="533" t="s">
        <v>742</v>
      </c>
      <c r="C65" s="533"/>
      <c r="D65" s="533"/>
      <c r="E65" s="533"/>
      <c r="F65" s="533"/>
      <c r="G65" s="533"/>
      <c r="H65" s="533"/>
      <c r="I65" s="533"/>
      <c r="J65" s="527"/>
      <c r="K65" s="528"/>
      <c r="L65" s="528"/>
      <c r="M65" s="528"/>
      <c r="N65" s="528"/>
      <c r="O65" s="528"/>
      <c r="P65" s="52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694" t="s">
        <v>73</v>
      </c>
      <c r="C67" s="1694"/>
      <c r="D67" s="1694"/>
      <c r="E67" s="1694"/>
      <c r="F67" s="1694"/>
      <c r="G67" s="1694"/>
      <c r="H67" s="1694"/>
      <c r="I67" s="1694"/>
      <c r="J67" s="1694"/>
      <c r="K67" s="1694"/>
      <c r="L67" s="1694"/>
      <c r="M67" s="1694"/>
      <c r="N67" s="1694"/>
      <c r="O67" s="1694"/>
      <c r="P67" s="1694"/>
      <c r="Q67" s="1694"/>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22" t="s">
        <v>744</v>
      </c>
      <c r="C70" s="622"/>
      <c r="D70" s="622"/>
      <c r="E70" s="622"/>
      <c r="F70" s="622"/>
      <c r="G70" s="622"/>
      <c r="H70" s="622"/>
      <c r="I70" s="622"/>
      <c r="J70" s="622"/>
      <c r="K70" s="622"/>
      <c r="L70" s="622"/>
      <c r="M70" s="622"/>
      <c r="N70" s="622"/>
      <c r="O70" s="622"/>
      <c r="P70" s="622"/>
      <c r="Q70" s="622"/>
    </row>
    <row r="71" spans="2:17" ht="20.149999999999999" customHeight="1" x14ac:dyDescent="0.2">
      <c r="Q71" s="173" t="s">
        <v>317</v>
      </c>
    </row>
    <row r="72" spans="2:17" ht="20.149999999999999" customHeight="1" x14ac:dyDescent="0.2">
      <c r="B72" s="533" t="s">
        <v>745</v>
      </c>
      <c r="C72" s="533"/>
      <c r="D72" s="533"/>
      <c r="E72" s="533"/>
      <c r="F72" s="533"/>
      <c r="G72" s="533"/>
      <c r="H72" s="533"/>
      <c r="I72" s="533"/>
      <c r="J72" s="533"/>
      <c r="K72" s="533"/>
      <c r="L72" s="533"/>
      <c r="M72" s="533"/>
      <c r="N72" s="533" t="s">
        <v>746</v>
      </c>
      <c r="O72" s="533"/>
      <c r="P72" s="533"/>
      <c r="Q72" s="533"/>
    </row>
    <row r="73" spans="2:17" ht="20.149999999999999" customHeight="1" x14ac:dyDescent="0.2">
      <c r="B73" s="533"/>
      <c r="C73" s="533"/>
      <c r="D73" s="533"/>
      <c r="E73" s="533"/>
      <c r="F73" s="533"/>
      <c r="G73" s="533"/>
      <c r="H73" s="533"/>
      <c r="I73" s="533"/>
      <c r="J73" s="533"/>
      <c r="K73" s="533"/>
      <c r="L73" s="533"/>
      <c r="M73" s="533"/>
      <c r="N73" s="533"/>
      <c r="O73" s="533"/>
      <c r="P73" s="533"/>
      <c r="Q73" s="533"/>
    </row>
    <row r="74" spans="2:17" ht="20.149999999999999" customHeight="1" x14ac:dyDescent="0.2">
      <c r="B74" s="533"/>
      <c r="C74" s="533"/>
      <c r="D74" s="533"/>
      <c r="E74" s="533"/>
      <c r="F74" s="533"/>
      <c r="G74" s="533"/>
      <c r="H74" s="533"/>
      <c r="I74" s="533"/>
      <c r="J74" s="533"/>
      <c r="K74" s="533"/>
      <c r="L74" s="533"/>
      <c r="M74" s="533"/>
      <c r="N74" s="533"/>
      <c r="O74" s="533"/>
      <c r="P74" s="533"/>
      <c r="Q74" s="533"/>
    </row>
    <row r="75" spans="2:17" ht="20.149999999999999" customHeight="1" x14ac:dyDescent="0.2">
      <c r="B75" s="533" t="s">
        <v>313</v>
      </c>
      <c r="C75" s="533"/>
      <c r="D75" s="533"/>
      <c r="E75" s="533"/>
      <c r="F75" s="533"/>
      <c r="G75" s="533"/>
      <c r="H75" s="533"/>
      <c r="I75" s="533"/>
      <c r="J75" s="533"/>
      <c r="K75" s="533"/>
      <c r="L75" s="533"/>
      <c r="M75" s="533"/>
      <c r="N75" s="533"/>
      <c r="O75" s="533"/>
      <c r="P75" s="533"/>
      <c r="Q75" s="53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694" t="s">
        <v>73</v>
      </c>
      <c r="C77" s="1694"/>
      <c r="D77" s="1694"/>
      <c r="E77" s="1694"/>
      <c r="F77" s="1694"/>
      <c r="G77" s="1694"/>
      <c r="H77" s="1694"/>
      <c r="I77" s="1694"/>
      <c r="J77" s="1694"/>
      <c r="K77" s="1694"/>
      <c r="L77" s="1694"/>
      <c r="M77" s="1694"/>
      <c r="N77" s="1694"/>
      <c r="O77" s="1694"/>
      <c r="P77" s="1694"/>
      <c r="Q77" s="1694"/>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33" t="s">
        <v>339</v>
      </c>
      <c r="C80" s="533"/>
      <c r="D80" s="533"/>
      <c r="E80" s="533"/>
      <c r="F80" s="533" t="s">
        <v>340</v>
      </c>
      <c r="G80" s="533"/>
      <c r="H80" s="533"/>
      <c r="I80" s="608" t="s">
        <v>341</v>
      </c>
      <c r="J80" s="592"/>
      <c r="K80" s="592"/>
      <c r="L80" s="592"/>
      <c r="M80" s="609"/>
      <c r="N80" s="533" t="s">
        <v>50</v>
      </c>
      <c r="O80" s="533"/>
      <c r="P80" s="533"/>
      <c r="Q80" s="533"/>
    </row>
    <row r="81" spans="2:17" ht="20.149999999999999" customHeight="1" x14ac:dyDescent="0.2">
      <c r="B81" s="533" t="s">
        <v>748</v>
      </c>
      <c r="C81" s="533"/>
      <c r="D81" s="533"/>
      <c r="E81" s="533"/>
      <c r="F81" s="1694" t="s">
        <v>73</v>
      </c>
      <c r="G81" s="1694"/>
      <c r="H81" s="1694"/>
      <c r="I81" s="533"/>
      <c r="J81" s="533"/>
      <c r="K81" s="527"/>
      <c r="L81" s="532" t="s">
        <v>343</v>
      </c>
      <c r="M81" s="533"/>
      <c r="N81" s="533"/>
      <c r="O81" s="533"/>
      <c r="P81" s="533"/>
      <c r="Q81" s="533"/>
    </row>
    <row r="82" spans="2:17" ht="20.149999999999999" customHeight="1" x14ac:dyDescent="0.2">
      <c r="B82" s="533" t="s">
        <v>749</v>
      </c>
      <c r="C82" s="533"/>
      <c r="D82" s="533"/>
      <c r="E82" s="533"/>
      <c r="F82" s="1694" t="s">
        <v>345</v>
      </c>
      <c r="G82" s="1694"/>
      <c r="H82" s="1694"/>
      <c r="I82" s="1698"/>
      <c r="J82" s="1698"/>
      <c r="K82" s="610"/>
      <c r="L82" s="612" t="s">
        <v>343</v>
      </c>
      <c r="M82" s="1698"/>
      <c r="N82" s="533"/>
      <c r="O82" s="533"/>
      <c r="P82" s="533"/>
      <c r="Q82" s="533"/>
    </row>
    <row r="83" spans="2:17" ht="20.149999999999999" customHeight="1" x14ac:dyDescent="0.2">
      <c r="B83" s="533" t="s">
        <v>750</v>
      </c>
      <c r="C83" s="533"/>
      <c r="D83" s="533"/>
      <c r="E83" s="533"/>
      <c r="F83" s="1694" t="s">
        <v>347</v>
      </c>
      <c r="G83" s="1694"/>
      <c r="H83" s="1694"/>
      <c r="I83" s="533"/>
      <c r="J83" s="533"/>
      <c r="K83" s="527"/>
      <c r="L83" s="532" t="s">
        <v>331</v>
      </c>
      <c r="M83" s="533"/>
      <c r="N83" s="533"/>
      <c r="O83" s="533"/>
      <c r="P83" s="533"/>
      <c r="Q83" s="533"/>
    </row>
    <row r="84" spans="2:17" ht="20.149999999999999" customHeight="1" x14ac:dyDescent="0.2">
      <c r="B84" s="533" t="s">
        <v>751</v>
      </c>
      <c r="C84" s="533"/>
      <c r="D84" s="533"/>
      <c r="E84" s="533"/>
      <c r="F84" s="1694" t="s">
        <v>77</v>
      </c>
      <c r="G84" s="1694"/>
      <c r="H84" s="1694"/>
      <c r="I84" s="533"/>
      <c r="J84" s="533"/>
      <c r="K84" s="527"/>
      <c r="L84" s="532"/>
      <c r="M84" s="533"/>
      <c r="N84" s="533"/>
      <c r="O84" s="533"/>
      <c r="P84" s="533"/>
      <c r="Q84" s="533"/>
    </row>
    <row r="85" spans="2:17" ht="20.149999999999999" customHeight="1" x14ac:dyDescent="0.2">
      <c r="B85" s="533" t="s">
        <v>752</v>
      </c>
      <c r="C85" s="533"/>
      <c r="D85" s="533"/>
      <c r="E85" s="533"/>
      <c r="F85" s="1694" t="s">
        <v>753</v>
      </c>
      <c r="G85" s="1694"/>
      <c r="H85" s="1694"/>
      <c r="I85" s="1698"/>
      <c r="J85" s="1698"/>
      <c r="K85" s="610"/>
      <c r="L85" s="612" t="s">
        <v>343</v>
      </c>
      <c r="M85" s="1698"/>
      <c r="N85" s="533"/>
      <c r="O85" s="533"/>
      <c r="P85" s="533"/>
      <c r="Q85" s="533"/>
    </row>
    <row r="86" spans="2:17" ht="20.149999999999999" customHeight="1" x14ac:dyDescent="0.2">
      <c r="B86" s="533" t="s">
        <v>754</v>
      </c>
      <c r="C86" s="533"/>
      <c r="D86" s="533"/>
      <c r="E86" s="533"/>
      <c r="F86" s="1694" t="s">
        <v>755</v>
      </c>
      <c r="G86" s="1694"/>
      <c r="H86" s="1694"/>
      <c r="I86" s="533"/>
      <c r="J86" s="533"/>
      <c r="K86" s="527"/>
      <c r="L86" s="532" t="s">
        <v>343</v>
      </c>
      <c r="M86" s="533"/>
      <c r="N86" s="533"/>
      <c r="O86" s="533"/>
      <c r="P86" s="533"/>
      <c r="Q86" s="533"/>
    </row>
    <row r="87" spans="2:17" ht="20.149999999999999" customHeight="1" x14ac:dyDescent="0.2">
      <c r="B87" s="533" t="s">
        <v>349</v>
      </c>
      <c r="C87" s="533"/>
      <c r="D87" s="533"/>
      <c r="E87" s="533"/>
      <c r="F87" s="1694" t="s">
        <v>756</v>
      </c>
      <c r="G87" s="1694"/>
      <c r="H87" s="1694"/>
      <c r="I87" s="601"/>
      <c r="J87" s="601"/>
      <c r="K87" s="604"/>
      <c r="L87" s="606"/>
      <c r="M87" s="601"/>
      <c r="N87" s="533"/>
      <c r="O87" s="533"/>
      <c r="P87" s="533"/>
      <c r="Q87" s="53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0"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85ec59af-1a16-40a0-b163-384e34c79a5c"/>
    <ds:schemaRef ds:uri="28f7c9da-7533-4d14-bf4a-02f96182bd5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2025-05-08T09:44:25Z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