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3"/>
  <workbookPr codeName="ThisWorkbook"/>
  <mc:AlternateContent xmlns:mc="http://schemas.openxmlformats.org/markup-compatibility/2006">
    <mc:Choice Requires="x15">
      <x15ac:absPath xmlns:x15ac="http://schemas.microsoft.com/office/spreadsheetml/2010/11/ac" url="Z:\情報システム戦略課\R03年度\02県民サービス・システム共同化担当\22_共通\22_04_調達・契約\22_04_040_県民サービスPF業務委託\10_LINEアカウント機能構築（R4企画提案）\02_執行伺\"/>
    </mc:Choice>
  </mc:AlternateContent>
  <xr:revisionPtr revIDLastSave="0" documentId="13_ncr:101_{060239E5-9666-4475-B0B2-A291E8E02258}" xr6:coauthVersionLast="36" xr6:coauthVersionMax="36" xr10:uidLastSave="{00000000-0000-0000-0000-000000000000}"/>
  <bookViews>
    <workbookView xWindow="2580" yWindow="555" windowWidth="17910" windowHeight="6720" xr2:uid="{00000000-000D-0000-FFFF-FFFF00000000}"/>
  </bookViews>
  <sheets>
    <sheet name="概算見積書（様式）" sheetId="14" r:id="rId1"/>
    <sheet name="概算見積書 (記入例)" sheetId="17" r:id="rId2"/>
    <sheet name="県クラウド利用予定表" sheetId="15" r:id="rId3"/>
  </sheets>
  <definedNames>
    <definedName name="_xlnm._FilterDatabase" localSheetId="2" hidden="1">県クラウド利用予定表!$C$3:$K$15</definedName>
    <definedName name="_xlnm.Print_Area" localSheetId="2">県クラウド利用予定表!$A$1:$O$21</definedName>
    <definedName name="_xlnm.Print_Titles" localSheetId="2">県クラウド利用予定表!$1:$2</definedName>
    <definedName name="Z_6F4821B7_BD4E_42C7_9FB7_F556EBF5FC9F_.wvu.Cols" localSheetId="2" hidden="1">県クラウド利用予定表!#REF!</definedName>
    <definedName name="Z_6F4821B7_BD4E_42C7_9FB7_F556EBF5FC9F_.wvu.FilterData" localSheetId="2" hidden="1">県クラウド利用予定表!#REF!</definedName>
    <definedName name="Z_6F4821B7_BD4E_42C7_9FB7_F556EBF5FC9F_.wvu.PrintArea" localSheetId="2" hidden="1">県クラウド利用予定表!$C$1:$K$15</definedName>
    <definedName name="Z_6F4821B7_BD4E_42C7_9FB7_F556EBF5FC9F_.wvu.PrintTitles" localSheetId="2" hidden="1">県クラウド利用予定表!$1:$2</definedName>
  </definedNames>
  <calcPr calcId="191029"/>
</workbook>
</file>

<file path=xl/calcChain.xml><?xml version="1.0" encoding="utf-8"?>
<calcChain xmlns="http://schemas.openxmlformats.org/spreadsheetml/2006/main">
  <c r="Q82" i="14" l="1"/>
  <c r="Q81" i="14"/>
  <c r="Q80" i="14"/>
  <c r="P86" i="14"/>
  <c r="P85" i="14"/>
  <c r="P84" i="14"/>
  <c r="P83" i="14"/>
  <c r="P82" i="14"/>
  <c r="P81" i="14"/>
  <c r="O86" i="14"/>
  <c r="O85" i="14"/>
  <c r="O84" i="14"/>
  <c r="O83" i="14"/>
  <c r="O82" i="14"/>
  <c r="O81" i="14"/>
  <c r="P88" i="17"/>
  <c r="M88" i="17"/>
  <c r="L88" i="17"/>
  <c r="Q87" i="17"/>
  <c r="O87" i="17"/>
  <c r="M87" i="17"/>
  <c r="M89" i="17" s="1"/>
  <c r="L87" i="17"/>
  <c r="P87" i="17" s="1"/>
  <c r="M86" i="17"/>
  <c r="L86" i="17"/>
  <c r="M85" i="17"/>
  <c r="L85" i="17"/>
  <c r="Q85" i="17" s="1"/>
  <c r="R85" i="17" s="1"/>
  <c r="M84" i="17"/>
  <c r="L84" i="17"/>
  <c r="Q84" i="17" s="1"/>
  <c r="R84" i="17" s="1"/>
  <c r="M83" i="17"/>
  <c r="L83" i="17"/>
  <c r="Q83" i="17" s="1"/>
  <c r="P82" i="17"/>
  <c r="M82" i="17"/>
  <c r="L82" i="17"/>
  <c r="O82" i="17" s="1"/>
  <c r="P81" i="17"/>
  <c r="M81" i="17"/>
  <c r="L81" i="17"/>
  <c r="O81" i="17" s="1"/>
  <c r="P80" i="17"/>
  <c r="M80" i="17"/>
  <c r="L80" i="17"/>
  <c r="L78" i="17"/>
  <c r="O77" i="17"/>
  <c r="O78" i="17" s="1"/>
  <c r="L77" i="17"/>
  <c r="O74" i="17"/>
  <c r="L74" i="17"/>
  <c r="L73" i="17"/>
  <c r="O72" i="17"/>
  <c r="L72" i="17"/>
  <c r="I72" i="17"/>
  <c r="L64" i="17"/>
  <c r="L63" i="17"/>
  <c r="N63" i="17" s="1"/>
  <c r="N64" i="17" s="1"/>
  <c r="N60" i="17"/>
  <c r="M60" i="17"/>
  <c r="L60" i="17"/>
  <c r="M59" i="17"/>
  <c r="N59" i="17" s="1"/>
  <c r="L59" i="17"/>
  <c r="N58" i="17"/>
  <c r="M58" i="17"/>
  <c r="L58" i="17"/>
  <c r="M57" i="17"/>
  <c r="N57" i="17" s="1"/>
  <c r="L57" i="17"/>
  <c r="N56" i="17"/>
  <c r="M56" i="17"/>
  <c r="L56" i="17"/>
  <c r="M55" i="17"/>
  <c r="N55" i="17" s="1"/>
  <c r="L55" i="17"/>
  <c r="N54" i="17"/>
  <c r="M54" i="17"/>
  <c r="L54" i="17"/>
  <c r="M53" i="17"/>
  <c r="N53" i="17" s="1"/>
  <c r="L53" i="17"/>
  <c r="N52" i="17"/>
  <c r="M52" i="17"/>
  <c r="L52" i="17"/>
  <c r="N50" i="17"/>
  <c r="N46" i="17"/>
  <c r="L46" i="17"/>
  <c r="N45" i="17"/>
  <c r="L45" i="17"/>
  <c r="N44" i="17"/>
  <c r="N47" i="17" s="1"/>
  <c r="L44" i="17"/>
  <c r="L47" i="17" s="1"/>
  <c r="N42" i="17"/>
  <c r="N41" i="17"/>
  <c r="L41" i="17"/>
  <c r="N40" i="17"/>
  <c r="L40" i="17"/>
  <c r="N39" i="17"/>
  <c r="L39" i="17"/>
  <c r="N38" i="17"/>
  <c r="L38" i="17"/>
  <c r="L42" i="17" s="1"/>
  <c r="N35" i="17"/>
  <c r="I35" i="17"/>
  <c r="L35" i="17" s="1"/>
  <c r="L34" i="17"/>
  <c r="N34" i="17" s="1"/>
  <c r="I34" i="17"/>
  <c r="N33" i="17"/>
  <c r="I33" i="17"/>
  <c r="L33" i="17" s="1"/>
  <c r="L32" i="17"/>
  <c r="N32" i="17" s="1"/>
  <c r="I32" i="17"/>
  <c r="N31" i="17"/>
  <c r="N36" i="17" s="1"/>
  <c r="I31" i="17"/>
  <c r="L31" i="17" s="1"/>
  <c r="L28" i="17"/>
  <c r="N28" i="17" s="1"/>
  <c r="L27" i="17"/>
  <c r="N27" i="17" s="1"/>
  <c r="L26" i="17"/>
  <c r="N26" i="17" s="1"/>
  <c r="I26" i="17"/>
  <c r="I25" i="17"/>
  <c r="L25" i="17" s="1"/>
  <c r="N25" i="17" s="1"/>
  <c r="L24" i="17"/>
  <c r="N24" i="17" s="1"/>
  <c r="I24" i="17"/>
  <c r="N21" i="17"/>
  <c r="L21" i="17"/>
  <c r="N20" i="17"/>
  <c r="L20" i="17"/>
  <c r="N19" i="17"/>
  <c r="I19" i="17"/>
  <c r="L19" i="17" s="1"/>
  <c r="L18" i="17"/>
  <c r="N18" i="17" s="1"/>
  <c r="I18" i="17"/>
  <c r="N17" i="17"/>
  <c r="N22" i="17" s="1"/>
  <c r="I17" i="17"/>
  <c r="L17" i="17" s="1"/>
  <c r="L14" i="17"/>
  <c r="N14" i="17" s="1"/>
  <c r="L13" i="17"/>
  <c r="N13" i="17" s="1"/>
  <c r="L12" i="17"/>
  <c r="N12" i="17" s="1"/>
  <c r="I12" i="17"/>
  <c r="I11" i="17"/>
  <c r="L11" i="17" s="1"/>
  <c r="N11" i="17" s="1"/>
  <c r="L10" i="17"/>
  <c r="N10" i="17" s="1"/>
  <c r="I10" i="17"/>
  <c r="R83" i="17" l="1"/>
  <c r="L15" i="17"/>
  <c r="L29" i="17"/>
  <c r="M61" i="17"/>
  <c r="P73" i="17"/>
  <c r="N73" i="17"/>
  <c r="R73" i="17" s="1"/>
  <c r="Q73" i="17"/>
  <c r="L75" i="17"/>
  <c r="Q86" i="17"/>
  <c r="Q89" i="17" s="1"/>
  <c r="O86" i="17"/>
  <c r="N86" i="17"/>
  <c r="R86" i="17" s="1"/>
  <c r="N15" i="17"/>
  <c r="L22" i="17"/>
  <c r="N29" i="17"/>
  <c r="L36" i="17"/>
  <c r="H49" i="17" s="1"/>
  <c r="I49" i="17" s="1"/>
  <c r="L49" i="17" s="1"/>
  <c r="L50" i="17" s="1"/>
  <c r="L61" i="17"/>
  <c r="N61" i="17"/>
  <c r="P72" i="17"/>
  <c r="N72" i="17"/>
  <c r="Q72" i="17"/>
  <c r="O73" i="17"/>
  <c r="O75" i="17" s="1"/>
  <c r="P74" i="17"/>
  <c r="N74" i="17"/>
  <c r="Q74" i="17"/>
  <c r="P77" i="17"/>
  <c r="P78" i="17" s="1"/>
  <c r="N77" i="17"/>
  <c r="Q77" i="17"/>
  <c r="Q78" i="17" s="1"/>
  <c r="L89" i="17"/>
  <c r="O80" i="17"/>
  <c r="N80" i="17"/>
  <c r="N81" i="17"/>
  <c r="R81" i="17" s="1"/>
  <c r="N82" i="17"/>
  <c r="R82" i="17" s="1"/>
  <c r="P86" i="17"/>
  <c r="P89" i="17" s="1"/>
  <c r="Q88" i="17"/>
  <c r="O88" i="17"/>
  <c r="N88" i="17"/>
  <c r="R88" i="17" s="1"/>
  <c r="N87" i="17"/>
  <c r="R87" i="17" s="1"/>
  <c r="N88" i="14"/>
  <c r="N87" i="14"/>
  <c r="N77" i="14"/>
  <c r="N74" i="14"/>
  <c r="N73" i="14"/>
  <c r="Q88" i="14"/>
  <c r="P88" i="14"/>
  <c r="Q87" i="14"/>
  <c r="P87" i="14"/>
  <c r="Q77" i="14"/>
  <c r="Q78" i="14" s="1"/>
  <c r="P77" i="14"/>
  <c r="P78" i="14" s="1"/>
  <c r="Q74" i="14"/>
  <c r="P74" i="14"/>
  <c r="Q73" i="14"/>
  <c r="P73" i="14"/>
  <c r="O88" i="14"/>
  <c r="O87" i="14"/>
  <c r="O77" i="14"/>
  <c r="O74" i="14"/>
  <c r="O73" i="14"/>
  <c r="M86" i="14"/>
  <c r="L86" i="14"/>
  <c r="N86" i="14" s="1"/>
  <c r="M88" i="14"/>
  <c r="L88" i="14"/>
  <c r="M60" i="14"/>
  <c r="L60" i="14"/>
  <c r="N60" i="14"/>
  <c r="Q86" i="14" l="1"/>
  <c r="N89" i="17"/>
  <c r="R80" i="17"/>
  <c r="R89" i="17" s="1"/>
  <c r="N78" i="17"/>
  <c r="R77" i="17"/>
  <c r="R78" i="17" s="1"/>
  <c r="Q75" i="17"/>
  <c r="Q90" i="17" s="1"/>
  <c r="Q93" i="17" s="1"/>
  <c r="P75" i="17"/>
  <c r="P90" i="17" s="1"/>
  <c r="P93" i="17" s="1"/>
  <c r="O89" i="17"/>
  <c r="O90" i="17" s="1"/>
  <c r="O93" i="17" s="1"/>
  <c r="R74" i="17"/>
  <c r="N75" i="17"/>
  <c r="N90" i="17" s="1"/>
  <c r="R72" i="17"/>
  <c r="R75" i="17" s="1"/>
  <c r="R90" i="17" s="1"/>
  <c r="R93" i="17" s="1"/>
  <c r="N65" i="17"/>
  <c r="N93" i="17" s="1"/>
  <c r="O94" i="17" l="1"/>
  <c r="O95" i="17"/>
  <c r="N94" i="17"/>
  <c r="N95" i="17" s="1"/>
  <c r="Q94" i="17"/>
  <c r="Q95" i="17"/>
  <c r="R94" i="17"/>
  <c r="R95" i="17" s="1"/>
  <c r="P94" i="17"/>
  <c r="P95" i="17" s="1"/>
  <c r="L10" i="14" l="1"/>
  <c r="R88" i="14" l="1"/>
  <c r="M87" i="14"/>
  <c r="L87" i="14"/>
  <c r="M85" i="14"/>
  <c r="L85" i="14"/>
  <c r="Q85" i="14" s="1"/>
  <c r="M84" i="14"/>
  <c r="L84" i="14"/>
  <c r="Q84" i="14" s="1"/>
  <c r="M83" i="14"/>
  <c r="L83" i="14"/>
  <c r="Q83" i="14" s="1"/>
  <c r="Q89" i="14" s="1"/>
  <c r="M82" i="14"/>
  <c r="L82" i="14"/>
  <c r="M81" i="14"/>
  <c r="L81" i="14"/>
  <c r="M80" i="14"/>
  <c r="L80" i="14"/>
  <c r="L77" i="14"/>
  <c r="L74" i="14"/>
  <c r="L73" i="14"/>
  <c r="L72" i="14"/>
  <c r="L63" i="14"/>
  <c r="L64" i="14" s="1"/>
  <c r="M59" i="14"/>
  <c r="L59" i="14"/>
  <c r="M58" i="14"/>
  <c r="L58" i="14"/>
  <c r="M57" i="14"/>
  <c r="L57" i="14"/>
  <c r="M56" i="14"/>
  <c r="L56" i="14"/>
  <c r="M55" i="14"/>
  <c r="L55" i="14"/>
  <c r="M54" i="14"/>
  <c r="L54" i="14"/>
  <c r="M53" i="14"/>
  <c r="L53" i="14"/>
  <c r="M52" i="14"/>
  <c r="N52" i="14" s="1"/>
  <c r="L52" i="14"/>
  <c r="N50" i="14"/>
  <c r="L46" i="14"/>
  <c r="N46" i="14" s="1"/>
  <c r="L45" i="14"/>
  <c r="N45" i="14" s="1"/>
  <c r="L44" i="14"/>
  <c r="L41" i="14"/>
  <c r="N41" i="14" s="1"/>
  <c r="L40" i="14"/>
  <c r="N40" i="14" s="1"/>
  <c r="L39" i="14"/>
  <c r="N39" i="14" s="1"/>
  <c r="L38" i="14"/>
  <c r="L35" i="14"/>
  <c r="N35" i="14" s="1"/>
  <c r="L34" i="14"/>
  <c r="N34" i="14" s="1"/>
  <c r="L33" i="14"/>
  <c r="N33" i="14" s="1"/>
  <c r="L32" i="14"/>
  <c r="N32" i="14" s="1"/>
  <c r="L31" i="14"/>
  <c r="L28" i="14"/>
  <c r="N28" i="14" s="1"/>
  <c r="L27" i="14"/>
  <c r="N27" i="14" s="1"/>
  <c r="L26" i="14"/>
  <c r="N26" i="14" s="1"/>
  <c r="L25" i="14"/>
  <c r="N25" i="14" s="1"/>
  <c r="L24" i="14"/>
  <c r="L21" i="14"/>
  <c r="N21" i="14" s="1"/>
  <c r="L20" i="14"/>
  <c r="N20" i="14" s="1"/>
  <c r="L19" i="14"/>
  <c r="N19" i="14" s="1"/>
  <c r="L18" i="14"/>
  <c r="N18" i="14" s="1"/>
  <c r="L17" i="14"/>
  <c r="L14" i="14"/>
  <c r="N14" i="14" s="1"/>
  <c r="L13" i="14"/>
  <c r="N13" i="14" s="1"/>
  <c r="L12" i="14"/>
  <c r="N12" i="14" s="1"/>
  <c r="L11" i="14"/>
  <c r="N10" i="14"/>
  <c r="N80" i="14" l="1"/>
  <c r="P80" i="14"/>
  <c r="O80" i="14"/>
  <c r="N81" i="14"/>
  <c r="N82" i="14"/>
  <c r="N72" i="14"/>
  <c r="Q72" i="14"/>
  <c r="Q75" i="14" s="1"/>
  <c r="P72" i="14"/>
  <c r="P75" i="14" s="1"/>
  <c r="O72" i="14"/>
  <c r="N53" i="14"/>
  <c r="N54" i="14"/>
  <c r="N55" i="14"/>
  <c r="N56" i="14"/>
  <c r="N57" i="14"/>
  <c r="N58" i="14"/>
  <c r="N59" i="14"/>
  <c r="L78" i="14"/>
  <c r="O78" i="14"/>
  <c r="R87" i="14"/>
  <c r="R83" i="14"/>
  <c r="R85" i="14"/>
  <c r="O75" i="14"/>
  <c r="L22" i="14"/>
  <c r="N11" i="14"/>
  <c r="L15" i="14"/>
  <c r="L47" i="14"/>
  <c r="M61" i="14"/>
  <c r="M89" i="14"/>
  <c r="L75" i="14"/>
  <c r="L29" i="14"/>
  <c r="L42" i="14"/>
  <c r="L89" i="14"/>
  <c r="R84" i="14"/>
  <c r="L61" i="14"/>
  <c r="N61" i="14"/>
  <c r="N44" i="14"/>
  <c r="N47" i="14" s="1"/>
  <c r="L36" i="14"/>
  <c r="N17" i="14"/>
  <c r="N22" i="14" s="1"/>
  <c r="N24" i="14"/>
  <c r="N31" i="14"/>
  <c r="N38" i="14"/>
  <c r="N63" i="14"/>
  <c r="P89" i="14" l="1"/>
  <c r="R86" i="14"/>
  <c r="R74" i="14"/>
  <c r="R73" i="14"/>
  <c r="N75" i="14"/>
  <c r="N78" i="14"/>
  <c r="R77" i="14"/>
  <c r="R78" i="14" s="1"/>
  <c r="R81" i="14"/>
  <c r="R82" i="14"/>
  <c r="N89" i="14"/>
  <c r="P90" i="14"/>
  <c r="P93" i="14" s="1"/>
  <c r="P94" i="14" s="1"/>
  <c r="P95" i="14" s="1"/>
  <c r="R72" i="14"/>
  <c r="R80" i="14"/>
  <c r="Q90" i="14"/>
  <c r="Q93" i="14" s="1"/>
  <c r="Q94" i="14" s="1"/>
  <c r="Q95" i="14" s="1"/>
  <c r="H49" i="14"/>
  <c r="L49" i="14" s="1"/>
  <c r="L50" i="14" s="1"/>
  <c r="N15" i="14"/>
  <c r="N42" i="14"/>
  <c r="N29" i="14"/>
  <c r="O89" i="14"/>
  <c r="O90" i="14" s="1"/>
  <c r="O93" i="14" s="1"/>
  <c r="O94" i="14" s="1"/>
  <c r="O95" i="14" s="1"/>
  <c r="N64" i="14"/>
  <c r="N36" i="14"/>
  <c r="R75" i="14" l="1"/>
  <c r="N90" i="14"/>
  <c r="N65" i="14"/>
  <c r="R89" i="14"/>
  <c r="R90" i="14" l="1"/>
  <c r="R93" i="14" s="1"/>
  <c r="R94" i="14" s="1"/>
  <c r="R95" i="14" s="1"/>
  <c r="N93" i="14"/>
  <c r="N94" i="14" s="1"/>
  <c r="N95" i="14" l="1"/>
</calcChain>
</file>

<file path=xl/sharedStrings.xml><?xml version="1.0" encoding="utf-8"?>
<sst xmlns="http://schemas.openxmlformats.org/spreadsheetml/2006/main" count="522" uniqueCount="159">
  <si>
    <t>数量</t>
    <rPh sb="0" eb="2">
      <t>スウリョウ</t>
    </rPh>
    <phoneticPr fontId="3"/>
  </si>
  <si>
    <t>単位</t>
    <rPh sb="0" eb="2">
      <t>タンイ</t>
    </rPh>
    <phoneticPr fontId="3"/>
  </si>
  <si>
    <t>合計</t>
    <rPh sb="0" eb="2">
      <t>ゴウケイ</t>
    </rPh>
    <phoneticPr fontId="3"/>
  </si>
  <si>
    <t>標準単価</t>
    <rPh sb="0" eb="2">
      <t>ヒョウジュン</t>
    </rPh>
    <rPh sb="2" eb="4">
      <t>タンカ</t>
    </rPh>
    <phoneticPr fontId="3"/>
  </si>
  <si>
    <t>提供単価</t>
    <rPh sb="0" eb="2">
      <t>テイキョウ</t>
    </rPh>
    <rPh sb="2" eb="4">
      <t>タンカ</t>
    </rPh>
    <phoneticPr fontId="3"/>
  </si>
  <si>
    <t>要件定義</t>
    <rPh sb="0" eb="2">
      <t>ヨウケン</t>
    </rPh>
    <rPh sb="2" eb="4">
      <t>テイギ</t>
    </rPh>
    <phoneticPr fontId="3"/>
  </si>
  <si>
    <t>作業項目</t>
    <rPh sb="0" eb="2">
      <t>サギョウ</t>
    </rPh>
    <rPh sb="2" eb="4">
      <t>コウモク</t>
    </rPh>
    <phoneticPr fontId="3"/>
  </si>
  <si>
    <t>工数</t>
    <rPh sb="0" eb="2">
      <t>コウスウ</t>
    </rPh>
    <phoneticPr fontId="3"/>
  </si>
  <si>
    <t>提供金額</t>
    <rPh sb="0" eb="2">
      <t>テイキョウ</t>
    </rPh>
    <rPh sb="2" eb="4">
      <t>キンガク</t>
    </rPh>
    <phoneticPr fontId="3"/>
  </si>
  <si>
    <t>人日</t>
    <rPh sb="0" eb="1">
      <t>ニン</t>
    </rPh>
    <rPh sb="1" eb="2">
      <t>ヒ</t>
    </rPh>
    <phoneticPr fontId="3"/>
  </si>
  <si>
    <t>基本設計</t>
    <rPh sb="0" eb="2">
      <t>キホン</t>
    </rPh>
    <rPh sb="2" eb="4">
      <t>セッケイ</t>
    </rPh>
    <phoneticPr fontId="3"/>
  </si>
  <si>
    <t>詳細設計</t>
    <rPh sb="0" eb="2">
      <t>ショウサイ</t>
    </rPh>
    <rPh sb="2" eb="4">
      <t>セッケイ</t>
    </rPh>
    <phoneticPr fontId="3"/>
  </si>
  <si>
    <t>製造（プログラミング）</t>
    <rPh sb="0" eb="2">
      <t>セイゾウ</t>
    </rPh>
    <phoneticPr fontId="3"/>
  </si>
  <si>
    <t>設計項目</t>
    <rPh sb="0" eb="2">
      <t>セッケイ</t>
    </rPh>
    <rPh sb="2" eb="4">
      <t>コウモク</t>
    </rPh>
    <phoneticPr fontId="3"/>
  </si>
  <si>
    <t>研修（教育）</t>
    <rPh sb="0" eb="2">
      <t>ケンシュウ</t>
    </rPh>
    <rPh sb="3" eb="5">
      <t>キョウイク</t>
    </rPh>
    <phoneticPr fontId="3"/>
  </si>
  <si>
    <t>研修実施</t>
    <rPh sb="0" eb="2">
      <t>ケンシュウ</t>
    </rPh>
    <rPh sb="2" eb="4">
      <t>ジッシ</t>
    </rPh>
    <phoneticPr fontId="3"/>
  </si>
  <si>
    <t>標準人日単価</t>
    <rPh sb="0" eb="2">
      <t>ヒョウジュン</t>
    </rPh>
    <rPh sb="2" eb="3">
      <t>ヒト</t>
    </rPh>
    <rPh sb="3" eb="4">
      <t>ヒ</t>
    </rPh>
    <rPh sb="4" eb="6">
      <t>タンカ</t>
    </rPh>
    <phoneticPr fontId="3"/>
  </si>
  <si>
    <t>提供人日単価</t>
    <rPh sb="0" eb="2">
      <t>テイキョウ</t>
    </rPh>
    <rPh sb="2" eb="3">
      <t>ヒト</t>
    </rPh>
    <rPh sb="3" eb="4">
      <t>ヒ</t>
    </rPh>
    <rPh sb="4" eb="6">
      <t>タンカ</t>
    </rPh>
    <phoneticPr fontId="3"/>
  </si>
  <si>
    <t>機器賃借（開発用）</t>
    <rPh sb="0" eb="2">
      <t>キキ</t>
    </rPh>
    <rPh sb="2" eb="4">
      <t>チンシャク</t>
    </rPh>
    <rPh sb="5" eb="8">
      <t>カイハツヨウ</t>
    </rPh>
    <phoneticPr fontId="3"/>
  </si>
  <si>
    <t>標準リース単価</t>
    <rPh sb="0" eb="2">
      <t>ヒョウジュン</t>
    </rPh>
    <rPh sb="5" eb="7">
      <t>タンカ</t>
    </rPh>
    <phoneticPr fontId="3"/>
  </si>
  <si>
    <t>提供リース単価</t>
    <rPh sb="0" eb="2">
      <t>テイキョウ</t>
    </rPh>
    <rPh sb="5" eb="7">
      <t>タンカ</t>
    </rPh>
    <phoneticPr fontId="3"/>
  </si>
  <si>
    <t>提供リース金額</t>
    <rPh sb="0" eb="2">
      <t>テイキョウ</t>
    </rPh>
    <rPh sb="5" eb="7">
      <t>キンガク</t>
    </rPh>
    <phoneticPr fontId="3"/>
  </si>
  <si>
    <t>備考（リース期間など）</t>
    <rPh sb="0" eb="2">
      <t>ビコウ</t>
    </rPh>
    <rPh sb="6" eb="8">
      <t>キカン</t>
    </rPh>
    <phoneticPr fontId="3"/>
  </si>
  <si>
    <t>式</t>
    <rPh sb="0" eb="1">
      <t>シキ</t>
    </rPh>
    <phoneticPr fontId="3"/>
  </si>
  <si>
    <t>その他</t>
    <rPh sb="2" eb="3">
      <t>タ</t>
    </rPh>
    <phoneticPr fontId="3"/>
  </si>
  <si>
    <t>プロジェクト管理</t>
    <rPh sb="6" eb="8">
      <t>カンリ</t>
    </rPh>
    <phoneticPr fontId="3"/>
  </si>
  <si>
    <t>備考</t>
    <phoneticPr fontId="3"/>
  </si>
  <si>
    <t>テスト</t>
    <phoneticPr fontId="3"/>
  </si>
  <si>
    <t>要件ヒアリング</t>
    <rPh sb="0" eb="2">
      <t>ヨウケン</t>
    </rPh>
    <phoneticPr fontId="3"/>
  </si>
  <si>
    <t>消費税（10％）</t>
    <rPh sb="0" eb="3">
      <t>ショウヒゼイ</t>
    </rPh>
    <phoneticPr fontId="3"/>
  </si>
  <si>
    <t>概要（作業内容等）</t>
    <rPh sb="0" eb="2">
      <t>ガイヨウ</t>
    </rPh>
    <rPh sb="3" eb="5">
      <t>サギョウ</t>
    </rPh>
    <rPh sb="5" eb="7">
      <t>ナイヨウ</t>
    </rPh>
    <rPh sb="7" eb="8">
      <t>トウ</t>
    </rPh>
    <phoneticPr fontId="3"/>
  </si>
  <si>
    <t>概要（機器役割等）</t>
    <rPh sb="0" eb="2">
      <t>ガイヨウ</t>
    </rPh>
    <rPh sb="3" eb="5">
      <t>キキ</t>
    </rPh>
    <rPh sb="5" eb="7">
      <t>ヤクワリ</t>
    </rPh>
    <rPh sb="7" eb="8">
      <t>トウ</t>
    </rPh>
    <phoneticPr fontId="3"/>
  </si>
  <si>
    <t>機能又はプログラム</t>
    <rPh sb="0" eb="2">
      <t>キノウ</t>
    </rPh>
    <phoneticPr fontId="3"/>
  </si>
  <si>
    <t>本数又は
FPなど</t>
    <rPh sb="0" eb="2">
      <t>ホンスウ</t>
    </rPh>
    <phoneticPr fontId="3"/>
  </si>
  <si>
    <t>業務又は機能</t>
    <rPh sb="0" eb="2">
      <t>ギョウム</t>
    </rPh>
    <rPh sb="4" eb="6">
      <t>キノウ</t>
    </rPh>
    <phoneticPr fontId="3"/>
  </si>
  <si>
    <t>製品又は種類</t>
    <rPh sb="0" eb="2">
      <t>セイヒン</t>
    </rPh>
    <rPh sb="4" eb="6">
      <t>シュルイ</t>
    </rPh>
    <phoneticPr fontId="3"/>
  </si>
  <si>
    <t>OS</t>
    <phoneticPr fontId="3"/>
  </si>
  <si>
    <t>運用・保守</t>
    <rPh sb="0" eb="2">
      <t>ウンヨウ</t>
    </rPh>
    <phoneticPr fontId="3"/>
  </si>
  <si>
    <t>工程管理</t>
    <rPh sb="0" eb="2">
      <t>コウテイ</t>
    </rPh>
    <rPh sb="2" eb="4">
      <t>カンリ</t>
    </rPh>
    <phoneticPr fontId="3"/>
  </si>
  <si>
    <t>埼玉県市町村共同クラウド利用予定表</t>
    <rPh sb="0" eb="3">
      <t>サイタマケン</t>
    </rPh>
    <rPh sb="3" eb="6">
      <t>シチョウソン</t>
    </rPh>
    <rPh sb="6" eb="8">
      <t>キョウドウ</t>
    </rPh>
    <rPh sb="12" eb="14">
      <t>リヨウ</t>
    </rPh>
    <rPh sb="14" eb="16">
      <t>ヨテイ</t>
    </rPh>
    <rPh sb="16" eb="17">
      <t>ヒョウ</t>
    </rPh>
    <phoneticPr fontId="13"/>
  </si>
  <si>
    <t>各サーバの利用予定（行が不足する場合は追加してください。）</t>
    <rPh sb="0" eb="1">
      <t>カク</t>
    </rPh>
    <rPh sb="5" eb="7">
      <t>リヨウ</t>
    </rPh>
    <rPh sb="7" eb="9">
      <t>ヨテイ</t>
    </rPh>
    <rPh sb="10" eb="11">
      <t>ギョウ</t>
    </rPh>
    <rPh sb="12" eb="14">
      <t>フソク</t>
    </rPh>
    <rPh sb="16" eb="18">
      <t>バアイ</t>
    </rPh>
    <rPh sb="19" eb="21">
      <t>ツイカ</t>
    </rPh>
    <phoneticPr fontId="3"/>
  </si>
  <si>
    <t>No.</t>
    <phoneticPr fontId="13"/>
  </si>
  <si>
    <t>用途／役割</t>
    <rPh sb="0" eb="2">
      <t>ヨウト</t>
    </rPh>
    <rPh sb="3" eb="5">
      <t>ヤクワリ</t>
    </rPh>
    <phoneticPr fontId="3"/>
  </si>
  <si>
    <t>CPU数/仮想メモリ容量</t>
    <phoneticPr fontId="3"/>
  </si>
  <si>
    <r>
      <t>DB</t>
    </r>
    <r>
      <rPr>
        <b/>
        <sz val="11"/>
        <rFont val="ＭＳ Ｐゴシック"/>
        <family val="3"/>
        <charset val="128"/>
        <scheme val="minor"/>
      </rPr>
      <t>※2</t>
    </r>
    <phoneticPr fontId="13"/>
  </si>
  <si>
    <t>備考</t>
    <rPh sb="0" eb="2">
      <t>ビコウ</t>
    </rPh>
    <phoneticPr fontId="3"/>
  </si>
  <si>
    <t>性能重視／価格重視の別</t>
    <rPh sb="0" eb="2">
      <t>セイノウ</t>
    </rPh>
    <rPh sb="2" eb="4">
      <t>ジュウシ</t>
    </rPh>
    <rPh sb="5" eb="7">
      <t>カカク</t>
    </rPh>
    <rPh sb="7" eb="9">
      <t>ジュウシ</t>
    </rPh>
    <rPh sb="10" eb="11">
      <t>ベツ</t>
    </rPh>
    <phoneticPr fontId="3"/>
  </si>
  <si>
    <t>CPU数／仮想メモリ容量</t>
    <phoneticPr fontId="3"/>
  </si>
  <si>
    <t>DB</t>
    <phoneticPr fontId="13"/>
  </si>
  <si>
    <t>APサーバ</t>
    <phoneticPr fontId="3"/>
  </si>
  <si>
    <t>価格重視</t>
    <rPh sb="0" eb="2">
      <t>カカク</t>
    </rPh>
    <rPh sb="2" eb="4">
      <t>ジュウシ</t>
    </rPh>
    <phoneticPr fontId="3"/>
  </si>
  <si>
    <t>vCPU4コア/16GBメモリ</t>
    <phoneticPr fontId="3"/>
  </si>
  <si>
    <t>Windows Server 2016</t>
    <phoneticPr fontId="3"/>
  </si>
  <si>
    <t>vCPU1コア、4GBメモリ</t>
    <phoneticPr fontId="17"/>
  </si>
  <si>
    <t>Windows Server 2016</t>
    <phoneticPr fontId="17"/>
  </si>
  <si>
    <t>Microsoft SQL Server 2017</t>
    <phoneticPr fontId="17"/>
  </si>
  <si>
    <t>DBサーバ</t>
    <phoneticPr fontId="3"/>
  </si>
  <si>
    <t>Microsoft SQL Server 2016</t>
    <phoneticPr fontId="13"/>
  </si>
  <si>
    <t>性能重視</t>
    <rPh sb="0" eb="2">
      <t>セイノウ</t>
    </rPh>
    <rPh sb="2" eb="4">
      <t>ジュウシ</t>
    </rPh>
    <phoneticPr fontId="3"/>
  </si>
  <si>
    <t>vCPU2コア、8GBメモリ</t>
    <phoneticPr fontId="17"/>
  </si>
  <si>
    <t>Windows Server 2019</t>
    <phoneticPr fontId="17"/>
  </si>
  <si>
    <t>Microsoft SQL Server 2016</t>
    <phoneticPr fontId="17"/>
  </si>
  <si>
    <t>vCPU4コア、16GBメモリ</t>
    <phoneticPr fontId="17"/>
  </si>
  <si>
    <t>Red Hat Enterprise Linux 7.7</t>
    <phoneticPr fontId="17"/>
  </si>
  <si>
    <t>独自調達（備考欄に具体名を記入）</t>
    <rPh sb="0" eb="2">
      <t>ドクジ</t>
    </rPh>
    <rPh sb="2" eb="4">
      <t>チョウタツ</t>
    </rPh>
    <rPh sb="5" eb="7">
      <t>ビコウ</t>
    </rPh>
    <rPh sb="7" eb="8">
      <t>ラン</t>
    </rPh>
    <rPh sb="9" eb="11">
      <t>グタイ</t>
    </rPh>
    <rPh sb="11" eb="12">
      <t>メイ</t>
    </rPh>
    <rPh sb="13" eb="15">
      <t>キニュウ</t>
    </rPh>
    <phoneticPr fontId="3"/>
  </si>
  <si>
    <t>vCPU8コア、32GBメモリ</t>
    <phoneticPr fontId="17"/>
  </si>
  <si>
    <t>Red Hat Enterprise Linux 8</t>
    <phoneticPr fontId="17"/>
  </si>
  <si>
    <t>vCPU16コア、64GBメモリ</t>
    <phoneticPr fontId="17"/>
  </si>
  <si>
    <t>パパ・ママ応援ショップ移行に関する機能確認</t>
    <rPh sb="11" eb="13">
      <t>イコウ</t>
    </rPh>
    <rPh sb="14" eb="15">
      <t>カン</t>
    </rPh>
    <rPh sb="17" eb="21">
      <t>キノウカクニン</t>
    </rPh>
    <phoneticPr fontId="3"/>
  </si>
  <si>
    <t>情報配信要望ヒアリング</t>
    <rPh sb="0" eb="4">
      <t>ジョウホウハイシン</t>
    </rPh>
    <rPh sb="4" eb="6">
      <t>ヨウボウ</t>
    </rPh>
    <phoneticPr fontId="3"/>
  </si>
  <si>
    <t>LINE環境構築に関する要望ヒアリング</t>
    <rPh sb="4" eb="6">
      <t>カンキョウ</t>
    </rPh>
    <rPh sb="6" eb="8">
      <t>コウチク</t>
    </rPh>
    <rPh sb="9" eb="10">
      <t>カン</t>
    </rPh>
    <rPh sb="12" eb="14">
      <t>ヨウボウ</t>
    </rPh>
    <phoneticPr fontId="3"/>
  </si>
  <si>
    <t>シナリオフロー設計</t>
    <rPh sb="7" eb="9">
      <t>セッケイ</t>
    </rPh>
    <phoneticPr fontId="3"/>
  </si>
  <si>
    <t>パパ・ママ応援ショップ情報登録シナリオフロー設計</t>
    <rPh sb="11" eb="15">
      <t>ジョウホウトウロク</t>
    </rPh>
    <rPh sb="22" eb="24">
      <t>セッケイ</t>
    </rPh>
    <phoneticPr fontId="3"/>
  </si>
  <si>
    <t>受信設定項目設定</t>
    <rPh sb="0" eb="2">
      <t>ジュシン</t>
    </rPh>
    <rPh sb="2" eb="4">
      <t>セッテイ</t>
    </rPh>
    <rPh sb="4" eb="6">
      <t>コウモク</t>
    </rPh>
    <rPh sb="6" eb="8">
      <t>セッテイ</t>
    </rPh>
    <phoneticPr fontId="3"/>
  </si>
  <si>
    <t>情報配信受信設定画面設計</t>
    <rPh sb="0" eb="4">
      <t>ジョウホウハイシン</t>
    </rPh>
    <rPh sb="4" eb="8">
      <t>ジュシンセッテイ</t>
    </rPh>
    <rPh sb="8" eb="12">
      <t>ガメンセッケイ</t>
    </rPh>
    <phoneticPr fontId="3"/>
  </si>
  <si>
    <t>LINE環境設計</t>
    <rPh sb="4" eb="6">
      <t>カンキョウ</t>
    </rPh>
    <rPh sb="6" eb="8">
      <t>セッケイ</t>
    </rPh>
    <phoneticPr fontId="3"/>
  </si>
  <si>
    <t>リッチメニュー、Webページ連携の設計</t>
    <rPh sb="14" eb="16">
      <t>レンケイ</t>
    </rPh>
    <rPh sb="17" eb="19">
      <t>セッケイ</t>
    </rPh>
    <phoneticPr fontId="3"/>
  </si>
  <si>
    <t>パパ・ママ応援ショップ情報登録画面設計</t>
    <rPh sb="11" eb="15">
      <t>ジョウホウトウロク</t>
    </rPh>
    <rPh sb="15" eb="17">
      <t>ガメン</t>
    </rPh>
    <rPh sb="17" eb="19">
      <t>セッケイ</t>
    </rPh>
    <phoneticPr fontId="3"/>
  </si>
  <si>
    <t>画面設計</t>
    <rPh sb="0" eb="4">
      <t>ガメンセッケイ</t>
    </rPh>
    <phoneticPr fontId="3"/>
  </si>
  <si>
    <t>受信設定メニュー設計</t>
    <rPh sb="0" eb="4">
      <t>ジュシンセッテイ</t>
    </rPh>
    <rPh sb="8" eb="10">
      <t>セッケイ</t>
    </rPh>
    <phoneticPr fontId="3"/>
  </si>
  <si>
    <t>LINEデザイン検討</t>
    <rPh sb="8" eb="10">
      <t>ケントウ</t>
    </rPh>
    <phoneticPr fontId="3"/>
  </si>
  <si>
    <t>リッチメニューデザイン検討</t>
    <rPh sb="11" eb="13">
      <t>ケントウ</t>
    </rPh>
    <phoneticPr fontId="3"/>
  </si>
  <si>
    <t>パパ・ママ応援ショップ機能</t>
    <rPh sb="11" eb="13">
      <t>キノウ</t>
    </rPh>
    <phoneticPr fontId="3"/>
  </si>
  <si>
    <t>パパ・ママ応援ショップ登録・表示・情報取得用シナリオ、画面製造</t>
    <rPh sb="11" eb="13">
      <t>トウロク</t>
    </rPh>
    <rPh sb="14" eb="16">
      <t>ヒョウジ</t>
    </rPh>
    <rPh sb="17" eb="19">
      <t>ジョウホウ</t>
    </rPh>
    <rPh sb="19" eb="21">
      <t>シュトク</t>
    </rPh>
    <rPh sb="21" eb="22">
      <t>ヨウ</t>
    </rPh>
    <rPh sb="27" eb="29">
      <t>ガメン</t>
    </rPh>
    <rPh sb="29" eb="31">
      <t>セイゾウ</t>
    </rPh>
    <phoneticPr fontId="3"/>
  </si>
  <si>
    <t>情報配信機能</t>
    <rPh sb="0" eb="4">
      <t>ジョウホウハイシン</t>
    </rPh>
    <rPh sb="4" eb="6">
      <t>キノウ</t>
    </rPh>
    <phoneticPr fontId="3"/>
  </si>
  <si>
    <t>受信設定画面作成、情報配信環境構築</t>
    <rPh sb="0" eb="2">
      <t>ジュシン</t>
    </rPh>
    <rPh sb="2" eb="6">
      <t>セッテイガメン</t>
    </rPh>
    <rPh sb="6" eb="8">
      <t>サクセイ</t>
    </rPh>
    <rPh sb="9" eb="13">
      <t>ジョウホウハイシン</t>
    </rPh>
    <rPh sb="13" eb="15">
      <t>カンキョウ</t>
    </rPh>
    <rPh sb="15" eb="17">
      <t>コウチク</t>
    </rPh>
    <phoneticPr fontId="3"/>
  </si>
  <si>
    <t>LINE環境構築</t>
    <rPh sb="4" eb="6">
      <t>カンキョウ</t>
    </rPh>
    <rPh sb="6" eb="8">
      <t>コウチク</t>
    </rPh>
    <phoneticPr fontId="3"/>
  </si>
  <si>
    <t>リッチメニュー設定、Web連携設定</t>
    <rPh sb="7" eb="9">
      <t>セッテイ</t>
    </rPh>
    <rPh sb="13" eb="15">
      <t>レンケイ</t>
    </rPh>
    <rPh sb="15" eb="17">
      <t>セッテイ</t>
    </rPh>
    <phoneticPr fontId="3"/>
  </si>
  <si>
    <t>LINEアカウント取得</t>
    <rPh sb="9" eb="11">
      <t>シュトク</t>
    </rPh>
    <phoneticPr fontId="3"/>
  </si>
  <si>
    <t>テストアカウント取得</t>
    <rPh sb="8" eb="10">
      <t>シュトク</t>
    </rPh>
    <phoneticPr fontId="3"/>
  </si>
  <si>
    <t>パパ・ママ応援ショップ機能テスト</t>
    <rPh sb="11" eb="13">
      <t>キノウ</t>
    </rPh>
    <phoneticPr fontId="3"/>
  </si>
  <si>
    <t>情報配信機能テスト</t>
    <rPh sb="0" eb="4">
      <t>ジョウホウハイシン</t>
    </rPh>
    <rPh sb="4" eb="6">
      <t>キノウ</t>
    </rPh>
    <phoneticPr fontId="3"/>
  </si>
  <si>
    <t>LINE環境テスト</t>
    <rPh sb="4" eb="6">
      <t>カンキョウ</t>
    </rPh>
    <phoneticPr fontId="3"/>
  </si>
  <si>
    <t>テスト仕様作成・テスト</t>
    <rPh sb="3" eb="7">
      <t>シヨウサクセイ</t>
    </rPh>
    <phoneticPr fontId="3"/>
  </si>
  <si>
    <t>Webサイト連携テスト</t>
    <rPh sb="6" eb="8">
      <t>レンケイ</t>
    </rPh>
    <phoneticPr fontId="3"/>
  </si>
  <si>
    <t>インフラ構築</t>
    <rPh sb="4" eb="6">
      <t>コウチク</t>
    </rPh>
    <phoneticPr fontId="3"/>
  </si>
  <si>
    <t>概要説明会2回実施、管理者向け研究会2回実施</t>
    <rPh sb="0" eb="2">
      <t>ガイヨウ</t>
    </rPh>
    <rPh sb="2" eb="5">
      <t>セツメイカイ</t>
    </rPh>
    <rPh sb="6" eb="9">
      <t>カイジッシ</t>
    </rPh>
    <rPh sb="10" eb="14">
      <t>カンリシャム</t>
    </rPh>
    <rPh sb="15" eb="18">
      <t>ケンキュウカイ</t>
    </rPh>
    <rPh sb="19" eb="22">
      <t>カイジッシ</t>
    </rPh>
    <phoneticPr fontId="3"/>
  </si>
  <si>
    <t>運用環境構築（サーバー環境設定、シナリオ、受信設定メニュー等の本番環境へのアップロード）</t>
    <rPh sb="0" eb="2">
      <t>ウンヨウ</t>
    </rPh>
    <rPh sb="2" eb="4">
      <t>カンキョウ</t>
    </rPh>
    <rPh sb="4" eb="6">
      <t>コウチク</t>
    </rPh>
    <rPh sb="11" eb="13">
      <t>カンキョウ</t>
    </rPh>
    <rPh sb="13" eb="15">
      <t>セッテイ</t>
    </rPh>
    <rPh sb="21" eb="25">
      <t>ジュシンセッテイ</t>
    </rPh>
    <rPh sb="29" eb="30">
      <t>トウ</t>
    </rPh>
    <rPh sb="31" eb="35">
      <t>ホンバンカンキョウ</t>
    </rPh>
    <phoneticPr fontId="3"/>
  </si>
  <si>
    <t>人日</t>
    <rPh sb="0" eb="2">
      <t>ニンニチ</t>
    </rPh>
    <phoneticPr fontId="3"/>
  </si>
  <si>
    <t>初期工数×15%</t>
    <rPh sb="0" eb="2">
      <t>ショキ</t>
    </rPh>
    <rPh sb="2" eb="4">
      <t>コウスウ</t>
    </rPh>
    <phoneticPr fontId="3"/>
  </si>
  <si>
    <t>パパママ応援ショップ保守費</t>
    <phoneticPr fontId="3"/>
  </si>
  <si>
    <t>パパママ応援ショップ月額保守費</t>
    <rPh sb="10" eb="12">
      <t>ガツガク</t>
    </rPh>
    <phoneticPr fontId="3"/>
  </si>
  <si>
    <t>ヶ月</t>
    <rPh sb="1" eb="2">
      <t>ゲツ</t>
    </rPh>
    <phoneticPr fontId="3"/>
  </si>
  <si>
    <t>情報配信機能</t>
    <rPh sb="0" eb="6">
      <t>ジョウホウハイシンキノウ</t>
    </rPh>
    <phoneticPr fontId="3"/>
  </si>
  <si>
    <t>情報配信機能オプション（メール転送機能）</t>
    <phoneticPr fontId="3"/>
  </si>
  <si>
    <t>自動応答機能（パパママ応援ショップ機能で必須）</t>
    <rPh sb="0" eb="4">
      <t>ジドウオウトウ</t>
    </rPh>
    <rPh sb="4" eb="6">
      <t>キノウ</t>
    </rPh>
    <rPh sb="11" eb="13">
      <t>オウエン</t>
    </rPh>
    <rPh sb="17" eb="19">
      <t>キノウ</t>
    </rPh>
    <rPh sb="20" eb="22">
      <t>ヒッス</t>
    </rPh>
    <phoneticPr fontId="13"/>
  </si>
  <si>
    <t>機器賃借費
（システム利用料）</t>
    <rPh sb="0" eb="2">
      <t>キキ</t>
    </rPh>
    <rPh sb="2" eb="4">
      <t>チンシャク</t>
    </rPh>
    <rPh sb="4" eb="5">
      <t>ヒ</t>
    </rPh>
    <rPh sb="11" eb="14">
      <t>リヨウリョウ</t>
    </rPh>
    <phoneticPr fontId="3"/>
  </si>
  <si>
    <t>50万人</t>
    <rPh sb="2" eb="4">
      <t>マンニン</t>
    </rPh>
    <phoneticPr fontId="3"/>
  </si>
  <si>
    <t>100万人</t>
    <rPh sb="3" eb="5">
      <t>マンニン</t>
    </rPh>
    <phoneticPr fontId="3"/>
  </si>
  <si>
    <t>200万人</t>
    <rPh sb="3" eb="5">
      <t>マンニン</t>
    </rPh>
    <phoneticPr fontId="3"/>
  </si>
  <si>
    <t>80万人
(設計上の想定)</t>
    <rPh sb="2" eb="4">
      <t>マンニン</t>
    </rPh>
    <rPh sb="6" eb="9">
      <t>セッケイジョウ</t>
    </rPh>
    <rPh sb="10" eb="12">
      <t>ソウテイ</t>
    </rPh>
    <phoneticPr fontId="3"/>
  </si>
  <si>
    <t>年度</t>
    <rPh sb="0" eb="2">
      <t>ネンド</t>
    </rPh>
    <phoneticPr fontId="13"/>
  </si>
  <si>
    <t>記入例</t>
    <rPh sb="0" eb="3">
      <t>キニュウレイ</t>
    </rPh>
    <phoneticPr fontId="3"/>
  </si>
  <si>
    <t>50GB</t>
    <phoneticPr fontId="3"/>
  </si>
  <si>
    <t>SSD容量</t>
    <rPh sb="3" eb="5">
      <t>ヨウリョウ</t>
    </rPh>
    <phoneticPr fontId="3"/>
  </si>
  <si>
    <t>事業者名</t>
    <rPh sb="0" eb="3">
      <t>ジギョウシャ</t>
    </rPh>
    <rPh sb="3" eb="4">
      <t>メイ</t>
    </rPh>
    <phoneticPr fontId="3"/>
  </si>
  <si>
    <t>1-1
人件費</t>
    <rPh sb="4" eb="7">
      <t>ジンケンヒ</t>
    </rPh>
    <phoneticPr fontId="3"/>
  </si>
  <si>
    <t>2.運用・保守</t>
    <rPh sb="2" eb="4">
      <t>ウンヨウ</t>
    </rPh>
    <rPh sb="5" eb="7">
      <t>ホシュ</t>
    </rPh>
    <phoneticPr fontId="3"/>
  </si>
  <si>
    <r>
      <rPr>
        <b/>
        <sz val="14"/>
        <color rgb="FFFF0000"/>
        <rFont val="ＭＳ Ｐゴシック"/>
        <family val="3"/>
        <charset val="128"/>
      </rPr>
      <t>構築・運用保守</t>
    </r>
    <r>
      <rPr>
        <b/>
        <sz val="10"/>
        <color rgb="FFFF0000"/>
        <rFont val="ＭＳ Ｐゴシック"/>
        <family val="3"/>
        <charset val="128"/>
      </rPr>
      <t xml:space="preserve">
</t>
    </r>
    <r>
      <rPr>
        <b/>
        <sz val="12"/>
        <color rgb="FFFF0000"/>
        <rFont val="ＭＳ Ｐゴシック"/>
        <family val="3"/>
        <charset val="128"/>
      </rPr>
      <t>（本調達の範囲）</t>
    </r>
    <rPh sb="0" eb="2">
      <t>コウチク</t>
    </rPh>
    <rPh sb="3" eb="5">
      <t>ウンヨウ</t>
    </rPh>
    <rPh sb="5" eb="7">
      <t>ホシュ</t>
    </rPh>
    <rPh sb="9" eb="12">
      <t>ホンチョウタツ</t>
    </rPh>
    <rPh sb="13" eb="15">
      <t>ハンイ</t>
    </rPh>
    <phoneticPr fontId="3"/>
  </si>
  <si>
    <t>1-3
その他</t>
    <rPh sb="6" eb="7">
      <t>タ</t>
    </rPh>
    <phoneticPr fontId="3"/>
  </si>
  <si>
    <t>2-1
人件費</t>
    <rPh sb="4" eb="7">
      <t>ジンケンヒ</t>
    </rPh>
    <phoneticPr fontId="3"/>
  </si>
  <si>
    <r>
      <t xml:space="preserve">1-2
物品費等
</t>
    </r>
    <r>
      <rPr>
        <b/>
        <sz val="11"/>
        <color rgb="FFFF0000"/>
        <rFont val="ＭＳ Ｐゴシック"/>
        <family val="3"/>
        <charset val="128"/>
      </rPr>
      <t>（リリースまでの</t>
    </r>
    <r>
      <rPr>
        <sz val="11"/>
        <rFont val="ＭＳ Ｐゴシック"/>
        <family val="3"/>
        <charset val="128"/>
      </rPr>
      <t>自治体向けLINEプログラム利用・クラウド利用等はこの欄に記載）
※2-2見積額と重複がないこと</t>
    </r>
    <rPh sb="4" eb="6">
      <t>ブッピン</t>
    </rPh>
    <rPh sb="6" eb="7">
      <t>ヒ</t>
    </rPh>
    <rPh sb="7" eb="8">
      <t>トウ</t>
    </rPh>
    <rPh sb="18" eb="21">
      <t>ジチタイ</t>
    </rPh>
    <rPh sb="21" eb="22">
      <t>ム</t>
    </rPh>
    <rPh sb="32" eb="34">
      <t>リヨウ</t>
    </rPh>
    <rPh sb="39" eb="41">
      <t>リヨウ</t>
    </rPh>
    <rPh sb="41" eb="42">
      <t>トウ</t>
    </rPh>
    <rPh sb="45" eb="46">
      <t>ラン</t>
    </rPh>
    <rPh sb="47" eb="49">
      <t>キサイ</t>
    </rPh>
    <rPh sb="56" eb="58">
      <t>ミツモリ</t>
    </rPh>
    <phoneticPr fontId="3"/>
  </si>
  <si>
    <r>
      <t xml:space="preserve">2-2
物品費等
</t>
    </r>
    <r>
      <rPr>
        <b/>
        <sz val="11"/>
        <color rgb="FFFF0000"/>
        <rFont val="ＭＳ Ｐゴシック"/>
        <family val="3"/>
        <charset val="128"/>
      </rPr>
      <t>（リリース後の</t>
    </r>
    <r>
      <rPr>
        <sz val="11"/>
        <rFont val="ＭＳ Ｐゴシック"/>
        <family val="3"/>
        <charset val="128"/>
      </rPr>
      <t>自治体向けLINEプログラム利用・クラウド利用等はこの欄に記載。）
※1-2見積額と重複がないこと</t>
    </r>
    <rPh sb="4" eb="6">
      <t>ブッピン</t>
    </rPh>
    <rPh sb="6" eb="7">
      <t>ヒ</t>
    </rPh>
    <rPh sb="7" eb="8">
      <t>トウ</t>
    </rPh>
    <rPh sb="15" eb="16">
      <t>ゴ</t>
    </rPh>
    <rPh sb="17" eb="20">
      <t>ジチタイ</t>
    </rPh>
    <rPh sb="44" eb="45">
      <t>ラン</t>
    </rPh>
    <rPh sb="46" eb="48">
      <t>キサイ</t>
    </rPh>
    <rPh sb="56" eb="58">
      <t>ミツモリ</t>
    </rPh>
    <phoneticPr fontId="3"/>
  </si>
  <si>
    <r>
      <t>自治体向けパッケージ月額利用料</t>
    </r>
    <r>
      <rPr>
        <sz val="10"/>
        <color rgb="FFFF0000"/>
        <rFont val="ＭＳ Ｐゴシック"/>
        <family val="3"/>
        <charset val="128"/>
      </rPr>
      <t>（R4～R6年度）</t>
    </r>
    <rPh sb="0" eb="3">
      <t>ジチタイ</t>
    </rPh>
    <rPh sb="3" eb="4">
      <t>ム</t>
    </rPh>
    <rPh sb="10" eb="12">
      <t>ゲツガク</t>
    </rPh>
    <rPh sb="12" eb="15">
      <t>リヨウリョウ</t>
    </rPh>
    <rPh sb="21" eb="23">
      <t>ネンド</t>
    </rPh>
    <phoneticPr fontId="3"/>
  </si>
  <si>
    <r>
      <t>自治体向けパッケージ月額利用料</t>
    </r>
    <r>
      <rPr>
        <sz val="10"/>
        <color rgb="FFFF0000"/>
        <rFont val="ＭＳ Ｐゴシック"/>
        <family val="3"/>
        <charset val="128"/>
      </rPr>
      <t>（R7年度）</t>
    </r>
    <rPh sb="0" eb="3">
      <t>ジチタイ</t>
    </rPh>
    <rPh sb="3" eb="4">
      <t>ム</t>
    </rPh>
    <rPh sb="10" eb="12">
      <t>ゲツガク</t>
    </rPh>
    <rPh sb="12" eb="15">
      <t>リヨウリョウ</t>
    </rPh>
    <rPh sb="18" eb="20">
      <t>ネンド</t>
    </rPh>
    <phoneticPr fontId="3"/>
  </si>
  <si>
    <t>友だち数⇒</t>
    <rPh sb="0" eb="1">
      <t>トモ</t>
    </rPh>
    <rPh sb="3" eb="4">
      <t>スウ</t>
    </rPh>
    <phoneticPr fontId="3"/>
  </si>
  <si>
    <t>1　構築費見積額（リリース前）　計</t>
    <rPh sb="2" eb="4">
      <t>コウチク</t>
    </rPh>
    <rPh sb="4" eb="5">
      <t>ヒ</t>
    </rPh>
    <rPh sb="5" eb="7">
      <t>ミツモリ</t>
    </rPh>
    <rPh sb="7" eb="8">
      <t>ガク</t>
    </rPh>
    <rPh sb="13" eb="14">
      <t>マエ</t>
    </rPh>
    <rPh sb="16" eb="17">
      <t>ケイ</t>
    </rPh>
    <phoneticPr fontId="3"/>
  </si>
  <si>
    <t>※年度により単価が変わる場合、行数を追加し各年度ごとに内訳が分かるよう記載すること。</t>
    <phoneticPr fontId="3"/>
  </si>
  <si>
    <t>　●赤枠内に見積金額が反映されるよう、各欄（列C～列M）に記入してください。該当項目がない場合は行列を追加するなどして工夫して記載してください。</t>
    <rPh sb="2" eb="3">
      <t>アカ</t>
    </rPh>
    <rPh sb="3" eb="4">
      <t>ワク</t>
    </rPh>
    <rPh sb="4" eb="5">
      <t>ナイ</t>
    </rPh>
    <rPh sb="6" eb="8">
      <t>ミツモリ</t>
    </rPh>
    <rPh sb="8" eb="10">
      <t>キンガク</t>
    </rPh>
    <rPh sb="11" eb="13">
      <t>ハンエイ</t>
    </rPh>
    <rPh sb="19" eb="21">
      <t>カクラン</t>
    </rPh>
    <rPh sb="22" eb="23">
      <t>レツ</t>
    </rPh>
    <rPh sb="25" eb="26">
      <t>レツ</t>
    </rPh>
    <rPh sb="29" eb="31">
      <t>キニュウ</t>
    </rPh>
    <rPh sb="38" eb="40">
      <t>ガイトウ</t>
    </rPh>
    <rPh sb="40" eb="42">
      <t>コウモク</t>
    </rPh>
    <rPh sb="45" eb="47">
      <t>バアイ</t>
    </rPh>
    <rPh sb="48" eb="50">
      <t>ギョウレツ</t>
    </rPh>
    <rPh sb="51" eb="53">
      <t>ツイカ</t>
    </rPh>
    <rPh sb="59" eb="61">
      <t>クフウ</t>
    </rPh>
    <rPh sb="63" eb="65">
      <t>キサイ</t>
    </rPh>
    <phoneticPr fontId="3"/>
  </si>
  <si>
    <t>クラウド利用料</t>
    <rPh sb="4" eb="6">
      <t>リヨウ</t>
    </rPh>
    <rPh sb="6" eb="7">
      <t>リョウ</t>
    </rPh>
    <phoneticPr fontId="3"/>
  </si>
  <si>
    <t>AWS（EC2,Cloudwatch・・・)</t>
    <phoneticPr fontId="3"/>
  </si>
  <si>
    <t>２　運用・保守費見積額（リリース後）　計</t>
    <rPh sb="19" eb="20">
      <t>ケイ</t>
    </rPh>
    <phoneticPr fontId="3"/>
  </si>
  <si>
    <r>
      <rPr>
        <b/>
        <sz val="14"/>
        <rFont val="ＭＳ Ｐゴシック"/>
        <family val="3"/>
        <charset val="128"/>
      </rPr>
      <t>年間運用・保守費（本調達の範囲外）</t>
    </r>
    <r>
      <rPr>
        <sz val="14"/>
        <rFont val="ＭＳ Ｐゴシック"/>
        <family val="3"/>
        <charset val="128"/>
      </rPr>
      <t xml:space="preserve">
</t>
    </r>
    <r>
      <rPr>
        <sz val="11"/>
        <rFont val="ＭＳ Ｐゴシック"/>
        <family val="3"/>
        <charset val="128"/>
      </rPr>
      <t>※提供金額(列L)×12月</t>
    </r>
    <rPh sb="0" eb="2">
      <t>ネンカン</t>
    </rPh>
    <rPh sb="9" eb="10">
      <t>ホン</t>
    </rPh>
    <rPh sb="10" eb="12">
      <t>チョウタツ</t>
    </rPh>
    <rPh sb="13" eb="15">
      <t>ハンイ</t>
    </rPh>
    <rPh sb="15" eb="16">
      <t>ガイ</t>
    </rPh>
    <rPh sb="19" eb="21">
      <t>テイキョウ</t>
    </rPh>
    <rPh sb="21" eb="23">
      <t>キンガク</t>
    </rPh>
    <rPh sb="24" eb="25">
      <t>レツ</t>
    </rPh>
    <rPh sb="30" eb="31">
      <t>ツキ</t>
    </rPh>
    <phoneticPr fontId="3"/>
  </si>
  <si>
    <t>単位：円（税抜）</t>
    <rPh sb="0" eb="2">
      <t>タンイ</t>
    </rPh>
    <rPh sb="3" eb="4">
      <t>エン</t>
    </rPh>
    <rPh sb="5" eb="7">
      <t>ゼイヌキ</t>
    </rPh>
    <phoneticPr fontId="3"/>
  </si>
  <si>
    <t>※工数（列F)×提供人日単価(列I)</t>
    <rPh sb="1" eb="3">
      <t>コウスウ</t>
    </rPh>
    <rPh sb="4" eb="5">
      <t>レツ</t>
    </rPh>
    <rPh sb="8" eb="10">
      <t>テイキョウ</t>
    </rPh>
    <rPh sb="10" eb="11">
      <t>ジン</t>
    </rPh>
    <rPh sb="11" eb="12">
      <t>ニチ</t>
    </rPh>
    <rPh sb="12" eb="14">
      <t>タンカ</t>
    </rPh>
    <phoneticPr fontId="3"/>
  </si>
  <si>
    <t>　●表中には計算式が組んであります。適宜、不要分は削除・必要分を追加し、計算誤りの生じないよう注意してください。</t>
    <rPh sb="2" eb="4">
      <t>ヒョウチュウ</t>
    </rPh>
    <rPh sb="6" eb="9">
      <t>ケイサンシキ</t>
    </rPh>
    <rPh sb="10" eb="11">
      <t>ク</t>
    </rPh>
    <rPh sb="18" eb="20">
      <t>テキギ</t>
    </rPh>
    <rPh sb="21" eb="23">
      <t>フヨウ</t>
    </rPh>
    <rPh sb="23" eb="24">
      <t>ブン</t>
    </rPh>
    <rPh sb="25" eb="27">
      <t>サクジョ</t>
    </rPh>
    <rPh sb="28" eb="30">
      <t>ヒツヨウ</t>
    </rPh>
    <rPh sb="30" eb="31">
      <t>ブン</t>
    </rPh>
    <rPh sb="32" eb="34">
      <t>ツイカ</t>
    </rPh>
    <rPh sb="36" eb="38">
      <t>ケイサン</t>
    </rPh>
    <rPh sb="38" eb="39">
      <t>アヤマ</t>
    </rPh>
    <rPh sb="41" eb="42">
      <t>ショウ</t>
    </rPh>
    <rPh sb="47" eb="49">
      <t>チュウイ</t>
    </rPh>
    <phoneticPr fontId="3"/>
  </si>
  <si>
    <t>　●任意様式の見積書の内訳を以下に記載してください。任意様式で見積もった金額と</t>
    <rPh sb="2" eb="4">
      <t>ニンイ</t>
    </rPh>
    <rPh sb="4" eb="6">
      <t>ヨウシキ</t>
    </rPh>
    <rPh sb="7" eb="10">
      <t>ミツモリショ</t>
    </rPh>
    <rPh sb="11" eb="13">
      <t>ウチワケ</t>
    </rPh>
    <rPh sb="14" eb="16">
      <t>イカ</t>
    </rPh>
    <rPh sb="17" eb="19">
      <t>キサイ</t>
    </rPh>
    <phoneticPr fontId="3"/>
  </si>
  <si>
    <t>見積額合計（消費税含む）</t>
    <rPh sb="0" eb="2">
      <t>ミツモリ</t>
    </rPh>
    <rPh sb="2" eb="3">
      <t>ガク</t>
    </rPh>
    <rPh sb="3" eb="5">
      <t>ゴウケイ</t>
    </rPh>
    <rPh sb="6" eb="9">
      <t>ショウヒゼイ</t>
    </rPh>
    <rPh sb="9" eb="10">
      <t>フク</t>
    </rPh>
    <phoneticPr fontId="3"/>
  </si>
  <si>
    <t>①開発費用見積額（リリース前）</t>
    <rPh sb="1" eb="3">
      <t>カイハツ</t>
    </rPh>
    <rPh sb="3" eb="5">
      <t>ヒヨウ</t>
    </rPh>
    <rPh sb="5" eb="7">
      <t>ミツモリ</t>
    </rPh>
    <rPh sb="7" eb="8">
      <t>ガク</t>
    </rPh>
    <rPh sb="13" eb="14">
      <t>マエ</t>
    </rPh>
    <phoneticPr fontId="3"/>
  </si>
  <si>
    <t>1.開発</t>
    <rPh sb="2" eb="4">
      <t>カイハツ</t>
    </rPh>
    <phoneticPr fontId="3"/>
  </si>
  <si>
    <r>
      <rPr>
        <b/>
        <sz val="12"/>
        <color rgb="FFFF0000"/>
        <rFont val="ＭＳ Ｐゴシック"/>
        <family val="3"/>
        <charset val="128"/>
      </rPr>
      <t>最低1か月の見積額</t>
    </r>
    <r>
      <rPr>
        <b/>
        <sz val="10"/>
        <color rgb="FFFF0000"/>
        <rFont val="ＭＳ Ｐゴシック"/>
        <family val="3"/>
        <charset val="128"/>
      </rPr>
      <t xml:space="preserve">
</t>
    </r>
    <r>
      <rPr>
        <b/>
        <sz val="12"/>
        <color rgb="FFFF0000"/>
        <rFont val="ＭＳ Ｐゴシック"/>
        <family val="3"/>
        <charset val="128"/>
      </rPr>
      <t>（本調達の範囲）</t>
    </r>
    <rPh sb="0" eb="2">
      <t>サイテイ</t>
    </rPh>
    <rPh sb="4" eb="5">
      <t>ゲツ</t>
    </rPh>
    <rPh sb="6" eb="8">
      <t>ミツモリ</t>
    </rPh>
    <rPh sb="8" eb="9">
      <t>ガク</t>
    </rPh>
    <rPh sb="11" eb="14">
      <t>ホンチョウタツ</t>
    </rPh>
    <rPh sb="15" eb="17">
      <t>ハンイ</t>
    </rPh>
    <phoneticPr fontId="3"/>
  </si>
  <si>
    <t>2か月以上の場合、月数を変更⇒</t>
    <rPh sb="2" eb="5">
      <t>ゲツイジョウ</t>
    </rPh>
    <rPh sb="6" eb="8">
      <t>バアイ</t>
    </rPh>
    <rPh sb="9" eb="11">
      <t>ツキスウ</t>
    </rPh>
    <rPh sb="12" eb="14">
      <t>ヘンコウ</t>
    </rPh>
    <phoneticPr fontId="3"/>
  </si>
  <si>
    <t>提供金額(列L)×12か月</t>
    <rPh sb="0" eb="2">
      <t>テイキョウ</t>
    </rPh>
    <rPh sb="2" eb="4">
      <t>キンガク</t>
    </rPh>
    <rPh sb="5" eb="6">
      <t>レツ</t>
    </rPh>
    <rPh sb="12" eb="13">
      <t>ゲツ</t>
    </rPh>
    <phoneticPr fontId="3"/>
  </si>
  <si>
    <t>本調達に係る見積額</t>
    <phoneticPr fontId="3"/>
  </si>
  <si>
    <t>①構築費、②運用・保守費計</t>
    <rPh sb="1" eb="3">
      <t>コウチク</t>
    </rPh>
    <rPh sb="3" eb="4">
      <t>ヒ</t>
    </rPh>
    <rPh sb="6" eb="8">
      <t>ウンヨウ</t>
    </rPh>
    <rPh sb="9" eb="11">
      <t>ホシュ</t>
    </rPh>
    <rPh sb="11" eb="12">
      <t>ヒ</t>
    </rPh>
    <rPh sb="12" eb="13">
      <t>ケイ</t>
    </rPh>
    <phoneticPr fontId="3"/>
  </si>
  <si>
    <t>↑本調達範囲外・別途契約する③運用・保守費用となる。</t>
    <rPh sb="1" eb="2">
      <t>ホン</t>
    </rPh>
    <rPh sb="2" eb="4">
      <t>チョウタツ</t>
    </rPh>
    <rPh sb="4" eb="6">
      <t>ハンイ</t>
    </rPh>
    <rPh sb="6" eb="7">
      <t>ガイ</t>
    </rPh>
    <rPh sb="8" eb="10">
      <t>ベット</t>
    </rPh>
    <rPh sb="10" eb="12">
      <t>ケイヤク</t>
    </rPh>
    <rPh sb="15" eb="17">
      <t>ウンヨウ</t>
    </rPh>
    <rPh sb="18" eb="20">
      <t>ホシュ</t>
    </rPh>
    <rPh sb="20" eb="22">
      <t>ヒヨウ</t>
    </rPh>
    <phoneticPr fontId="3"/>
  </si>
  <si>
    <t>株式会社埼玉県</t>
    <rPh sb="0" eb="4">
      <t>カブシキガイシャ</t>
    </rPh>
    <rPh sb="6" eb="7">
      <t>ケン</t>
    </rPh>
    <phoneticPr fontId="3"/>
  </si>
  <si>
    <t>概算見積書（業務名：埼玉県LINE公式アカウント機能構築業務）</t>
    <rPh sb="0" eb="2">
      <t>ガイサン</t>
    </rPh>
    <rPh sb="2" eb="4">
      <t>ミツモリ</t>
    </rPh>
    <rPh sb="4" eb="5">
      <t>ショ</t>
    </rPh>
    <rPh sb="6" eb="9">
      <t>ギョウムメイ</t>
    </rPh>
    <phoneticPr fontId="3"/>
  </si>
  <si>
    <t>１年目
（設計上の友達数80万）</t>
    <rPh sb="1" eb="3">
      <t>ネンメ</t>
    </rPh>
    <rPh sb="5" eb="8">
      <t>セッケイジョウ</t>
    </rPh>
    <rPh sb="9" eb="12">
      <t>トモダチスウ</t>
    </rPh>
    <rPh sb="14" eb="15">
      <t>マン</t>
    </rPh>
    <phoneticPr fontId="3"/>
  </si>
  <si>
    <t>２年目
（友達数100万）</t>
    <rPh sb="1" eb="3">
      <t>ネンメ</t>
    </rPh>
    <rPh sb="5" eb="8">
      <t>トモダチスウ</t>
    </rPh>
    <rPh sb="11" eb="12">
      <t>マン</t>
    </rPh>
    <phoneticPr fontId="3"/>
  </si>
  <si>
    <t>３年目
（友達数200万）</t>
    <rPh sb="1" eb="3">
      <t>ネンメ</t>
    </rPh>
    <rPh sb="5" eb="8">
      <t>トモダチスウ</t>
    </rPh>
    <rPh sb="11" eb="12">
      <t>マン</t>
    </rPh>
    <phoneticPr fontId="3"/>
  </si>
  <si>
    <t>※２年目・３年目の欄は、友達数増加に伴いサーバスペックの増大が必要な場合、具体的なスペックを記入すること。不要な場合は「同上」と記入すること。</t>
    <rPh sb="2" eb="4">
      <t>ネンメ</t>
    </rPh>
    <rPh sb="6" eb="8">
      <t>ネンメ</t>
    </rPh>
    <rPh sb="9" eb="10">
      <t>ラン</t>
    </rPh>
    <rPh sb="12" eb="15">
      <t>トモダチスウ</t>
    </rPh>
    <rPh sb="15" eb="17">
      <t>ゾウカ</t>
    </rPh>
    <rPh sb="18" eb="19">
      <t>トモナ</t>
    </rPh>
    <rPh sb="28" eb="30">
      <t>ゾウダイ</t>
    </rPh>
    <rPh sb="31" eb="33">
      <t>ヒツヨウ</t>
    </rPh>
    <rPh sb="34" eb="36">
      <t>バアイ</t>
    </rPh>
    <rPh sb="37" eb="40">
      <t>グタイテキ</t>
    </rPh>
    <rPh sb="46" eb="48">
      <t>キニュウ</t>
    </rPh>
    <rPh sb="53" eb="55">
      <t>フヨウ</t>
    </rPh>
    <rPh sb="56" eb="58">
      <t>バアイ</t>
    </rPh>
    <rPh sb="60" eb="62">
      <t>ドウジョウ</t>
    </rPh>
    <rPh sb="64" eb="66">
      <t>キニュウ</t>
    </rPh>
    <phoneticPr fontId="3"/>
  </si>
  <si>
    <t>1年目</t>
    <rPh sb="1" eb="3">
      <t>ネンメ</t>
    </rPh>
    <phoneticPr fontId="3"/>
  </si>
  <si>
    <t>２年目</t>
    <rPh sb="1" eb="3">
      <t>ネンメ</t>
    </rPh>
    <phoneticPr fontId="3"/>
  </si>
  <si>
    <t>３年目</t>
    <rPh sb="1" eb="3">
      <t>ネンメ</t>
    </rPh>
    <phoneticPr fontId="3"/>
  </si>
  <si>
    <t>合計</t>
  </si>
  <si>
    <t>合計</t>
    <phoneticPr fontId="3"/>
  </si>
  <si>
    <t>②運用・保守費見積額（リリース後）</t>
    <rPh sb="1" eb="3">
      <t>ウンヨウ</t>
    </rPh>
    <rPh sb="4" eb="6">
      <t>ホシュ</t>
    </rPh>
    <rPh sb="6" eb="7">
      <t>ヒ</t>
    </rPh>
    <rPh sb="7" eb="9">
      <t>ミツモリ</t>
    </rPh>
    <rPh sb="9" eb="10">
      <t>ガク</t>
    </rPh>
    <rPh sb="15" eb="16">
      <t>ゴ</t>
    </rPh>
    <phoneticPr fontId="3"/>
  </si>
  <si>
    <t>↑別途提出する見積書と金額を一致させること。ただし、提案事項14②に基づき本調達外提案に係る費用を記載する場合は、その分追加した金額となる。</t>
    <rPh sb="1" eb="5">
      <t>ベットテイシュツ</t>
    </rPh>
    <rPh sb="7" eb="10">
      <t>ミツモリショ</t>
    </rPh>
    <rPh sb="11" eb="13">
      <t>キンガク</t>
    </rPh>
    <rPh sb="14" eb="16">
      <t>イッチ</t>
    </rPh>
    <rPh sb="26" eb="28">
      <t>テイアン</t>
    </rPh>
    <rPh sb="28" eb="30">
      <t>ジコウ</t>
    </rPh>
    <rPh sb="34" eb="35">
      <t>モト</t>
    </rPh>
    <rPh sb="37" eb="38">
      <t>ホン</t>
    </rPh>
    <rPh sb="38" eb="40">
      <t>チョウタツ</t>
    </rPh>
    <rPh sb="40" eb="41">
      <t>ガイ</t>
    </rPh>
    <rPh sb="41" eb="43">
      <t>テイアン</t>
    </rPh>
    <rPh sb="44" eb="45">
      <t>カカ</t>
    </rPh>
    <rPh sb="46" eb="48">
      <t>ヒヨウ</t>
    </rPh>
    <rPh sb="49" eb="51">
      <t>キサイ</t>
    </rPh>
    <rPh sb="53" eb="55">
      <t>バアイ</t>
    </rPh>
    <rPh sb="59" eb="60">
      <t>ブン</t>
    </rPh>
    <rPh sb="60" eb="62">
      <t>ツイカ</t>
    </rPh>
    <rPh sb="64" eb="66">
      <t>キンガク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</si>
</sst>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0_ "/>
    <numFmt numFmtId="177" formatCode="&quot;¥&quot;#,##0_);[Red]\(&quot;¥&quot;#,##0\)"/>
    <numFmt numFmtId="178" formatCode="&quot;令&quot;&quot;和&quot;#&quot;年&quot;&quot;度&quot;"/>
    <numFmt numFmtId="179" formatCode="#&quot;か月分&quot;"/>
  </numFmts>
  <fonts count="25"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b/>
      <sz val="10"/>
      <name val="ＭＳ Ｐゴシック"/>
      <family val="3"/>
      <charset val="128"/>
    </font>
    <font>
      <b/>
      <sz val="14"/>
      <name val="ＭＳ Ｐゴシック"/>
      <family val="3"/>
      <charset val="128"/>
    </font>
    <font>
      <b/>
      <sz val="16"/>
      <name val="ＭＳ Ｐゴシック"/>
      <family val="3"/>
      <charset val="128"/>
    </font>
    <font>
      <strike/>
      <sz val="10"/>
      <name val="ＭＳ Ｐゴシック"/>
      <family val="3"/>
      <charset val="128"/>
    </font>
    <font>
      <sz val="12"/>
      <name val="ＭＳ Ｐゴシック"/>
      <family val="3"/>
      <charset val="128"/>
    </font>
    <font>
      <sz val="11"/>
      <color theme="1"/>
      <name val="ＭＳ Ｐゴシック"/>
      <family val="2"/>
      <charset val="128"/>
      <scheme val="minor"/>
    </font>
    <font>
      <sz val="11"/>
      <name val="ＭＳ Ｐゴシック"/>
      <family val="3"/>
      <charset val="128"/>
      <scheme val="minor"/>
    </font>
    <font>
      <sz val="16"/>
      <name val="ＭＳ Ｐゴシック"/>
      <family val="3"/>
      <charset val="128"/>
      <scheme val="minor"/>
    </font>
    <font>
      <sz val="6"/>
      <name val="ＭＳ Ｐゴシック"/>
      <family val="2"/>
      <charset val="128"/>
      <scheme val="minor"/>
    </font>
    <font>
      <b/>
      <sz val="11"/>
      <name val="ＭＳ Ｐゴシック"/>
      <family val="3"/>
      <charset val="128"/>
      <scheme val="minor"/>
    </font>
    <font>
      <sz val="10"/>
      <name val="ＭＳ Ｐゴシック"/>
      <family val="3"/>
      <charset val="128"/>
      <scheme val="minor"/>
    </font>
    <font>
      <sz val="9"/>
      <name val="ＭＳ Ｐゴシック"/>
      <family val="3"/>
      <charset val="128"/>
      <scheme val="minor"/>
    </font>
    <font>
      <sz val="6"/>
      <name val="Meiryo UI"/>
      <family val="2"/>
      <charset val="128"/>
    </font>
    <font>
      <sz val="14"/>
      <name val="ＭＳ Ｐゴシック"/>
      <family val="3"/>
      <charset val="128"/>
    </font>
    <font>
      <b/>
      <sz val="14"/>
      <color rgb="FFFF0000"/>
      <name val="ＭＳ Ｐゴシック"/>
      <family val="3"/>
      <charset val="128"/>
    </font>
    <font>
      <b/>
      <sz val="10"/>
      <color rgb="FFFF0000"/>
      <name val="ＭＳ Ｐゴシック"/>
      <family val="3"/>
      <charset val="128"/>
    </font>
    <font>
      <b/>
      <sz val="12"/>
      <color rgb="FFFF0000"/>
      <name val="ＭＳ Ｐゴシック"/>
      <family val="3"/>
      <charset val="128"/>
    </font>
    <font>
      <b/>
      <sz val="11"/>
      <color rgb="FFFF0000"/>
      <name val="ＭＳ Ｐゴシック"/>
      <family val="3"/>
      <charset val="128"/>
    </font>
    <font>
      <sz val="10"/>
      <color rgb="FFFF0000"/>
      <name val="ＭＳ Ｐゴシック"/>
      <family val="3"/>
      <charset val="128"/>
    </font>
    <font>
      <b/>
      <sz val="16"/>
      <color rgb="FFFF0000"/>
      <name val="ＭＳ Ｐゴシック"/>
      <family val="3"/>
      <charset val="128"/>
    </font>
  </fonts>
  <fills count="17">
    <fill>
      <patternFill patternType="none"/>
    </fill>
    <fill>
      <patternFill patternType="gray125"/>
    </fill>
    <fill>
      <patternFill patternType="solid">
        <fgColor indexed="44"/>
        <bgColor indexed="64"/>
      </patternFill>
    </fill>
    <fill>
      <patternFill patternType="solid">
        <fgColor indexed="43"/>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41"/>
        <bgColor indexed="64"/>
      </patternFill>
    </fill>
    <fill>
      <patternFill patternType="solid">
        <fgColor indexed="47"/>
        <bgColor indexed="64"/>
      </patternFill>
    </fill>
    <fill>
      <patternFill patternType="solid">
        <fgColor indexed="9"/>
        <bgColor indexed="64"/>
      </patternFill>
    </fill>
    <fill>
      <patternFill patternType="solid">
        <fgColor rgb="FFFFFF00"/>
        <bgColor indexed="64"/>
      </patternFill>
    </fill>
    <fill>
      <patternFill patternType="solid">
        <fgColor rgb="FFFFFF99"/>
        <bgColor indexed="64"/>
      </patternFill>
    </fill>
    <fill>
      <patternFill patternType="solid">
        <fgColor theme="0" tint="-0.249977111117893"/>
        <bgColor indexed="64"/>
      </patternFill>
    </fill>
    <fill>
      <patternFill patternType="solid">
        <fgColor theme="0"/>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4" tint="0.79998168889431442"/>
        <bgColor indexed="64"/>
      </patternFill>
    </fill>
  </fills>
  <borders count="60">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ck">
        <color rgb="FFFF0000"/>
      </left>
      <right style="thick">
        <color rgb="FFFF0000"/>
      </right>
      <top style="thin">
        <color indexed="64"/>
      </top>
      <bottom style="thin">
        <color indexed="64"/>
      </bottom>
      <diagonal/>
    </border>
    <border>
      <left style="thick">
        <color rgb="FFFF0000"/>
      </left>
      <right style="thick">
        <color rgb="FFFF0000"/>
      </right>
      <top style="thick">
        <color rgb="FFFF0000"/>
      </top>
      <bottom/>
      <diagonal/>
    </border>
    <border>
      <left style="thick">
        <color rgb="FFFF0000"/>
      </left>
      <right/>
      <top style="thin">
        <color auto="1"/>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ck">
        <color rgb="FFFF0000"/>
      </left>
      <right style="thick">
        <color rgb="FFFF0000"/>
      </right>
      <top style="thin">
        <color indexed="64"/>
      </top>
      <bottom/>
      <diagonal/>
    </border>
    <border>
      <left style="thick">
        <color rgb="FFFF0000"/>
      </left>
      <right style="thick">
        <color rgb="FFFF0000"/>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ck">
        <color rgb="FFFF0000"/>
      </left>
      <right style="thick">
        <color rgb="FFFF0000"/>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ck">
        <color rgb="FFFF0000"/>
      </left>
      <right style="thick">
        <color rgb="FFFF0000"/>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ck">
        <color rgb="FFFF0000"/>
      </left>
      <right style="thick">
        <color rgb="FFFF0000"/>
      </right>
      <top style="medium">
        <color indexed="64"/>
      </top>
      <bottom style="thick">
        <color rgb="FFFF0000"/>
      </bottom>
      <diagonal/>
    </border>
    <border>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ck">
        <color rgb="FFFF0000"/>
      </right>
      <top/>
      <bottom style="medium">
        <color indexed="64"/>
      </bottom>
      <diagonal/>
    </border>
    <border>
      <left/>
      <right style="thick">
        <color rgb="FFFF0000"/>
      </right>
      <top/>
      <bottom/>
      <diagonal/>
    </border>
    <border>
      <left style="thick">
        <color rgb="FFFF0000"/>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ck">
        <color rgb="FFFF0000"/>
      </left>
      <right/>
      <top style="thick">
        <color rgb="FFFF0000"/>
      </top>
      <bottom style="thin">
        <color indexed="64"/>
      </bottom>
      <diagonal/>
    </border>
    <border>
      <left/>
      <right/>
      <top style="thick">
        <color rgb="FFFF0000"/>
      </top>
      <bottom style="thin">
        <color indexed="64"/>
      </bottom>
      <diagonal/>
    </border>
    <border>
      <left style="thick">
        <color rgb="FFFF0000"/>
      </left>
      <right/>
      <top style="thin">
        <color indexed="64"/>
      </top>
      <bottom style="thick">
        <color rgb="FFFF0000"/>
      </bottom>
      <diagonal/>
    </border>
    <border>
      <left/>
      <right/>
      <top style="thin">
        <color indexed="64"/>
      </top>
      <bottom style="thick">
        <color rgb="FFFF0000"/>
      </bottom>
      <diagonal/>
    </border>
    <border>
      <left style="thin">
        <color rgb="FFFF0000"/>
      </left>
      <right style="thick">
        <color rgb="FFFF0000"/>
      </right>
      <top style="thick">
        <color rgb="FFFF0000"/>
      </top>
      <bottom style="thin">
        <color indexed="64"/>
      </bottom>
      <diagonal/>
    </border>
    <border>
      <left style="thin">
        <color rgb="FFFF0000"/>
      </left>
      <right style="thick">
        <color rgb="FFFF0000"/>
      </right>
      <top style="thin">
        <color indexed="64"/>
      </top>
      <bottom style="thin">
        <color indexed="64"/>
      </bottom>
      <diagonal/>
    </border>
    <border>
      <left style="thin">
        <color rgb="FFFF0000"/>
      </left>
      <right style="thick">
        <color rgb="FFFF0000"/>
      </right>
      <top style="thin">
        <color indexed="64"/>
      </top>
      <bottom style="thick">
        <color rgb="FFFF0000"/>
      </bottom>
      <diagonal/>
    </border>
  </borders>
  <cellStyleXfs count="3">
    <xf numFmtId="0" fontId="0" fillId="0" borderId="0"/>
    <xf numFmtId="6" fontId="2" fillId="0" borderId="0" applyFont="0" applyFill="0" applyBorder="0" applyAlignment="0" applyProtection="0"/>
    <xf numFmtId="0" fontId="10" fillId="0" borderId="0">
      <alignment vertical="center"/>
    </xf>
  </cellStyleXfs>
  <cellXfs count="265">
    <xf numFmtId="0" fontId="0" fillId="0" borderId="0" xfId="0"/>
    <xf numFmtId="0" fontId="4" fillId="0" borderId="0" xfId="0" applyFont="1"/>
    <xf numFmtId="0" fontId="4" fillId="0" borderId="0" xfId="0" applyFont="1" applyAlignment="1">
      <alignment horizontal="right"/>
    </xf>
    <xf numFmtId="0" fontId="4" fillId="0" borderId="0" xfId="0" applyFont="1" applyAlignment="1">
      <alignment vertical="center"/>
    </xf>
    <xf numFmtId="6" fontId="4" fillId="0" borderId="3" xfId="1" applyFont="1" applyBorder="1" applyAlignment="1">
      <alignment vertical="center"/>
    </xf>
    <xf numFmtId="6" fontId="5" fillId="3" borderId="3" xfId="1" applyFont="1" applyFill="1" applyBorder="1" applyAlignment="1">
      <alignment vertical="center"/>
    </xf>
    <xf numFmtId="0" fontId="4" fillId="4" borderId="3" xfId="0" quotePrefix="1" applyFont="1" applyFill="1" applyBorder="1" applyAlignment="1">
      <alignment horizontal="center" vertical="center" wrapText="1"/>
    </xf>
    <xf numFmtId="0" fontId="1" fillId="0" borderId="0" xfId="0" applyFont="1" applyAlignment="1">
      <alignment horizontal="right"/>
    </xf>
    <xf numFmtId="58" fontId="1" fillId="0" borderId="0" xfId="0" applyNumberFormat="1" applyFont="1" applyAlignment="1">
      <alignment horizontal="left"/>
    </xf>
    <xf numFmtId="0" fontId="4" fillId="0" borderId="0" xfId="0" applyFont="1" applyAlignment="1">
      <alignment shrinkToFit="1"/>
    </xf>
    <xf numFmtId="0" fontId="4" fillId="4" borderId="3" xfId="0" applyFont="1" applyFill="1" applyBorder="1" applyAlignment="1">
      <alignment horizontal="center" vertical="center" shrinkToFit="1"/>
    </xf>
    <xf numFmtId="0" fontId="4" fillId="0" borderId="3" xfId="0" applyFont="1" applyBorder="1" applyAlignment="1">
      <alignment vertical="center" shrinkToFit="1"/>
    </xf>
    <xf numFmtId="0" fontId="4" fillId="0" borderId="0" xfId="0" applyFont="1" applyAlignment="1">
      <alignment vertical="center" shrinkToFit="1"/>
    </xf>
    <xf numFmtId="0" fontId="8" fillId="0" borderId="3" xfId="0" applyFont="1" applyBorder="1" applyAlignment="1">
      <alignment vertical="center" shrinkToFit="1"/>
    </xf>
    <xf numFmtId="0" fontId="4" fillId="9" borderId="3" xfId="0" applyFont="1" applyFill="1" applyBorder="1" applyAlignment="1">
      <alignment vertical="center" shrinkToFit="1"/>
    </xf>
    <xf numFmtId="0" fontId="4" fillId="0" borderId="1" xfId="0" applyFont="1" applyBorder="1" applyAlignment="1">
      <alignment vertical="center" shrinkToFit="1"/>
    </xf>
    <xf numFmtId="0" fontId="7" fillId="0" borderId="0" xfId="0" applyFont="1" applyAlignment="1">
      <alignment shrinkToFit="1"/>
    </xf>
    <xf numFmtId="0" fontId="7" fillId="0" borderId="0" xfId="0" applyFont="1" applyAlignment="1">
      <alignment horizontal="right" shrinkToFit="1"/>
    </xf>
    <xf numFmtId="0" fontId="4" fillId="4" borderId="4"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6" borderId="3" xfId="0" applyFont="1" applyFill="1" applyBorder="1" applyAlignment="1">
      <alignment horizontal="center" vertical="center" shrinkToFit="1"/>
    </xf>
    <xf numFmtId="0" fontId="4" fillId="7" borderId="3" xfId="0" applyFont="1" applyFill="1" applyBorder="1" applyAlignment="1">
      <alignment horizontal="center" vertical="center" shrinkToFit="1"/>
    </xf>
    <xf numFmtId="178" fontId="4" fillId="5" borderId="3" xfId="0" applyNumberFormat="1" applyFont="1" applyFill="1" applyBorder="1" applyAlignment="1">
      <alignment horizontal="center" vertical="center" shrinkToFit="1"/>
    </xf>
    <xf numFmtId="176" fontId="4" fillId="0" borderId="3" xfId="0" applyNumberFormat="1" applyFont="1" applyBorder="1" applyAlignment="1">
      <alignment vertical="center" shrinkToFit="1"/>
    </xf>
    <xf numFmtId="6" fontId="4" fillId="0" borderId="3" xfId="1" applyFont="1" applyBorder="1" applyAlignment="1">
      <alignment vertical="center" shrinkToFit="1"/>
    </xf>
    <xf numFmtId="6" fontId="4" fillId="6" borderId="3" xfId="1" applyFont="1" applyFill="1" applyBorder="1" applyAlignment="1">
      <alignment vertical="center" shrinkToFit="1"/>
    </xf>
    <xf numFmtId="177" fontId="4" fillId="0" borderId="3" xfId="1" applyNumberFormat="1" applyFont="1" applyBorder="1" applyAlignment="1">
      <alignment vertical="center" shrinkToFit="1"/>
    </xf>
    <xf numFmtId="0" fontId="4" fillId="0" borderId="2" xfId="0" applyFont="1" applyBorder="1" applyAlignment="1">
      <alignment vertical="center" shrinkToFit="1"/>
    </xf>
    <xf numFmtId="177" fontId="5" fillId="3" borderId="3" xfId="1" applyNumberFormat="1" applyFont="1" applyFill="1" applyBorder="1" applyAlignment="1">
      <alignment vertical="center" shrinkToFit="1"/>
    </xf>
    <xf numFmtId="0" fontId="11" fillId="0" borderId="0" xfId="2" applyFont="1">
      <alignment vertical="center"/>
    </xf>
    <xf numFmtId="0" fontId="12" fillId="0" borderId="0" xfId="2" applyFont="1" applyAlignment="1">
      <alignment vertical="center"/>
    </xf>
    <xf numFmtId="0" fontId="11" fillId="0" borderId="0" xfId="2" applyFont="1" applyAlignment="1">
      <alignment vertical="center" wrapText="1"/>
    </xf>
    <xf numFmtId="0" fontId="15" fillId="0" borderId="0" xfId="2" applyFont="1" applyFill="1" applyAlignment="1">
      <alignment horizontal="center" vertical="center" wrapText="1"/>
    </xf>
    <xf numFmtId="0" fontId="16" fillId="0" borderId="0" xfId="2" applyFont="1" applyAlignment="1">
      <alignment horizontal="right" vertical="center"/>
    </xf>
    <xf numFmtId="0" fontId="11" fillId="0" borderId="3" xfId="2" applyFont="1" applyFill="1" applyBorder="1" applyAlignment="1">
      <alignment horizontal="center" vertical="center" wrapText="1"/>
    </xf>
    <xf numFmtId="0" fontId="16" fillId="0" borderId="0" xfId="2" applyFont="1" applyFill="1" applyBorder="1" applyAlignment="1">
      <alignment horizontal="right" vertical="center"/>
    </xf>
    <xf numFmtId="0" fontId="11" fillId="0" borderId="0" xfId="2" applyFont="1" applyFill="1" applyBorder="1">
      <alignment vertical="center"/>
    </xf>
    <xf numFmtId="0" fontId="11" fillId="0" borderId="0" xfId="2" applyFont="1" applyFill="1" applyBorder="1" applyAlignment="1">
      <alignment horizontal="center" vertical="center" wrapText="1"/>
    </xf>
    <xf numFmtId="0" fontId="11" fillId="0" borderId="0" xfId="2" applyFont="1" applyFill="1" applyBorder="1" applyAlignment="1">
      <alignment vertical="center" wrapText="1"/>
    </xf>
    <xf numFmtId="0" fontId="15" fillId="0" borderId="0" xfId="2" applyFont="1" applyFill="1" applyBorder="1" applyAlignment="1">
      <alignment horizontal="center" vertical="center" wrapText="1"/>
    </xf>
    <xf numFmtId="0" fontId="15" fillId="0" borderId="0" xfId="2" quotePrefix="1" applyFont="1" applyFill="1" applyBorder="1" applyAlignment="1">
      <alignment vertical="center"/>
    </xf>
    <xf numFmtId="0" fontId="15" fillId="0" borderId="0" xfId="2" quotePrefix="1" applyFont="1" applyFill="1" applyBorder="1" applyAlignment="1">
      <alignment horizontal="center" vertical="center" wrapText="1"/>
    </xf>
    <xf numFmtId="14" fontId="11" fillId="0" borderId="0" xfId="2" applyNumberFormat="1" applyFont="1" applyFill="1" applyBorder="1" applyAlignment="1">
      <alignment horizontal="center" vertical="center"/>
    </xf>
    <xf numFmtId="0" fontId="11" fillId="0" borderId="0" xfId="2" applyFont="1" applyFill="1" applyBorder="1" applyAlignment="1">
      <alignment horizontal="center" vertical="center"/>
    </xf>
    <xf numFmtId="0" fontId="14" fillId="0" borderId="14" xfId="2" applyFont="1" applyBorder="1" applyAlignment="1">
      <alignment horizontal="left" vertical="center"/>
    </xf>
    <xf numFmtId="0" fontId="11" fillId="0" borderId="14" xfId="2" applyFont="1" applyBorder="1" applyAlignment="1">
      <alignment vertical="center" wrapText="1"/>
    </xf>
    <xf numFmtId="0" fontId="15" fillId="0" borderId="14" xfId="2" applyFont="1" applyFill="1" applyBorder="1" applyAlignment="1">
      <alignment horizontal="center" vertical="center" wrapText="1"/>
    </xf>
    <xf numFmtId="0" fontId="11" fillId="0" borderId="14" xfId="2" applyFont="1" applyBorder="1" applyAlignment="1">
      <alignment vertical="center"/>
    </xf>
    <xf numFmtId="0" fontId="15" fillId="0" borderId="14" xfId="2" quotePrefix="1" applyFont="1" applyFill="1" applyBorder="1" applyAlignment="1">
      <alignment horizontal="center" vertical="center" wrapText="1"/>
    </xf>
    <xf numFmtId="0" fontId="11" fillId="0" borderId="14" xfId="2" applyFont="1" applyBorder="1">
      <alignment vertical="center"/>
    </xf>
    <xf numFmtId="0" fontId="11" fillId="11" borderId="3" xfId="2" applyFont="1" applyFill="1" applyBorder="1" applyAlignment="1">
      <alignment horizontal="center" vertical="center" wrapText="1"/>
    </xf>
    <xf numFmtId="0" fontId="11" fillId="11" borderId="3" xfId="2" applyFont="1" applyFill="1" applyBorder="1" applyAlignment="1">
      <alignment horizontal="center" vertical="center"/>
    </xf>
    <xf numFmtId="0" fontId="11" fillId="11" borderId="3" xfId="2" applyFont="1" applyFill="1" applyBorder="1" applyAlignment="1">
      <alignment vertical="center" wrapText="1"/>
    </xf>
    <xf numFmtId="0" fontId="11" fillId="11" borderId="3" xfId="2" applyFont="1" applyFill="1" applyBorder="1" applyAlignment="1">
      <alignment vertical="center"/>
    </xf>
    <xf numFmtId="0" fontId="11" fillId="12" borderId="2" xfId="2" applyFont="1" applyFill="1" applyBorder="1" applyAlignment="1">
      <alignment horizontal="center" vertical="center" wrapText="1"/>
    </xf>
    <xf numFmtId="0" fontId="11" fillId="12" borderId="2" xfId="2" applyFont="1" applyFill="1" applyBorder="1" applyAlignment="1">
      <alignment vertical="center"/>
    </xf>
    <xf numFmtId="0" fontId="11" fillId="0" borderId="3" xfId="2" applyFont="1" applyBorder="1">
      <alignment vertical="center"/>
    </xf>
    <xf numFmtId="0" fontId="0" fillId="13" borderId="3" xfId="0" applyFill="1" applyBorder="1" applyAlignment="1">
      <alignment horizontal="left" vertical="center"/>
    </xf>
    <xf numFmtId="0" fontId="11" fillId="0" borderId="3" xfId="2" applyFont="1" applyBorder="1" applyAlignment="1">
      <alignment horizontal="center" vertical="center" wrapText="1"/>
    </xf>
    <xf numFmtId="0" fontId="11" fillId="0" borderId="3" xfId="2" applyFont="1" applyBorder="1" applyAlignment="1">
      <alignment vertical="center" wrapText="1"/>
    </xf>
    <xf numFmtId="0" fontId="11" fillId="0" borderId="3" xfId="2" applyFont="1" applyFill="1" applyBorder="1" applyAlignment="1">
      <alignment vertical="center" wrapText="1"/>
    </xf>
    <xf numFmtId="0" fontId="4" fillId="0" borderId="3" xfId="0" applyFont="1" applyBorder="1" applyAlignment="1">
      <alignment vertical="center" wrapText="1" shrinkToFit="1"/>
    </xf>
    <xf numFmtId="177" fontId="4" fillId="0" borderId="0" xfId="0" applyNumberFormat="1" applyFont="1"/>
    <xf numFmtId="0" fontId="4" fillId="4" borderId="4" xfId="0" applyFont="1" applyFill="1" applyBorder="1" applyAlignment="1">
      <alignment horizontal="center" vertical="center" wrapText="1" shrinkToFit="1"/>
    </xf>
    <xf numFmtId="6" fontId="4" fillId="0" borderId="0" xfId="0" applyNumberFormat="1" applyFont="1"/>
    <xf numFmtId="58" fontId="0" fillId="0" borderId="0" xfId="0" applyNumberFormat="1" applyFont="1" applyAlignment="1">
      <alignment horizontal="left"/>
    </xf>
    <xf numFmtId="0" fontId="11" fillId="11" borderId="3" xfId="2" applyFont="1" applyFill="1" applyBorder="1" applyAlignment="1">
      <alignment horizontal="center" vertical="center" wrapText="1"/>
    </xf>
    <xf numFmtId="0" fontId="4" fillId="0" borderId="4" xfId="0" applyFont="1" applyBorder="1" applyAlignment="1">
      <alignment horizontal="center" vertical="center"/>
    </xf>
    <xf numFmtId="0" fontId="4" fillId="6" borderId="5" xfId="0" applyFont="1" applyFill="1" applyBorder="1" applyAlignment="1">
      <alignment horizontal="center" vertical="center" shrinkToFit="1"/>
    </xf>
    <xf numFmtId="177" fontId="4" fillId="6" borderId="5" xfId="1" applyNumberFormat="1" applyFont="1" applyFill="1" applyBorder="1" applyAlignment="1">
      <alignment vertical="center" shrinkToFit="1"/>
    </xf>
    <xf numFmtId="177" fontId="5" fillId="3" borderId="5" xfId="1" applyNumberFormat="1" applyFont="1" applyFill="1" applyBorder="1" applyAlignment="1">
      <alignment vertical="center" shrinkToFit="1"/>
    </xf>
    <xf numFmtId="0" fontId="4" fillId="7" borderId="5" xfId="0" applyFont="1" applyFill="1" applyBorder="1" applyAlignment="1">
      <alignment horizontal="center" vertical="center" shrinkToFit="1"/>
    </xf>
    <xf numFmtId="177" fontId="4" fillId="0" borderId="5" xfId="1" applyNumberFormat="1" applyFont="1" applyBorder="1" applyAlignment="1">
      <alignment vertical="center" shrinkToFit="1"/>
    </xf>
    <xf numFmtId="178" fontId="4" fillId="5" borderId="6" xfId="0" applyNumberFormat="1" applyFont="1" applyFill="1" applyBorder="1" applyAlignment="1">
      <alignment horizontal="center" vertical="center" shrinkToFit="1"/>
    </xf>
    <xf numFmtId="6" fontId="4" fillId="0" borderId="6" xfId="1" applyFont="1" applyBorder="1" applyAlignment="1">
      <alignment vertical="center" shrinkToFit="1"/>
    </xf>
    <xf numFmtId="6" fontId="5" fillId="3" borderId="6" xfId="1" applyFont="1" applyFill="1" applyBorder="1" applyAlignment="1">
      <alignment vertical="center" shrinkToFit="1"/>
    </xf>
    <xf numFmtId="178" fontId="4" fillId="5" borderId="16" xfId="0" applyNumberFormat="1" applyFont="1" applyFill="1" applyBorder="1" applyAlignment="1">
      <alignment horizontal="center" vertical="center" shrinkToFit="1"/>
    </xf>
    <xf numFmtId="6" fontId="4" fillId="0" borderId="16" xfId="1" applyFont="1" applyBorder="1" applyAlignment="1">
      <alignment vertical="center" shrinkToFit="1"/>
    </xf>
    <xf numFmtId="6" fontId="5" fillId="3" borderId="16" xfId="1" applyFont="1" applyFill="1" applyBorder="1" applyAlignment="1">
      <alignment vertical="center" shrinkToFit="1"/>
    </xf>
    <xf numFmtId="178" fontId="4" fillId="5" borderId="16" xfId="0" applyNumberFormat="1" applyFont="1" applyFill="1" applyBorder="1" applyAlignment="1">
      <alignment horizontal="center" vertical="center" wrapText="1" shrinkToFit="1"/>
    </xf>
    <xf numFmtId="0" fontId="11" fillId="0" borderId="0" xfId="2" applyFont="1" applyBorder="1" applyAlignment="1">
      <alignment horizontal="center" vertical="center" wrapText="1"/>
    </xf>
    <xf numFmtId="0" fontId="11" fillId="0" borderId="0" xfId="2" applyFont="1" applyBorder="1" applyAlignment="1">
      <alignment vertical="center" wrapText="1"/>
    </xf>
    <xf numFmtId="0" fontId="11" fillId="0" borderId="0" xfId="2" quotePrefix="1" applyFont="1" applyFill="1" applyBorder="1" applyAlignment="1">
      <alignment horizontal="center" vertical="center" wrapText="1"/>
    </xf>
    <xf numFmtId="0" fontId="11" fillId="0" borderId="0" xfId="2" applyFont="1" applyBorder="1" applyAlignment="1">
      <alignment horizontal="left" vertical="center"/>
    </xf>
    <xf numFmtId="0" fontId="11" fillId="0" borderId="2" xfId="2" applyFont="1" applyBorder="1" applyAlignment="1">
      <alignment horizontal="center" vertical="center" wrapText="1"/>
    </xf>
    <xf numFmtId="0" fontId="11" fillId="0" borderId="2" xfId="2" applyFont="1" applyFill="1" applyBorder="1" applyAlignment="1">
      <alignment vertical="center" wrapText="1" shrinkToFit="1"/>
    </xf>
    <xf numFmtId="0" fontId="11" fillId="0" borderId="2" xfId="2" applyFont="1" applyBorder="1" applyAlignment="1">
      <alignment vertical="center" wrapText="1"/>
    </xf>
    <xf numFmtId="0" fontId="11" fillId="0" borderId="19" xfId="2" applyFont="1" applyBorder="1" applyAlignment="1">
      <alignment horizontal="center" vertical="center" wrapText="1"/>
    </xf>
    <xf numFmtId="0" fontId="11" fillId="0" borderId="19" xfId="2" applyFont="1" applyFill="1" applyBorder="1" applyAlignment="1">
      <alignment vertical="center" wrapText="1" shrinkToFit="1"/>
    </xf>
    <xf numFmtId="0" fontId="11" fillId="0" borderId="19" xfId="2" applyFont="1" applyBorder="1" applyAlignment="1">
      <alignment vertical="center" wrapText="1"/>
    </xf>
    <xf numFmtId="0" fontId="11" fillId="0" borderId="23" xfId="2" applyFont="1" applyFill="1" applyBorder="1" applyAlignment="1">
      <alignment horizontal="center" vertical="center" wrapText="1"/>
    </xf>
    <xf numFmtId="0" fontId="11" fillId="0" borderId="23" xfId="2" applyFont="1" applyFill="1" applyBorder="1" applyAlignment="1">
      <alignment vertical="center" wrapText="1"/>
    </xf>
    <xf numFmtId="0" fontId="11" fillId="0" borderId="23" xfId="2" applyFont="1" applyBorder="1" applyAlignment="1">
      <alignment vertical="center" wrapText="1"/>
    </xf>
    <xf numFmtId="0" fontId="11" fillId="12" borderId="4" xfId="2" applyFont="1" applyFill="1" applyBorder="1" applyAlignment="1">
      <alignment horizontal="center"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vertical="top" wrapText="1"/>
    </xf>
    <xf numFmtId="0" fontId="4" fillId="0" borderId="0" xfId="0" applyFont="1" applyFill="1"/>
    <xf numFmtId="0" fontId="7" fillId="0" borderId="0" xfId="0" applyFont="1" applyFill="1"/>
    <xf numFmtId="0" fontId="6" fillId="0" borderId="0" xfId="0" applyFont="1" applyFill="1"/>
    <xf numFmtId="0" fontId="4" fillId="0" borderId="0" xfId="0" applyFont="1" applyFill="1" applyAlignment="1">
      <alignment vertical="center" shrinkToFit="1"/>
    </xf>
    <xf numFmtId="0" fontId="4" fillId="0" borderId="27" xfId="0" applyFont="1" applyBorder="1" applyAlignment="1">
      <alignment horizontal="center" vertical="center" wrapText="1"/>
    </xf>
    <xf numFmtId="0" fontId="4" fillId="0" borderId="12" xfId="0" applyFont="1" applyBorder="1" applyAlignment="1">
      <alignment horizontal="center" vertical="center"/>
    </xf>
    <xf numFmtId="0" fontId="4" fillId="4" borderId="30" xfId="0" applyFont="1" applyFill="1" applyBorder="1" applyAlignment="1">
      <alignment horizontal="center" vertical="center" shrinkToFit="1"/>
    </xf>
    <xf numFmtId="0" fontId="4" fillId="4" borderId="19" xfId="0" applyFont="1" applyFill="1" applyBorder="1" applyAlignment="1">
      <alignment horizontal="center" vertical="center" shrinkToFit="1"/>
    </xf>
    <xf numFmtId="0" fontId="4" fillId="2" borderId="19" xfId="0" applyFont="1" applyFill="1" applyBorder="1" applyAlignment="1">
      <alignment horizontal="center" vertical="center" shrinkToFit="1"/>
    </xf>
    <xf numFmtId="0" fontId="4" fillId="6" borderId="19" xfId="0" applyFont="1" applyFill="1" applyBorder="1" applyAlignment="1">
      <alignment horizontal="center" vertical="center" shrinkToFit="1"/>
    </xf>
    <xf numFmtId="0" fontId="4" fillId="7" borderId="19" xfId="0" applyFont="1" applyFill="1" applyBorder="1" applyAlignment="1">
      <alignment horizontal="center" vertical="center" shrinkToFit="1"/>
    </xf>
    <xf numFmtId="0" fontId="4" fillId="6" borderId="20" xfId="0" applyFont="1" applyFill="1" applyBorder="1" applyAlignment="1">
      <alignment horizontal="center" vertical="center" shrinkToFit="1"/>
    </xf>
    <xf numFmtId="178" fontId="4" fillId="5" borderId="31" xfId="0" applyNumberFormat="1" applyFont="1" applyFill="1" applyBorder="1" applyAlignment="1">
      <alignment horizontal="center" vertical="center" shrinkToFit="1"/>
    </xf>
    <xf numFmtId="178" fontId="4" fillId="5" borderId="22" xfId="0" applyNumberFormat="1" applyFont="1" applyFill="1" applyBorder="1" applyAlignment="1">
      <alignment horizontal="center" vertical="center" shrinkToFit="1"/>
    </xf>
    <xf numFmtId="178" fontId="4" fillId="5" borderId="19" xfId="0" applyNumberFormat="1" applyFont="1" applyFill="1" applyBorder="1" applyAlignment="1">
      <alignment horizontal="center" vertical="center" shrinkToFit="1"/>
    </xf>
    <xf numFmtId="0" fontId="4" fillId="4" borderId="19" xfId="0" quotePrefix="1" applyFont="1" applyFill="1" applyBorder="1" applyAlignment="1">
      <alignment horizontal="center" vertical="center" wrapText="1"/>
    </xf>
    <xf numFmtId="0" fontId="4" fillId="8" borderId="32" xfId="0" applyFont="1" applyFill="1" applyBorder="1" applyAlignment="1">
      <alignment horizontal="center" vertical="center" shrinkToFit="1"/>
    </xf>
    <xf numFmtId="0" fontId="4" fillId="0" borderId="34" xfId="0" applyFont="1" applyBorder="1" applyAlignment="1">
      <alignment vertical="center" shrinkToFit="1"/>
    </xf>
    <xf numFmtId="0" fontId="5" fillId="3" borderId="34" xfId="0" applyFont="1" applyFill="1" applyBorder="1" applyAlignment="1">
      <alignment vertical="center" shrinkToFit="1"/>
    </xf>
    <xf numFmtId="0" fontId="4" fillId="8" borderId="34" xfId="0" applyFont="1" applyFill="1" applyBorder="1" applyAlignment="1">
      <alignment horizontal="center" vertical="center" shrinkToFit="1"/>
    </xf>
    <xf numFmtId="0" fontId="4" fillId="0" borderId="36" xfId="0" applyFont="1" applyBorder="1" applyAlignment="1">
      <alignment vertical="center" shrinkToFit="1"/>
    </xf>
    <xf numFmtId="177" fontId="5" fillId="3" borderId="23" xfId="1" applyNumberFormat="1" applyFont="1" applyFill="1" applyBorder="1" applyAlignment="1">
      <alignment vertical="center" shrinkToFit="1"/>
    </xf>
    <xf numFmtId="177" fontId="5" fillId="3" borderId="24" xfId="1" applyNumberFormat="1" applyFont="1" applyFill="1" applyBorder="1" applyAlignment="1">
      <alignment vertical="center" shrinkToFit="1"/>
    </xf>
    <xf numFmtId="6" fontId="5" fillId="3" borderId="37" xfId="1" applyFont="1" applyFill="1" applyBorder="1" applyAlignment="1">
      <alignment vertical="center" shrinkToFit="1"/>
    </xf>
    <xf numFmtId="0" fontId="5" fillId="3" borderId="38" xfId="0" applyFont="1" applyFill="1" applyBorder="1" applyAlignment="1">
      <alignment vertical="center" shrinkToFit="1"/>
    </xf>
    <xf numFmtId="0" fontId="0" fillId="0" borderId="0" xfId="0" applyBorder="1" applyAlignment="1">
      <alignment vertical="center" shrinkToFit="1"/>
    </xf>
    <xf numFmtId="0" fontId="4" fillId="0" borderId="0" xfId="0" applyFont="1" applyAlignment="1">
      <alignment horizontal="center" shrinkToFit="1"/>
    </xf>
    <xf numFmtId="0" fontId="6" fillId="0" borderId="0" xfId="0" applyFont="1" applyFill="1" applyAlignment="1">
      <alignment vertical="center"/>
    </xf>
    <xf numFmtId="0" fontId="9" fillId="0" borderId="1" xfId="0" applyFont="1" applyFill="1" applyBorder="1" applyAlignment="1">
      <alignment horizontal="left" vertical="top" shrinkToFit="1"/>
    </xf>
    <xf numFmtId="0" fontId="9" fillId="0" borderId="36" xfId="0" applyFont="1" applyFill="1" applyBorder="1" applyAlignment="1">
      <alignment horizontal="left" vertical="top" shrinkToFit="1"/>
    </xf>
    <xf numFmtId="0" fontId="9" fillId="0" borderId="36" xfId="0" applyFont="1" applyFill="1" applyBorder="1" applyAlignment="1">
      <alignment horizontal="left" vertical="top" shrinkToFit="1"/>
    </xf>
    <xf numFmtId="0" fontId="20" fillId="0" borderId="17" xfId="0" applyFont="1" applyBorder="1" applyAlignment="1">
      <alignment horizontal="center" vertical="center" wrapText="1"/>
    </xf>
    <xf numFmtId="0" fontId="9" fillId="0" borderId="4" xfId="0" applyFont="1" applyFill="1" applyBorder="1" applyAlignment="1">
      <alignment horizontal="left" vertical="top" wrapText="1" shrinkToFit="1"/>
    </xf>
    <xf numFmtId="6" fontId="5" fillId="3" borderId="12" xfId="1" applyFont="1" applyFill="1" applyBorder="1" applyAlignment="1">
      <alignment vertical="center" shrinkToFit="1"/>
    </xf>
    <xf numFmtId="0" fontId="4" fillId="0" borderId="7" xfId="0" applyFont="1" applyBorder="1" applyAlignment="1">
      <alignment horizontal="right" vertical="center"/>
    </xf>
    <xf numFmtId="0" fontId="18" fillId="0" borderId="0" xfId="0" applyFont="1" applyFill="1" applyAlignment="1">
      <alignment horizontal="left" vertical="center"/>
    </xf>
    <xf numFmtId="0" fontId="4" fillId="0" borderId="0" xfId="0" applyFont="1" applyAlignment="1">
      <alignment horizontal="left" vertical="center"/>
    </xf>
    <xf numFmtId="0" fontId="7" fillId="0" borderId="0" xfId="0" applyFont="1" applyAlignment="1">
      <alignment horizontal="left" vertical="center" shrinkToFit="1"/>
    </xf>
    <xf numFmtId="0" fontId="1" fillId="0" borderId="0" xfId="0" applyFont="1" applyAlignment="1">
      <alignment horizontal="left" vertical="center"/>
    </xf>
    <xf numFmtId="58" fontId="0" fillId="0" borderId="0" xfId="0" applyNumberFormat="1" applyFont="1" applyAlignment="1">
      <alignment horizontal="left" vertical="center"/>
    </xf>
    <xf numFmtId="0" fontId="9" fillId="0" borderId="0" xfId="0" applyFont="1" applyFill="1" applyAlignment="1">
      <alignment horizontal="left" vertical="center"/>
    </xf>
    <xf numFmtId="0" fontId="4" fillId="8" borderId="41" xfId="0" applyFont="1" applyFill="1" applyBorder="1" applyAlignment="1">
      <alignment horizontal="center" vertical="center" shrinkToFit="1"/>
    </xf>
    <xf numFmtId="0" fontId="4" fillId="0" borderId="42" xfId="0" applyFont="1" applyBorder="1" applyAlignment="1">
      <alignment vertical="center" shrinkToFit="1"/>
    </xf>
    <xf numFmtId="0" fontId="5" fillId="3" borderId="42" xfId="0" applyFont="1" applyFill="1" applyBorder="1" applyAlignment="1">
      <alignment vertical="center" shrinkToFit="1"/>
    </xf>
    <xf numFmtId="0" fontId="4" fillId="8" borderId="42" xfId="0" applyFont="1" applyFill="1" applyBorder="1" applyAlignment="1">
      <alignment horizontal="center" vertical="center" shrinkToFit="1"/>
    </xf>
    <xf numFmtId="0" fontId="5" fillId="3" borderId="43" xfId="0" applyFont="1" applyFill="1" applyBorder="1" applyAlignment="1">
      <alignment vertical="center" shrinkToFit="1"/>
    </xf>
    <xf numFmtId="177" fontId="5" fillId="3" borderId="4" xfId="1" applyNumberFormat="1" applyFont="1" applyFill="1" applyBorder="1" applyAlignment="1">
      <alignment vertical="center" shrinkToFit="1"/>
    </xf>
    <xf numFmtId="177" fontId="5" fillId="3" borderId="7" xfId="1" applyNumberFormat="1" applyFont="1" applyFill="1" applyBorder="1" applyAlignment="1">
      <alignment vertical="center" shrinkToFit="1"/>
    </xf>
    <xf numFmtId="6" fontId="5" fillId="3" borderId="27" xfId="1" applyFont="1" applyFill="1" applyBorder="1" applyAlignment="1">
      <alignment vertical="center" shrinkToFit="1"/>
    </xf>
    <xf numFmtId="6" fontId="5" fillId="3" borderId="4" xfId="1" applyFont="1" applyFill="1" applyBorder="1" applyAlignment="1">
      <alignment vertical="center"/>
    </xf>
    <xf numFmtId="6" fontId="21" fillId="15" borderId="44" xfId="1" applyFont="1" applyFill="1" applyBorder="1"/>
    <xf numFmtId="6" fontId="21" fillId="14" borderId="44" xfId="1" applyFont="1" applyFill="1" applyBorder="1"/>
    <xf numFmtId="0" fontId="6" fillId="0" borderId="0" xfId="0" applyFont="1" applyFill="1" applyAlignment="1">
      <alignment horizontal="right" vertical="center"/>
    </xf>
    <xf numFmtId="0" fontId="4" fillId="0" borderId="0" xfId="0" applyFont="1" applyAlignment="1">
      <alignment horizontal="right" vertical="top"/>
    </xf>
    <xf numFmtId="0" fontId="6" fillId="0" borderId="0" xfId="0" applyFont="1" applyAlignment="1">
      <alignment horizontal="right" vertical="center"/>
    </xf>
    <xf numFmtId="6" fontId="9" fillId="14" borderId="45" xfId="1" applyFont="1" applyFill="1" applyBorder="1"/>
    <xf numFmtId="6" fontId="9" fillId="14" borderId="46" xfId="1" applyFont="1" applyFill="1" applyBorder="1"/>
    <xf numFmtId="6" fontId="9" fillId="14" borderId="47" xfId="1" applyFont="1" applyFill="1" applyBorder="1"/>
    <xf numFmtId="6" fontId="9" fillId="0" borderId="3" xfId="1" applyFont="1" applyBorder="1" applyAlignment="1">
      <alignment vertical="center" shrinkToFit="1"/>
    </xf>
    <xf numFmtId="6" fontId="9" fillId="0" borderId="3" xfId="1" applyFont="1" applyBorder="1" applyAlignment="1">
      <alignment vertical="center"/>
    </xf>
    <xf numFmtId="0" fontId="6" fillId="0" borderId="0" xfId="0" applyFont="1" applyAlignment="1">
      <alignment vertical="center"/>
    </xf>
    <xf numFmtId="0" fontId="4" fillId="0" borderId="0" xfId="0" applyFont="1" applyAlignment="1">
      <alignment wrapText="1"/>
    </xf>
    <xf numFmtId="179" fontId="21" fillId="10" borderId="28" xfId="0" applyNumberFormat="1" applyFont="1" applyFill="1" applyBorder="1" applyAlignment="1">
      <alignment horizontal="center" vertical="center" wrapText="1" shrinkToFit="1"/>
    </xf>
    <xf numFmtId="0" fontId="4" fillId="0" borderId="49" xfId="0" applyFont="1" applyBorder="1" applyAlignment="1">
      <alignment horizontal="right" vertical="center"/>
    </xf>
    <xf numFmtId="0" fontId="23" fillId="0" borderId="48" xfId="0" applyFont="1" applyBorder="1" applyAlignment="1">
      <alignment horizontal="right" vertical="center" wrapText="1"/>
    </xf>
    <xf numFmtId="6" fontId="9" fillId="0" borderId="6" xfId="1" applyFont="1" applyBorder="1" applyAlignment="1">
      <alignment vertical="center" shrinkToFit="1"/>
    </xf>
    <xf numFmtId="0" fontId="6" fillId="0" borderId="8" xfId="0" applyFont="1" applyBorder="1" applyAlignment="1">
      <alignment vertical="center"/>
    </xf>
    <xf numFmtId="0" fontId="6" fillId="0" borderId="18" xfId="0" applyFont="1" applyBorder="1" applyAlignment="1">
      <alignment vertical="center"/>
    </xf>
    <xf numFmtId="0" fontId="6" fillId="0" borderId="55" xfId="0" applyFont="1" applyBorder="1" applyAlignment="1">
      <alignment vertical="center"/>
    </xf>
    <xf numFmtId="0" fontId="6" fillId="0" borderId="56" xfId="0" applyFont="1" applyBorder="1" applyAlignment="1">
      <alignment vertical="center"/>
    </xf>
    <xf numFmtId="178" fontId="4" fillId="5" borderId="57" xfId="0" applyNumberFormat="1" applyFont="1" applyFill="1" applyBorder="1" applyAlignment="1">
      <alignment horizontal="center" vertical="center" wrapText="1" shrinkToFit="1"/>
    </xf>
    <xf numFmtId="6" fontId="24" fillId="10" borderId="58" xfId="1" applyFont="1" applyFill="1" applyBorder="1" applyAlignment="1">
      <alignment vertical="center" shrinkToFit="1"/>
    </xf>
    <xf numFmtId="6" fontId="24" fillId="10" borderId="59" xfId="1" applyFont="1" applyFill="1" applyBorder="1" applyAlignment="1">
      <alignment vertical="center" shrinkToFit="1"/>
    </xf>
    <xf numFmtId="0" fontId="4" fillId="0" borderId="4" xfId="0" applyFont="1" applyBorder="1" applyAlignment="1">
      <alignment vertical="center" wrapText="1" shrinkToFit="1"/>
    </xf>
    <xf numFmtId="0" fontId="4" fillId="0" borderId="2" xfId="0" applyFont="1" applyBorder="1" applyAlignment="1">
      <alignment vertical="center" wrapText="1" shrinkToFit="1"/>
    </xf>
    <xf numFmtId="177" fontId="4" fillId="0" borderId="11" xfId="0" applyNumberFormat="1" applyFont="1" applyFill="1" applyBorder="1" applyAlignment="1">
      <alignment horizontal="center" vertical="top" wrapText="1"/>
    </xf>
    <xf numFmtId="0" fontId="6" fillId="14" borderId="39" xfId="0" applyFont="1" applyFill="1" applyBorder="1" applyAlignment="1">
      <alignment horizontal="right"/>
    </xf>
    <xf numFmtId="0" fontId="6" fillId="14" borderId="40" xfId="0" applyFont="1" applyFill="1" applyBorder="1" applyAlignment="1">
      <alignment horizontal="right"/>
    </xf>
    <xf numFmtId="0" fontId="6" fillId="16" borderId="14" xfId="0" applyFont="1" applyFill="1" applyBorder="1" applyAlignment="1">
      <alignment horizontal="left" vertical="center"/>
    </xf>
    <xf numFmtId="0" fontId="18" fillId="0" borderId="8" xfId="0" applyFont="1" applyBorder="1" applyAlignment="1">
      <alignment horizontal="center" vertical="center" wrapText="1"/>
    </xf>
    <xf numFmtId="0" fontId="18" fillId="0" borderId="8" xfId="0" applyFont="1" applyBorder="1" applyAlignment="1">
      <alignment horizontal="center" vertical="center"/>
    </xf>
    <xf numFmtId="0" fontId="18" fillId="0" borderId="6" xfId="0" applyFont="1" applyBorder="1" applyAlignment="1">
      <alignment horizontal="center" vertical="center"/>
    </xf>
    <xf numFmtId="0" fontId="6" fillId="15" borderId="39" xfId="0" applyFont="1" applyFill="1" applyBorder="1" applyAlignment="1">
      <alignment horizontal="right"/>
    </xf>
    <xf numFmtId="0" fontId="6" fillId="15" borderId="40" xfId="0" applyFont="1" applyFill="1" applyBorder="1" applyAlignment="1">
      <alignment horizontal="right"/>
    </xf>
    <xf numFmtId="0" fontId="4" fillId="0" borderId="1" xfId="0" applyFont="1" applyBorder="1" applyAlignment="1">
      <alignment horizontal="center" vertical="center" wrapText="1" shrinkToFit="1"/>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9" fillId="14" borderId="29" xfId="0" applyFont="1" applyFill="1" applyBorder="1" applyAlignment="1">
      <alignment horizontal="left" vertical="top" shrinkToFit="1"/>
    </xf>
    <xf numFmtId="0" fontId="9" fillId="14" borderId="33" xfId="0" applyFont="1" applyFill="1" applyBorder="1" applyAlignment="1">
      <alignment horizontal="left" vertical="top" shrinkToFit="1"/>
    </xf>
    <xf numFmtId="0" fontId="9" fillId="0" borderId="30" xfId="0" applyFont="1" applyFill="1" applyBorder="1" applyAlignment="1">
      <alignment horizontal="left" vertical="top" wrapText="1" shrinkToFit="1"/>
    </xf>
    <xf numFmtId="0" fontId="9" fillId="0" borderId="1" xfId="0" applyFont="1" applyFill="1" applyBorder="1" applyAlignment="1">
      <alignment horizontal="left" vertical="top" shrinkToFit="1"/>
    </xf>
    <xf numFmtId="0" fontId="9" fillId="0" borderId="2" xfId="0" applyFont="1" applyFill="1" applyBorder="1" applyAlignment="1">
      <alignment horizontal="left" vertical="top" shrinkToFit="1"/>
    </xf>
    <xf numFmtId="0" fontId="5" fillId="3" borderId="3" xfId="0" applyFont="1" applyFill="1" applyBorder="1" applyAlignment="1">
      <alignment vertical="center" shrinkToFit="1"/>
    </xf>
    <xf numFmtId="0" fontId="0" fillId="0" borderId="3" xfId="0" applyBorder="1" applyAlignment="1">
      <alignment vertical="center" shrinkToFit="1"/>
    </xf>
    <xf numFmtId="6" fontId="5" fillId="3" borderId="3" xfId="1" applyFont="1" applyFill="1" applyBorder="1" applyAlignment="1">
      <alignment vertical="center" shrinkToFit="1"/>
    </xf>
    <xf numFmtId="0" fontId="9" fillId="0" borderId="4" xfId="0" applyFont="1" applyFill="1" applyBorder="1" applyAlignment="1">
      <alignment horizontal="left" vertical="top" wrapText="1" shrinkToFit="1"/>
    </xf>
    <xf numFmtId="0" fontId="5" fillId="3" borderId="4" xfId="0" applyFont="1" applyFill="1" applyBorder="1" applyAlignment="1">
      <alignment vertical="center" shrinkToFit="1"/>
    </xf>
    <xf numFmtId="0" fontId="0" fillId="0" borderId="4" xfId="0" applyBorder="1" applyAlignment="1">
      <alignment vertical="center" shrinkToFit="1"/>
    </xf>
    <xf numFmtId="6" fontId="5" fillId="3" borderId="4" xfId="1" applyFont="1" applyFill="1" applyBorder="1" applyAlignment="1">
      <alignment vertical="center" shrinkToFit="1"/>
    </xf>
    <xf numFmtId="0" fontId="19" fillId="0" borderId="53" xfId="0" applyFont="1" applyBorder="1" applyAlignment="1">
      <alignment horizontal="center" vertical="center"/>
    </xf>
    <xf numFmtId="0" fontId="19" fillId="0" borderId="54" xfId="0" applyFont="1" applyBorder="1" applyAlignment="1">
      <alignment horizontal="center" vertical="center"/>
    </xf>
    <xf numFmtId="0" fontId="9" fillId="15" borderId="29" xfId="0" applyFont="1" applyFill="1" applyBorder="1" applyAlignment="1">
      <alignment horizontal="left" vertical="top" wrapText="1" shrinkToFit="1"/>
    </xf>
    <xf numFmtId="0" fontId="9" fillId="15" borderId="33" xfId="0" applyFont="1" applyFill="1" applyBorder="1" applyAlignment="1">
      <alignment horizontal="left" vertical="top" shrinkToFit="1"/>
    </xf>
    <xf numFmtId="0" fontId="9" fillId="15" borderId="35" xfId="0" applyFont="1" applyFill="1" applyBorder="1" applyAlignment="1">
      <alignment horizontal="left" vertical="top" shrinkToFit="1"/>
    </xf>
    <xf numFmtId="0" fontId="5" fillId="3" borderId="23" xfId="0" applyFont="1" applyFill="1" applyBorder="1" applyAlignment="1">
      <alignment vertical="center" shrinkToFit="1"/>
    </xf>
    <xf numFmtId="0" fontId="0" fillId="0" borderId="23" xfId="0" applyBorder="1" applyAlignment="1">
      <alignment vertical="center" shrinkToFit="1"/>
    </xf>
    <xf numFmtId="6" fontId="5" fillId="3" borderId="23" xfId="1" applyFont="1" applyFill="1" applyBorder="1" applyAlignment="1">
      <alignment vertical="center" shrinkToFit="1"/>
    </xf>
    <xf numFmtId="0" fontId="4" fillId="0" borderId="4" xfId="0" applyFont="1" applyBorder="1" applyAlignment="1">
      <alignment horizontal="center" vertical="center" wrapText="1" shrinkToFit="1"/>
    </xf>
    <xf numFmtId="0" fontId="4" fillId="0" borderId="2" xfId="0" applyFont="1" applyBorder="1" applyAlignment="1">
      <alignment horizontal="center" vertical="center" wrapText="1" shrinkToFit="1"/>
    </xf>
    <xf numFmtId="0" fontId="11" fillId="0" borderId="11" xfId="2" applyFont="1" applyBorder="1" applyAlignment="1">
      <alignment horizontal="left" vertical="center" shrinkToFit="1"/>
    </xf>
    <xf numFmtId="0" fontId="11" fillId="0" borderId="19" xfId="2" applyFont="1" applyBorder="1" applyAlignment="1">
      <alignment horizontal="center" vertical="center" wrapText="1"/>
    </xf>
    <xf numFmtId="0" fontId="11" fillId="0" borderId="3" xfId="2" applyFont="1" applyBorder="1" applyAlignment="1">
      <alignment horizontal="center" vertical="center"/>
    </xf>
    <xf numFmtId="0" fontId="11" fillId="0" borderId="23" xfId="2" applyFont="1" applyBorder="1" applyAlignment="1">
      <alignment horizontal="center" vertical="center"/>
    </xf>
    <xf numFmtId="0" fontId="11" fillId="12" borderId="4" xfId="2" applyFont="1" applyFill="1" applyBorder="1" applyAlignment="1">
      <alignment horizontal="center" vertical="center" wrapText="1"/>
    </xf>
    <xf numFmtId="0" fontId="11" fillId="12" borderId="1" xfId="2" applyFont="1" applyFill="1" applyBorder="1" applyAlignment="1">
      <alignment horizontal="center" vertical="center" wrapText="1"/>
    </xf>
    <xf numFmtId="0" fontId="11" fillId="0" borderId="2" xfId="2" applyFont="1" applyBorder="1" applyAlignment="1">
      <alignment horizontal="center" vertical="center" wrapText="1"/>
    </xf>
    <xf numFmtId="0" fontId="11" fillId="0" borderId="5"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6" xfId="2" applyFont="1" applyFill="1" applyBorder="1" applyAlignment="1">
      <alignment horizontal="center" vertical="center" wrapText="1"/>
    </xf>
    <xf numFmtId="0" fontId="11" fillId="0" borderId="10" xfId="2" applyFont="1" applyFill="1" applyBorder="1" applyAlignment="1">
      <alignment horizontal="center" vertical="center" wrapText="1"/>
    </xf>
    <xf numFmtId="0" fontId="11" fillId="0" borderId="14" xfId="2" applyFont="1" applyFill="1" applyBorder="1" applyAlignment="1">
      <alignment horizontal="center" vertical="center" wrapText="1"/>
    </xf>
    <xf numFmtId="0" fontId="11" fillId="0" borderId="15"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21" xfId="2" applyFont="1" applyFill="1" applyBorder="1" applyAlignment="1">
      <alignment horizontal="center" vertical="center" wrapText="1"/>
    </xf>
    <xf numFmtId="0" fontId="11" fillId="0" borderId="22" xfId="2" applyFont="1" applyFill="1" applyBorder="1" applyAlignment="1">
      <alignment horizontal="center" vertical="center" wrapText="1"/>
    </xf>
    <xf numFmtId="0" fontId="11" fillId="12" borderId="10" xfId="2" applyFont="1" applyFill="1" applyBorder="1" applyAlignment="1">
      <alignment horizontal="center" vertical="center" wrapText="1"/>
    </xf>
    <xf numFmtId="0" fontId="11" fillId="12" borderId="14" xfId="2" applyFont="1" applyFill="1" applyBorder="1" applyAlignment="1">
      <alignment horizontal="center" vertical="center" wrapText="1"/>
    </xf>
    <xf numFmtId="0" fontId="11" fillId="12" borderId="15" xfId="2" applyFont="1" applyFill="1" applyBorder="1" applyAlignment="1">
      <alignment horizontal="center" vertical="center" wrapText="1"/>
    </xf>
    <xf numFmtId="0" fontId="11" fillId="0" borderId="5" xfId="2" quotePrefix="1" applyFont="1" applyFill="1" applyBorder="1" applyAlignment="1">
      <alignment horizontal="center" vertical="center" wrapText="1"/>
    </xf>
    <xf numFmtId="0" fontId="11" fillId="0" borderId="8" xfId="2" quotePrefix="1" applyFont="1" applyFill="1" applyBorder="1" applyAlignment="1">
      <alignment horizontal="center" vertical="center" wrapText="1"/>
    </xf>
    <xf numFmtId="0" fontId="11" fillId="0" borderId="6" xfId="2" quotePrefix="1" applyFont="1" applyFill="1" applyBorder="1" applyAlignment="1">
      <alignment horizontal="center" vertical="center" wrapText="1"/>
    </xf>
    <xf numFmtId="0" fontId="11" fillId="0" borderId="5" xfId="2" applyFont="1" applyBorder="1" applyAlignment="1">
      <alignment horizontal="left" vertical="center"/>
    </xf>
    <xf numFmtId="0" fontId="11" fillId="0" borderId="6" xfId="2" applyFont="1" applyBorder="1" applyAlignment="1">
      <alignment horizontal="left" vertical="center"/>
    </xf>
    <xf numFmtId="0" fontId="11" fillId="0" borderId="20" xfId="2" applyFont="1" applyBorder="1" applyAlignment="1">
      <alignment horizontal="left" vertical="center"/>
    </xf>
    <xf numFmtId="0" fontId="11" fillId="0" borderId="22" xfId="2" applyFont="1" applyBorder="1" applyAlignment="1">
      <alignment horizontal="left" vertical="center"/>
    </xf>
    <xf numFmtId="0" fontId="11" fillId="0" borderId="10" xfId="2" quotePrefix="1" applyFont="1" applyFill="1" applyBorder="1" applyAlignment="1">
      <alignment horizontal="center" vertical="center" wrapText="1"/>
    </xf>
    <xf numFmtId="0" fontId="11" fillId="0" borderId="14" xfId="2" quotePrefix="1" applyFont="1" applyFill="1" applyBorder="1" applyAlignment="1">
      <alignment horizontal="center" vertical="center" wrapText="1"/>
    </xf>
    <xf numFmtId="0" fontId="11" fillId="0" borderId="15" xfId="2" quotePrefix="1" applyFont="1" applyFill="1" applyBorder="1" applyAlignment="1">
      <alignment horizontal="center" vertical="center" wrapText="1"/>
    </xf>
    <xf numFmtId="0" fontId="11" fillId="0" borderId="10" xfId="2" applyFont="1" applyBorder="1" applyAlignment="1">
      <alignment horizontal="left" vertical="center"/>
    </xf>
    <xf numFmtId="0" fontId="11" fillId="0" borderId="15" xfId="2" applyFont="1" applyBorder="1" applyAlignment="1">
      <alignment horizontal="left" vertical="center"/>
    </xf>
    <xf numFmtId="0" fontId="11" fillId="0" borderId="24" xfId="2" applyFont="1" applyFill="1" applyBorder="1" applyAlignment="1">
      <alignment horizontal="center" vertical="center" wrapText="1"/>
    </xf>
    <xf numFmtId="0" fontId="11" fillId="0" borderId="25" xfId="2" applyFont="1" applyFill="1" applyBorder="1" applyAlignment="1">
      <alignment horizontal="center" vertical="center" wrapText="1"/>
    </xf>
    <xf numFmtId="0" fontId="11" fillId="0" borderId="26" xfId="2" applyFont="1" applyFill="1" applyBorder="1" applyAlignment="1">
      <alignment horizontal="center" vertical="center" wrapText="1"/>
    </xf>
    <xf numFmtId="0" fontId="11" fillId="0" borderId="24" xfId="2" quotePrefix="1" applyFont="1" applyFill="1" applyBorder="1" applyAlignment="1">
      <alignment horizontal="center" vertical="center" wrapText="1"/>
    </xf>
    <xf numFmtId="0" fontId="11" fillId="0" borderId="25" xfId="2" quotePrefix="1" applyFont="1" applyFill="1" applyBorder="1" applyAlignment="1">
      <alignment horizontal="center" vertical="center" wrapText="1"/>
    </xf>
    <xf numFmtId="0" fontId="11" fillId="0" borderId="26" xfId="2" quotePrefix="1" applyFont="1" applyFill="1" applyBorder="1" applyAlignment="1">
      <alignment horizontal="center" vertical="center" wrapText="1"/>
    </xf>
    <xf numFmtId="0" fontId="11" fillId="0" borderId="24" xfId="2" applyFont="1" applyBorder="1" applyAlignment="1">
      <alignment horizontal="left" vertical="center"/>
    </xf>
    <xf numFmtId="0" fontId="11" fillId="0" borderId="26" xfId="2" applyFont="1" applyBorder="1" applyAlignment="1">
      <alignment horizontal="left" vertical="center"/>
    </xf>
    <xf numFmtId="0" fontId="11" fillId="0" borderId="20" xfId="2" quotePrefix="1" applyFont="1" applyFill="1" applyBorder="1" applyAlignment="1">
      <alignment horizontal="center" vertical="center" wrapText="1"/>
    </xf>
    <xf numFmtId="0" fontId="11" fillId="0" borderId="21" xfId="2" quotePrefix="1" applyFont="1" applyFill="1" applyBorder="1" applyAlignment="1">
      <alignment horizontal="center" vertical="center" wrapText="1"/>
    </xf>
    <xf numFmtId="0" fontId="11" fillId="0" borderId="22" xfId="2" quotePrefix="1" applyFont="1" applyFill="1" applyBorder="1" applyAlignment="1">
      <alignment horizontal="center" vertical="center" wrapText="1"/>
    </xf>
    <xf numFmtId="0" fontId="11" fillId="11" borderId="3" xfId="2" applyFont="1" applyFill="1" applyBorder="1" applyAlignment="1">
      <alignment horizontal="center" vertical="center" wrapText="1"/>
    </xf>
    <xf numFmtId="0" fontId="11" fillId="11" borderId="5" xfId="2" applyFont="1" applyFill="1" applyBorder="1" applyAlignment="1">
      <alignment horizontal="center" vertical="center"/>
    </xf>
    <xf numFmtId="0" fontId="11" fillId="11" borderId="6" xfId="2" applyFont="1" applyFill="1" applyBorder="1" applyAlignment="1">
      <alignment horizontal="center" vertical="center"/>
    </xf>
    <xf numFmtId="0" fontId="11" fillId="11" borderId="3" xfId="2" applyFont="1" applyFill="1" applyBorder="1" applyAlignment="1">
      <alignment horizontal="center" vertical="center"/>
    </xf>
    <xf numFmtId="0" fontId="11" fillId="12" borderId="10" xfId="2" quotePrefix="1" applyFont="1" applyFill="1" applyBorder="1" applyAlignment="1">
      <alignment horizontal="center" vertical="center" wrapText="1"/>
    </xf>
    <xf numFmtId="0" fontId="11" fillId="12" borderId="14" xfId="2" quotePrefix="1" applyFont="1" applyFill="1" applyBorder="1" applyAlignment="1">
      <alignment horizontal="center" vertical="center" wrapText="1"/>
    </xf>
    <xf numFmtId="0" fontId="11" fillId="12" borderId="15" xfId="2" quotePrefix="1" applyFont="1" applyFill="1" applyBorder="1" applyAlignment="1">
      <alignment horizontal="center" vertical="center" wrapText="1"/>
    </xf>
    <xf numFmtId="0" fontId="11" fillId="12" borderId="3" xfId="2" applyFont="1" applyFill="1" applyBorder="1" applyAlignment="1">
      <alignment horizontal="center" vertical="center"/>
    </xf>
    <xf numFmtId="0" fontId="11" fillId="12" borderId="7" xfId="2" applyFont="1" applyFill="1" applyBorder="1" applyAlignment="1">
      <alignment horizontal="center" vertical="center" wrapText="1"/>
    </xf>
    <xf numFmtId="0" fontId="11" fillId="12" borderId="11" xfId="2" applyFont="1" applyFill="1" applyBorder="1" applyAlignment="1">
      <alignment horizontal="center" vertical="center" wrapText="1"/>
    </xf>
    <xf numFmtId="0" fontId="11" fillId="12" borderId="12" xfId="2" applyFont="1" applyFill="1" applyBorder="1" applyAlignment="1">
      <alignment horizontal="center" vertical="center" wrapText="1"/>
    </xf>
    <xf numFmtId="0" fontId="11" fillId="12" borderId="9" xfId="2" quotePrefix="1" applyFont="1" applyFill="1" applyBorder="1" applyAlignment="1">
      <alignment horizontal="center" vertical="center" wrapText="1"/>
    </xf>
    <xf numFmtId="0" fontId="11" fillId="12" borderId="0" xfId="2" quotePrefix="1" applyFont="1" applyFill="1" applyBorder="1" applyAlignment="1">
      <alignment horizontal="center" vertical="center" wrapText="1"/>
    </xf>
    <xf numFmtId="0" fontId="11" fillId="12" borderId="13" xfId="2" quotePrefix="1" applyFont="1" applyFill="1" applyBorder="1" applyAlignment="1">
      <alignment horizontal="center" vertical="center" wrapText="1"/>
    </xf>
    <xf numFmtId="0" fontId="11" fillId="12" borderId="9" xfId="2" applyFont="1" applyFill="1" applyBorder="1" applyAlignment="1">
      <alignment horizontal="center" vertical="center" wrapText="1"/>
    </xf>
    <xf numFmtId="0" fontId="11" fillId="12" borderId="13" xfId="2" applyFont="1" applyFill="1" applyBorder="1" applyAlignment="1">
      <alignment horizontal="center" vertical="center" wrapText="1"/>
    </xf>
    <xf numFmtId="0" fontId="11" fillId="12" borderId="4" xfId="2" applyFont="1" applyFill="1" applyBorder="1" applyAlignment="1">
      <alignment horizontal="center" vertical="center"/>
    </xf>
  </cellXfs>
  <cellStyles count="3">
    <cellStyle name="通貨" xfId="1" builtinId="7"/>
    <cellStyle name="標準" xfId="0" builtinId="0"/>
    <cellStyle name="標準 2" xfId="2" xr:uid="{B477DB88-FCBE-470B-9D94-A1DAC5CD2B2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13</xdr:col>
      <xdr:colOff>134473</xdr:colOff>
      <xdr:row>82</xdr:row>
      <xdr:rowOff>112059</xdr:rowOff>
    </xdr:from>
    <xdr:to>
      <xdr:col>15</xdr:col>
      <xdr:colOff>974913</xdr:colOff>
      <xdr:row>84</xdr:row>
      <xdr:rowOff>134471</xdr:rowOff>
    </xdr:to>
    <xdr:sp macro="" textlink="">
      <xdr:nvSpPr>
        <xdr:cNvPr id="2" name="四角形: 角を丸くする 1">
          <a:extLst>
            <a:ext uri="{FF2B5EF4-FFF2-40B4-BE49-F238E27FC236}">
              <a16:creationId xmlns:a16="http://schemas.microsoft.com/office/drawing/2014/main" id="{B41124CE-463F-4D1E-9A3A-F76195F6DDE9}"/>
            </a:ext>
          </a:extLst>
        </xdr:cNvPr>
        <xdr:cNvSpPr/>
      </xdr:nvSpPr>
      <xdr:spPr bwMode="auto">
        <a:xfrm>
          <a:off x="16012648" y="19752609"/>
          <a:ext cx="3593165" cy="422462"/>
        </a:xfrm>
        <a:prstGeom prst="roundRect">
          <a:avLst/>
        </a:prstGeom>
        <a:ln>
          <a:headEnd type="none" w="med" len="med"/>
          <a:tailEnd type="none" w="med" len="med"/>
        </a:ln>
      </xdr:spPr>
      <xdr:style>
        <a:lnRef idx="1">
          <a:schemeClr val="accent1"/>
        </a:lnRef>
        <a:fillRef idx="2">
          <a:schemeClr val="accent1"/>
        </a:fillRef>
        <a:effectRef idx="1">
          <a:schemeClr val="accent1"/>
        </a:effectRef>
        <a:fontRef idx="minor">
          <a:schemeClr val="dk1"/>
        </a:fontRef>
      </xdr:style>
      <xdr:txBody>
        <a:bodyPr vertOverflow="clip" wrap="square" lIns="18288" tIns="0" rIns="0" bIns="0" rtlCol="0" anchor="ctr" upright="1"/>
        <a:lstStyle/>
        <a:p>
          <a:pPr algn="ctr"/>
          <a:r>
            <a:rPr kumimoji="1" lang="ja-JP" altLang="en-US" sz="1100"/>
            <a:t>不要な計算式（</a:t>
          </a:r>
          <a:r>
            <a:rPr kumimoji="1" lang="en-US" altLang="ja-JP" sz="1100"/>
            <a:t>R4</a:t>
          </a:r>
          <a:r>
            <a:rPr kumimoji="1" lang="ja-JP" altLang="en-US" sz="1100"/>
            <a:t>～</a:t>
          </a:r>
          <a:r>
            <a:rPr kumimoji="1" lang="en-US" altLang="ja-JP" sz="1100"/>
            <a:t>R6</a:t>
          </a:r>
          <a:r>
            <a:rPr kumimoji="1" lang="ja-JP" altLang="en-US" sz="1100"/>
            <a:t>年度）は削除</a:t>
          </a:r>
          <a:endParaRPr kumimoji="1" lang="en-US" altLang="ja-JP" sz="1100"/>
        </a:p>
      </xdr:txBody>
    </xdr:sp>
    <xdr:clientData/>
  </xdr:twoCellAnchor>
  <xdr:twoCellAnchor>
    <xdr:from>
      <xdr:col>16</xdr:col>
      <xdr:colOff>22411</xdr:colOff>
      <xdr:row>79</xdr:row>
      <xdr:rowOff>51547</xdr:rowOff>
    </xdr:from>
    <xdr:to>
      <xdr:col>16</xdr:col>
      <xdr:colOff>1098176</xdr:colOff>
      <xdr:row>81</xdr:row>
      <xdr:rowOff>145676</xdr:rowOff>
    </xdr:to>
    <xdr:sp macro="" textlink="">
      <xdr:nvSpPr>
        <xdr:cNvPr id="3" name="四角形: 角を丸くする 2">
          <a:extLst>
            <a:ext uri="{FF2B5EF4-FFF2-40B4-BE49-F238E27FC236}">
              <a16:creationId xmlns:a16="http://schemas.microsoft.com/office/drawing/2014/main" id="{12217BB5-15AE-4486-A573-9686D07B4017}"/>
            </a:ext>
          </a:extLst>
        </xdr:cNvPr>
        <xdr:cNvSpPr/>
      </xdr:nvSpPr>
      <xdr:spPr bwMode="auto">
        <a:xfrm>
          <a:off x="19767736" y="19092022"/>
          <a:ext cx="1075765" cy="494179"/>
        </a:xfrm>
        <a:prstGeom prst="roundRect">
          <a:avLst/>
        </a:prstGeom>
        <a:ln>
          <a:headEnd type="none" w="med" len="med"/>
          <a:tailEnd type="none" w="med" len="med"/>
        </a:ln>
      </xdr:spPr>
      <xdr:style>
        <a:lnRef idx="1">
          <a:schemeClr val="accent1"/>
        </a:lnRef>
        <a:fillRef idx="2">
          <a:schemeClr val="accent1"/>
        </a:fillRef>
        <a:effectRef idx="1">
          <a:schemeClr val="accent1"/>
        </a:effectRef>
        <a:fontRef idx="minor">
          <a:schemeClr val="dk1"/>
        </a:fontRef>
      </xdr:style>
      <xdr:txBody>
        <a:bodyPr vertOverflow="clip" wrap="square" lIns="18288" tIns="0" rIns="0" bIns="0" rtlCol="0" anchor="ctr" upright="1"/>
        <a:lstStyle/>
        <a:p>
          <a:pPr algn="ctr"/>
          <a:r>
            <a:rPr kumimoji="1" lang="ja-JP" altLang="en-US" sz="1100"/>
            <a:t>不要な</a:t>
          </a:r>
          <a:r>
            <a:rPr kumimoji="1" lang="en-US" altLang="ja-JP" sz="1100"/>
            <a:t>R7</a:t>
          </a:r>
          <a:r>
            <a:rPr kumimoji="1" lang="ja-JP" altLang="en-US" sz="1100"/>
            <a:t>年度計算式削除</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708FC1-FC6C-47B1-A553-7424F2F9537C}">
  <sheetPr>
    <tabColor indexed="11"/>
    <pageSetUpPr fitToPage="1"/>
  </sheetPr>
  <dimension ref="A1:S104"/>
  <sheetViews>
    <sheetView showGridLines="0" tabSelected="1" zoomScale="85" zoomScaleNormal="85" workbookViewId="0"/>
  </sheetViews>
  <sheetFormatPr defaultColWidth="9" defaultRowHeight="12" x14ac:dyDescent="0.15"/>
  <cols>
    <col min="1" max="2" width="12.625" style="96" customWidth="1"/>
    <col min="3" max="3" width="16.625" style="1" customWidth="1"/>
    <col min="4" max="4" width="21.5" style="9" customWidth="1"/>
    <col min="5" max="5" width="40.75" style="9" customWidth="1"/>
    <col min="6" max="6" width="14.625" style="1" customWidth="1"/>
    <col min="7" max="7" width="9.875" style="1" customWidth="1"/>
    <col min="8" max="11" width="12.625" style="1" customWidth="1"/>
    <col min="12" max="13" width="14.625" style="1" customWidth="1"/>
    <col min="14" max="14" width="21.5" style="1" customWidth="1"/>
    <col min="15" max="17" width="14.625" style="1" customWidth="1"/>
    <col min="18" max="18" width="16" style="1" customWidth="1"/>
    <col min="19" max="19" width="15.5" style="1" customWidth="1"/>
    <col min="20" max="16384" width="9" style="1"/>
  </cols>
  <sheetData>
    <row r="1" spans="1:19" ht="8.25" customHeight="1" x14ac:dyDescent="0.15">
      <c r="S1" s="2"/>
    </row>
    <row r="2" spans="1:19" ht="25.5" customHeight="1" x14ac:dyDescent="0.2">
      <c r="A2" s="97" t="s">
        <v>147</v>
      </c>
      <c r="B2" s="97"/>
      <c r="D2" s="17"/>
      <c r="E2" s="16"/>
      <c r="R2" s="7"/>
      <c r="S2" s="65"/>
    </row>
    <row r="3" spans="1:19" s="132" customFormat="1" ht="21.75" customHeight="1" x14ac:dyDescent="0.15">
      <c r="B3" s="136" t="s">
        <v>136</v>
      </c>
      <c r="D3" s="133"/>
      <c r="E3" s="133"/>
      <c r="R3" s="134"/>
      <c r="S3" s="135"/>
    </row>
    <row r="4" spans="1:19" s="132" customFormat="1" ht="21.75" customHeight="1" x14ac:dyDescent="0.15">
      <c r="B4" s="136" t="s">
        <v>128</v>
      </c>
      <c r="D4" s="133"/>
      <c r="E4" s="133"/>
      <c r="R4" s="134"/>
      <c r="S4" s="135"/>
    </row>
    <row r="5" spans="1:19" s="132" customFormat="1" ht="21.75" customHeight="1" x14ac:dyDescent="0.15">
      <c r="A5" s="131"/>
      <c r="B5" s="136" t="s">
        <v>135</v>
      </c>
      <c r="D5" s="133"/>
      <c r="E5" s="133"/>
      <c r="R5" s="134"/>
      <c r="S5" s="135"/>
    </row>
    <row r="6" spans="1:19" ht="26.25" customHeight="1" thickBot="1" x14ac:dyDescent="0.2">
      <c r="A6" s="148" t="s">
        <v>115</v>
      </c>
      <c r="B6" s="174"/>
      <c r="C6" s="174"/>
      <c r="D6" s="174"/>
      <c r="E6" s="174"/>
      <c r="R6" s="7"/>
      <c r="S6" s="8"/>
    </row>
    <row r="7" spans="1:19" ht="42" customHeight="1" thickTop="1" x14ac:dyDescent="0.2">
      <c r="A7" s="123"/>
      <c r="B7" s="98"/>
      <c r="N7" s="127" t="s">
        <v>118</v>
      </c>
      <c r="O7" s="149" t="s">
        <v>133</v>
      </c>
      <c r="R7" s="7"/>
      <c r="S7" s="8"/>
    </row>
    <row r="8" spans="1:19" ht="24.75" thickBot="1" x14ac:dyDescent="0.25">
      <c r="A8" s="98" t="s">
        <v>138</v>
      </c>
      <c r="D8" s="122"/>
      <c r="E8" s="122"/>
      <c r="F8" s="122"/>
      <c r="M8" s="130" t="s">
        <v>125</v>
      </c>
      <c r="N8" s="100" t="s">
        <v>110</v>
      </c>
      <c r="O8" s="2"/>
      <c r="S8" s="2"/>
    </row>
    <row r="9" spans="1:19" s="3" customFormat="1" ht="26.1" customHeight="1" x14ac:dyDescent="0.15">
      <c r="A9" s="198" t="s">
        <v>139</v>
      </c>
      <c r="B9" s="186" t="s">
        <v>116</v>
      </c>
      <c r="C9" s="102" t="s">
        <v>5</v>
      </c>
      <c r="D9" s="103" t="s">
        <v>34</v>
      </c>
      <c r="E9" s="103" t="s">
        <v>30</v>
      </c>
      <c r="F9" s="103" t="s">
        <v>7</v>
      </c>
      <c r="G9" s="103" t="s">
        <v>9</v>
      </c>
      <c r="H9" s="104" t="s">
        <v>16</v>
      </c>
      <c r="I9" s="104" t="s">
        <v>17</v>
      </c>
      <c r="J9" s="105"/>
      <c r="K9" s="105"/>
      <c r="L9" s="106" t="s">
        <v>8</v>
      </c>
      <c r="M9" s="107"/>
      <c r="N9" s="108">
        <v>4</v>
      </c>
      <c r="O9" s="137" t="s">
        <v>26</v>
      </c>
      <c r="P9" s="7"/>
      <c r="Q9" s="7"/>
      <c r="R9" s="7"/>
      <c r="S9" s="7"/>
    </row>
    <row r="10" spans="1:19" ht="15.95" customHeight="1" x14ac:dyDescent="0.15">
      <c r="A10" s="199"/>
      <c r="B10" s="187"/>
      <c r="C10" s="15"/>
      <c r="D10" s="14"/>
      <c r="E10" s="14"/>
      <c r="F10" s="23"/>
      <c r="G10" s="11" t="s">
        <v>98</v>
      </c>
      <c r="H10" s="24"/>
      <c r="I10" s="24"/>
      <c r="J10" s="25"/>
      <c r="K10" s="25"/>
      <c r="L10" s="26">
        <f>F10*I10</f>
        <v>0</v>
      </c>
      <c r="M10" s="69"/>
      <c r="N10" s="77">
        <f>L10</f>
        <v>0</v>
      </c>
      <c r="O10" s="138"/>
      <c r="P10" s="7"/>
      <c r="Q10" s="7"/>
      <c r="R10" s="7"/>
      <c r="S10" s="7"/>
    </row>
    <row r="11" spans="1:19" ht="15.95" customHeight="1" x14ac:dyDescent="0.15">
      <c r="A11" s="199"/>
      <c r="B11" s="187"/>
      <c r="C11" s="15"/>
      <c r="D11" s="14"/>
      <c r="E11" s="11"/>
      <c r="F11" s="23"/>
      <c r="G11" s="11" t="s">
        <v>98</v>
      </c>
      <c r="H11" s="24"/>
      <c r="I11" s="24"/>
      <c r="J11" s="25"/>
      <c r="K11" s="25"/>
      <c r="L11" s="26">
        <f>F11*I11</f>
        <v>0</v>
      </c>
      <c r="M11" s="69"/>
      <c r="N11" s="77">
        <f>L11</f>
        <v>0</v>
      </c>
      <c r="O11" s="138"/>
      <c r="P11" s="7"/>
      <c r="Q11" s="7"/>
      <c r="R11" s="7"/>
      <c r="S11" s="7"/>
    </row>
    <row r="12" spans="1:19" ht="15.95" customHeight="1" x14ac:dyDescent="0.15">
      <c r="A12" s="199"/>
      <c r="B12" s="187"/>
      <c r="C12" s="15"/>
      <c r="D12" s="14"/>
      <c r="E12" s="11"/>
      <c r="F12" s="23"/>
      <c r="G12" s="11" t="s">
        <v>98</v>
      </c>
      <c r="H12" s="24"/>
      <c r="I12" s="24"/>
      <c r="J12" s="25"/>
      <c r="K12" s="25"/>
      <c r="L12" s="26">
        <f>F12*I12</f>
        <v>0</v>
      </c>
      <c r="M12" s="69"/>
      <c r="N12" s="77">
        <f>L12</f>
        <v>0</v>
      </c>
      <c r="O12" s="138"/>
      <c r="P12" s="7"/>
      <c r="Q12" s="7"/>
      <c r="R12" s="7"/>
      <c r="S12" s="7"/>
    </row>
    <row r="13" spans="1:19" ht="15.95" customHeight="1" x14ac:dyDescent="0.15">
      <c r="A13" s="199"/>
      <c r="B13" s="187"/>
      <c r="C13" s="15"/>
      <c r="D13" s="11"/>
      <c r="E13" s="11"/>
      <c r="F13" s="23"/>
      <c r="G13" s="11"/>
      <c r="H13" s="24"/>
      <c r="I13" s="24"/>
      <c r="J13" s="25"/>
      <c r="K13" s="25"/>
      <c r="L13" s="26">
        <f>F13*I13</f>
        <v>0</v>
      </c>
      <c r="M13" s="69"/>
      <c r="N13" s="77">
        <f>L13</f>
        <v>0</v>
      </c>
      <c r="O13" s="138"/>
      <c r="P13" s="7"/>
      <c r="Q13" s="7"/>
      <c r="R13" s="7"/>
      <c r="S13" s="7"/>
    </row>
    <row r="14" spans="1:19" ht="15.95" customHeight="1" x14ac:dyDescent="0.15">
      <c r="A14" s="199"/>
      <c r="B14" s="187"/>
      <c r="C14" s="15"/>
      <c r="D14" s="11"/>
      <c r="E14" s="11"/>
      <c r="F14" s="23"/>
      <c r="G14" s="11"/>
      <c r="H14" s="24"/>
      <c r="I14" s="24"/>
      <c r="J14" s="25"/>
      <c r="K14" s="25"/>
      <c r="L14" s="26">
        <f>F14*I14</f>
        <v>0</v>
      </c>
      <c r="M14" s="69"/>
      <c r="N14" s="77">
        <f>L14</f>
        <v>0</v>
      </c>
      <c r="O14" s="138"/>
      <c r="P14" s="7"/>
      <c r="Q14" s="7"/>
      <c r="R14" s="7"/>
      <c r="S14" s="7"/>
    </row>
    <row r="15" spans="1:19" ht="15.95" customHeight="1" x14ac:dyDescent="0.15">
      <c r="A15" s="199"/>
      <c r="B15" s="187"/>
      <c r="C15" s="27"/>
      <c r="D15" s="189" t="s">
        <v>2</v>
      </c>
      <c r="E15" s="189"/>
      <c r="F15" s="190"/>
      <c r="G15" s="190"/>
      <c r="H15" s="191"/>
      <c r="I15" s="191"/>
      <c r="J15" s="191"/>
      <c r="K15" s="191"/>
      <c r="L15" s="28">
        <f>SUM(L10:L14)</f>
        <v>0</v>
      </c>
      <c r="M15" s="70"/>
      <c r="N15" s="78">
        <f>SUM(N10:N14)</f>
        <v>0</v>
      </c>
      <c r="O15" s="139"/>
      <c r="P15" s="7"/>
      <c r="Q15" s="7"/>
      <c r="R15" s="7"/>
      <c r="S15" s="7"/>
    </row>
    <row r="16" spans="1:19" s="3" customFormat="1" ht="26.1" customHeight="1" x14ac:dyDescent="0.15">
      <c r="A16" s="199"/>
      <c r="B16" s="187"/>
      <c r="C16" s="18" t="s">
        <v>10</v>
      </c>
      <c r="D16" s="10" t="s">
        <v>13</v>
      </c>
      <c r="E16" s="10" t="s">
        <v>30</v>
      </c>
      <c r="F16" s="10" t="s">
        <v>7</v>
      </c>
      <c r="G16" s="10" t="s">
        <v>9</v>
      </c>
      <c r="H16" s="19" t="s">
        <v>16</v>
      </c>
      <c r="I16" s="19" t="s">
        <v>17</v>
      </c>
      <c r="J16" s="20"/>
      <c r="K16" s="20"/>
      <c r="L16" s="21" t="s">
        <v>8</v>
      </c>
      <c r="M16" s="68"/>
      <c r="N16" s="76">
        <v>4</v>
      </c>
      <c r="O16" s="140" t="s">
        <v>26</v>
      </c>
      <c r="P16" s="7"/>
      <c r="Q16" s="7"/>
      <c r="R16" s="7"/>
      <c r="S16" s="7"/>
    </row>
    <row r="17" spans="1:19" ht="15.95" customHeight="1" x14ac:dyDescent="0.15">
      <c r="A17" s="199"/>
      <c r="B17" s="187"/>
      <c r="C17" s="15"/>
      <c r="D17" s="11"/>
      <c r="E17" s="14"/>
      <c r="F17" s="23"/>
      <c r="G17" s="11" t="s">
        <v>98</v>
      </c>
      <c r="H17" s="24"/>
      <c r="I17" s="24"/>
      <c r="J17" s="25"/>
      <c r="K17" s="25"/>
      <c r="L17" s="26">
        <f>F17*I17</f>
        <v>0</v>
      </c>
      <c r="M17" s="69"/>
      <c r="N17" s="77">
        <f>L17</f>
        <v>0</v>
      </c>
      <c r="O17" s="138"/>
      <c r="P17" s="7"/>
      <c r="Q17" s="7"/>
      <c r="R17" s="7"/>
      <c r="S17" s="7"/>
    </row>
    <row r="18" spans="1:19" ht="15.95" customHeight="1" x14ac:dyDescent="0.15">
      <c r="A18" s="199"/>
      <c r="B18" s="187"/>
      <c r="C18" s="15"/>
      <c r="D18" s="11"/>
      <c r="E18" s="11"/>
      <c r="F18" s="23"/>
      <c r="G18" s="11" t="s">
        <v>98</v>
      </c>
      <c r="H18" s="24"/>
      <c r="I18" s="24"/>
      <c r="J18" s="25"/>
      <c r="K18" s="25"/>
      <c r="L18" s="26">
        <f>F18*I18</f>
        <v>0</v>
      </c>
      <c r="M18" s="69"/>
      <c r="N18" s="77">
        <f>L18</f>
        <v>0</v>
      </c>
      <c r="O18" s="138"/>
      <c r="P18" s="7"/>
      <c r="Q18" s="7"/>
      <c r="R18" s="7"/>
      <c r="S18" s="7"/>
    </row>
    <row r="19" spans="1:19" ht="15.95" customHeight="1" x14ac:dyDescent="0.15">
      <c r="A19" s="199"/>
      <c r="B19" s="187"/>
      <c r="C19" s="15"/>
      <c r="D19" s="11"/>
      <c r="E19" s="11"/>
      <c r="F19" s="23"/>
      <c r="G19" s="11" t="s">
        <v>98</v>
      </c>
      <c r="H19" s="24"/>
      <c r="I19" s="24"/>
      <c r="J19" s="25"/>
      <c r="K19" s="25"/>
      <c r="L19" s="26">
        <f>F19*I19</f>
        <v>0</v>
      </c>
      <c r="M19" s="69"/>
      <c r="N19" s="77">
        <f>L19</f>
        <v>0</v>
      </c>
      <c r="O19" s="138"/>
      <c r="P19" s="7"/>
      <c r="Q19" s="7"/>
      <c r="R19" s="7"/>
      <c r="S19" s="7"/>
    </row>
    <row r="20" spans="1:19" ht="15.95" customHeight="1" x14ac:dyDescent="0.15">
      <c r="A20" s="199"/>
      <c r="B20" s="187"/>
      <c r="C20" s="15"/>
      <c r="D20" s="11"/>
      <c r="E20" s="11"/>
      <c r="F20" s="23"/>
      <c r="G20" s="11"/>
      <c r="H20" s="24"/>
      <c r="I20" s="24"/>
      <c r="J20" s="25"/>
      <c r="K20" s="25"/>
      <c r="L20" s="26">
        <f>F20*I20</f>
        <v>0</v>
      </c>
      <c r="M20" s="69"/>
      <c r="N20" s="77">
        <f>L20</f>
        <v>0</v>
      </c>
      <c r="O20" s="138"/>
      <c r="P20" s="7"/>
      <c r="Q20" s="7"/>
      <c r="R20" s="7"/>
      <c r="S20" s="7"/>
    </row>
    <row r="21" spans="1:19" ht="15.95" customHeight="1" x14ac:dyDescent="0.15">
      <c r="A21" s="199"/>
      <c r="B21" s="187"/>
      <c r="C21" s="15"/>
      <c r="D21" s="11"/>
      <c r="E21" s="11"/>
      <c r="F21" s="23"/>
      <c r="G21" s="11"/>
      <c r="H21" s="24"/>
      <c r="I21" s="24"/>
      <c r="J21" s="25"/>
      <c r="K21" s="25"/>
      <c r="L21" s="26">
        <f>F21*I21</f>
        <v>0</v>
      </c>
      <c r="M21" s="69"/>
      <c r="N21" s="77">
        <f>L21</f>
        <v>0</v>
      </c>
      <c r="O21" s="138"/>
      <c r="P21" s="7"/>
      <c r="Q21" s="7"/>
      <c r="R21" s="7"/>
      <c r="S21" s="7"/>
    </row>
    <row r="22" spans="1:19" ht="15.95" customHeight="1" x14ac:dyDescent="0.15">
      <c r="A22" s="199"/>
      <c r="B22" s="187"/>
      <c r="C22" s="27"/>
      <c r="D22" s="189" t="s">
        <v>2</v>
      </c>
      <c r="E22" s="189"/>
      <c r="F22" s="190"/>
      <c r="G22" s="190"/>
      <c r="H22" s="191"/>
      <c r="I22" s="191"/>
      <c r="J22" s="191"/>
      <c r="K22" s="191"/>
      <c r="L22" s="28">
        <f>SUM(L17:L21)</f>
        <v>0</v>
      </c>
      <c r="M22" s="70"/>
      <c r="N22" s="78">
        <f t="shared" ref="N22" si="0">SUM(N17:N21)</f>
        <v>0</v>
      </c>
      <c r="O22" s="139"/>
      <c r="P22" s="7"/>
      <c r="Q22" s="7"/>
      <c r="R22" s="7"/>
      <c r="S22" s="7"/>
    </row>
    <row r="23" spans="1:19" s="3" customFormat="1" ht="26.1" customHeight="1" x14ac:dyDescent="0.15">
      <c r="A23" s="199"/>
      <c r="B23" s="187"/>
      <c r="C23" s="18" t="s">
        <v>11</v>
      </c>
      <c r="D23" s="10" t="s">
        <v>32</v>
      </c>
      <c r="E23" s="10" t="s">
        <v>30</v>
      </c>
      <c r="F23" s="10" t="s">
        <v>7</v>
      </c>
      <c r="G23" s="10" t="s">
        <v>9</v>
      </c>
      <c r="H23" s="19" t="s">
        <v>16</v>
      </c>
      <c r="I23" s="19" t="s">
        <v>17</v>
      </c>
      <c r="J23" s="20"/>
      <c r="K23" s="20"/>
      <c r="L23" s="21" t="s">
        <v>8</v>
      </c>
      <c r="M23" s="68"/>
      <c r="N23" s="76">
        <v>4</v>
      </c>
      <c r="O23" s="140" t="s">
        <v>26</v>
      </c>
      <c r="P23" s="7"/>
      <c r="Q23" s="7"/>
      <c r="R23" s="7"/>
      <c r="S23" s="7"/>
    </row>
    <row r="24" spans="1:19" ht="15.95" customHeight="1" x14ac:dyDescent="0.15">
      <c r="A24" s="199"/>
      <c r="B24" s="187"/>
      <c r="C24" s="15"/>
      <c r="D24" s="11"/>
      <c r="E24" s="14"/>
      <c r="F24" s="23"/>
      <c r="G24" s="11" t="s">
        <v>98</v>
      </c>
      <c r="H24" s="24"/>
      <c r="I24" s="24"/>
      <c r="J24" s="25"/>
      <c r="K24" s="25"/>
      <c r="L24" s="26">
        <f>F24*I24</f>
        <v>0</v>
      </c>
      <c r="M24" s="69"/>
      <c r="N24" s="77">
        <f>L24</f>
        <v>0</v>
      </c>
      <c r="O24" s="138"/>
      <c r="P24" s="7"/>
      <c r="Q24" s="7"/>
      <c r="R24" s="7"/>
      <c r="S24" s="7"/>
    </row>
    <row r="25" spans="1:19" ht="15.95" customHeight="1" x14ac:dyDescent="0.15">
      <c r="A25" s="199"/>
      <c r="B25" s="187"/>
      <c r="C25" s="15"/>
      <c r="D25" s="11"/>
      <c r="E25" s="11"/>
      <c r="F25" s="23"/>
      <c r="G25" s="11" t="s">
        <v>98</v>
      </c>
      <c r="H25" s="24"/>
      <c r="I25" s="24"/>
      <c r="J25" s="25"/>
      <c r="K25" s="25"/>
      <c r="L25" s="26">
        <f>F25*I25</f>
        <v>0</v>
      </c>
      <c r="M25" s="69"/>
      <c r="N25" s="77">
        <f>L25</f>
        <v>0</v>
      </c>
      <c r="O25" s="138"/>
      <c r="P25" s="7"/>
      <c r="Q25" s="7"/>
      <c r="R25" s="7"/>
      <c r="S25" s="7"/>
    </row>
    <row r="26" spans="1:19" ht="15.95" customHeight="1" x14ac:dyDescent="0.15">
      <c r="A26" s="199"/>
      <c r="B26" s="187"/>
      <c r="C26" s="15"/>
      <c r="D26" s="11"/>
      <c r="E26" s="11"/>
      <c r="F26" s="23"/>
      <c r="G26" s="11" t="s">
        <v>98</v>
      </c>
      <c r="H26" s="24"/>
      <c r="I26" s="24"/>
      <c r="J26" s="25"/>
      <c r="K26" s="25"/>
      <c r="L26" s="26">
        <f>F26*I26</f>
        <v>0</v>
      </c>
      <c r="M26" s="69"/>
      <c r="N26" s="77">
        <f>L26</f>
        <v>0</v>
      </c>
      <c r="O26" s="138"/>
      <c r="P26" s="7"/>
      <c r="Q26" s="7"/>
      <c r="R26" s="7"/>
      <c r="S26" s="7"/>
    </row>
    <row r="27" spans="1:19" ht="15.95" customHeight="1" x14ac:dyDescent="0.15">
      <c r="A27" s="199"/>
      <c r="B27" s="187"/>
      <c r="C27" s="15"/>
      <c r="D27" s="11"/>
      <c r="E27" s="11"/>
      <c r="F27" s="23"/>
      <c r="G27" s="11"/>
      <c r="H27" s="24"/>
      <c r="I27" s="24"/>
      <c r="J27" s="25"/>
      <c r="K27" s="25"/>
      <c r="L27" s="26">
        <f>F27*I27</f>
        <v>0</v>
      </c>
      <c r="M27" s="69"/>
      <c r="N27" s="77">
        <f>L27</f>
        <v>0</v>
      </c>
      <c r="O27" s="138"/>
      <c r="P27" s="7"/>
      <c r="Q27" s="7"/>
      <c r="R27" s="7"/>
      <c r="S27" s="7"/>
    </row>
    <row r="28" spans="1:19" ht="15.95" customHeight="1" x14ac:dyDescent="0.15">
      <c r="A28" s="199"/>
      <c r="B28" s="187"/>
      <c r="C28" s="15"/>
      <c r="D28" s="11"/>
      <c r="E28" s="11"/>
      <c r="F28" s="23"/>
      <c r="G28" s="11"/>
      <c r="H28" s="24"/>
      <c r="I28" s="24"/>
      <c r="J28" s="25"/>
      <c r="K28" s="25"/>
      <c r="L28" s="26">
        <f>F28*I28</f>
        <v>0</v>
      </c>
      <c r="M28" s="69"/>
      <c r="N28" s="77">
        <f>L28</f>
        <v>0</v>
      </c>
      <c r="O28" s="138"/>
      <c r="P28" s="7"/>
      <c r="Q28" s="7"/>
      <c r="R28" s="7"/>
      <c r="S28" s="7"/>
    </row>
    <row r="29" spans="1:19" ht="15.95" customHeight="1" x14ac:dyDescent="0.15">
      <c r="A29" s="199"/>
      <c r="B29" s="187"/>
      <c r="C29" s="27"/>
      <c r="D29" s="189" t="s">
        <v>2</v>
      </c>
      <c r="E29" s="189"/>
      <c r="F29" s="190"/>
      <c r="G29" s="190"/>
      <c r="H29" s="191"/>
      <c r="I29" s="191"/>
      <c r="J29" s="191"/>
      <c r="K29" s="191"/>
      <c r="L29" s="28">
        <f>SUM(L24:L28)</f>
        <v>0</v>
      </c>
      <c r="M29" s="70"/>
      <c r="N29" s="78">
        <f t="shared" ref="N29" si="1">SUM(N24:N28)</f>
        <v>0</v>
      </c>
      <c r="O29" s="139"/>
      <c r="P29" s="7"/>
      <c r="Q29" s="7"/>
      <c r="R29" s="7"/>
      <c r="S29" s="7"/>
    </row>
    <row r="30" spans="1:19" s="3" customFormat="1" ht="26.1" customHeight="1" x14ac:dyDescent="0.15">
      <c r="A30" s="199"/>
      <c r="B30" s="187"/>
      <c r="C30" s="18" t="s">
        <v>12</v>
      </c>
      <c r="D30" s="10" t="s">
        <v>32</v>
      </c>
      <c r="E30" s="10" t="s">
        <v>30</v>
      </c>
      <c r="F30" s="10" t="s">
        <v>0</v>
      </c>
      <c r="G30" s="10" t="s">
        <v>33</v>
      </c>
      <c r="H30" s="19" t="s">
        <v>3</v>
      </c>
      <c r="I30" s="19" t="s">
        <v>4</v>
      </c>
      <c r="J30" s="20"/>
      <c r="K30" s="20"/>
      <c r="L30" s="21" t="s">
        <v>8</v>
      </c>
      <c r="M30" s="68"/>
      <c r="N30" s="76">
        <v>4</v>
      </c>
      <c r="O30" s="140" t="s">
        <v>26</v>
      </c>
      <c r="P30" s="7"/>
      <c r="Q30" s="7"/>
      <c r="R30" s="7"/>
      <c r="S30" s="7"/>
    </row>
    <row r="31" spans="1:19" ht="15.95" customHeight="1" x14ac:dyDescent="0.15">
      <c r="A31" s="199"/>
      <c r="B31" s="187"/>
      <c r="C31" s="15"/>
      <c r="D31" s="11"/>
      <c r="E31" s="11"/>
      <c r="F31" s="23"/>
      <c r="G31" s="11" t="s">
        <v>98</v>
      </c>
      <c r="H31" s="24"/>
      <c r="I31" s="24"/>
      <c r="J31" s="25"/>
      <c r="K31" s="25"/>
      <c r="L31" s="26">
        <f>F31*I31</f>
        <v>0</v>
      </c>
      <c r="M31" s="69"/>
      <c r="N31" s="77">
        <f>L31</f>
        <v>0</v>
      </c>
      <c r="O31" s="138"/>
      <c r="P31" s="7"/>
      <c r="Q31" s="7"/>
      <c r="R31" s="7"/>
      <c r="S31" s="7"/>
    </row>
    <row r="32" spans="1:19" ht="15.95" customHeight="1" x14ac:dyDescent="0.15">
      <c r="A32" s="199"/>
      <c r="B32" s="187"/>
      <c r="C32" s="15"/>
      <c r="D32" s="11"/>
      <c r="E32" s="11"/>
      <c r="F32" s="23"/>
      <c r="G32" s="11" t="s">
        <v>98</v>
      </c>
      <c r="H32" s="24"/>
      <c r="I32" s="24"/>
      <c r="J32" s="25"/>
      <c r="K32" s="25"/>
      <c r="L32" s="26">
        <f>F32*I32</f>
        <v>0</v>
      </c>
      <c r="M32" s="69"/>
      <c r="N32" s="77">
        <f>L32</f>
        <v>0</v>
      </c>
      <c r="O32" s="138"/>
      <c r="P32" s="7"/>
      <c r="Q32" s="7"/>
      <c r="R32" s="7"/>
      <c r="S32" s="7"/>
    </row>
    <row r="33" spans="1:19" ht="15.95" customHeight="1" x14ac:dyDescent="0.15">
      <c r="A33" s="199"/>
      <c r="B33" s="187"/>
      <c r="C33" s="15"/>
      <c r="D33" s="11"/>
      <c r="E33" s="11"/>
      <c r="F33" s="23"/>
      <c r="G33" s="11" t="s">
        <v>98</v>
      </c>
      <c r="H33" s="24"/>
      <c r="I33" s="24"/>
      <c r="J33" s="25"/>
      <c r="K33" s="25"/>
      <c r="L33" s="26">
        <f>F33*I33</f>
        <v>0</v>
      </c>
      <c r="M33" s="69"/>
      <c r="N33" s="77">
        <f>L33</f>
        <v>0</v>
      </c>
      <c r="O33" s="138"/>
      <c r="P33" s="7"/>
      <c r="Q33" s="7"/>
      <c r="R33" s="7"/>
      <c r="S33" s="7"/>
    </row>
    <row r="34" spans="1:19" ht="15.95" customHeight="1" x14ac:dyDescent="0.15">
      <c r="A34" s="199"/>
      <c r="B34" s="187"/>
      <c r="C34" s="15"/>
      <c r="D34" s="11"/>
      <c r="E34" s="11"/>
      <c r="F34" s="23"/>
      <c r="G34" s="11" t="s">
        <v>98</v>
      </c>
      <c r="H34" s="24"/>
      <c r="I34" s="24"/>
      <c r="J34" s="25"/>
      <c r="K34" s="25"/>
      <c r="L34" s="26">
        <f>F34*I34</f>
        <v>0</v>
      </c>
      <c r="M34" s="69"/>
      <c r="N34" s="77">
        <f>L34</f>
        <v>0</v>
      </c>
      <c r="O34" s="138"/>
      <c r="P34" s="7"/>
      <c r="Q34" s="7"/>
      <c r="R34" s="7"/>
      <c r="S34" s="7"/>
    </row>
    <row r="35" spans="1:19" ht="27.6" customHeight="1" x14ac:dyDescent="0.15">
      <c r="A35" s="199"/>
      <c r="B35" s="187"/>
      <c r="C35" s="15"/>
      <c r="D35" s="11"/>
      <c r="E35" s="61"/>
      <c r="F35" s="23"/>
      <c r="G35" s="11" t="s">
        <v>98</v>
      </c>
      <c r="H35" s="24"/>
      <c r="I35" s="24"/>
      <c r="J35" s="25"/>
      <c r="K35" s="25"/>
      <c r="L35" s="26">
        <f>F35*I35</f>
        <v>0</v>
      </c>
      <c r="M35" s="69"/>
      <c r="N35" s="77">
        <f>L35</f>
        <v>0</v>
      </c>
      <c r="O35" s="138"/>
      <c r="P35" s="7"/>
      <c r="Q35" s="7"/>
      <c r="R35" s="7"/>
      <c r="S35" s="7"/>
    </row>
    <row r="36" spans="1:19" ht="15.95" customHeight="1" x14ac:dyDescent="0.15">
      <c r="A36" s="199"/>
      <c r="B36" s="187"/>
      <c r="C36" s="27"/>
      <c r="D36" s="189" t="s">
        <v>2</v>
      </c>
      <c r="E36" s="189"/>
      <c r="F36" s="190"/>
      <c r="G36" s="190"/>
      <c r="H36" s="191"/>
      <c r="I36" s="191"/>
      <c r="J36" s="191"/>
      <c r="K36" s="191"/>
      <c r="L36" s="28">
        <f>SUM(L31:L35)</f>
        <v>0</v>
      </c>
      <c r="M36" s="70"/>
      <c r="N36" s="78">
        <f t="shared" ref="N36" si="2">SUM(N31:N35)</f>
        <v>0</v>
      </c>
      <c r="O36" s="139"/>
      <c r="P36" s="7"/>
      <c r="Q36" s="7"/>
      <c r="R36" s="7"/>
      <c r="S36" s="7"/>
    </row>
    <row r="37" spans="1:19" s="3" customFormat="1" ht="26.1" customHeight="1" x14ac:dyDescent="0.15">
      <c r="A37" s="199"/>
      <c r="B37" s="187"/>
      <c r="C37" s="18" t="s">
        <v>27</v>
      </c>
      <c r="D37" s="10" t="s">
        <v>34</v>
      </c>
      <c r="E37" s="10" t="s">
        <v>30</v>
      </c>
      <c r="F37" s="10" t="s">
        <v>7</v>
      </c>
      <c r="G37" s="10" t="s">
        <v>9</v>
      </c>
      <c r="H37" s="19" t="s">
        <v>16</v>
      </c>
      <c r="I37" s="19" t="s">
        <v>17</v>
      </c>
      <c r="J37" s="20"/>
      <c r="K37" s="20"/>
      <c r="L37" s="21" t="s">
        <v>8</v>
      </c>
      <c r="M37" s="68"/>
      <c r="N37" s="76">
        <v>4</v>
      </c>
      <c r="O37" s="140" t="s">
        <v>26</v>
      </c>
      <c r="P37" s="7"/>
      <c r="Q37" s="7"/>
      <c r="R37" s="7"/>
      <c r="S37" s="7"/>
    </row>
    <row r="38" spans="1:19" ht="15.95" customHeight="1" x14ac:dyDescent="0.15">
      <c r="A38" s="199"/>
      <c r="B38" s="187"/>
      <c r="C38" s="15"/>
      <c r="D38" s="11"/>
      <c r="E38" s="11"/>
      <c r="F38" s="23"/>
      <c r="G38" s="11" t="s">
        <v>98</v>
      </c>
      <c r="H38" s="24"/>
      <c r="I38" s="24"/>
      <c r="J38" s="25"/>
      <c r="K38" s="25"/>
      <c r="L38" s="26">
        <f>F38*I38</f>
        <v>0</v>
      </c>
      <c r="M38" s="69"/>
      <c r="N38" s="77">
        <f>L38</f>
        <v>0</v>
      </c>
      <c r="O38" s="138"/>
      <c r="P38" s="7"/>
      <c r="Q38" s="7"/>
      <c r="R38" s="7"/>
      <c r="S38" s="7"/>
    </row>
    <row r="39" spans="1:19" ht="15.95" customHeight="1" x14ac:dyDescent="0.15">
      <c r="A39" s="199"/>
      <c r="B39" s="187"/>
      <c r="C39" s="15"/>
      <c r="D39" s="11"/>
      <c r="E39" s="11"/>
      <c r="F39" s="23"/>
      <c r="G39" s="11" t="s">
        <v>98</v>
      </c>
      <c r="H39" s="24"/>
      <c r="I39" s="24"/>
      <c r="J39" s="25"/>
      <c r="K39" s="25"/>
      <c r="L39" s="26">
        <f>F39*I39</f>
        <v>0</v>
      </c>
      <c r="M39" s="69"/>
      <c r="N39" s="77">
        <f>L39</f>
        <v>0</v>
      </c>
      <c r="O39" s="138"/>
      <c r="P39" s="7"/>
      <c r="Q39" s="7"/>
      <c r="R39" s="7"/>
      <c r="S39" s="7"/>
    </row>
    <row r="40" spans="1:19" ht="15.95" customHeight="1" x14ac:dyDescent="0.15">
      <c r="A40" s="199"/>
      <c r="B40" s="187"/>
      <c r="C40" s="15"/>
      <c r="D40" s="14"/>
      <c r="E40" s="11"/>
      <c r="F40" s="23"/>
      <c r="G40" s="11" t="s">
        <v>98</v>
      </c>
      <c r="H40" s="24"/>
      <c r="I40" s="24"/>
      <c r="J40" s="25"/>
      <c r="K40" s="25"/>
      <c r="L40" s="26">
        <f>F40*I40</f>
        <v>0</v>
      </c>
      <c r="M40" s="69"/>
      <c r="N40" s="77">
        <f>L40</f>
        <v>0</v>
      </c>
      <c r="O40" s="138"/>
      <c r="P40" s="7"/>
      <c r="Q40" s="7"/>
      <c r="R40" s="7"/>
      <c r="S40" s="7"/>
    </row>
    <row r="41" spans="1:19" ht="15.95" customHeight="1" x14ac:dyDescent="0.15">
      <c r="A41" s="199"/>
      <c r="B41" s="187"/>
      <c r="C41" s="15"/>
      <c r="D41" s="14"/>
      <c r="E41" s="11"/>
      <c r="F41" s="23"/>
      <c r="G41" s="11"/>
      <c r="H41" s="24"/>
      <c r="I41" s="24"/>
      <c r="J41" s="25"/>
      <c r="K41" s="25"/>
      <c r="L41" s="26">
        <f>F41*I41</f>
        <v>0</v>
      </c>
      <c r="M41" s="69"/>
      <c r="N41" s="77">
        <f>L41</f>
        <v>0</v>
      </c>
      <c r="O41" s="138"/>
      <c r="P41" s="7"/>
      <c r="Q41" s="7"/>
      <c r="R41" s="7"/>
      <c r="S41" s="7"/>
    </row>
    <row r="42" spans="1:19" ht="15.95" customHeight="1" x14ac:dyDescent="0.15">
      <c r="A42" s="199"/>
      <c r="B42" s="187"/>
      <c r="C42" s="27"/>
      <c r="D42" s="189" t="s">
        <v>2</v>
      </c>
      <c r="E42" s="189"/>
      <c r="F42" s="190"/>
      <c r="G42" s="190"/>
      <c r="H42" s="191"/>
      <c r="I42" s="191"/>
      <c r="J42" s="191"/>
      <c r="K42" s="191"/>
      <c r="L42" s="28">
        <f>SUM(L38:L41)</f>
        <v>0</v>
      </c>
      <c r="M42" s="70"/>
      <c r="N42" s="78">
        <f t="shared" ref="N42" si="3">SUM(N38:N41)</f>
        <v>0</v>
      </c>
      <c r="O42" s="139"/>
      <c r="P42" s="7"/>
      <c r="Q42" s="7"/>
      <c r="R42" s="7"/>
      <c r="S42" s="7"/>
    </row>
    <row r="43" spans="1:19" s="3" customFormat="1" ht="26.1" customHeight="1" x14ac:dyDescent="0.15">
      <c r="A43" s="199"/>
      <c r="B43" s="187"/>
      <c r="C43" s="18" t="s">
        <v>14</v>
      </c>
      <c r="D43" s="10" t="s">
        <v>6</v>
      </c>
      <c r="E43" s="10" t="s">
        <v>30</v>
      </c>
      <c r="F43" s="10" t="s">
        <v>7</v>
      </c>
      <c r="G43" s="10" t="s">
        <v>9</v>
      </c>
      <c r="H43" s="19" t="s">
        <v>16</v>
      </c>
      <c r="I43" s="19" t="s">
        <v>17</v>
      </c>
      <c r="J43" s="20"/>
      <c r="K43" s="20"/>
      <c r="L43" s="21" t="s">
        <v>8</v>
      </c>
      <c r="M43" s="68"/>
      <c r="N43" s="76">
        <v>4</v>
      </c>
      <c r="O43" s="140" t="s">
        <v>26</v>
      </c>
      <c r="P43" s="7"/>
      <c r="Q43" s="7"/>
      <c r="R43" s="7"/>
      <c r="S43" s="7"/>
    </row>
    <row r="44" spans="1:19" ht="15.95" customHeight="1" x14ac:dyDescent="0.15">
      <c r="A44" s="199"/>
      <c r="B44" s="187"/>
      <c r="C44" s="15"/>
      <c r="D44" s="11"/>
      <c r="E44" s="11"/>
      <c r="F44" s="23"/>
      <c r="G44" s="11" t="s">
        <v>98</v>
      </c>
      <c r="H44" s="24"/>
      <c r="I44" s="24"/>
      <c r="J44" s="25"/>
      <c r="K44" s="25"/>
      <c r="L44" s="26">
        <f>F44*I44</f>
        <v>0</v>
      </c>
      <c r="M44" s="69"/>
      <c r="N44" s="77">
        <f>L44</f>
        <v>0</v>
      </c>
      <c r="O44" s="138"/>
      <c r="P44" s="7"/>
      <c r="Q44" s="7"/>
      <c r="R44" s="7"/>
      <c r="S44" s="7"/>
    </row>
    <row r="45" spans="1:19" ht="15.95" customHeight="1" x14ac:dyDescent="0.15">
      <c r="A45" s="199"/>
      <c r="B45" s="187"/>
      <c r="C45" s="15"/>
      <c r="D45" s="11"/>
      <c r="E45" s="11"/>
      <c r="F45" s="23"/>
      <c r="G45" s="11"/>
      <c r="H45" s="24"/>
      <c r="I45" s="24"/>
      <c r="J45" s="25"/>
      <c r="K45" s="25"/>
      <c r="L45" s="26">
        <f>F45*I45</f>
        <v>0</v>
      </c>
      <c r="M45" s="69"/>
      <c r="N45" s="77">
        <f>L45</f>
        <v>0</v>
      </c>
      <c r="O45" s="138"/>
      <c r="P45" s="7"/>
      <c r="Q45" s="7"/>
      <c r="R45" s="7"/>
      <c r="S45" s="7"/>
    </row>
    <row r="46" spans="1:19" ht="15.95" customHeight="1" x14ac:dyDescent="0.15">
      <c r="A46" s="199"/>
      <c r="B46" s="187"/>
      <c r="C46" s="15"/>
      <c r="D46" s="11"/>
      <c r="E46" s="11"/>
      <c r="F46" s="23"/>
      <c r="G46" s="11"/>
      <c r="H46" s="24"/>
      <c r="I46" s="24"/>
      <c r="J46" s="25"/>
      <c r="K46" s="25"/>
      <c r="L46" s="26">
        <f>F46*I46</f>
        <v>0</v>
      </c>
      <c r="M46" s="69"/>
      <c r="N46" s="77">
        <f>L46</f>
        <v>0</v>
      </c>
      <c r="O46" s="138"/>
      <c r="P46" s="7"/>
      <c r="Q46" s="7"/>
      <c r="R46" s="7"/>
      <c r="S46" s="7"/>
    </row>
    <row r="47" spans="1:19" ht="15.95" customHeight="1" x14ac:dyDescent="0.15">
      <c r="A47" s="199"/>
      <c r="B47" s="187"/>
      <c r="C47" s="27"/>
      <c r="D47" s="189" t="s">
        <v>2</v>
      </c>
      <c r="E47" s="189"/>
      <c r="F47" s="190"/>
      <c r="G47" s="190"/>
      <c r="H47" s="191"/>
      <c r="I47" s="191"/>
      <c r="J47" s="191"/>
      <c r="K47" s="191"/>
      <c r="L47" s="28">
        <f>SUM(L44:L46)</f>
        <v>0</v>
      </c>
      <c r="M47" s="70"/>
      <c r="N47" s="78">
        <f t="shared" ref="N47" si="4">SUM(N44:N46)</f>
        <v>0</v>
      </c>
      <c r="O47" s="139"/>
      <c r="P47" s="7"/>
      <c r="Q47" s="7"/>
      <c r="R47" s="7"/>
      <c r="S47" s="7"/>
    </row>
    <row r="48" spans="1:19" s="3" customFormat="1" ht="26.1" customHeight="1" x14ac:dyDescent="0.15">
      <c r="A48" s="199"/>
      <c r="B48" s="187"/>
      <c r="C48" s="18" t="s">
        <v>38</v>
      </c>
      <c r="D48" s="10" t="s">
        <v>6</v>
      </c>
      <c r="E48" s="10" t="s">
        <v>30</v>
      </c>
      <c r="F48" s="10" t="s">
        <v>7</v>
      </c>
      <c r="G48" s="10" t="s">
        <v>9</v>
      </c>
      <c r="H48" s="19" t="s">
        <v>16</v>
      </c>
      <c r="I48" s="19" t="s">
        <v>17</v>
      </c>
      <c r="J48" s="20"/>
      <c r="K48" s="20"/>
      <c r="L48" s="21" t="s">
        <v>8</v>
      </c>
      <c r="M48" s="68"/>
      <c r="N48" s="76">
        <v>4</v>
      </c>
      <c r="O48" s="140" t="s">
        <v>26</v>
      </c>
      <c r="P48" s="7"/>
      <c r="Q48" s="7"/>
      <c r="R48" s="7"/>
      <c r="S48" s="7"/>
    </row>
    <row r="49" spans="1:19" ht="15.95" customHeight="1" x14ac:dyDescent="0.15">
      <c r="A49" s="199"/>
      <c r="B49" s="187"/>
      <c r="C49" s="15"/>
      <c r="D49" s="11"/>
      <c r="E49" s="11"/>
      <c r="F49" s="23"/>
      <c r="G49" s="11" t="s">
        <v>23</v>
      </c>
      <c r="H49" s="24">
        <f>(L47+L42+L36+L29+L22+L15)*0.15</f>
        <v>0</v>
      </c>
      <c r="I49" s="24"/>
      <c r="J49" s="25"/>
      <c r="K49" s="25"/>
      <c r="L49" s="26">
        <f>F49*I49</f>
        <v>0</v>
      </c>
      <c r="M49" s="69"/>
      <c r="N49" s="77"/>
      <c r="O49" s="138"/>
      <c r="P49" s="7"/>
      <c r="Q49" s="7"/>
      <c r="R49" s="7"/>
      <c r="S49" s="7"/>
    </row>
    <row r="50" spans="1:19" ht="15.95" customHeight="1" x14ac:dyDescent="0.15">
      <c r="A50" s="199"/>
      <c r="B50" s="188"/>
      <c r="C50" s="27"/>
      <c r="D50" s="189" t="s">
        <v>2</v>
      </c>
      <c r="E50" s="189"/>
      <c r="F50" s="190"/>
      <c r="G50" s="190"/>
      <c r="H50" s="191"/>
      <c r="I50" s="191"/>
      <c r="J50" s="191"/>
      <c r="K50" s="191"/>
      <c r="L50" s="28">
        <f>SUM(L49:L49)</f>
        <v>0</v>
      </c>
      <c r="M50" s="70"/>
      <c r="N50" s="78">
        <f t="shared" ref="N50" si="5">SUM(N49:N49)</f>
        <v>0</v>
      </c>
      <c r="O50" s="139"/>
      <c r="P50" s="7"/>
      <c r="Q50" s="7"/>
      <c r="R50" s="7"/>
      <c r="S50" s="7"/>
    </row>
    <row r="51" spans="1:19" s="3" customFormat="1" ht="26.1" customHeight="1" x14ac:dyDescent="0.15">
      <c r="A51" s="199"/>
      <c r="B51" s="192" t="s">
        <v>121</v>
      </c>
      <c r="C51" s="18" t="s">
        <v>18</v>
      </c>
      <c r="D51" s="10" t="s">
        <v>35</v>
      </c>
      <c r="E51" s="10" t="s">
        <v>31</v>
      </c>
      <c r="F51" s="10" t="s">
        <v>0</v>
      </c>
      <c r="G51" s="10" t="s">
        <v>1</v>
      </c>
      <c r="H51" s="19" t="s">
        <v>3</v>
      </c>
      <c r="I51" s="19" t="s">
        <v>4</v>
      </c>
      <c r="J51" s="19" t="s">
        <v>19</v>
      </c>
      <c r="K51" s="19" t="s">
        <v>20</v>
      </c>
      <c r="L51" s="21" t="s">
        <v>8</v>
      </c>
      <c r="M51" s="71" t="s">
        <v>21</v>
      </c>
      <c r="N51" s="76">
        <v>4</v>
      </c>
      <c r="O51" s="140" t="s">
        <v>22</v>
      </c>
      <c r="P51" s="7"/>
      <c r="Q51" s="7"/>
      <c r="R51" s="7"/>
      <c r="S51" s="7"/>
    </row>
    <row r="52" spans="1:19" ht="15.95" customHeight="1" x14ac:dyDescent="0.15">
      <c r="A52" s="199"/>
      <c r="B52" s="187"/>
      <c r="C52" s="15"/>
      <c r="D52" s="11"/>
      <c r="E52" s="11"/>
      <c r="F52" s="23"/>
      <c r="G52" s="11"/>
      <c r="H52" s="24"/>
      <c r="I52" s="24"/>
      <c r="J52" s="24"/>
      <c r="K52" s="24"/>
      <c r="L52" s="26">
        <f t="shared" ref="L52:L60" si="6">F52*I52</f>
        <v>0</v>
      </c>
      <c r="M52" s="72">
        <f t="shared" ref="M52:M60" si="7">F52*K52</f>
        <v>0</v>
      </c>
      <c r="N52" s="77">
        <f>M52</f>
        <v>0</v>
      </c>
      <c r="O52" s="138"/>
      <c r="P52" s="7"/>
      <c r="Q52" s="7"/>
      <c r="R52" s="7"/>
      <c r="S52" s="7"/>
    </row>
    <row r="53" spans="1:19" ht="15.95" customHeight="1" x14ac:dyDescent="0.15">
      <c r="A53" s="199"/>
      <c r="B53" s="187"/>
      <c r="C53" s="15"/>
      <c r="D53" s="11"/>
      <c r="E53" s="11"/>
      <c r="F53" s="23"/>
      <c r="G53" s="11"/>
      <c r="H53" s="24"/>
      <c r="I53" s="24"/>
      <c r="J53" s="24"/>
      <c r="K53" s="24"/>
      <c r="L53" s="26">
        <f t="shared" si="6"/>
        <v>0</v>
      </c>
      <c r="M53" s="72">
        <f t="shared" si="7"/>
        <v>0</v>
      </c>
      <c r="N53" s="77">
        <f t="shared" ref="N53:N60" si="8">M53</f>
        <v>0</v>
      </c>
      <c r="O53" s="138"/>
      <c r="P53" s="7"/>
      <c r="Q53" s="7"/>
      <c r="R53" s="7"/>
      <c r="S53" s="7"/>
    </row>
    <row r="54" spans="1:19" ht="15.95" customHeight="1" x14ac:dyDescent="0.15">
      <c r="A54" s="199"/>
      <c r="B54" s="187"/>
      <c r="C54" s="15"/>
      <c r="D54" s="11"/>
      <c r="E54" s="11"/>
      <c r="F54" s="23"/>
      <c r="G54" s="11"/>
      <c r="H54" s="24"/>
      <c r="I54" s="24"/>
      <c r="J54" s="24"/>
      <c r="K54" s="24"/>
      <c r="L54" s="26">
        <f t="shared" si="6"/>
        <v>0</v>
      </c>
      <c r="M54" s="72">
        <f t="shared" si="7"/>
        <v>0</v>
      </c>
      <c r="N54" s="77">
        <f t="shared" si="8"/>
        <v>0</v>
      </c>
      <c r="O54" s="138"/>
      <c r="P54" s="7"/>
      <c r="Q54" s="7"/>
      <c r="R54" s="7"/>
      <c r="S54" s="7"/>
    </row>
    <row r="55" spans="1:19" ht="15.95" customHeight="1" x14ac:dyDescent="0.15">
      <c r="A55" s="199"/>
      <c r="B55" s="187"/>
      <c r="C55" s="15"/>
      <c r="D55" s="11"/>
      <c r="E55" s="11"/>
      <c r="F55" s="23"/>
      <c r="G55" s="11"/>
      <c r="H55" s="24"/>
      <c r="I55" s="24"/>
      <c r="J55" s="24"/>
      <c r="K55" s="24"/>
      <c r="L55" s="26">
        <f t="shared" si="6"/>
        <v>0</v>
      </c>
      <c r="M55" s="72">
        <f t="shared" si="7"/>
        <v>0</v>
      </c>
      <c r="N55" s="77">
        <f t="shared" si="8"/>
        <v>0</v>
      </c>
      <c r="O55" s="138"/>
      <c r="P55" s="7"/>
      <c r="Q55" s="7"/>
      <c r="R55" s="7"/>
      <c r="S55" s="7"/>
    </row>
    <row r="56" spans="1:19" ht="15.95" customHeight="1" x14ac:dyDescent="0.15">
      <c r="A56" s="199"/>
      <c r="B56" s="187"/>
      <c r="C56" s="15"/>
      <c r="D56" s="11"/>
      <c r="E56" s="11"/>
      <c r="F56" s="23"/>
      <c r="G56" s="11"/>
      <c r="H56" s="24"/>
      <c r="I56" s="24"/>
      <c r="J56" s="24"/>
      <c r="K56" s="24"/>
      <c r="L56" s="26">
        <f t="shared" si="6"/>
        <v>0</v>
      </c>
      <c r="M56" s="72">
        <f t="shared" si="7"/>
        <v>0</v>
      </c>
      <c r="N56" s="77">
        <f t="shared" si="8"/>
        <v>0</v>
      </c>
      <c r="O56" s="138"/>
      <c r="P56" s="7"/>
      <c r="Q56" s="7"/>
      <c r="R56" s="7"/>
      <c r="S56" s="7"/>
    </row>
    <row r="57" spans="1:19" ht="15.95" customHeight="1" x14ac:dyDescent="0.15">
      <c r="A57" s="199"/>
      <c r="B57" s="187"/>
      <c r="C57" s="15"/>
      <c r="D57" s="11"/>
      <c r="E57" s="11"/>
      <c r="F57" s="23"/>
      <c r="G57" s="11"/>
      <c r="H57" s="24"/>
      <c r="I57" s="24"/>
      <c r="J57" s="24"/>
      <c r="K57" s="24"/>
      <c r="L57" s="26">
        <f t="shared" si="6"/>
        <v>0</v>
      </c>
      <c r="M57" s="72">
        <f t="shared" si="7"/>
        <v>0</v>
      </c>
      <c r="N57" s="77">
        <f t="shared" si="8"/>
        <v>0</v>
      </c>
      <c r="O57" s="138"/>
      <c r="P57" s="7"/>
      <c r="Q57" s="7"/>
      <c r="R57" s="7"/>
      <c r="S57" s="7"/>
    </row>
    <row r="58" spans="1:19" ht="15.95" customHeight="1" x14ac:dyDescent="0.15">
      <c r="A58" s="199"/>
      <c r="B58" s="187"/>
      <c r="C58" s="15"/>
      <c r="D58" s="11"/>
      <c r="E58" s="11"/>
      <c r="F58" s="23"/>
      <c r="G58" s="11"/>
      <c r="H58" s="24"/>
      <c r="I58" s="24"/>
      <c r="J58" s="24"/>
      <c r="K58" s="24"/>
      <c r="L58" s="26">
        <f t="shared" si="6"/>
        <v>0</v>
      </c>
      <c r="M58" s="72">
        <f t="shared" si="7"/>
        <v>0</v>
      </c>
      <c r="N58" s="77">
        <f t="shared" si="8"/>
        <v>0</v>
      </c>
      <c r="O58" s="138"/>
      <c r="P58" s="7"/>
      <c r="Q58" s="7"/>
      <c r="R58" s="7"/>
      <c r="S58" s="7"/>
    </row>
    <row r="59" spans="1:19" ht="15.95" customHeight="1" x14ac:dyDescent="0.15">
      <c r="A59" s="199"/>
      <c r="B59" s="187"/>
      <c r="C59" s="15"/>
      <c r="D59" s="11"/>
      <c r="E59" s="13"/>
      <c r="F59" s="23"/>
      <c r="G59" s="11"/>
      <c r="H59" s="24"/>
      <c r="I59" s="24"/>
      <c r="J59" s="24"/>
      <c r="K59" s="24"/>
      <c r="L59" s="26">
        <f t="shared" si="6"/>
        <v>0</v>
      </c>
      <c r="M59" s="72">
        <f t="shared" si="7"/>
        <v>0</v>
      </c>
      <c r="N59" s="77">
        <f t="shared" si="8"/>
        <v>0</v>
      </c>
      <c r="O59" s="138"/>
      <c r="P59" s="7"/>
      <c r="Q59" s="7"/>
      <c r="R59" s="7"/>
      <c r="S59" s="7"/>
    </row>
    <row r="60" spans="1:19" ht="15.95" customHeight="1" x14ac:dyDescent="0.15">
      <c r="A60" s="199"/>
      <c r="B60" s="187"/>
      <c r="C60" s="15"/>
      <c r="D60" s="11"/>
      <c r="E60" s="11"/>
      <c r="F60" s="23"/>
      <c r="G60" s="11"/>
      <c r="H60" s="24"/>
      <c r="I60" s="24"/>
      <c r="J60" s="24"/>
      <c r="K60" s="24"/>
      <c r="L60" s="26">
        <f t="shared" si="6"/>
        <v>0</v>
      </c>
      <c r="M60" s="72">
        <f t="shared" si="7"/>
        <v>0</v>
      </c>
      <c r="N60" s="77">
        <f t="shared" si="8"/>
        <v>0</v>
      </c>
      <c r="O60" s="138"/>
      <c r="P60" s="7"/>
      <c r="Q60" s="7"/>
      <c r="R60" s="7"/>
      <c r="S60" s="7"/>
    </row>
    <row r="61" spans="1:19" ht="15.95" customHeight="1" x14ac:dyDescent="0.15">
      <c r="A61" s="199"/>
      <c r="B61" s="188"/>
      <c r="C61" s="27"/>
      <c r="D61" s="189" t="s">
        <v>2</v>
      </c>
      <c r="E61" s="189"/>
      <c r="F61" s="190"/>
      <c r="G61" s="190"/>
      <c r="H61" s="191"/>
      <c r="I61" s="191"/>
      <c r="J61" s="191"/>
      <c r="K61" s="191"/>
      <c r="L61" s="28">
        <f>SUM(L52:L60)</f>
        <v>0</v>
      </c>
      <c r="M61" s="70">
        <f>SUM(M52:M60)</f>
        <v>0</v>
      </c>
      <c r="N61" s="78">
        <f>SUM(N52:N60)</f>
        <v>0</v>
      </c>
      <c r="O61" s="139"/>
      <c r="P61" s="7"/>
      <c r="Q61" s="7"/>
      <c r="R61" s="7"/>
      <c r="S61" s="7"/>
    </row>
    <row r="62" spans="1:19" s="3" customFormat="1" ht="30.75" customHeight="1" x14ac:dyDescent="0.15">
      <c r="A62" s="199"/>
      <c r="B62" s="128" t="s">
        <v>119</v>
      </c>
      <c r="C62" s="18" t="s">
        <v>24</v>
      </c>
      <c r="D62" s="10" t="s">
        <v>6</v>
      </c>
      <c r="E62" s="10" t="s">
        <v>30</v>
      </c>
      <c r="F62" s="10" t="s">
        <v>7</v>
      </c>
      <c r="G62" s="10" t="s">
        <v>9</v>
      </c>
      <c r="H62" s="19" t="s">
        <v>16</v>
      </c>
      <c r="I62" s="19" t="s">
        <v>17</v>
      </c>
      <c r="J62" s="20"/>
      <c r="K62" s="20"/>
      <c r="L62" s="21" t="s">
        <v>8</v>
      </c>
      <c r="M62" s="68"/>
      <c r="N62" s="79">
        <v>4</v>
      </c>
      <c r="O62" s="140" t="s">
        <v>26</v>
      </c>
      <c r="P62" s="7"/>
      <c r="Q62" s="7"/>
      <c r="R62" s="7"/>
      <c r="S62" s="7"/>
    </row>
    <row r="63" spans="1:19" ht="15.95" customHeight="1" x14ac:dyDescent="0.15">
      <c r="A63" s="199"/>
      <c r="B63" s="124"/>
      <c r="C63" s="15"/>
      <c r="D63" s="11"/>
      <c r="E63" s="11"/>
      <c r="F63" s="23"/>
      <c r="G63" s="11"/>
      <c r="H63" s="24"/>
      <c r="I63" s="24"/>
      <c r="J63" s="25"/>
      <c r="K63" s="25"/>
      <c r="L63" s="26">
        <f>F63*I63</f>
        <v>0</v>
      </c>
      <c r="M63" s="69"/>
      <c r="N63" s="77">
        <f>L63</f>
        <v>0</v>
      </c>
      <c r="O63" s="138"/>
      <c r="P63" s="7"/>
      <c r="Q63" s="7"/>
      <c r="R63" s="7"/>
      <c r="S63" s="7"/>
    </row>
    <row r="64" spans="1:19" ht="15.95" customHeight="1" thickBot="1" x14ac:dyDescent="0.2">
      <c r="A64" s="200"/>
      <c r="B64" s="125"/>
      <c r="C64" s="116"/>
      <c r="D64" s="201" t="s">
        <v>2</v>
      </c>
      <c r="E64" s="201"/>
      <c r="F64" s="202"/>
      <c r="G64" s="202"/>
      <c r="H64" s="203"/>
      <c r="I64" s="203"/>
      <c r="J64" s="203"/>
      <c r="K64" s="203"/>
      <c r="L64" s="117">
        <f>SUM(L63:L63)</f>
        <v>0</v>
      </c>
      <c r="M64" s="118"/>
      <c r="N64" s="119">
        <f t="shared" ref="N64" si="9">SUM(N63:N63)</f>
        <v>0</v>
      </c>
      <c r="O64" s="141"/>
      <c r="P64" s="7"/>
      <c r="Q64" s="7"/>
      <c r="R64" s="7"/>
      <c r="S64" s="7"/>
    </row>
    <row r="65" spans="1:19" ht="27.75" customHeight="1" thickBot="1" x14ac:dyDescent="0.25">
      <c r="A65" s="178" t="s">
        <v>126</v>
      </c>
      <c r="B65" s="179"/>
      <c r="C65" s="179"/>
      <c r="D65" s="179"/>
      <c r="E65" s="179"/>
      <c r="F65" s="179"/>
      <c r="G65" s="179"/>
      <c r="H65" s="179"/>
      <c r="I65" s="179"/>
      <c r="J65" s="179"/>
      <c r="K65" s="179"/>
      <c r="L65" s="179"/>
      <c r="M65" s="179"/>
      <c r="N65" s="146">
        <f>SUM(N15,N22,N29,N36,N42,N47,N50,N61,N64)</f>
        <v>0</v>
      </c>
    </row>
    <row r="66" spans="1:19" ht="12" customHeight="1" x14ac:dyDescent="0.15"/>
    <row r="67" spans="1:19" ht="27" customHeight="1" thickBot="1" x14ac:dyDescent="0.2"/>
    <row r="68" spans="1:19" ht="42" customHeight="1" thickTop="1" x14ac:dyDescent="0.2">
      <c r="A68" s="123" t="s">
        <v>157</v>
      </c>
      <c r="B68" s="98"/>
      <c r="N68" s="127" t="s">
        <v>140</v>
      </c>
      <c r="O68" s="175" t="s">
        <v>132</v>
      </c>
      <c r="P68" s="176"/>
      <c r="Q68" s="177"/>
      <c r="R68" s="7"/>
      <c r="S68" s="149" t="s">
        <v>133</v>
      </c>
    </row>
    <row r="69" spans="1:19" ht="15.75" customHeight="1" x14ac:dyDescent="0.15">
      <c r="M69" s="159" t="s">
        <v>125</v>
      </c>
      <c r="N69" s="100" t="s">
        <v>107</v>
      </c>
      <c r="O69" s="101" t="s">
        <v>107</v>
      </c>
      <c r="P69" s="67" t="s">
        <v>108</v>
      </c>
      <c r="Q69" s="67" t="s">
        <v>109</v>
      </c>
      <c r="S69" s="2"/>
    </row>
    <row r="70" spans="1:19" ht="25.5" thickBot="1" x14ac:dyDescent="0.25">
      <c r="A70" s="98"/>
      <c r="L70" s="157" t="s">
        <v>134</v>
      </c>
      <c r="M70" s="160" t="s">
        <v>141</v>
      </c>
      <c r="N70" s="158">
        <v>1</v>
      </c>
      <c r="O70" s="181" t="s">
        <v>142</v>
      </c>
      <c r="P70" s="182"/>
      <c r="Q70" s="183"/>
      <c r="S70" s="2"/>
    </row>
    <row r="71" spans="1:19" s="3" customFormat="1" ht="26.1" customHeight="1" x14ac:dyDescent="0.15">
      <c r="A71" s="184" t="s">
        <v>117</v>
      </c>
      <c r="B71" s="186" t="s">
        <v>120</v>
      </c>
      <c r="C71" s="18" t="s">
        <v>37</v>
      </c>
      <c r="D71" s="103" t="s">
        <v>6</v>
      </c>
      <c r="E71" s="103" t="s">
        <v>30</v>
      </c>
      <c r="F71" s="103" t="s">
        <v>7</v>
      </c>
      <c r="G71" s="103" t="s">
        <v>9</v>
      </c>
      <c r="H71" s="104" t="s">
        <v>16</v>
      </c>
      <c r="I71" s="104" t="s">
        <v>17</v>
      </c>
      <c r="J71" s="105"/>
      <c r="K71" s="105"/>
      <c r="L71" s="106" t="s">
        <v>8</v>
      </c>
      <c r="M71" s="107"/>
      <c r="N71" s="79">
        <v>4</v>
      </c>
      <c r="O71" s="109" t="s">
        <v>152</v>
      </c>
      <c r="P71" s="110" t="s">
        <v>153</v>
      </c>
      <c r="Q71" s="110" t="s">
        <v>154</v>
      </c>
      <c r="R71" s="111" t="s">
        <v>155</v>
      </c>
      <c r="S71" s="112" t="s">
        <v>26</v>
      </c>
    </row>
    <row r="72" spans="1:19" ht="15.95" customHeight="1" x14ac:dyDescent="0.15">
      <c r="A72" s="185"/>
      <c r="B72" s="187"/>
      <c r="C72" s="15"/>
      <c r="D72" s="11"/>
      <c r="E72" s="11"/>
      <c r="F72" s="23"/>
      <c r="G72" s="11" t="s">
        <v>102</v>
      </c>
      <c r="H72" s="24"/>
      <c r="I72" s="24"/>
      <c r="J72" s="25"/>
      <c r="K72" s="25"/>
      <c r="L72" s="26">
        <f>F72*I72</f>
        <v>0</v>
      </c>
      <c r="M72" s="69"/>
      <c r="N72" s="77">
        <f>+$L72*N$70</f>
        <v>0</v>
      </c>
      <c r="O72" s="74">
        <f>+$L72*12</f>
        <v>0</v>
      </c>
      <c r="P72" s="74">
        <f t="shared" ref="P72:Q72" si="10">+$L72*12</f>
        <v>0</v>
      </c>
      <c r="Q72" s="74">
        <f t="shared" si="10"/>
        <v>0</v>
      </c>
      <c r="R72" s="4">
        <f>SUM(N72:Q72)</f>
        <v>0</v>
      </c>
      <c r="S72" s="113"/>
    </row>
    <row r="73" spans="1:19" ht="15.95" customHeight="1" x14ac:dyDescent="0.15">
      <c r="A73" s="185"/>
      <c r="B73" s="187"/>
      <c r="C73" s="15"/>
      <c r="D73" s="11"/>
      <c r="E73" s="11"/>
      <c r="F73" s="23"/>
      <c r="G73" s="11"/>
      <c r="H73" s="24"/>
      <c r="I73" s="24"/>
      <c r="J73" s="25"/>
      <c r="K73" s="25"/>
      <c r="L73" s="26">
        <f>F73*I73</f>
        <v>0</v>
      </c>
      <c r="M73" s="69"/>
      <c r="N73" s="77">
        <f t="shared" ref="N73:N74" si="11">+$L73*N$70</f>
        <v>0</v>
      </c>
      <c r="O73" s="74">
        <f t="shared" ref="O73:Q74" si="12">+$L73*12</f>
        <v>0</v>
      </c>
      <c r="P73" s="74">
        <f t="shared" si="12"/>
        <v>0</v>
      </c>
      <c r="Q73" s="74">
        <f t="shared" si="12"/>
        <v>0</v>
      </c>
      <c r="R73" s="4">
        <f>SUM(N73:Q73)</f>
        <v>0</v>
      </c>
      <c r="S73" s="113"/>
    </row>
    <row r="74" spans="1:19" ht="15.95" customHeight="1" x14ac:dyDescent="0.15">
      <c r="A74" s="185"/>
      <c r="B74" s="187"/>
      <c r="C74" s="15"/>
      <c r="D74" s="11"/>
      <c r="E74" s="11"/>
      <c r="F74" s="23"/>
      <c r="G74" s="11"/>
      <c r="H74" s="24"/>
      <c r="I74" s="24"/>
      <c r="J74" s="25"/>
      <c r="K74" s="25"/>
      <c r="L74" s="26">
        <f>F74*I74</f>
        <v>0</v>
      </c>
      <c r="M74" s="69"/>
      <c r="N74" s="77">
        <f t="shared" si="11"/>
        <v>0</v>
      </c>
      <c r="O74" s="74">
        <f t="shared" si="12"/>
        <v>0</v>
      </c>
      <c r="P74" s="74">
        <f t="shared" si="12"/>
        <v>0</v>
      </c>
      <c r="Q74" s="74">
        <f t="shared" si="12"/>
        <v>0</v>
      </c>
      <c r="R74" s="4">
        <f>SUM(N74:Q74)</f>
        <v>0</v>
      </c>
      <c r="S74" s="113"/>
    </row>
    <row r="75" spans="1:19" ht="15.95" customHeight="1" x14ac:dyDescent="0.15">
      <c r="A75" s="185"/>
      <c r="B75" s="187"/>
      <c r="C75" s="27"/>
      <c r="D75" s="189" t="s">
        <v>2</v>
      </c>
      <c r="E75" s="189"/>
      <c r="F75" s="190"/>
      <c r="G75" s="190"/>
      <c r="H75" s="191"/>
      <c r="I75" s="191"/>
      <c r="J75" s="191"/>
      <c r="K75" s="191"/>
      <c r="L75" s="28">
        <f>SUM(L72:L74)</f>
        <v>0</v>
      </c>
      <c r="M75" s="70"/>
      <c r="N75" s="78">
        <f t="shared" ref="N75:R75" si="13">SUM(N72:N74)</f>
        <v>0</v>
      </c>
      <c r="O75" s="75">
        <f t="shared" si="13"/>
        <v>0</v>
      </c>
      <c r="P75" s="75">
        <f t="shared" ref="P75:Q75" si="14">SUM(P72:P74)</f>
        <v>0</v>
      </c>
      <c r="Q75" s="75">
        <f t="shared" si="14"/>
        <v>0</v>
      </c>
      <c r="R75" s="5">
        <f t="shared" si="13"/>
        <v>0</v>
      </c>
      <c r="S75" s="114"/>
    </row>
    <row r="76" spans="1:19" s="3" customFormat="1" ht="26.1" customHeight="1" x14ac:dyDescent="0.15">
      <c r="A76" s="185"/>
      <c r="B76" s="187"/>
      <c r="C76" s="18" t="s">
        <v>38</v>
      </c>
      <c r="D76" s="10" t="s">
        <v>6</v>
      </c>
      <c r="E76" s="10" t="s">
        <v>30</v>
      </c>
      <c r="F76" s="10" t="s">
        <v>7</v>
      </c>
      <c r="G76" s="10" t="s">
        <v>9</v>
      </c>
      <c r="H76" s="19" t="s">
        <v>16</v>
      </c>
      <c r="I76" s="19" t="s">
        <v>17</v>
      </c>
      <c r="J76" s="20"/>
      <c r="K76" s="20"/>
      <c r="L76" s="21" t="s">
        <v>8</v>
      </c>
      <c r="M76" s="68"/>
      <c r="N76" s="79">
        <v>4</v>
      </c>
      <c r="O76" s="73" t="s">
        <v>152</v>
      </c>
      <c r="P76" s="73" t="s">
        <v>153</v>
      </c>
      <c r="Q76" s="73" t="s">
        <v>154</v>
      </c>
      <c r="R76" s="6" t="s">
        <v>155</v>
      </c>
      <c r="S76" s="115" t="s">
        <v>26</v>
      </c>
    </row>
    <row r="77" spans="1:19" ht="15.95" customHeight="1" x14ac:dyDescent="0.15">
      <c r="A77" s="185"/>
      <c r="B77" s="187"/>
      <c r="C77" s="15"/>
      <c r="D77" s="11"/>
      <c r="E77" s="11"/>
      <c r="F77" s="23"/>
      <c r="G77" s="11"/>
      <c r="H77" s="24"/>
      <c r="I77" s="24"/>
      <c r="J77" s="25"/>
      <c r="K77" s="25"/>
      <c r="L77" s="26">
        <f>F77*I77</f>
        <v>0</v>
      </c>
      <c r="M77" s="69"/>
      <c r="N77" s="77">
        <f>+$L77*N$70</f>
        <v>0</v>
      </c>
      <c r="O77" s="74">
        <f>+$L77*12</f>
        <v>0</v>
      </c>
      <c r="P77" s="74">
        <f t="shared" ref="P77:Q77" si="15">+$L77*12</f>
        <v>0</v>
      </c>
      <c r="Q77" s="74">
        <f t="shared" si="15"/>
        <v>0</v>
      </c>
      <c r="R77" s="4">
        <f>SUM(N77:Q77)</f>
        <v>0</v>
      </c>
      <c r="S77" s="113"/>
    </row>
    <row r="78" spans="1:19" ht="15.95" customHeight="1" x14ac:dyDescent="0.15">
      <c r="A78" s="185"/>
      <c r="B78" s="188"/>
      <c r="C78" s="27"/>
      <c r="D78" s="189" t="s">
        <v>2</v>
      </c>
      <c r="E78" s="189"/>
      <c r="F78" s="190"/>
      <c r="G78" s="190"/>
      <c r="H78" s="191"/>
      <c r="I78" s="191"/>
      <c r="J78" s="191"/>
      <c r="K78" s="191"/>
      <c r="L78" s="28">
        <f>SUM(L77:L77)</f>
        <v>0</v>
      </c>
      <c r="M78" s="70"/>
      <c r="N78" s="78">
        <f t="shared" ref="N78:R78" si="16">SUM(N77:N77)</f>
        <v>0</v>
      </c>
      <c r="O78" s="75">
        <f t="shared" si="16"/>
        <v>0</v>
      </c>
      <c r="P78" s="75">
        <f t="shared" ref="P78:Q78" si="17">SUM(P77:P77)</f>
        <v>0</v>
      </c>
      <c r="Q78" s="75">
        <f t="shared" si="17"/>
        <v>0</v>
      </c>
      <c r="R78" s="5">
        <f t="shared" si="16"/>
        <v>0</v>
      </c>
      <c r="S78" s="114"/>
    </row>
    <row r="79" spans="1:19" s="3" customFormat="1" ht="26.1" customHeight="1" x14ac:dyDescent="0.15">
      <c r="A79" s="185"/>
      <c r="B79" s="192" t="s">
        <v>122</v>
      </c>
      <c r="C79" s="63" t="s">
        <v>106</v>
      </c>
      <c r="D79" s="10" t="s">
        <v>35</v>
      </c>
      <c r="E79" s="10" t="s">
        <v>31</v>
      </c>
      <c r="F79" s="10" t="s">
        <v>0</v>
      </c>
      <c r="G79" s="10" t="s">
        <v>1</v>
      </c>
      <c r="H79" s="19" t="s">
        <v>3</v>
      </c>
      <c r="I79" s="19" t="s">
        <v>4</v>
      </c>
      <c r="J79" s="19" t="s">
        <v>19</v>
      </c>
      <c r="K79" s="19" t="s">
        <v>20</v>
      </c>
      <c r="L79" s="21" t="s">
        <v>8</v>
      </c>
      <c r="M79" s="71" t="s">
        <v>21</v>
      </c>
      <c r="N79" s="79">
        <v>4</v>
      </c>
      <c r="O79" s="73" t="s">
        <v>152</v>
      </c>
      <c r="P79" s="73" t="s">
        <v>153</v>
      </c>
      <c r="Q79" s="73" t="s">
        <v>154</v>
      </c>
      <c r="R79" s="6" t="s">
        <v>155</v>
      </c>
      <c r="S79" s="115" t="s">
        <v>22</v>
      </c>
    </row>
    <row r="80" spans="1:19" ht="15.95" customHeight="1" x14ac:dyDescent="0.15">
      <c r="A80" s="185"/>
      <c r="B80" s="187"/>
      <c r="C80" s="15"/>
      <c r="D80" s="169"/>
      <c r="E80" s="11"/>
      <c r="F80" s="23"/>
      <c r="G80" s="11" t="s">
        <v>102</v>
      </c>
      <c r="H80" s="24"/>
      <c r="I80" s="24"/>
      <c r="J80" s="24"/>
      <c r="K80" s="24"/>
      <c r="L80" s="26">
        <f t="shared" ref="L80:L88" si="18">F80*I80</f>
        <v>0</v>
      </c>
      <c r="M80" s="72">
        <f t="shared" ref="M80:M88" si="19">F80*K80</f>
        <v>0</v>
      </c>
      <c r="N80" s="77">
        <f t="shared" ref="N80:N82" si="20">+$L80*N$70</f>
        <v>0</v>
      </c>
      <c r="O80" s="74">
        <f t="shared" ref="O80:Q88" si="21">+$L80*12</f>
        <v>0</v>
      </c>
      <c r="P80" s="74">
        <f t="shared" si="21"/>
        <v>0</v>
      </c>
      <c r="Q80" s="74">
        <f t="shared" si="21"/>
        <v>0</v>
      </c>
      <c r="R80" s="4">
        <f t="shared" ref="R80:R88" si="22">SUM(N80:Q80)</f>
        <v>0</v>
      </c>
      <c r="S80" s="113"/>
    </row>
    <row r="81" spans="1:19" ht="15.95" customHeight="1" x14ac:dyDescent="0.15">
      <c r="A81" s="185"/>
      <c r="B81" s="187"/>
      <c r="C81" s="180" t="s">
        <v>127</v>
      </c>
      <c r="D81" s="61"/>
      <c r="E81" s="11"/>
      <c r="F81" s="23"/>
      <c r="G81" s="11" t="s">
        <v>102</v>
      </c>
      <c r="H81" s="24"/>
      <c r="I81" s="24"/>
      <c r="J81" s="24"/>
      <c r="K81" s="24"/>
      <c r="L81" s="26">
        <f t="shared" si="18"/>
        <v>0</v>
      </c>
      <c r="M81" s="72">
        <f t="shared" si="19"/>
        <v>0</v>
      </c>
      <c r="N81" s="77">
        <f t="shared" si="20"/>
        <v>0</v>
      </c>
      <c r="O81" s="74">
        <f t="shared" si="21"/>
        <v>0</v>
      </c>
      <c r="P81" s="74">
        <f t="shared" si="21"/>
        <v>0</v>
      </c>
      <c r="Q81" s="74">
        <f t="shared" si="21"/>
        <v>0</v>
      </c>
      <c r="R81" s="4">
        <f t="shared" si="22"/>
        <v>0</v>
      </c>
      <c r="S81" s="113"/>
    </row>
    <row r="82" spans="1:19" ht="15.95" customHeight="1" x14ac:dyDescent="0.15">
      <c r="A82" s="185"/>
      <c r="B82" s="187"/>
      <c r="C82" s="180"/>
      <c r="D82" s="61"/>
      <c r="E82" s="121"/>
      <c r="F82" s="23"/>
      <c r="G82" s="11" t="s">
        <v>102</v>
      </c>
      <c r="H82" s="24"/>
      <c r="I82" s="24"/>
      <c r="J82" s="24"/>
      <c r="K82" s="24"/>
      <c r="L82" s="26">
        <f t="shared" si="18"/>
        <v>0</v>
      </c>
      <c r="M82" s="72">
        <f t="shared" si="19"/>
        <v>0</v>
      </c>
      <c r="N82" s="77">
        <f t="shared" si="20"/>
        <v>0</v>
      </c>
      <c r="O82" s="74">
        <f t="shared" si="21"/>
        <v>0</v>
      </c>
      <c r="P82" s="74">
        <f t="shared" si="21"/>
        <v>0</v>
      </c>
      <c r="Q82" s="74">
        <f t="shared" si="21"/>
        <v>0</v>
      </c>
      <c r="R82" s="4">
        <f t="shared" si="22"/>
        <v>0</v>
      </c>
      <c r="S82" s="113"/>
    </row>
    <row r="83" spans="1:19" ht="15.95" customHeight="1" x14ac:dyDescent="0.15">
      <c r="A83" s="185"/>
      <c r="B83" s="187"/>
      <c r="C83" s="180"/>
      <c r="D83" s="61"/>
      <c r="E83" s="11"/>
      <c r="F83" s="23"/>
      <c r="G83" s="11" t="s">
        <v>102</v>
      </c>
      <c r="H83" s="24"/>
      <c r="I83" s="24"/>
      <c r="J83" s="24"/>
      <c r="K83" s="24"/>
      <c r="L83" s="26">
        <f t="shared" si="18"/>
        <v>0</v>
      </c>
      <c r="M83" s="72">
        <f t="shared" si="19"/>
        <v>0</v>
      </c>
      <c r="N83" s="77"/>
      <c r="O83" s="74">
        <f t="shared" si="21"/>
        <v>0</v>
      </c>
      <c r="P83" s="74">
        <f t="shared" si="21"/>
        <v>0</v>
      </c>
      <c r="Q83" s="74">
        <f t="shared" si="21"/>
        <v>0</v>
      </c>
      <c r="R83" s="4">
        <f t="shared" si="22"/>
        <v>0</v>
      </c>
      <c r="S83" s="113"/>
    </row>
    <row r="84" spans="1:19" ht="15.95" customHeight="1" x14ac:dyDescent="0.15">
      <c r="A84" s="185"/>
      <c r="B84" s="187"/>
      <c r="C84" s="180"/>
      <c r="D84" s="61"/>
      <c r="E84" s="11"/>
      <c r="F84" s="23"/>
      <c r="G84" s="11" t="s">
        <v>102</v>
      </c>
      <c r="H84" s="24"/>
      <c r="I84" s="24"/>
      <c r="J84" s="24"/>
      <c r="K84" s="24"/>
      <c r="L84" s="26">
        <f t="shared" si="18"/>
        <v>0</v>
      </c>
      <c r="M84" s="72">
        <f t="shared" si="19"/>
        <v>0</v>
      </c>
      <c r="N84" s="77"/>
      <c r="O84" s="74">
        <f t="shared" si="21"/>
        <v>0</v>
      </c>
      <c r="P84" s="74">
        <f t="shared" si="21"/>
        <v>0</v>
      </c>
      <c r="Q84" s="74">
        <f t="shared" si="21"/>
        <v>0</v>
      </c>
      <c r="R84" s="4">
        <f t="shared" si="22"/>
        <v>0</v>
      </c>
      <c r="S84" s="113"/>
    </row>
    <row r="85" spans="1:19" ht="15.95" customHeight="1" x14ac:dyDescent="0.15">
      <c r="A85" s="185"/>
      <c r="B85" s="187"/>
      <c r="C85" s="180"/>
      <c r="D85" s="170"/>
      <c r="E85" s="121"/>
      <c r="F85" s="23"/>
      <c r="G85" s="11" t="s">
        <v>102</v>
      </c>
      <c r="H85" s="24"/>
      <c r="I85" s="24"/>
      <c r="J85" s="24"/>
      <c r="K85" s="24"/>
      <c r="L85" s="26">
        <f t="shared" si="18"/>
        <v>0</v>
      </c>
      <c r="M85" s="72">
        <f t="shared" si="19"/>
        <v>0</v>
      </c>
      <c r="N85" s="77"/>
      <c r="O85" s="74">
        <f t="shared" si="21"/>
        <v>0</v>
      </c>
      <c r="P85" s="74">
        <f t="shared" si="21"/>
        <v>0</v>
      </c>
      <c r="Q85" s="74">
        <f t="shared" si="21"/>
        <v>0</v>
      </c>
      <c r="R85" s="4">
        <f t="shared" si="22"/>
        <v>0</v>
      </c>
      <c r="S85" s="113"/>
    </row>
    <row r="86" spans="1:19" ht="15.95" customHeight="1" x14ac:dyDescent="0.15">
      <c r="A86" s="185"/>
      <c r="B86" s="187"/>
      <c r="C86" s="15"/>
      <c r="D86" s="11"/>
      <c r="E86" s="11"/>
      <c r="F86" s="23"/>
      <c r="G86" s="11" t="s">
        <v>102</v>
      </c>
      <c r="H86" s="24"/>
      <c r="I86" s="24"/>
      <c r="J86" s="24"/>
      <c r="K86" s="24"/>
      <c r="L86" s="26">
        <f t="shared" si="18"/>
        <v>0</v>
      </c>
      <c r="M86" s="72">
        <f t="shared" si="19"/>
        <v>0</v>
      </c>
      <c r="N86" s="77">
        <f t="shared" ref="N86:N88" si="23">+$L86*N$70</f>
        <v>0</v>
      </c>
      <c r="O86" s="74">
        <f t="shared" si="21"/>
        <v>0</v>
      </c>
      <c r="P86" s="74">
        <f t="shared" si="21"/>
        <v>0</v>
      </c>
      <c r="Q86" s="74">
        <f t="shared" si="21"/>
        <v>0</v>
      </c>
      <c r="R86" s="4">
        <f t="shared" si="22"/>
        <v>0</v>
      </c>
      <c r="S86" s="113"/>
    </row>
    <row r="87" spans="1:19" ht="15.95" customHeight="1" x14ac:dyDescent="0.15">
      <c r="A87" s="185"/>
      <c r="B87" s="187"/>
      <c r="C87" s="15"/>
      <c r="D87" s="11"/>
      <c r="E87" s="13"/>
      <c r="F87" s="23"/>
      <c r="G87" s="11"/>
      <c r="H87" s="24"/>
      <c r="I87" s="24"/>
      <c r="J87" s="24"/>
      <c r="K87" s="24"/>
      <c r="L87" s="26">
        <f t="shared" si="18"/>
        <v>0</v>
      </c>
      <c r="M87" s="72">
        <f t="shared" si="19"/>
        <v>0</v>
      </c>
      <c r="N87" s="77">
        <f t="shared" si="23"/>
        <v>0</v>
      </c>
      <c r="O87" s="74">
        <f t="shared" si="21"/>
        <v>0</v>
      </c>
      <c r="P87" s="74">
        <f t="shared" si="21"/>
        <v>0</v>
      </c>
      <c r="Q87" s="74">
        <f t="shared" si="21"/>
        <v>0</v>
      </c>
      <c r="R87" s="4">
        <f t="shared" si="22"/>
        <v>0</v>
      </c>
      <c r="S87" s="113"/>
    </row>
    <row r="88" spans="1:19" ht="15.95" customHeight="1" x14ac:dyDescent="0.15">
      <c r="A88" s="185"/>
      <c r="B88" s="187"/>
      <c r="C88" s="15"/>
      <c r="D88" s="11"/>
      <c r="E88" s="11"/>
      <c r="F88" s="23"/>
      <c r="G88" s="11"/>
      <c r="H88" s="24"/>
      <c r="I88" s="24"/>
      <c r="J88" s="24"/>
      <c r="K88" s="24"/>
      <c r="L88" s="26">
        <f t="shared" si="18"/>
        <v>0</v>
      </c>
      <c r="M88" s="72">
        <f t="shared" si="19"/>
        <v>0</v>
      </c>
      <c r="N88" s="77">
        <f t="shared" si="23"/>
        <v>0</v>
      </c>
      <c r="O88" s="74">
        <f t="shared" si="21"/>
        <v>0</v>
      </c>
      <c r="P88" s="74">
        <f t="shared" si="21"/>
        <v>0</v>
      </c>
      <c r="Q88" s="74">
        <f t="shared" si="21"/>
        <v>0</v>
      </c>
      <c r="R88" s="4">
        <f t="shared" si="22"/>
        <v>0</v>
      </c>
      <c r="S88" s="113"/>
    </row>
    <row r="89" spans="1:19" ht="15.95" customHeight="1" thickBot="1" x14ac:dyDescent="0.2">
      <c r="A89" s="185"/>
      <c r="B89" s="187"/>
      <c r="C89" s="15"/>
      <c r="D89" s="193" t="s">
        <v>2</v>
      </c>
      <c r="E89" s="193"/>
      <c r="F89" s="194"/>
      <c r="G89" s="194"/>
      <c r="H89" s="195"/>
      <c r="I89" s="195"/>
      <c r="J89" s="195"/>
      <c r="K89" s="195"/>
      <c r="L89" s="142">
        <f t="shared" ref="L89:R89" si="24">SUM(L80:L88)</f>
        <v>0</v>
      </c>
      <c r="M89" s="143">
        <f t="shared" si="24"/>
        <v>0</v>
      </c>
      <c r="N89" s="144">
        <f t="shared" si="24"/>
        <v>0</v>
      </c>
      <c r="O89" s="129">
        <f t="shared" si="24"/>
        <v>0</v>
      </c>
      <c r="P89" s="129">
        <f t="shared" ref="P89:Q89" si="25">SUM(P80:P88)</f>
        <v>0</v>
      </c>
      <c r="Q89" s="129">
        <f t="shared" si="25"/>
        <v>0</v>
      </c>
      <c r="R89" s="145">
        <f t="shared" si="24"/>
        <v>0</v>
      </c>
      <c r="S89" s="120"/>
    </row>
    <row r="90" spans="1:19" ht="27.75" customHeight="1" thickBot="1" x14ac:dyDescent="0.25">
      <c r="A90" s="172" t="s">
        <v>131</v>
      </c>
      <c r="B90" s="173"/>
      <c r="C90" s="173"/>
      <c r="D90" s="173"/>
      <c r="E90" s="173"/>
      <c r="F90" s="173"/>
      <c r="G90" s="173"/>
      <c r="H90" s="173"/>
      <c r="I90" s="173"/>
      <c r="J90" s="173"/>
      <c r="K90" s="173"/>
      <c r="L90" s="173"/>
      <c r="M90" s="173"/>
      <c r="N90" s="147">
        <f>SUM(N75,N78,N89)</f>
        <v>0</v>
      </c>
      <c r="O90" s="151">
        <f t="shared" ref="O90:Q90" si="26">SUM(O75,O78,O89)</f>
        <v>0</v>
      </c>
      <c r="P90" s="152">
        <f t="shared" si="26"/>
        <v>0</v>
      </c>
      <c r="Q90" s="152">
        <f t="shared" si="26"/>
        <v>0</v>
      </c>
      <c r="R90" s="153">
        <f>SUM(R75,R78,R89)</f>
        <v>0</v>
      </c>
      <c r="S90" s="3"/>
    </row>
    <row r="91" spans="1:19" ht="12.75" thickBot="1" x14ac:dyDescent="0.2">
      <c r="A91" s="99"/>
      <c r="B91" s="99"/>
      <c r="C91" s="12"/>
      <c r="D91" s="3"/>
      <c r="E91" s="12"/>
      <c r="F91" s="12"/>
      <c r="G91" s="12"/>
      <c r="H91" s="12"/>
      <c r="I91" s="12"/>
      <c r="J91" s="12"/>
      <c r="K91" s="12"/>
      <c r="L91" s="12"/>
      <c r="M91" s="12"/>
      <c r="N91" s="12"/>
      <c r="O91" s="12"/>
      <c r="P91" s="12"/>
      <c r="Q91" s="12"/>
      <c r="R91" s="3"/>
      <c r="S91" s="3"/>
    </row>
    <row r="92" spans="1:19" ht="24" customHeight="1" thickTop="1" x14ac:dyDescent="0.15">
      <c r="A92" s="99"/>
      <c r="B92" s="99"/>
      <c r="C92" s="12"/>
      <c r="D92" s="3"/>
      <c r="E92" s="12"/>
      <c r="F92" s="12"/>
      <c r="G92" s="12"/>
      <c r="H92" s="12"/>
      <c r="K92" s="196" t="s">
        <v>143</v>
      </c>
      <c r="L92" s="197"/>
      <c r="M92" s="197"/>
      <c r="N92" s="166">
        <v>4</v>
      </c>
      <c r="O92" s="73" t="s">
        <v>152</v>
      </c>
      <c r="P92" s="22" t="s">
        <v>153</v>
      </c>
      <c r="Q92" s="22" t="s">
        <v>154</v>
      </c>
      <c r="R92" s="6" t="s">
        <v>156</v>
      </c>
      <c r="S92" s="3"/>
    </row>
    <row r="93" spans="1:19" ht="27" customHeight="1" x14ac:dyDescent="0.15">
      <c r="A93" s="1"/>
      <c r="B93" s="156"/>
      <c r="C93" s="156"/>
      <c r="D93" s="156"/>
      <c r="E93" s="156"/>
      <c r="F93" s="156"/>
      <c r="G93" s="156"/>
      <c r="H93" s="156"/>
      <c r="K93" s="163" t="s">
        <v>144</v>
      </c>
      <c r="L93" s="162"/>
      <c r="M93" s="162"/>
      <c r="N93" s="167">
        <f>SUM(N65,N90)</f>
        <v>0</v>
      </c>
      <c r="O93" s="161">
        <f t="shared" ref="O93:R93" si="27">SUM(O65,O90)</f>
        <v>0</v>
      </c>
      <c r="P93" s="154">
        <f t="shared" si="27"/>
        <v>0</v>
      </c>
      <c r="Q93" s="154">
        <f t="shared" si="27"/>
        <v>0</v>
      </c>
      <c r="R93" s="155">
        <f t="shared" si="27"/>
        <v>0</v>
      </c>
      <c r="S93" s="3"/>
    </row>
    <row r="94" spans="1:19" ht="27" customHeight="1" x14ac:dyDescent="0.15">
      <c r="A94" s="150"/>
      <c r="B94" s="150"/>
      <c r="C94" s="150"/>
      <c r="D94" s="150"/>
      <c r="E94" s="150"/>
      <c r="F94" s="94"/>
      <c r="G94" s="150"/>
      <c r="H94" s="150"/>
      <c r="K94" s="163" t="s">
        <v>29</v>
      </c>
      <c r="L94" s="162"/>
      <c r="M94" s="162"/>
      <c r="N94" s="167">
        <f t="shared" ref="N94:R94" si="28">N93*0.1</f>
        <v>0</v>
      </c>
      <c r="O94" s="161">
        <f t="shared" si="28"/>
        <v>0</v>
      </c>
      <c r="P94" s="154">
        <f t="shared" si="28"/>
        <v>0</v>
      </c>
      <c r="Q94" s="154">
        <f t="shared" si="28"/>
        <v>0</v>
      </c>
      <c r="R94" s="155">
        <f t="shared" si="28"/>
        <v>0</v>
      </c>
      <c r="S94" s="3"/>
    </row>
    <row r="95" spans="1:19" ht="27" customHeight="1" thickBot="1" x14ac:dyDescent="0.2">
      <c r="A95" s="99"/>
      <c r="B95" s="99"/>
      <c r="C95" s="12"/>
      <c r="D95" s="3"/>
      <c r="E95" s="12"/>
      <c r="F95" s="12"/>
      <c r="G95" s="12"/>
      <c r="H95" s="12"/>
      <c r="K95" s="164" t="s">
        <v>137</v>
      </c>
      <c r="L95" s="165"/>
      <c r="M95" s="165"/>
      <c r="N95" s="168">
        <f t="shared" ref="N95:R95" si="29">SUM(N93:N94)</f>
        <v>0</v>
      </c>
      <c r="O95" s="161">
        <f t="shared" si="29"/>
        <v>0</v>
      </c>
      <c r="P95" s="154">
        <f t="shared" si="29"/>
        <v>0</v>
      </c>
      <c r="Q95" s="154">
        <f t="shared" si="29"/>
        <v>0</v>
      </c>
      <c r="R95" s="155">
        <f t="shared" si="29"/>
        <v>0</v>
      </c>
      <c r="S95" s="3"/>
    </row>
    <row r="96" spans="1:19" ht="89.25" customHeight="1" thickTop="1" x14ac:dyDescent="0.15">
      <c r="A96" s="99"/>
      <c r="B96" s="99"/>
      <c r="C96" s="12"/>
      <c r="D96" s="3"/>
      <c r="E96" s="12"/>
      <c r="F96" s="12"/>
      <c r="G96" s="12"/>
      <c r="H96" s="12"/>
      <c r="I96" s="12"/>
      <c r="J96" s="12"/>
      <c r="K96" s="12"/>
      <c r="L96" s="12"/>
      <c r="M96" s="12"/>
      <c r="N96" s="95" t="s">
        <v>158</v>
      </c>
      <c r="O96" s="171" t="s">
        <v>145</v>
      </c>
      <c r="P96" s="171"/>
      <c r="Q96" s="171"/>
      <c r="R96" s="3"/>
      <c r="S96" s="3"/>
    </row>
    <row r="97" spans="1:19" x14ac:dyDescent="0.15">
      <c r="A97" s="99"/>
      <c r="B97" s="99"/>
      <c r="C97" s="12"/>
      <c r="D97" s="3"/>
      <c r="E97" s="12"/>
      <c r="F97" s="12"/>
      <c r="G97" s="12"/>
      <c r="H97" s="12"/>
      <c r="I97" s="12"/>
      <c r="J97" s="12"/>
      <c r="K97" s="12"/>
      <c r="L97" s="12"/>
      <c r="M97" s="12"/>
      <c r="N97" s="12"/>
      <c r="O97" s="12"/>
      <c r="P97" s="12"/>
      <c r="Q97" s="12"/>
      <c r="R97" s="3"/>
      <c r="S97" s="3"/>
    </row>
    <row r="100" spans="1:19" x14ac:dyDescent="0.15">
      <c r="L100" s="62"/>
    </row>
    <row r="102" spans="1:19" x14ac:dyDescent="0.15">
      <c r="N102" s="64"/>
    </row>
    <row r="104" spans="1:19" x14ac:dyDescent="0.15">
      <c r="N104" s="64"/>
    </row>
  </sheetData>
  <mergeCells count="38">
    <mergeCell ref="H47:K47"/>
    <mergeCell ref="B51:B61"/>
    <mergeCell ref="D61:G61"/>
    <mergeCell ref="H61:K61"/>
    <mergeCell ref="D50:G50"/>
    <mergeCell ref="H50:K50"/>
    <mergeCell ref="K92:M92"/>
    <mergeCell ref="A9:A64"/>
    <mergeCell ref="B9:B50"/>
    <mergeCell ref="D15:G15"/>
    <mergeCell ref="H15:K15"/>
    <mergeCell ref="D22:G22"/>
    <mergeCell ref="H22:K22"/>
    <mergeCell ref="D29:G29"/>
    <mergeCell ref="H29:K29"/>
    <mergeCell ref="D36:G36"/>
    <mergeCell ref="H36:K36"/>
    <mergeCell ref="D64:G64"/>
    <mergeCell ref="H64:K64"/>
    <mergeCell ref="D42:G42"/>
    <mergeCell ref="H42:K42"/>
    <mergeCell ref="D47:G47"/>
    <mergeCell ref="O96:Q96"/>
    <mergeCell ref="A90:M90"/>
    <mergeCell ref="B6:E6"/>
    <mergeCell ref="O68:Q68"/>
    <mergeCell ref="A65:M65"/>
    <mergeCell ref="C81:C85"/>
    <mergeCell ref="O70:Q70"/>
    <mergeCell ref="A71:A89"/>
    <mergeCell ref="B71:B78"/>
    <mergeCell ref="D75:G75"/>
    <mergeCell ref="H75:K75"/>
    <mergeCell ref="D78:G78"/>
    <mergeCell ref="H78:K78"/>
    <mergeCell ref="B79:B89"/>
    <mergeCell ref="D89:G89"/>
    <mergeCell ref="H89:K89"/>
  </mergeCells>
  <phoneticPr fontId="3"/>
  <pageMargins left="0.59055118110236227" right="0.59055118110236227" top="0.59055118110236227" bottom="0.59055118110236227" header="0.35433070866141736" footer="0.35433070866141736"/>
  <pageSetup paperSize="8" scale="45" orientation="landscape" r:id="rId1"/>
  <headerFooter alignWithMargins="0">
    <oddHeader>&amp;L様式２－１</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A38AA1-A215-4670-A917-457855A55536}">
  <sheetPr>
    <tabColor indexed="11"/>
    <pageSetUpPr fitToPage="1"/>
  </sheetPr>
  <dimension ref="A1:S104"/>
  <sheetViews>
    <sheetView showGridLines="0" zoomScale="85" zoomScaleNormal="85" workbookViewId="0"/>
  </sheetViews>
  <sheetFormatPr defaultColWidth="9" defaultRowHeight="12" x14ac:dyDescent="0.15"/>
  <cols>
    <col min="1" max="2" width="12.625" style="96" customWidth="1"/>
    <col min="3" max="3" width="16.625" style="1" customWidth="1"/>
    <col min="4" max="4" width="21.5" style="9" customWidth="1"/>
    <col min="5" max="5" width="40.75" style="9" customWidth="1"/>
    <col min="6" max="6" width="14.625" style="1" customWidth="1"/>
    <col min="7" max="7" width="9.875" style="1" customWidth="1"/>
    <col min="8" max="11" width="12.625" style="1" customWidth="1"/>
    <col min="12" max="13" width="14.625" style="1" customWidth="1"/>
    <col min="14" max="14" width="21.5" style="1" customWidth="1"/>
    <col min="15" max="17" width="14.625" style="1" customWidth="1"/>
    <col min="18" max="18" width="16" style="1" customWidth="1"/>
    <col min="19" max="19" width="15.5" style="1" customWidth="1"/>
    <col min="20" max="16384" width="9" style="1"/>
  </cols>
  <sheetData>
    <row r="1" spans="1:19" ht="8.25" customHeight="1" x14ac:dyDescent="0.15">
      <c r="S1" s="2"/>
    </row>
    <row r="2" spans="1:19" ht="25.5" customHeight="1" x14ac:dyDescent="0.2">
      <c r="A2" s="97" t="s">
        <v>147</v>
      </c>
      <c r="B2" s="97"/>
      <c r="D2" s="17"/>
      <c r="E2" s="16"/>
      <c r="R2" s="7"/>
      <c r="S2" s="65"/>
    </row>
    <row r="3" spans="1:19" s="132" customFormat="1" ht="21.75" customHeight="1" x14ac:dyDescent="0.15">
      <c r="B3" s="136" t="s">
        <v>136</v>
      </c>
      <c r="D3" s="133"/>
      <c r="E3" s="133"/>
      <c r="R3" s="134"/>
      <c r="S3" s="135"/>
    </row>
    <row r="4" spans="1:19" s="132" customFormat="1" ht="21.75" customHeight="1" x14ac:dyDescent="0.15">
      <c r="B4" s="136" t="s">
        <v>128</v>
      </c>
      <c r="D4" s="133"/>
      <c r="E4" s="133"/>
      <c r="R4" s="134"/>
      <c r="S4" s="135"/>
    </row>
    <row r="5" spans="1:19" s="132" customFormat="1" ht="21.75" customHeight="1" x14ac:dyDescent="0.15">
      <c r="A5" s="131"/>
      <c r="B5" s="136" t="s">
        <v>135</v>
      </c>
      <c r="D5" s="133"/>
      <c r="E5" s="133"/>
      <c r="R5" s="134"/>
      <c r="S5" s="135"/>
    </row>
    <row r="6" spans="1:19" ht="26.25" customHeight="1" thickBot="1" x14ac:dyDescent="0.2">
      <c r="A6" s="148" t="s">
        <v>115</v>
      </c>
      <c r="B6" s="174" t="s">
        <v>146</v>
      </c>
      <c r="C6" s="174"/>
      <c r="D6" s="174"/>
      <c r="E6" s="174"/>
      <c r="R6" s="7"/>
      <c r="S6" s="8"/>
    </row>
    <row r="7" spans="1:19" ht="42" customHeight="1" thickTop="1" x14ac:dyDescent="0.2">
      <c r="A7" s="123"/>
      <c r="B7" s="98"/>
      <c r="N7" s="127" t="s">
        <v>118</v>
      </c>
      <c r="O7" s="149" t="s">
        <v>133</v>
      </c>
      <c r="R7" s="7"/>
      <c r="S7" s="8"/>
    </row>
    <row r="8" spans="1:19" ht="24.75" thickBot="1" x14ac:dyDescent="0.25">
      <c r="A8" s="98" t="s">
        <v>138</v>
      </c>
      <c r="D8" s="122"/>
      <c r="E8" s="122"/>
      <c r="F8" s="122"/>
      <c r="M8" s="130" t="s">
        <v>125</v>
      </c>
      <c r="N8" s="100" t="s">
        <v>110</v>
      </c>
      <c r="O8" s="2"/>
      <c r="S8" s="2"/>
    </row>
    <row r="9" spans="1:19" s="3" customFormat="1" ht="26.1" customHeight="1" x14ac:dyDescent="0.15">
      <c r="A9" s="198" t="s">
        <v>139</v>
      </c>
      <c r="B9" s="186" t="s">
        <v>116</v>
      </c>
      <c r="C9" s="102" t="s">
        <v>5</v>
      </c>
      <c r="D9" s="103" t="s">
        <v>34</v>
      </c>
      <c r="E9" s="103" t="s">
        <v>30</v>
      </c>
      <c r="F9" s="103" t="s">
        <v>7</v>
      </c>
      <c r="G9" s="103" t="s">
        <v>9</v>
      </c>
      <c r="H9" s="104" t="s">
        <v>16</v>
      </c>
      <c r="I9" s="104" t="s">
        <v>17</v>
      </c>
      <c r="J9" s="105"/>
      <c r="K9" s="105"/>
      <c r="L9" s="106" t="s">
        <v>8</v>
      </c>
      <c r="M9" s="107"/>
      <c r="N9" s="108">
        <v>4</v>
      </c>
      <c r="O9" s="137" t="s">
        <v>26</v>
      </c>
      <c r="P9" s="7"/>
      <c r="Q9" s="7"/>
      <c r="R9" s="7"/>
      <c r="S9" s="7"/>
    </row>
    <row r="10" spans="1:19" ht="15.95" customHeight="1" x14ac:dyDescent="0.15">
      <c r="A10" s="199"/>
      <c r="B10" s="187"/>
      <c r="C10" s="15"/>
      <c r="D10" s="14" t="s">
        <v>28</v>
      </c>
      <c r="E10" s="14" t="s">
        <v>68</v>
      </c>
      <c r="F10" s="23">
        <v>10</v>
      </c>
      <c r="G10" s="11" t="s">
        <v>98</v>
      </c>
      <c r="H10" s="24">
        <v>60000</v>
      </c>
      <c r="I10" s="24">
        <f>H10</f>
        <v>60000</v>
      </c>
      <c r="J10" s="25"/>
      <c r="K10" s="25"/>
      <c r="L10" s="26">
        <f>F10*I10</f>
        <v>600000</v>
      </c>
      <c r="M10" s="69"/>
      <c r="N10" s="77">
        <f>L10</f>
        <v>600000</v>
      </c>
      <c r="O10" s="138"/>
      <c r="P10" s="7"/>
      <c r="Q10" s="7"/>
      <c r="R10" s="7"/>
      <c r="S10" s="7"/>
    </row>
    <row r="11" spans="1:19" ht="15.95" customHeight="1" x14ac:dyDescent="0.15">
      <c r="A11" s="199"/>
      <c r="B11" s="187"/>
      <c r="C11" s="15"/>
      <c r="D11" s="14" t="s">
        <v>28</v>
      </c>
      <c r="E11" s="11" t="s">
        <v>69</v>
      </c>
      <c r="F11" s="23">
        <v>3</v>
      </c>
      <c r="G11" s="11" t="s">
        <v>98</v>
      </c>
      <c r="H11" s="24">
        <v>60000</v>
      </c>
      <c r="I11" s="24">
        <f t="shared" ref="I11:I12" si="0">H11</f>
        <v>60000</v>
      </c>
      <c r="J11" s="25"/>
      <c r="K11" s="25"/>
      <c r="L11" s="26">
        <f>F11*I11</f>
        <v>180000</v>
      </c>
      <c r="M11" s="69"/>
      <c r="N11" s="77">
        <f>L11</f>
        <v>180000</v>
      </c>
      <c r="O11" s="138"/>
      <c r="P11" s="7"/>
      <c r="Q11" s="7"/>
      <c r="R11" s="7"/>
      <c r="S11" s="7"/>
    </row>
    <row r="12" spans="1:19" ht="15.95" customHeight="1" x14ac:dyDescent="0.15">
      <c r="A12" s="199"/>
      <c r="B12" s="187"/>
      <c r="C12" s="15"/>
      <c r="D12" s="14" t="s">
        <v>28</v>
      </c>
      <c r="E12" s="11" t="s">
        <v>70</v>
      </c>
      <c r="F12" s="23">
        <v>3</v>
      </c>
      <c r="G12" s="11" t="s">
        <v>98</v>
      </c>
      <c r="H12" s="24">
        <v>60000</v>
      </c>
      <c r="I12" s="24">
        <f t="shared" si="0"/>
        <v>60000</v>
      </c>
      <c r="J12" s="25"/>
      <c r="K12" s="25"/>
      <c r="L12" s="26">
        <f>F12*I12</f>
        <v>180000</v>
      </c>
      <c r="M12" s="69"/>
      <c r="N12" s="77">
        <f>L12</f>
        <v>180000</v>
      </c>
      <c r="O12" s="138"/>
      <c r="P12" s="7"/>
      <c r="Q12" s="7"/>
      <c r="R12" s="7"/>
      <c r="S12" s="7"/>
    </row>
    <row r="13" spans="1:19" ht="15.95" customHeight="1" x14ac:dyDescent="0.15">
      <c r="A13" s="199"/>
      <c r="B13" s="187"/>
      <c r="C13" s="15"/>
      <c r="D13" s="11"/>
      <c r="E13" s="11"/>
      <c r="F13" s="23"/>
      <c r="G13" s="11"/>
      <c r="H13" s="24"/>
      <c r="I13" s="24"/>
      <c r="J13" s="25"/>
      <c r="K13" s="25"/>
      <c r="L13" s="26">
        <f>F13*I13</f>
        <v>0</v>
      </c>
      <c r="M13" s="69"/>
      <c r="N13" s="77">
        <f>L13</f>
        <v>0</v>
      </c>
      <c r="O13" s="138"/>
      <c r="P13" s="7"/>
      <c r="Q13" s="7"/>
      <c r="R13" s="7"/>
      <c r="S13" s="7"/>
    </row>
    <row r="14" spans="1:19" ht="15.95" customHeight="1" x14ac:dyDescent="0.15">
      <c r="A14" s="199"/>
      <c r="B14" s="187"/>
      <c r="C14" s="15"/>
      <c r="D14" s="11"/>
      <c r="E14" s="11"/>
      <c r="F14" s="23"/>
      <c r="G14" s="11"/>
      <c r="H14" s="24"/>
      <c r="I14" s="24"/>
      <c r="J14" s="25"/>
      <c r="K14" s="25"/>
      <c r="L14" s="26">
        <f>F14*I14</f>
        <v>0</v>
      </c>
      <c r="M14" s="69"/>
      <c r="N14" s="77">
        <f>L14</f>
        <v>0</v>
      </c>
      <c r="O14" s="138"/>
      <c r="P14" s="7"/>
      <c r="Q14" s="7"/>
      <c r="R14" s="7"/>
      <c r="S14" s="7"/>
    </row>
    <row r="15" spans="1:19" ht="15.95" customHeight="1" x14ac:dyDescent="0.15">
      <c r="A15" s="199"/>
      <c r="B15" s="187"/>
      <c r="C15" s="27"/>
      <c r="D15" s="189" t="s">
        <v>2</v>
      </c>
      <c r="E15" s="189"/>
      <c r="F15" s="190"/>
      <c r="G15" s="190"/>
      <c r="H15" s="191"/>
      <c r="I15" s="191"/>
      <c r="J15" s="191"/>
      <c r="K15" s="191"/>
      <c r="L15" s="28">
        <f>SUM(L10:L14)</f>
        <v>960000</v>
      </c>
      <c r="M15" s="70"/>
      <c r="N15" s="78">
        <f>SUM(N10:N14)</f>
        <v>960000</v>
      </c>
      <c r="O15" s="139"/>
      <c r="P15" s="7"/>
      <c r="Q15" s="7"/>
      <c r="R15" s="7"/>
      <c r="S15" s="7"/>
    </row>
    <row r="16" spans="1:19" s="3" customFormat="1" ht="26.1" customHeight="1" x14ac:dyDescent="0.15">
      <c r="A16" s="199"/>
      <c r="B16" s="187"/>
      <c r="C16" s="18" t="s">
        <v>10</v>
      </c>
      <c r="D16" s="10" t="s">
        <v>13</v>
      </c>
      <c r="E16" s="10" t="s">
        <v>30</v>
      </c>
      <c r="F16" s="10" t="s">
        <v>7</v>
      </c>
      <c r="G16" s="10" t="s">
        <v>9</v>
      </c>
      <c r="H16" s="19" t="s">
        <v>16</v>
      </c>
      <c r="I16" s="19" t="s">
        <v>17</v>
      </c>
      <c r="J16" s="20"/>
      <c r="K16" s="20"/>
      <c r="L16" s="21" t="s">
        <v>8</v>
      </c>
      <c r="M16" s="68"/>
      <c r="N16" s="76">
        <v>4</v>
      </c>
      <c r="O16" s="140" t="s">
        <v>26</v>
      </c>
      <c r="P16" s="7"/>
      <c r="Q16" s="7"/>
      <c r="R16" s="7"/>
      <c r="S16" s="7"/>
    </row>
    <row r="17" spans="1:19" ht="15.95" customHeight="1" x14ac:dyDescent="0.15">
      <c r="A17" s="199"/>
      <c r="B17" s="187"/>
      <c r="C17" s="15"/>
      <c r="D17" s="11" t="s">
        <v>71</v>
      </c>
      <c r="E17" s="14" t="s">
        <v>72</v>
      </c>
      <c r="F17" s="23">
        <v>10</v>
      </c>
      <c r="G17" s="11" t="s">
        <v>98</v>
      </c>
      <c r="H17" s="24">
        <v>60000</v>
      </c>
      <c r="I17" s="24">
        <f>H17</f>
        <v>60000</v>
      </c>
      <c r="J17" s="25"/>
      <c r="K17" s="25"/>
      <c r="L17" s="26">
        <f>F17*I17</f>
        <v>600000</v>
      </c>
      <c r="M17" s="69"/>
      <c r="N17" s="77">
        <f>L17</f>
        <v>600000</v>
      </c>
      <c r="O17" s="138"/>
      <c r="P17" s="7"/>
      <c r="Q17" s="7"/>
      <c r="R17" s="7"/>
      <c r="S17" s="7"/>
    </row>
    <row r="18" spans="1:19" ht="15.95" customHeight="1" x14ac:dyDescent="0.15">
      <c r="A18" s="199"/>
      <c r="B18" s="187"/>
      <c r="C18" s="15"/>
      <c r="D18" s="11" t="s">
        <v>73</v>
      </c>
      <c r="E18" s="11" t="s">
        <v>74</v>
      </c>
      <c r="F18" s="23">
        <v>5</v>
      </c>
      <c r="G18" s="11" t="s">
        <v>98</v>
      </c>
      <c r="H18" s="24">
        <v>60000</v>
      </c>
      <c r="I18" s="24">
        <f t="shared" ref="I18:I19" si="1">H18</f>
        <v>60000</v>
      </c>
      <c r="J18" s="25"/>
      <c r="K18" s="25"/>
      <c r="L18" s="26">
        <f>F18*I18</f>
        <v>300000</v>
      </c>
      <c r="M18" s="69"/>
      <c r="N18" s="77">
        <f>L18</f>
        <v>300000</v>
      </c>
      <c r="O18" s="138"/>
      <c r="P18" s="7"/>
      <c r="Q18" s="7"/>
      <c r="R18" s="7"/>
      <c r="S18" s="7"/>
    </row>
    <row r="19" spans="1:19" ht="15.95" customHeight="1" x14ac:dyDescent="0.15">
      <c r="A19" s="199"/>
      <c r="B19" s="187"/>
      <c r="C19" s="15"/>
      <c r="D19" s="11" t="s">
        <v>75</v>
      </c>
      <c r="E19" s="11" t="s">
        <v>76</v>
      </c>
      <c r="F19" s="23">
        <v>3</v>
      </c>
      <c r="G19" s="11" t="s">
        <v>98</v>
      </c>
      <c r="H19" s="24">
        <v>60000</v>
      </c>
      <c r="I19" s="24">
        <f t="shared" si="1"/>
        <v>60000</v>
      </c>
      <c r="J19" s="25"/>
      <c r="K19" s="25"/>
      <c r="L19" s="26">
        <f>F19*I19</f>
        <v>180000</v>
      </c>
      <c r="M19" s="69"/>
      <c r="N19" s="77">
        <f>L19</f>
        <v>180000</v>
      </c>
      <c r="O19" s="138"/>
      <c r="P19" s="7"/>
      <c r="Q19" s="7"/>
      <c r="R19" s="7"/>
      <c r="S19" s="7"/>
    </row>
    <row r="20" spans="1:19" ht="15.95" customHeight="1" x14ac:dyDescent="0.15">
      <c r="A20" s="199"/>
      <c r="B20" s="187"/>
      <c r="C20" s="15"/>
      <c r="D20" s="11"/>
      <c r="E20" s="11"/>
      <c r="F20" s="23"/>
      <c r="G20" s="11"/>
      <c r="H20" s="24"/>
      <c r="I20" s="24"/>
      <c r="J20" s="25"/>
      <c r="K20" s="25"/>
      <c r="L20" s="26">
        <f>F20*I20</f>
        <v>0</v>
      </c>
      <c r="M20" s="69"/>
      <c r="N20" s="77">
        <f>L20</f>
        <v>0</v>
      </c>
      <c r="O20" s="138"/>
      <c r="P20" s="7"/>
      <c r="Q20" s="7"/>
      <c r="R20" s="7"/>
      <c r="S20" s="7"/>
    </row>
    <row r="21" spans="1:19" ht="15.95" customHeight="1" x14ac:dyDescent="0.15">
      <c r="A21" s="199"/>
      <c r="B21" s="187"/>
      <c r="C21" s="15"/>
      <c r="D21" s="11"/>
      <c r="E21" s="11"/>
      <c r="F21" s="23"/>
      <c r="G21" s="11"/>
      <c r="H21" s="24"/>
      <c r="I21" s="24"/>
      <c r="J21" s="25"/>
      <c r="K21" s="25"/>
      <c r="L21" s="26">
        <f>F21*I21</f>
        <v>0</v>
      </c>
      <c r="M21" s="69"/>
      <c r="N21" s="77">
        <f>L21</f>
        <v>0</v>
      </c>
      <c r="O21" s="138"/>
      <c r="P21" s="7"/>
      <c r="Q21" s="7"/>
      <c r="R21" s="7"/>
      <c r="S21" s="7"/>
    </row>
    <row r="22" spans="1:19" ht="15.95" customHeight="1" x14ac:dyDescent="0.15">
      <c r="A22" s="199"/>
      <c r="B22" s="187"/>
      <c r="C22" s="27"/>
      <c r="D22" s="189" t="s">
        <v>2</v>
      </c>
      <c r="E22" s="189"/>
      <c r="F22" s="190"/>
      <c r="G22" s="190"/>
      <c r="H22" s="191"/>
      <c r="I22" s="191"/>
      <c r="J22" s="191"/>
      <c r="K22" s="191"/>
      <c r="L22" s="28">
        <f>SUM(L17:L21)</f>
        <v>1080000</v>
      </c>
      <c r="M22" s="70"/>
      <c r="N22" s="78">
        <f t="shared" ref="N22" si="2">SUM(N17:N21)</f>
        <v>1080000</v>
      </c>
      <c r="O22" s="139"/>
      <c r="P22" s="7"/>
      <c r="Q22" s="7"/>
      <c r="R22" s="7"/>
      <c r="S22" s="7"/>
    </row>
    <row r="23" spans="1:19" s="3" customFormat="1" ht="26.1" customHeight="1" x14ac:dyDescent="0.15">
      <c r="A23" s="199"/>
      <c r="B23" s="187"/>
      <c r="C23" s="18" t="s">
        <v>11</v>
      </c>
      <c r="D23" s="10" t="s">
        <v>32</v>
      </c>
      <c r="E23" s="10" t="s">
        <v>30</v>
      </c>
      <c r="F23" s="10" t="s">
        <v>7</v>
      </c>
      <c r="G23" s="10" t="s">
        <v>9</v>
      </c>
      <c r="H23" s="19" t="s">
        <v>16</v>
      </c>
      <c r="I23" s="19" t="s">
        <v>17</v>
      </c>
      <c r="J23" s="20"/>
      <c r="K23" s="20"/>
      <c r="L23" s="21" t="s">
        <v>8</v>
      </c>
      <c r="M23" s="68"/>
      <c r="N23" s="76">
        <v>4</v>
      </c>
      <c r="O23" s="140" t="s">
        <v>26</v>
      </c>
      <c r="P23" s="7"/>
      <c r="Q23" s="7"/>
      <c r="R23" s="7"/>
      <c r="S23" s="7"/>
    </row>
    <row r="24" spans="1:19" ht="15.95" customHeight="1" x14ac:dyDescent="0.15">
      <c r="A24" s="199"/>
      <c r="B24" s="187"/>
      <c r="C24" s="15"/>
      <c r="D24" s="11" t="s">
        <v>78</v>
      </c>
      <c r="E24" s="14" t="s">
        <v>77</v>
      </c>
      <c r="F24" s="23">
        <v>10</v>
      </c>
      <c r="G24" s="11" t="s">
        <v>98</v>
      </c>
      <c r="H24" s="24">
        <v>60000</v>
      </c>
      <c r="I24" s="24">
        <f>H24</f>
        <v>60000</v>
      </c>
      <c r="J24" s="25"/>
      <c r="K24" s="25"/>
      <c r="L24" s="26">
        <f>F24*I24</f>
        <v>600000</v>
      </c>
      <c r="M24" s="69"/>
      <c r="N24" s="77">
        <f>L24</f>
        <v>600000</v>
      </c>
      <c r="O24" s="138"/>
      <c r="P24" s="7"/>
      <c r="Q24" s="7"/>
      <c r="R24" s="7"/>
      <c r="S24" s="7"/>
    </row>
    <row r="25" spans="1:19" ht="15.95" customHeight="1" x14ac:dyDescent="0.15">
      <c r="A25" s="199"/>
      <c r="B25" s="187"/>
      <c r="C25" s="15"/>
      <c r="D25" s="11" t="s">
        <v>78</v>
      </c>
      <c r="E25" s="11" t="s">
        <v>79</v>
      </c>
      <c r="F25" s="23">
        <v>3</v>
      </c>
      <c r="G25" s="11" t="s">
        <v>98</v>
      </c>
      <c r="H25" s="24">
        <v>60000</v>
      </c>
      <c r="I25" s="24">
        <f t="shared" ref="I25:I26" si="3">H25</f>
        <v>60000</v>
      </c>
      <c r="J25" s="25"/>
      <c r="K25" s="25"/>
      <c r="L25" s="26">
        <f>F25*I25</f>
        <v>180000</v>
      </c>
      <c r="M25" s="69"/>
      <c r="N25" s="77">
        <f>L25</f>
        <v>180000</v>
      </c>
      <c r="O25" s="138"/>
      <c r="P25" s="7"/>
      <c r="Q25" s="7"/>
      <c r="R25" s="7"/>
      <c r="S25" s="7"/>
    </row>
    <row r="26" spans="1:19" ht="15.95" customHeight="1" x14ac:dyDescent="0.15">
      <c r="A26" s="199"/>
      <c r="B26" s="187"/>
      <c r="C26" s="15"/>
      <c r="D26" s="11" t="s">
        <v>80</v>
      </c>
      <c r="E26" s="11" t="s">
        <v>81</v>
      </c>
      <c r="F26" s="23">
        <v>3</v>
      </c>
      <c r="G26" s="11" t="s">
        <v>98</v>
      </c>
      <c r="H26" s="24">
        <v>60000</v>
      </c>
      <c r="I26" s="24">
        <f t="shared" si="3"/>
        <v>60000</v>
      </c>
      <c r="J26" s="25"/>
      <c r="K26" s="25"/>
      <c r="L26" s="26">
        <f>F26*I26</f>
        <v>180000</v>
      </c>
      <c r="M26" s="69"/>
      <c r="N26" s="77">
        <f>L26</f>
        <v>180000</v>
      </c>
      <c r="O26" s="138"/>
      <c r="P26" s="7"/>
      <c r="Q26" s="7"/>
      <c r="R26" s="7"/>
      <c r="S26" s="7"/>
    </row>
    <row r="27" spans="1:19" ht="15.95" customHeight="1" x14ac:dyDescent="0.15">
      <c r="A27" s="199"/>
      <c r="B27" s="187"/>
      <c r="C27" s="15"/>
      <c r="D27" s="11"/>
      <c r="E27" s="11"/>
      <c r="F27" s="23"/>
      <c r="G27" s="11"/>
      <c r="H27" s="24"/>
      <c r="I27" s="24"/>
      <c r="J27" s="25"/>
      <c r="K27" s="25"/>
      <c r="L27" s="26">
        <f>F27*I27</f>
        <v>0</v>
      </c>
      <c r="M27" s="69"/>
      <c r="N27" s="77">
        <f>L27</f>
        <v>0</v>
      </c>
      <c r="O27" s="138"/>
      <c r="P27" s="7"/>
      <c r="Q27" s="7"/>
      <c r="R27" s="7"/>
      <c r="S27" s="7"/>
    </row>
    <row r="28" spans="1:19" ht="15.95" customHeight="1" x14ac:dyDescent="0.15">
      <c r="A28" s="199"/>
      <c r="B28" s="187"/>
      <c r="C28" s="15"/>
      <c r="D28" s="11"/>
      <c r="E28" s="11"/>
      <c r="F28" s="23"/>
      <c r="G28" s="11"/>
      <c r="H28" s="24"/>
      <c r="I28" s="24"/>
      <c r="J28" s="25"/>
      <c r="K28" s="25"/>
      <c r="L28" s="26">
        <f>F28*I28</f>
        <v>0</v>
      </c>
      <c r="M28" s="69"/>
      <c r="N28" s="77">
        <f>L28</f>
        <v>0</v>
      </c>
      <c r="O28" s="138"/>
      <c r="P28" s="7"/>
      <c r="Q28" s="7"/>
      <c r="R28" s="7"/>
      <c r="S28" s="7"/>
    </row>
    <row r="29" spans="1:19" ht="15.95" customHeight="1" x14ac:dyDescent="0.15">
      <c r="A29" s="199"/>
      <c r="B29" s="187"/>
      <c r="C29" s="27"/>
      <c r="D29" s="189" t="s">
        <v>2</v>
      </c>
      <c r="E29" s="189"/>
      <c r="F29" s="190"/>
      <c r="G29" s="190"/>
      <c r="H29" s="191"/>
      <c r="I29" s="191"/>
      <c r="J29" s="191"/>
      <c r="K29" s="191"/>
      <c r="L29" s="28">
        <f>SUM(L24:L28)</f>
        <v>960000</v>
      </c>
      <c r="M29" s="70"/>
      <c r="N29" s="78">
        <f t="shared" ref="N29" si="4">SUM(N24:N28)</f>
        <v>960000</v>
      </c>
      <c r="O29" s="139"/>
      <c r="P29" s="7"/>
      <c r="Q29" s="7"/>
      <c r="R29" s="7"/>
      <c r="S29" s="7"/>
    </row>
    <row r="30" spans="1:19" s="3" customFormat="1" ht="26.1" customHeight="1" x14ac:dyDescent="0.15">
      <c r="A30" s="199"/>
      <c r="B30" s="187"/>
      <c r="C30" s="18" t="s">
        <v>12</v>
      </c>
      <c r="D30" s="10" t="s">
        <v>32</v>
      </c>
      <c r="E30" s="10" t="s">
        <v>30</v>
      </c>
      <c r="F30" s="10" t="s">
        <v>0</v>
      </c>
      <c r="G30" s="10" t="s">
        <v>33</v>
      </c>
      <c r="H30" s="19" t="s">
        <v>3</v>
      </c>
      <c r="I30" s="19" t="s">
        <v>4</v>
      </c>
      <c r="J30" s="20"/>
      <c r="K30" s="20"/>
      <c r="L30" s="21" t="s">
        <v>8</v>
      </c>
      <c r="M30" s="68"/>
      <c r="N30" s="76">
        <v>4</v>
      </c>
      <c r="O30" s="140" t="s">
        <v>26</v>
      </c>
      <c r="P30" s="7"/>
      <c r="Q30" s="7"/>
      <c r="R30" s="7"/>
      <c r="S30" s="7"/>
    </row>
    <row r="31" spans="1:19" ht="15.95" customHeight="1" x14ac:dyDescent="0.15">
      <c r="A31" s="199"/>
      <c r="B31" s="187"/>
      <c r="C31" s="15"/>
      <c r="D31" s="11" t="s">
        <v>82</v>
      </c>
      <c r="E31" s="11" t="s">
        <v>83</v>
      </c>
      <c r="F31" s="23">
        <v>45</v>
      </c>
      <c r="G31" s="11" t="s">
        <v>98</v>
      </c>
      <c r="H31" s="24">
        <v>50000</v>
      </c>
      <c r="I31" s="24">
        <f>H31</f>
        <v>50000</v>
      </c>
      <c r="J31" s="25"/>
      <c r="K31" s="25"/>
      <c r="L31" s="26">
        <f>F31*I31</f>
        <v>2250000</v>
      </c>
      <c r="M31" s="69"/>
      <c r="N31" s="77">
        <f>L31</f>
        <v>2250000</v>
      </c>
      <c r="O31" s="138"/>
      <c r="P31" s="7"/>
      <c r="Q31" s="7"/>
      <c r="R31" s="7"/>
      <c r="S31" s="7"/>
    </row>
    <row r="32" spans="1:19" ht="15.95" customHeight="1" x14ac:dyDescent="0.15">
      <c r="A32" s="199"/>
      <c r="B32" s="187"/>
      <c r="C32" s="15"/>
      <c r="D32" s="11" t="s">
        <v>84</v>
      </c>
      <c r="E32" s="11" t="s">
        <v>85</v>
      </c>
      <c r="F32" s="23">
        <v>10</v>
      </c>
      <c r="G32" s="11" t="s">
        <v>98</v>
      </c>
      <c r="H32" s="24">
        <v>50000</v>
      </c>
      <c r="I32" s="24">
        <f t="shared" ref="I32:I35" si="5">H32</f>
        <v>50000</v>
      </c>
      <c r="J32" s="25"/>
      <c r="K32" s="25"/>
      <c r="L32" s="26">
        <f>F32*I32</f>
        <v>500000</v>
      </c>
      <c r="M32" s="69"/>
      <c r="N32" s="77">
        <f>L32</f>
        <v>500000</v>
      </c>
      <c r="O32" s="138"/>
      <c r="P32" s="7"/>
      <c r="Q32" s="7"/>
      <c r="R32" s="7"/>
      <c r="S32" s="7"/>
    </row>
    <row r="33" spans="1:19" ht="15.95" customHeight="1" x14ac:dyDescent="0.15">
      <c r="A33" s="199"/>
      <c r="B33" s="187"/>
      <c r="C33" s="15"/>
      <c r="D33" s="11" t="s">
        <v>88</v>
      </c>
      <c r="E33" s="11" t="s">
        <v>89</v>
      </c>
      <c r="F33" s="23">
        <v>2</v>
      </c>
      <c r="G33" s="11" t="s">
        <v>98</v>
      </c>
      <c r="H33" s="24">
        <v>50000</v>
      </c>
      <c r="I33" s="24">
        <f t="shared" si="5"/>
        <v>50000</v>
      </c>
      <c r="J33" s="25"/>
      <c r="K33" s="25"/>
      <c r="L33" s="26">
        <f>F33*I33</f>
        <v>100000</v>
      </c>
      <c r="M33" s="69"/>
      <c r="N33" s="77">
        <f>L33</f>
        <v>100000</v>
      </c>
      <c r="O33" s="138"/>
      <c r="P33" s="7"/>
      <c r="Q33" s="7"/>
      <c r="R33" s="7"/>
      <c r="S33" s="7"/>
    </row>
    <row r="34" spans="1:19" ht="15.95" customHeight="1" x14ac:dyDescent="0.15">
      <c r="A34" s="199"/>
      <c r="B34" s="187"/>
      <c r="C34" s="15"/>
      <c r="D34" s="11" t="s">
        <v>86</v>
      </c>
      <c r="E34" s="11" t="s">
        <v>87</v>
      </c>
      <c r="F34" s="23">
        <v>2</v>
      </c>
      <c r="G34" s="11" t="s">
        <v>98</v>
      </c>
      <c r="H34" s="24">
        <v>50000</v>
      </c>
      <c r="I34" s="24">
        <f t="shared" si="5"/>
        <v>50000</v>
      </c>
      <c r="J34" s="25"/>
      <c r="K34" s="25"/>
      <c r="L34" s="26">
        <f>F34*I34</f>
        <v>100000</v>
      </c>
      <c r="M34" s="69"/>
      <c r="N34" s="77">
        <f>L34</f>
        <v>100000</v>
      </c>
      <c r="O34" s="138"/>
      <c r="P34" s="7"/>
      <c r="Q34" s="7"/>
      <c r="R34" s="7"/>
      <c r="S34" s="7"/>
    </row>
    <row r="35" spans="1:19" ht="27.6" customHeight="1" x14ac:dyDescent="0.15">
      <c r="A35" s="199"/>
      <c r="B35" s="187"/>
      <c r="C35" s="15"/>
      <c r="D35" s="11" t="s">
        <v>95</v>
      </c>
      <c r="E35" s="61" t="s">
        <v>97</v>
      </c>
      <c r="F35" s="23">
        <v>10</v>
      </c>
      <c r="G35" s="11" t="s">
        <v>98</v>
      </c>
      <c r="H35" s="24">
        <v>50000</v>
      </c>
      <c r="I35" s="24">
        <f t="shared" si="5"/>
        <v>50000</v>
      </c>
      <c r="J35" s="25"/>
      <c r="K35" s="25"/>
      <c r="L35" s="26">
        <f>F35*I35</f>
        <v>500000</v>
      </c>
      <c r="M35" s="69"/>
      <c r="N35" s="77">
        <f>L35</f>
        <v>500000</v>
      </c>
      <c r="O35" s="138"/>
      <c r="P35" s="7"/>
      <c r="Q35" s="7"/>
      <c r="R35" s="7"/>
      <c r="S35" s="7"/>
    </row>
    <row r="36" spans="1:19" ht="15.95" customHeight="1" x14ac:dyDescent="0.15">
      <c r="A36" s="199"/>
      <c r="B36" s="187"/>
      <c r="C36" s="27"/>
      <c r="D36" s="189" t="s">
        <v>2</v>
      </c>
      <c r="E36" s="189"/>
      <c r="F36" s="190"/>
      <c r="G36" s="190"/>
      <c r="H36" s="191"/>
      <c r="I36" s="191"/>
      <c r="J36" s="191"/>
      <c r="K36" s="191"/>
      <c r="L36" s="28">
        <f>SUM(L31:L35)</f>
        <v>3450000</v>
      </c>
      <c r="M36" s="70"/>
      <c r="N36" s="78">
        <f t="shared" ref="N36" si="6">SUM(N31:N35)</f>
        <v>3450000</v>
      </c>
      <c r="O36" s="139"/>
      <c r="P36" s="7"/>
      <c r="Q36" s="7"/>
      <c r="R36" s="7"/>
      <c r="S36" s="7"/>
    </row>
    <row r="37" spans="1:19" s="3" customFormat="1" ht="26.1" customHeight="1" x14ac:dyDescent="0.15">
      <c r="A37" s="199"/>
      <c r="B37" s="187"/>
      <c r="C37" s="18" t="s">
        <v>27</v>
      </c>
      <c r="D37" s="10" t="s">
        <v>34</v>
      </c>
      <c r="E37" s="10" t="s">
        <v>30</v>
      </c>
      <c r="F37" s="10" t="s">
        <v>7</v>
      </c>
      <c r="G37" s="10" t="s">
        <v>9</v>
      </c>
      <c r="H37" s="19" t="s">
        <v>16</v>
      </c>
      <c r="I37" s="19" t="s">
        <v>17</v>
      </c>
      <c r="J37" s="20"/>
      <c r="K37" s="20"/>
      <c r="L37" s="21" t="s">
        <v>8</v>
      </c>
      <c r="M37" s="68"/>
      <c r="N37" s="76">
        <v>4</v>
      </c>
      <c r="O37" s="140" t="s">
        <v>26</v>
      </c>
      <c r="P37" s="7"/>
      <c r="Q37" s="7"/>
      <c r="R37" s="7"/>
      <c r="S37" s="7"/>
    </row>
    <row r="38" spans="1:19" ht="15.95" customHeight="1" x14ac:dyDescent="0.15">
      <c r="A38" s="199"/>
      <c r="B38" s="187"/>
      <c r="C38" s="15"/>
      <c r="D38" s="11" t="s">
        <v>90</v>
      </c>
      <c r="E38" s="11" t="s">
        <v>93</v>
      </c>
      <c r="F38" s="23">
        <v>10</v>
      </c>
      <c r="G38" s="11" t="s">
        <v>98</v>
      </c>
      <c r="H38" s="24">
        <v>50000</v>
      </c>
      <c r="I38" s="24">
        <v>50000</v>
      </c>
      <c r="J38" s="25"/>
      <c r="K38" s="25"/>
      <c r="L38" s="26">
        <f>F38*I38</f>
        <v>500000</v>
      </c>
      <c r="M38" s="69"/>
      <c r="N38" s="77">
        <f>L38</f>
        <v>500000</v>
      </c>
      <c r="O38" s="138"/>
      <c r="P38" s="7"/>
      <c r="Q38" s="7"/>
      <c r="R38" s="7"/>
      <c r="S38" s="7"/>
    </row>
    <row r="39" spans="1:19" ht="15.95" customHeight="1" x14ac:dyDescent="0.15">
      <c r="A39" s="199"/>
      <c r="B39" s="187"/>
      <c r="C39" s="15"/>
      <c r="D39" s="11" t="s">
        <v>91</v>
      </c>
      <c r="E39" s="11" t="s">
        <v>93</v>
      </c>
      <c r="F39" s="23">
        <v>5</v>
      </c>
      <c r="G39" s="11" t="s">
        <v>98</v>
      </c>
      <c r="H39" s="24">
        <v>50000</v>
      </c>
      <c r="I39" s="24">
        <v>50000</v>
      </c>
      <c r="J39" s="25"/>
      <c r="K39" s="25"/>
      <c r="L39" s="26">
        <f>F39*I39</f>
        <v>250000</v>
      </c>
      <c r="M39" s="69"/>
      <c r="N39" s="77">
        <f>L39</f>
        <v>250000</v>
      </c>
      <c r="O39" s="138"/>
      <c r="P39" s="7"/>
      <c r="Q39" s="7"/>
      <c r="R39" s="7"/>
      <c r="S39" s="7"/>
    </row>
    <row r="40" spans="1:19" ht="15.95" customHeight="1" x14ac:dyDescent="0.15">
      <c r="A40" s="199"/>
      <c r="B40" s="187"/>
      <c r="C40" s="15"/>
      <c r="D40" s="14" t="s">
        <v>92</v>
      </c>
      <c r="E40" s="11" t="s">
        <v>94</v>
      </c>
      <c r="F40" s="23">
        <v>2</v>
      </c>
      <c r="G40" s="11" t="s">
        <v>98</v>
      </c>
      <c r="H40" s="24">
        <v>50000</v>
      </c>
      <c r="I40" s="24">
        <v>50000</v>
      </c>
      <c r="J40" s="25"/>
      <c r="K40" s="25"/>
      <c r="L40" s="26">
        <f>F40*I40</f>
        <v>100000</v>
      </c>
      <c r="M40" s="69"/>
      <c r="N40" s="77">
        <f>L40</f>
        <v>100000</v>
      </c>
      <c r="O40" s="138"/>
      <c r="P40" s="7"/>
      <c r="Q40" s="7"/>
      <c r="R40" s="7"/>
      <c r="S40" s="7"/>
    </row>
    <row r="41" spans="1:19" ht="15.95" customHeight="1" x14ac:dyDescent="0.15">
      <c r="A41" s="199"/>
      <c r="B41" s="187"/>
      <c r="C41" s="15"/>
      <c r="D41" s="14"/>
      <c r="E41" s="11"/>
      <c r="F41" s="23"/>
      <c r="G41" s="11"/>
      <c r="H41" s="24"/>
      <c r="I41" s="24"/>
      <c r="J41" s="25"/>
      <c r="K41" s="25"/>
      <c r="L41" s="26">
        <f>F41*I41</f>
        <v>0</v>
      </c>
      <c r="M41" s="69"/>
      <c r="N41" s="77">
        <f>L41</f>
        <v>0</v>
      </c>
      <c r="O41" s="138"/>
      <c r="P41" s="7"/>
      <c r="Q41" s="7"/>
      <c r="R41" s="7"/>
      <c r="S41" s="7"/>
    </row>
    <row r="42" spans="1:19" ht="15.95" customHeight="1" x14ac:dyDescent="0.15">
      <c r="A42" s="199"/>
      <c r="B42" s="187"/>
      <c r="C42" s="27"/>
      <c r="D42" s="189" t="s">
        <v>2</v>
      </c>
      <c r="E42" s="189"/>
      <c r="F42" s="190"/>
      <c r="G42" s="190"/>
      <c r="H42" s="191"/>
      <c r="I42" s="191"/>
      <c r="J42" s="191"/>
      <c r="K42" s="191"/>
      <c r="L42" s="28">
        <f>SUM(L38:L41)</f>
        <v>850000</v>
      </c>
      <c r="M42" s="70"/>
      <c r="N42" s="78">
        <f t="shared" ref="N42" si="7">SUM(N38:N41)</f>
        <v>850000</v>
      </c>
      <c r="O42" s="139"/>
      <c r="P42" s="7"/>
      <c r="Q42" s="7"/>
      <c r="R42" s="7"/>
      <c r="S42" s="7"/>
    </row>
    <row r="43" spans="1:19" s="3" customFormat="1" ht="26.1" customHeight="1" x14ac:dyDescent="0.15">
      <c r="A43" s="199"/>
      <c r="B43" s="187"/>
      <c r="C43" s="18" t="s">
        <v>14</v>
      </c>
      <c r="D43" s="10" t="s">
        <v>6</v>
      </c>
      <c r="E43" s="10" t="s">
        <v>30</v>
      </c>
      <c r="F43" s="10" t="s">
        <v>7</v>
      </c>
      <c r="G43" s="10" t="s">
        <v>9</v>
      </c>
      <c r="H43" s="19" t="s">
        <v>16</v>
      </c>
      <c r="I43" s="19" t="s">
        <v>17</v>
      </c>
      <c r="J43" s="20"/>
      <c r="K43" s="20"/>
      <c r="L43" s="21" t="s">
        <v>8</v>
      </c>
      <c r="M43" s="68"/>
      <c r="N43" s="76">
        <v>4</v>
      </c>
      <c r="O43" s="140" t="s">
        <v>26</v>
      </c>
      <c r="P43" s="7"/>
      <c r="Q43" s="7"/>
      <c r="R43" s="7"/>
      <c r="S43" s="7"/>
    </row>
    <row r="44" spans="1:19" ht="15.95" customHeight="1" x14ac:dyDescent="0.15">
      <c r="A44" s="199"/>
      <c r="B44" s="187"/>
      <c r="C44" s="15"/>
      <c r="D44" s="11" t="s">
        <v>15</v>
      </c>
      <c r="E44" s="11" t="s">
        <v>96</v>
      </c>
      <c r="F44" s="23">
        <v>2</v>
      </c>
      <c r="G44" s="11" t="s">
        <v>98</v>
      </c>
      <c r="H44" s="24">
        <v>50000</v>
      </c>
      <c r="I44" s="24">
        <v>50000</v>
      </c>
      <c r="J44" s="25"/>
      <c r="K44" s="25"/>
      <c r="L44" s="26">
        <f>F44*I44</f>
        <v>100000</v>
      </c>
      <c r="M44" s="69"/>
      <c r="N44" s="77">
        <f>L44</f>
        <v>100000</v>
      </c>
      <c r="O44" s="138"/>
      <c r="P44" s="7"/>
      <c r="Q44" s="7"/>
      <c r="R44" s="7"/>
      <c r="S44" s="7"/>
    </row>
    <row r="45" spans="1:19" ht="15.95" customHeight="1" x14ac:dyDescent="0.15">
      <c r="A45" s="199"/>
      <c r="B45" s="187"/>
      <c r="C45" s="15"/>
      <c r="D45" s="11"/>
      <c r="E45" s="11"/>
      <c r="F45" s="23"/>
      <c r="G45" s="11"/>
      <c r="H45" s="24"/>
      <c r="I45" s="24"/>
      <c r="J45" s="25"/>
      <c r="K45" s="25"/>
      <c r="L45" s="26">
        <f>F45*I45</f>
        <v>0</v>
      </c>
      <c r="M45" s="69"/>
      <c r="N45" s="77">
        <f>L45</f>
        <v>0</v>
      </c>
      <c r="O45" s="138"/>
      <c r="P45" s="7"/>
      <c r="Q45" s="7"/>
      <c r="R45" s="7"/>
      <c r="S45" s="7"/>
    </row>
    <row r="46" spans="1:19" ht="15.95" customHeight="1" x14ac:dyDescent="0.15">
      <c r="A46" s="199"/>
      <c r="B46" s="187"/>
      <c r="C46" s="15"/>
      <c r="D46" s="11"/>
      <c r="E46" s="11"/>
      <c r="F46" s="23"/>
      <c r="G46" s="11"/>
      <c r="H46" s="24"/>
      <c r="I46" s="24"/>
      <c r="J46" s="25"/>
      <c r="K46" s="25"/>
      <c r="L46" s="26">
        <f>F46*I46</f>
        <v>0</v>
      </c>
      <c r="M46" s="69"/>
      <c r="N46" s="77">
        <f>L46</f>
        <v>0</v>
      </c>
      <c r="O46" s="138"/>
      <c r="P46" s="7"/>
      <c r="Q46" s="7"/>
      <c r="R46" s="7"/>
      <c r="S46" s="7"/>
    </row>
    <row r="47" spans="1:19" ht="15.95" customHeight="1" x14ac:dyDescent="0.15">
      <c r="A47" s="199"/>
      <c r="B47" s="187"/>
      <c r="C47" s="27"/>
      <c r="D47" s="189" t="s">
        <v>2</v>
      </c>
      <c r="E47" s="189"/>
      <c r="F47" s="190"/>
      <c r="G47" s="190"/>
      <c r="H47" s="191"/>
      <c r="I47" s="191"/>
      <c r="J47" s="191"/>
      <c r="K47" s="191"/>
      <c r="L47" s="28">
        <f>SUM(L44:L46)</f>
        <v>100000</v>
      </c>
      <c r="M47" s="70"/>
      <c r="N47" s="78">
        <f t="shared" ref="N47" si="8">SUM(N44:N46)</f>
        <v>100000</v>
      </c>
      <c r="O47" s="139"/>
      <c r="P47" s="7"/>
      <c r="Q47" s="7"/>
      <c r="R47" s="7"/>
      <c r="S47" s="7"/>
    </row>
    <row r="48" spans="1:19" s="3" customFormat="1" ht="26.1" customHeight="1" x14ac:dyDescent="0.15">
      <c r="A48" s="199"/>
      <c r="B48" s="187"/>
      <c r="C48" s="18" t="s">
        <v>38</v>
      </c>
      <c r="D48" s="10" t="s">
        <v>6</v>
      </c>
      <c r="E48" s="10" t="s">
        <v>30</v>
      </c>
      <c r="F48" s="10" t="s">
        <v>7</v>
      </c>
      <c r="G48" s="10" t="s">
        <v>9</v>
      </c>
      <c r="H48" s="19" t="s">
        <v>16</v>
      </c>
      <c r="I48" s="19" t="s">
        <v>17</v>
      </c>
      <c r="J48" s="20"/>
      <c r="K48" s="20"/>
      <c r="L48" s="21" t="s">
        <v>8</v>
      </c>
      <c r="M48" s="68"/>
      <c r="N48" s="76">
        <v>4</v>
      </c>
      <c r="O48" s="140" t="s">
        <v>26</v>
      </c>
      <c r="P48" s="7"/>
      <c r="Q48" s="7"/>
      <c r="R48" s="7"/>
      <c r="S48" s="7"/>
    </row>
    <row r="49" spans="1:19" ht="15.95" customHeight="1" x14ac:dyDescent="0.15">
      <c r="A49" s="199"/>
      <c r="B49" s="187"/>
      <c r="C49" s="15"/>
      <c r="D49" s="11" t="s">
        <v>25</v>
      </c>
      <c r="E49" s="11" t="s">
        <v>99</v>
      </c>
      <c r="F49" s="23">
        <v>1</v>
      </c>
      <c r="G49" s="11" t="s">
        <v>23</v>
      </c>
      <c r="H49" s="24">
        <f>(L47+L42+L36+L29+L22+L15)*0.15</f>
        <v>1110000</v>
      </c>
      <c r="I49" s="24">
        <f>H49</f>
        <v>1110000</v>
      </c>
      <c r="J49" s="25"/>
      <c r="K49" s="25"/>
      <c r="L49" s="26">
        <f>F49*I49</f>
        <v>1110000</v>
      </c>
      <c r="M49" s="69"/>
      <c r="N49" s="77"/>
      <c r="O49" s="138"/>
      <c r="P49" s="7"/>
      <c r="Q49" s="7"/>
      <c r="R49" s="7"/>
      <c r="S49" s="7"/>
    </row>
    <row r="50" spans="1:19" ht="15.95" customHeight="1" x14ac:dyDescent="0.15">
      <c r="A50" s="199"/>
      <c r="B50" s="188"/>
      <c r="C50" s="27"/>
      <c r="D50" s="189" t="s">
        <v>2</v>
      </c>
      <c r="E50" s="189"/>
      <c r="F50" s="190"/>
      <c r="G50" s="190"/>
      <c r="H50" s="191"/>
      <c r="I50" s="191"/>
      <c r="J50" s="191"/>
      <c r="K50" s="191"/>
      <c r="L50" s="28">
        <f>SUM(L49:L49)</f>
        <v>1110000</v>
      </c>
      <c r="M50" s="70"/>
      <c r="N50" s="78">
        <f t="shared" ref="N50" si="9">SUM(N49:N49)</f>
        <v>0</v>
      </c>
      <c r="O50" s="139"/>
      <c r="P50" s="7"/>
      <c r="Q50" s="7"/>
      <c r="R50" s="7"/>
      <c r="S50" s="7"/>
    </row>
    <row r="51" spans="1:19" s="3" customFormat="1" ht="26.1" customHeight="1" x14ac:dyDescent="0.15">
      <c r="A51" s="199"/>
      <c r="B51" s="192" t="s">
        <v>121</v>
      </c>
      <c r="C51" s="18" t="s">
        <v>18</v>
      </c>
      <c r="D51" s="10" t="s">
        <v>35</v>
      </c>
      <c r="E51" s="10" t="s">
        <v>31</v>
      </c>
      <c r="F51" s="10" t="s">
        <v>0</v>
      </c>
      <c r="G51" s="10" t="s">
        <v>1</v>
      </c>
      <c r="H51" s="19" t="s">
        <v>3</v>
      </c>
      <c r="I51" s="19" t="s">
        <v>4</v>
      </c>
      <c r="J51" s="19" t="s">
        <v>19</v>
      </c>
      <c r="K51" s="19" t="s">
        <v>20</v>
      </c>
      <c r="L51" s="21" t="s">
        <v>8</v>
      </c>
      <c r="M51" s="71" t="s">
        <v>21</v>
      </c>
      <c r="N51" s="76">
        <v>4</v>
      </c>
      <c r="O51" s="140" t="s">
        <v>22</v>
      </c>
      <c r="P51" s="7"/>
      <c r="Q51" s="7"/>
      <c r="R51" s="7"/>
      <c r="S51" s="7"/>
    </row>
    <row r="52" spans="1:19" ht="15.95" customHeight="1" x14ac:dyDescent="0.15">
      <c r="A52" s="199"/>
      <c r="B52" s="187"/>
      <c r="C52" s="15"/>
      <c r="D52" s="11"/>
      <c r="E52" s="11"/>
      <c r="F52" s="23"/>
      <c r="G52" s="11"/>
      <c r="H52" s="24"/>
      <c r="I52" s="24"/>
      <c r="J52" s="24"/>
      <c r="K52" s="24"/>
      <c r="L52" s="26">
        <f t="shared" ref="L52:L60" si="10">F52*I52</f>
        <v>0</v>
      </c>
      <c r="M52" s="72">
        <f t="shared" ref="M52:M60" si="11">F52*K52</f>
        <v>0</v>
      </c>
      <c r="N52" s="77">
        <f>M52</f>
        <v>0</v>
      </c>
      <c r="O52" s="138"/>
      <c r="P52" s="7"/>
      <c r="Q52" s="7"/>
      <c r="R52" s="7"/>
      <c r="S52" s="7"/>
    </row>
    <row r="53" spans="1:19" ht="15.95" customHeight="1" x14ac:dyDescent="0.15">
      <c r="A53" s="199"/>
      <c r="B53" s="187"/>
      <c r="C53" s="15"/>
      <c r="D53" s="11"/>
      <c r="E53" s="11"/>
      <c r="F53" s="23"/>
      <c r="G53" s="11"/>
      <c r="H53" s="24"/>
      <c r="I53" s="24"/>
      <c r="J53" s="24"/>
      <c r="K53" s="24"/>
      <c r="L53" s="26">
        <f t="shared" si="10"/>
        <v>0</v>
      </c>
      <c r="M53" s="72">
        <f t="shared" si="11"/>
        <v>0</v>
      </c>
      <c r="N53" s="77">
        <f t="shared" ref="N53:N60" si="12">M53</f>
        <v>0</v>
      </c>
      <c r="O53" s="138"/>
      <c r="P53" s="7"/>
      <c r="Q53" s="7"/>
      <c r="R53" s="7"/>
      <c r="S53" s="7"/>
    </row>
    <row r="54" spans="1:19" ht="15.95" customHeight="1" x14ac:dyDescent="0.15">
      <c r="A54" s="199"/>
      <c r="B54" s="187"/>
      <c r="C54" s="15"/>
      <c r="D54" s="11"/>
      <c r="E54" s="11"/>
      <c r="F54" s="23"/>
      <c r="G54" s="11"/>
      <c r="H54" s="24"/>
      <c r="I54" s="24"/>
      <c r="J54" s="24"/>
      <c r="K54" s="24"/>
      <c r="L54" s="26">
        <f t="shared" si="10"/>
        <v>0</v>
      </c>
      <c r="M54" s="72">
        <f t="shared" si="11"/>
        <v>0</v>
      </c>
      <c r="N54" s="77">
        <f t="shared" si="12"/>
        <v>0</v>
      </c>
      <c r="O54" s="138"/>
      <c r="P54" s="7"/>
      <c r="Q54" s="7"/>
      <c r="R54" s="7"/>
      <c r="S54" s="7"/>
    </row>
    <row r="55" spans="1:19" ht="15.95" customHeight="1" x14ac:dyDescent="0.15">
      <c r="A55" s="199"/>
      <c r="B55" s="187"/>
      <c r="C55" s="15"/>
      <c r="D55" s="11"/>
      <c r="E55" s="11"/>
      <c r="F55" s="23"/>
      <c r="G55" s="11"/>
      <c r="H55" s="24"/>
      <c r="I55" s="24"/>
      <c r="J55" s="24"/>
      <c r="K55" s="24"/>
      <c r="L55" s="26">
        <f t="shared" si="10"/>
        <v>0</v>
      </c>
      <c r="M55" s="72">
        <f t="shared" si="11"/>
        <v>0</v>
      </c>
      <c r="N55" s="77">
        <f t="shared" si="12"/>
        <v>0</v>
      </c>
      <c r="O55" s="138"/>
      <c r="P55" s="7"/>
      <c r="Q55" s="7"/>
      <c r="R55" s="7"/>
      <c r="S55" s="7"/>
    </row>
    <row r="56" spans="1:19" ht="15.95" customHeight="1" x14ac:dyDescent="0.15">
      <c r="A56" s="199"/>
      <c r="B56" s="187"/>
      <c r="C56" s="15"/>
      <c r="D56" s="11"/>
      <c r="E56" s="11"/>
      <c r="F56" s="23"/>
      <c r="G56" s="11"/>
      <c r="H56" s="24"/>
      <c r="I56" s="24"/>
      <c r="J56" s="24"/>
      <c r="K56" s="24"/>
      <c r="L56" s="26">
        <f t="shared" si="10"/>
        <v>0</v>
      </c>
      <c r="M56" s="72">
        <f t="shared" si="11"/>
        <v>0</v>
      </c>
      <c r="N56" s="77">
        <f t="shared" si="12"/>
        <v>0</v>
      </c>
      <c r="O56" s="138"/>
      <c r="P56" s="7"/>
      <c r="Q56" s="7"/>
      <c r="R56" s="7"/>
      <c r="S56" s="7"/>
    </row>
    <row r="57" spans="1:19" ht="15.95" customHeight="1" x14ac:dyDescent="0.15">
      <c r="A57" s="199"/>
      <c r="B57" s="187"/>
      <c r="C57" s="15"/>
      <c r="D57" s="11"/>
      <c r="E57" s="11"/>
      <c r="F57" s="23"/>
      <c r="G57" s="11"/>
      <c r="H57" s="24"/>
      <c r="I57" s="24"/>
      <c r="J57" s="24"/>
      <c r="K57" s="24"/>
      <c r="L57" s="26">
        <f t="shared" si="10"/>
        <v>0</v>
      </c>
      <c r="M57" s="72">
        <f t="shared" si="11"/>
        <v>0</v>
      </c>
      <c r="N57" s="77">
        <f t="shared" si="12"/>
        <v>0</v>
      </c>
      <c r="O57" s="138"/>
      <c r="P57" s="7"/>
      <c r="Q57" s="7"/>
      <c r="R57" s="7"/>
      <c r="S57" s="7"/>
    </row>
    <row r="58" spans="1:19" ht="15.95" customHeight="1" x14ac:dyDescent="0.15">
      <c r="A58" s="199"/>
      <c r="B58" s="187"/>
      <c r="C58" s="15"/>
      <c r="D58" s="11"/>
      <c r="E58" s="11"/>
      <c r="F58" s="23"/>
      <c r="G58" s="11"/>
      <c r="H58" s="24"/>
      <c r="I58" s="24"/>
      <c r="J58" s="24"/>
      <c r="K58" s="24"/>
      <c r="L58" s="26">
        <f t="shared" si="10"/>
        <v>0</v>
      </c>
      <c r="M58" s="72">
        <f t="shared" si="11"/>
        <v>0</v>
      </c>
      <c r="N58" s="77">
        <f t="shared" si="12"/>
        <v>0</v>
      </c>
      <c r="O58" s="138"/>
      <c r="P58" s="7"/>
      <c r="Q58" s="7"/>
      <c r="R58" s="7"/>
      <c r="S58" s="7"/>
    </row>
    <row r="59" spans="1:19" ht="15.95" customHeight="1" x14ac:dyDescent="0.15">
      <c r="A59" s="199"/>
      <c r="B59" s="187"/>
      <c r="C59" s="15"/>
      <c r="D59" s="11"/>
      <c r="E59" s="13"/>
      <c r="F59" s="23"/>
      <c r="G59" s="11"/>
      <c r="H59" s="24"/>
      <c r="I59" s="24"/>
      <c r="J59" s="24"/>
      <c r="K59" s="24"/>
      <c r="L59" s="26">
        <f t="shared" si="10"/>
        <v>0</v>
      </c>
      <c r="M59" s="72">
        <f t="shared" si="11"/>
        <v>0</v>
      </c>
      <c r="N59" s="77">
        <f t="shared" si="12"/>
        <v>0</v>
      </c>
      <c r="O59" s="138"/>
      <c r="P59" s="7"/>
      <c r="Q59" s="7"/>
      <c r="R59" s="7"/>
      <c r="S59" s="7"/>
    </row>
    <row r="60" spans="1:19" ht="15.95" customHeight="1" x14ac:dyDescent="0.15">
      <c r="A60" s="199"/>
      <c r="B60" s="187"/>
      <c r="C60" s="15"/>
      <c r="D60" s="11"/>
      <c r="E60" s="11"/>
      <c r="F60" s="23"/>
      <c r="G60" s="11"/>
      <c r="H60" s="24"/>
      <c r="I60" s="24"/>
      <c r="J60" s="24"/>
      <c r="K60" s="24"/>
      <c r="L60" s="26">
        <f t="shared" si="10"/>
        <v>0</v>
      </c>
      <c r="M60" s="72">
        <f t="shared" si="11"/>
        <v>0</v>
      </c>
      <c r="N60" s="77">
        <f t="shared" si="12"/>
        <v>0</v>
      </c>
      <c r="O60" s="138"/>
      <c r="P60" s="7"/>
      <c r="Q60" s="7"/>
      <c r="R60" s="7"/>
      <c r="S60" s="7"/>
    </row>
    <row r="61" spans="1:19" ht="15.95" customHeight="1" x14ac:dyDescent="0.15">
      <c r="A61" s="199"/>
      <c r="B61" s="188"/>
      <c r="C61" s="27"/>
      <c r="D61" s="189" t="s">
        <v>2</v>
      </c>
      <c r="E61" s="189"/>
      <c r="F61" s="190"/>
      <c r="G61" s="190"/>
      <c r="H61" s="191"/>
      <c r="I61" s="191"/>
      <c r="J61" s="191"/>
      <c r="K61" s="191"/>
      <c r="L61" s="28">
        <f>SUM(L52:L60)</f>
        <v>0</v>
      </c>
      <c r="M61" s="70">
        <f>SUM(M52:M60)</f>
        <v>0</v>
      </c>
      <c r="N61" s="78">
        <f>SUM(N52:N60)</f>
        <v>0</v>
      </c>
      <c r="O61" s="139"/>
      <c r="P61" s="7"/>
      <c r="Q61" s="7"/>
      <c r="R61" s="7"/>
      <c r="S61" s="7"/>
    </row>
    <row r="62" spans="1:19" s="3" customFormat="1" ht="30.75" customHeight="1" x14ac:dyDescent="0.15">
      <c r="A62" s="199"/>
      <c r="B62" s="128" t="s">
        <v>119</v>
      </c>
      <c r="C62" s="18" t="s">
        <v>24</v>
      </c>
      <c r="D62" s="10" t="s">
        <v>6</v>
      </c>
      <c r="E62" s="10" t="s">
        <v>30</v>
      </c>
      <c r="F62" s="10" t="s">
        <v>7</v>
      </c>
      <c r="G62" s="10" t="s">
        <v>9</v>
      </c>
      <c r="H62" s="19" t="s">
        <v>16</v>
      </c>
      <c r="I62" s="19" t="s">
        <v>17</v>
      </c>
      <c r="J62" s="20"/>
      <c r="K62" s="20"/>
      <c r="L62" s="21" t="s">
        <v>8</v>
      </c>
      <c r="M62" s="68"/>
      <c r="N62" s="79">
        <v>4</v>
      </c>
      <c r="O62" s="140" t="s">
        <v>26</v>
      </c>
      <c r="P62" s="7"/>
      <c r="Q62" s="7"/>
      <c r="R62" s="7"/>
      <c r="S62" s="7"/>
    </row>
    <row r="63" spans="1:19" ht="15.95" customHeight="1" x14ac:dyDescent="0.15">
      <c r="A63" s="199"/>
      <c r="B63" s="124"/>
      <c r="C63" s="15"/>
      <c r="D63" s="11"/>
      <c r="E63" s="11"/>
      <c r="F63" s="23"/>
      <c r="G63" s="11"/>
      <c r="H63" s="24"/>
      <c r="I63" s="24"/>
      <c r="J63" s="25"/>
      <c r="K63" s="25"/>
      <c r="L63" s="26">
        <f>F63*I63</f>
        <v>0</v>
      </c>
      <c r="M63" s="69"/>
      <c r="N63" s="77">
        <f>L63</f>
        <v>0</v>
      </c>
      <c r="O63" s="138"/>
      <c r="P63" s="7"/>
      <c r="Q63" s="7"/>
      <c r="R63" s="7"/>
      <c r="S63" s="7"/>
    </row>
    <row r="64" spans="1:19" ht="15.95" customHeight="1" thickBot="1" x14ac:dyDescent="0.2">
      <c r="A64" s="200"/>
      <c r="B64" s="126"/>
      <c r="C64" s="116"/>
      <c r="D64" s="201" t="s">
        <v>2</v>
      </c>
      <c r="E64" s="201"/>
      <c r="F64" s="202"/>
      <c r="G64" s="202"/>
      <c r="H64" s="203"/>
      <c r="I64" s="203"/>
      <c r="J64" s="203"/>
      <c r="K64" s="203"/>
      <c r="L64" s="117">
        <f>SUM(L63:L63)</f>
        <v>0</v>
      </c>
      <c r="M64" s="118"/>
      <c r="N64" s="119">
        <f t="shared" ref="N64" si="13">SUM(N63:N63)</f>
        <v>0</v>
      </c>
      <c r="O64" s="141"/>
      <c r="P64" s="7"/>
      <c r="Q64" s="7"/>
      <c r="R64" s="7"/>
      <c r="S64" s="7"/>
    </row>
    <row r="65" spans="1:19" ht="27.75" customHeight="1" thickBot="1" x14ac:dyDescent="0.25">
      <c r="A65" s="178" t="s">
        <v>126</v>
      </c>
      <c r="B65" s="179"/>
      <c r="C65" s="179"/>
      <c r="D65" s="179"/>
      <c r="E65" s="179"/>
      <c r="F65" s="179"/>
      <c r="G65" s="179"/>
      <c r="H65" s="179"/>
      <c r="I65" s="179"/>
      <c r="J65" s="179"/>
      <c r="K65" s="179"/>
      <c r="L65" s="179"/>
      <c r="M65" s="179"/>
      <c r="N65" s="146">
        <f>SUM(N15,N22,N29,N36,N42,N47,N50,N61,N64)</f>
        <v>7400000</v>
      </c>
    </row>
    <row r="66" spans="1:19" ht="12" customHeight="1" x14ac:dyDescent="0.15"/>
    <row r="67" spans="1:19" ht="27" customHeight="1" thickBot="1" x14ac:dyDescent="0.2"/>
    <row r="68" spans="1:19" ht="42" customHeight="1" thickTop="1" x14ac:dyDescent="0.2">
      <c r="A68" s="123" t="s">
        <v>157</v>
      </c>
      <c r="B68" s="98"/>
      <c r="N68" s="127" t="s">
        <v>140</v>
      </c>
      <c r="O68" s="175" t="s">
        <v>132</v>
      </c>
      <c r="P68" s="176"/>
      <c r="Q68" s="177"/>
      <c r="R68" s="7"/>
      <c r="S68" s="149" t="s">
        <v>133</v>
      </c>
    </row>
    <row r="69" spans="1:19" ht="15.75" customHeight="1" x14ac:dyDescent="0.15">
      <c r="M69" s="159" t="s">
        <v>125</v>
      </c>
      <c r="N69" s="100" t="s">
        <v>107</v>
      </c>
      <c r="O69" s="101" t="s">
        <v>107</v>
      </c>
      <c r="P69" s="67" t="s">
        <v>108</v>
      </c>
      <c r="Q69" s="67" t="s">
        <v>109</v>
      </c>
      <c r="S69" s="2"/>
    </row>
    <row r="70" spans="1:19" ht="25.5" thickBot="1" x14ac:dyDescent="0.25">
      <c r="A70" s="98"/>
      <c r="L70" s="157" t="s">
        <v>134</v>
      </c>
      <c r="M70" s="160" t="s">
        <v>141</v>
      </c>
      <c r="N70" s="158">
        <v>1</v>
      </c>
      <c r="O70" s="181" t="s">
        <v>142</v>
      </c>
      <c r="P70" s="182"/>
      <c r="Q70" s="183"/>
      <c r="S70" s="2"/>
    </row>
    <row r="71" spans="1:19" s="3" customFormat="1" ht="26.1" customHeight="1" x14ac:dyDescent="0.15">
      <c r="A71" s="184" t="s">
        <v>117</v>
      </c>
      <c r="B71" s="186" t="s">
        <v>120</v>
      </c>
      <c r="C71" s="18" t="s">
        <v>37</v>
      </c>
      <c r="D71" s="103" t="s">
        <v>6</v>
      </c>
      <c r="E71" s="103" t="s">
        <v>30</v>
      </c>
      <c r="F71" s="103" t="s">
        <v>7</v>
      </c>
      <c r="G71" s="103" t="s">
        <v>9</v>
      </c>
      <c r="H71" s="104" t="s">
        <v>16</v>
      </c>
      <c r="I71" s="104" t="s">
        <v>17</v>
      </c>
      <c r="J71" s="105"/>
      <c r="K71" s="105"/>
      <c r="L71" s="106" t="s">
        <v>8</v>
      </c>
      <c r="M71" s="107"/>
      <c r="N71" s="79">
        <v>4</v>
      </c>
      <c r="O71" s="109" t="s">
        <v>152</v>
      </c>
      <c r="P71" s="110" t="s">
        <v>153</v>
      </c>
      <c r="Q71" s="110" t="s">
        <v>154</v>
      </c>
      <c r="R71" s="111" t="s">
        <v>155</v>
      </c>
      <c r="S71" s="112" t="s">
        <v>26</v>
      </c>
    </row>
    <row r="72" spans="1:19" ht="15.95" customHeight="1" x14ac:dyDescent="0.15">
      <c r="A72" s="185"/>
      <c r="B72" s="187"/>
      <c r="C72" s="15"/>
      <c r="D72" s="11" t="s">
        <v>100</v>
      </c>
      <c r="E72" s="11" t="s">
        <v>101</v>
      </c>
      <c r="F72" s="23">
        <v>1</v>
      </c>
      <c r="G72" s="11" t="s">
        <v>102</v>
      </c>
      <c r="H72" s="24">
        <v>75000</v>
      </c>
      <c r="I72" s="24">
        <f>H72</f>
        <v>75000</v>
      </c>
      <c r="J72" s="25"/>
      <c r="K72" s="25"/>
      <c r="L72" s="26">
        <f>F72*I72</f>
        <v>75000</v>
      </c>
      <c r="M72" s="69"/>
      <c r="N72" s="77">
        <f>+$L72*N$70</f>
        <v>75000</v>
      </c>
      <c r="O72" s="74">
        <f>+$L72*12</f>
        <v>900000</v>
      </c>
      <c r="P72" s="74">
        <f t="shared" ref="P72:Q72" si="14">+$L72*12</f>
        <v>900000</v>
      </c>
      <c r="Q72" s="74">
        <f t="shared" si="14"/>
        <v>900000</v>
      </c>
      <c r="R72" s="4">
        <f>SUM(N72:Q72)</f>
        <v>2775000</v>
      </c>
      <c r="S72" s="113"/>
    </row>
    <row r="73" spans="1:19" ht="15.95" customHeight="1" x14ac:dyDescent="0.15">
      <c r="A73" s="185"/>
      <c r="B73" s="187"/>
      <c r="C73" s="15"/>
      <c r="D73" s="11"/>
      <c r="E73" s="11"/>
      <c r="F73" s="23"/>
      <c r="G73" s="11"/>
      <c r="H73" s="24"/>
      <c r="I73" s="24"/>
      <c r="J73" s="25"/>
      <c r="K73" s="25"/>
      <c r="L73" s="26">
        <f>F73*I73</f>
        <v>0</v>
      </c>
      <c r="M73" s="69"/>
      <c r="N73" s="77">
        <f t="shared" ref="N73:N74" si="15">+$L73*N$70</f>
        <v>0</v>
      </c>
      <c r="O73" s="74">
        <f t="shared" ref="O73:Q74" si="16">+$L73*12</f>
        <v>0</v>
      </c>
      <c r="P73" s="74">
        <f t="shared" si="16"/>
        <v>0</v>
      </c>
      <c r="Q73" s="74">
        <f t="shared" si="16"/>
        <v>0</v>
      </c>
      <c r="R73" s="4">
        <f>SUM(N73:Q73)</f>
        <v>0</v>
      </c>
      <c r="S73" s="113"/>
    </row>
    <row r="74" spans="1:19" ht="15.95" customHeight="1" x14ac:dyDescent="0.15">
      <c r="A74" s="185"/>
      <c r="B74" s="187"/>
      <c r="C74" s="15"/>
      <c r="D74" s="11"/>
      <c r="E74" s="11"/>
      <c r="F74" s="23"/>
      <c r="G74" s="11"/>
      <c r="H74" s="24"/>
      <c r="I74" s="24"/>
      <c r="J74" s="25"/>
      <c r="K74" s="25"/>
      <c r="L74" s="26">
        <f>F74*I74</f>
        <v>0</v>
      </c>
      <c r="M74" s="69"/>
      <c r="N74" s="77">
        <f t="shared" si="15"/>
        <v>0</v>
      </c>
      <c r="O74" s="74">
        <f t="shared" si="16"/>
        <v>0</v>
      </c>
      <c r="P74" s="74">
        <f t="shared" si="16"/>
        <v>0</v>
      </c>
      <c r="Q74" s="74">
        <f t="shared" si="16"/>
        <v>0</v>
      </c>
      <c r="R74" s="4">
        <f>SUM(N74:Q74)</f>
        <v>0</v>
      </c>
      <c r="S74" s="113"/>
    </row>
    <row r="75" spans="1:19" ht="15.95" customHeight="1" x14ac:dyDescent="0.15">
      <c r="A75" s="185"/>
      <c r="B75" s="187"/>
      <c r="C75" s="27"/>
      <c r="D75" s="189" t="s">
        <v>2</v>
      </c>
      <c r="E75" s="189"/>
      <c r="F75" s="190"/>
      <c r="G75" s="190"/>
      <c r="H75" s="191"/>
      <c r="I75" s="191"/>
      <c r="J75" s="191"/>
      <c r="K75" s="191"/>
      <c r="L75" s="28">
        <f>SUM(L72:L74)</f>
        <v>75000</v>
      </c>
      <c r="M75" s="70"/>
      <c r="N75" s="78">
        <f t="shared" ref="N75:R75" si="17">SUM(N72:N74)</f>
        <v>75000</v>
      </c>
      <c r="O75" s="75">
        <f t="shared" si="17"/>
        <v>900000</v>
      </c>
      <c r="P75" s="75">
        <f t="shared" si="17"/>
        <v>900000</v>
      </c>
      <c r="Q75" s="75">
        <f t="shared" si="17"/>
        <v>900000</v>
      </c>
      <c r="R75" s="5">
        <f t="shared" si="17"/>
        <v>2775000</v>
      </c>
      <c r="S75" s="114"/>
    </row>
    <row r="76" spans="1:19" s="3" customFormat="1" ht="26.1" customHeight="1" x14ac:dyDescent="0.15">
      <c r="A76" s="185"/>
      <c r="B76" s="187"/>
      <c r="C76" s="18" t="s">
        <v>38</v>
      </c>
      <c r="D76" s="10" t="s">
        <v>6</v>
      </c>
      <c r="E76" s="10" t="s">
        <v>30</v>
      </c>
      <c r="F76" s="10" t="s">
        <v>7</v>
      </c>
      <c r="G76" s="10" t="s">
        <v>9</v>
      </c>
      <c r="H76" s="19" t="s">
        <v>16</v>
      </c>
      <c r="I76" s="19" t="s">
        <v>17</v>
      </c>
      <c r="J76" s="20"/>
      <c r="K76" s="20"/>
      <c r="L76" s="21" t="s">
        <v>8</v>
      </c>
      <c r="M76" s="68"/>
      <c r="N76" s="79">
        <v>4</v>
      </c>
      <c r="O76" s="73" t="s">
        <v>152</v>
      </c>
      <c r="P76" s="73" t="s">
        <v>153</v>
      </c>
      <c r="Q76" s="73" t="s">
        <v>154</v>
      </c>
      <c r="R76" s="6" t="s">
        <v>155</v>
      </c>
      <c r="S76" s="115" t="s">
        <v>26</v>
      </c>
    </row>
    <row r="77" spans="1:19" ht="15.95" customHeight="1" x14ac:dyDescent="0.15">
      <c r="A77" s="185"/>
      <c r="B77" s="187"/>
      <c r="C77" s="15"/>
      <c r="D77" s="11"/>
      <c r="E77" s="11"/>
      <c r="F77" s="23"/>
      <c r="G77" s="11"/>
      <c r="H77" s="24"/>
      <c r="I77" s="24"/>
      <c r="J77" s="25"/>
      <c r="K77" s="25"/>
      <c r="L77" s="26">
        <f>F77*I77</f>
        <v>0</v>
      </c>
      <c r="M77" s="69"/>
      <c r="N77" s="77">
        <f>+$L77*N$70</f>
        <v>0</v>
      </c>
      <c r="O77" s="74">
        <f>+$L77*12</f>
        <v>0</v>
      </c>
      <c r="P77" s="74">
        <f t="shared" ref="P77:Q77" si="18">+$L77*12</f>
        <v>0</v>
      </c>
      <c r="Q77" s="74">
        <f t="shared" si="18"/>
        <v>0</v>
      </c>
      <c r="R77" s="4">
        <f>SUM(N77:Q77)</f>
        <v>0</v>
      </c>
      <c r="S77" s="113"/>
    </row>
    <row r="78" spans="1:19" ht="15.95" customHeight="1" x14ac:dyDescent="0.15">
      <c r="A78" s="185"/>
      <c r="B78" s="188"/>
      <c r="C78" s="27"/>
      <c r="D78" s="189" t="s">
        <v>2</v>
      </c>
      <c r="E78" s="189"/>
      <c r="F78" s="190"/>
      <c r="G78" s="190"/>
      <c r="H78" s="191"/>
      <c r="I78" s="191"/>
      <c r="J78" s="191"/>
      <c r="K78" s="191"/>
      <c r="L78" s="28">
        <f>SUM(L77:L77)</f>
        <v>0</v>
      </c>
      <c r="M78" s="70"/>
      <c r="N78" s="78">
        <f t="shared" ref="N78:R78" si="19">SUM(N77:N77)</f>
        <v>0</v>
      </c>
      <c r="O78" s="75">
        <f t="shared" si="19"/>
        <v>0</v>
      </c>
      <c r="P78" s="75">
        <f t="shared" si="19"/>
        <v>0</v>
      </c>
      <c r="Q78" s="75">
        <f t="shared" si="19"/>
        <v>0</v>
      </c>
      <c r="R78" s="5">
        <f t="shared" si="19"/>
        <v>0</v>
      </c>
      <c r="S78" s="114"/>
    </row>
    <row r="79" spans="1:19" s="3" customFormat="1" ht="26.1" customHeight="1" x14ac:dyDescent="0.15">
      <c r="A79" s="185"/>
      <c r="B79" s="192" t="s">
        <v>122</v>
      </c>
      <c r="C79" s="63" t="s">
        <v>106</v>
      </c>
      <c r="D79" s="10" t="s">
        <v>35</v>
      </c>
      <c r="E79" s="10" t="s">
        <v>31</v>
      </c>
      <c r="F79" s="10" t="s">
        <v>0</v>
      </c>
      <c r="G79" s="10" t="s">
        <v>1</v>
      </c>
      <c r="H79" s="19" t="s">
        <v>3</v>
      </c>
      <c r="I79" s="19" t="s">
        <v>4</v>
      </c>
      <c r="J79" s="19" t="s">
        <v>19</v>
      </c>
      <c r="K79" s="19" t="s">
        <v>20</v>
      </c>
      <c r="L79" s="21" t="s">
        <v>8</v>
      </c>
      <c r="M79" s="71" t="s">
        <v>21</v>
      </c>
      <c r="N79" s="79">
        <v>4</v>
      </c>
      <c r="O79" s="73" t="s">
        <v>152</v>
      </c>
      <c r="P79" s="73" t="s">
        <v>153</v>
      </c>
      <c r="Q79" s="73" t="s">
        <v>154</v>
      </c>
      <c r="R79" s="6" t="s">
        <v>155</v>
      </c>
      <c r="S79" s="115" t="s">
        <v>22</v>
      </c>
    </row>
    <row r="80" spans="1:19" ht="15.95" customHeight="1" x14ac:dyDescent="0.15">
      <c r="A80" s="185"/>
      <c r="B80" s="187"/>
      <c r="C80" s="15"/>
      <c r="D80" s="204" t="s">
        <v>123</v>
      </c>
      <c r="E80" s="11" t="s">
        <v>103</v>
      </c>
      <c r="F80" s="23">
        <v>1</v>
      </c>
      <c r="G80" s="11" t="s">
        <v>102</v>
      </c>
      <c r="H80" s="24">
        <v>120000</v>
      </c>
      <c r="I80" s="24">
        <v>120000</v>
      </c>
      <c r="J80" s="24"/>
      <c r="K80" s="24"/>
      <c r="L80" s="26">
        <f t="shared" ref="L80:L88" si="20">F80*I80</f>
        <v>120000</v>
      </c>
      <c r="M80" s="72">
        <f t="shared" ref="M80:M88" si="21">F80*K80</f>
        <v>0</v>
      </c>
      <c r="N80" s="77">
        <f t="shared" ref="N80:N82" si="22">+$L80*N$70</f>
        <v>120000</v>
      </c>
      <c r="O80" s="74">
        <f t="shared" ref="O80:Q88" si="23">+$L80*12</f>
        <v>1440000</v>
      </c>
      <c r="P80" s="74">
        <f t="shared" si="23"/>
        <v>1440000</v>
      </c>
      <c r="Q80" s="74"/>
      <c r="R80" s="4">
        <f t="shared" ref="R80:R88" si="24">SUM(N80:Q80)</f>
        <v>3000000</v>
      </c>
      <c r="S80" s="113"/>
    </row>
    <row r="81" spans="1:19" ht="15.95" customHeight="1" x14ac:dyDescent="0.15">
      <c r="A81" s="185"/>
      <c r="B81" s="187"/>
      <c r="C81" s="180" t="s">
        <v>127</v>
      </c>
      <c r="D81" s="180"/>
      <c r="E81" s="11" t="s">
        <v>104</v>
      </c>
      <c r="F81" s="23">
        <v>1</v>
      </c>
      <c r="G81" s="11" t="s">
        <v>102</v>
      </c>
      <c r="H81" s="24">
        <v>25000</v>
      </c>
      <c r="I81" s="24">
        <v>25000</v>
      </c>
      <c r="J81" s="24"/>
      <c r="K81" s="24"/>
      <c r="L81" s="26">
        <f t="shared" si="20"/>
        <v>25000</v>
      </c>
      <c r="M81" s="72">
        <f t="shared" si="21"/>
        <v>0</v>
      </c>
      <c r="N81" s="77">
        <f t="shared" si="22"/>
        <v>25000</v>
      </c>
      <c r="O81" s="74">
        <f t="shared" si="23"/>
        <v>300000</v>
      </c>
      <c r="P81" s="74">
        <f t="shared" si="23"/>
        <v>300000</v>
      </c>
      <c r="Q81" s="74"/>
      <c r="R81" s="4">
        <f t="shared" si="24"/>
        <v>625000</v>
      </c>
      <c r="S81" s="113"/>
    </row>
    <row r="82" spans="1:19" ht="15.95" customHeight="1" x14ac:dyDescent="0.15">
      <c r="A82" s="185"/>
      <c r="B82" s="187"/>
      <c r="C82" s="180"/>
      <c r="D82" s="205"/>
      <c r="E82" s="121" t="s">
        <v>105</v>
      </c>
      <c r="F82" s="23">
        <v>1</v>
      </c>
      <c r="G82" s="11" t="s">
        <v>102</v>
      </c>
      <c r="H82" s="24">
        <v>60000</v>
      </c>
      <c r="I82" s="24">
        <v>60000</v>
      </c>
      <c r="J82" s="24"/>
      <c r="K82" s="24"/>
      <c r="L82" s="26">
        <f t="shared" si="20"/>
        <v>60000</v>
      </c>
      <c r="M82" s="72">
        <f t="shared" si="21"/>
        <v>0</v>
      </c>
      <c r="N82" s="77">
        <f t="shared" si="22"/>
        <v>60000</v>
      </c>
      <c r="O82" s="74">
        <f t="shared" si="23"/>
        <v>720000</v>
      </c>
      <c r="P82" s="74">
        <f t="shared" si="23"/>
        <v>720000</v>
      </c>
      <c r="Q82" s="74"/>
      <c r="R82" s="4">
        <f t="shared" si="24"/>
        <v>1500000</v>
      </c>
      <c r="S82" s="113"/>
    </row>
    <row r="83" spans="1:19" ht="15.95" customHeight="1" x14ac:dyDescent="0.15">
      <c r="A83" s="185"/>
      <c r="B83" s="187"/>
      <c r="C83" s="180"/>
      <c r="D83" s="204" t="s">
        <v>124</v>
      </c>
      <c r="E83" s="11" t="s">
        <v>103</v>
      </c>
      <c r="F83" s="23">
        <v>1</v>
      </c>
      <c r="G83" s="11" t="s">
        <v>102</v>
      </c>
      <c r="H83" s="24">
        <v>200000</v>
      </c>
      <c r="I83" s="24">
        <v>200000</v>
      </c>
      <c r="J83" s="24"/>
      <c r="K83" s="24"/>
      <c r="L83" s="26">
        <f t="shared" si="20"/>
        <v>200000</v>
      </c>
      <c r="M83" s="72">
        <f t="shared" si="21"/>
        <v>0</v>
      </c>
      <c r="N83" s="77"/>
      <c r="O83" s="74"/>
      <c r="P83" s="74"/>
      <c r="Q83" s="74">
        <f t="shared" si="23"/>
        <v>2400000</v>
      </c>
      <c r="R83" s="4">
        <f t="shared" si="24"/>
        <v>2400000</v>
      </c>
      <c r="S83" s="113"/>
    </row>
    <row r="84" spans="1:19" ht="15.95" customHeight="1" x14ac:dyDescent="0.15">
      <c r="A84" s="185"/>
      <c r="B84" s="187"/>
      <c r="C84" s="180"/>
      <c r="D84" s="180"/>
      <c r="E84" s="11" t="s">
        <v>104</v>
      </c>
      <c r="F84" s="23">
        <v>1</v>
      </c>
      <c r="G84" s="11" t="s">
        <v>102</v>
      </c>
      <c r="H84" s="24">
        <v>50000</v>
      </c>
      <c r="I84" s="24">
        <v>50000</v>
      </c>
      <c r="J84" s="24"/>
      <c r="K84" s="24"/>
      <c r="L84" s="26">
        <f t="shared" si="20"/>
        <v>50000</v>
      </c>
      <c r="M84" s="72">
        <f t="shared" si="21"/>
        <v>0</v>
      </c>
      <c r="N84" s="77"/>
      <c r="O84" s="74"/>
      <c r="P84" s="74"/>
      <c r="Q84" s="74">
        <f t="shared" si="23"/>
        <v>600000</v>
      </c>
      <c r="R84" s="4">
        <f t="shared" si="24"/>
        <v>600000</v>
      </c>
      <c r="S84" s="113"/>
    </row>
    <row r="85" spans="1:19" ht="15.95" customHeight="1" x14ac:dyDescent="0.15">
      <c r="A85" s="185"/>
      <c r="B85" s="187"/>
      <c r="C85" s="180"/>
      <c r="D85" s="205"/>
      <c r="E85" s="121" t="s">
        <v>105</v>
      </c>
      <c r="F85" s="23">
        <v>1</v>
      </c>
      <c r="G85" s="11" t="s">
        <v>102</v>
      </c>
      <c r="H85" s="24">
        <v>120000</v>
      </c>
      <c r="I85" s="24">
        <v>120000</v>
      </c>
      <c r="J85" s="24"/>
      <c r="K85" s="24"/>
      <c r="L85" s="26">
        <f t="shared" si="20"/>
        <v>120000</v>
      </c>
      <c r="M85" s="72">
        <f t="shared" si="21"/>
        <v>0</v>
      </c>
      <c r="N85" s="77"/>
      <c r="O85" s="74"/>
      <c r="P85" s="74"/>
      <c r="Q85" s="74">
        <f t="shared" si="23"/>
        <v>1440000</v>
      </c>
      <c r="R85" s="4">
        <f t="shared" si="24"/>
        <v>1440000</v>
      </c>
      <c r="S85" s="113"/>
    </row>
    <row r="86" spans="1:19" ht="15.95" customHeight="1" x14ac:dyDescent="0.15">
      <c r="A86" s="185"/>
      <c r="B86" s="187"/>
      <c r="C86" s="15"/>
      <c r="D86" s="11" t="s">
        <v>129</v>
      </c>
      <c r="E86" s="11" t="s">
        <v>130</v>
      </c>
      <c r="F86" s="23">
        <v>1</v>
      </c>
      <c r="G86" s="11" t="s">
        <v>102</v>
      </c>
      <c r="H86" s="24">
        <v>100000</v>
      </c>
      <c r="I86" s="24">
        <v>100000</v>
      </c>
      <c r="J86" s="24"/>
      <c r="K86" s="24"/>
      <c r="L86" s="26">
        <f t="shared" si="20"/>
        <v>100000</v>
      </c>
      <c r="M86" s="72">
        <f t="shared" si="21"/>
        <v>0</v>
      </c>
      <c r="N86" s="77">
        <f t="shared" ref="N86:N88" si="25">+$L86*N$70</f>
        <v>100000</v>
      </c>
      <c r="O86" s="74">
        <f t="shared" si="23"/>
        <v>1200000</v>
      </c>
      <c r="P86" s="74">
        <f t="shared" si="23"/>
        <v>1200000</v>
      </c>
      <c r="Q86" s="74">
        <f t="shared" si="23"/>
        <v>1200000</v>
      </c>
      <c r="R86" s="4">
        <f t="shared" si="24"/>
        <v>3700000</v>
      </c>
      <c r="S86" s="113"/>
    </row>
    <row r="87" spans="1:19" ht="15.95" customHeight="1" x14ac:dyDescent="0.15">
      <c r="A87" s="185"/>
      <c r="B87" s="187"/>
      <c r="C87" s="15"/>
      <c r="D87" s="11"/>
      <c r="E87" s="13"/>
      <c r="F87" s="23"/>
      <c r="G87" s="11"/>
      <c r="H87" s="24"/>
      <c r="I87" s="24"/>
      <c r="J87" s="24"/>
      <c r="K87" s="24"/>
      <c r="L87" s="26">
        <f t="shared" si="20"/>
        <v>0</v>
      </c>
      <c r="M87" s="72">
        <f t="shared" si="21"/>
        <v>0</v>
      </c>
      <c r="N87" s="77">
        <f t="shared" si="25"/>
        <v>0</v>
      </c>
      <c r="O87" s="74">
        <f t="shared" si="23"/>
        <v>0</v>
      </c>
      <c r="P87" s="74">
        <f t="shared" si="23"/>
        <v>0</v>
      </c>
      <c r="Q87" s="74">
        <f t="shared" si="23"/>
        <v>0</v>
      </c>
      <c r="R87" s="4">
        <f t="shared" si="24"/>
        <v>0</v>
      </c>
      <c r="S87" s="113"/>
    </row>
    <row r="88" spans="1:19" ht="15.95" customHeight="1" x14ac:dyDescent="0.15">
      <c r="A88" s="185"/>
      <c r="B88" s="187"/>
      <c r="C88" s="15"/>
      <c r="D88" s="11"/>
      <c r="E88" s="11"/>
      <c r="F88" s="23"/>
      <c r="G88" s="11"/>
      <c r="H88" s="24"/>
      <c r="I88" s="24"/>
      <c r="J88" s="24"/>
      <c r="K88" s="24"/>
      <c r="L88" s="26">
        <f t="shared" si="20"/>
        <v>0</v>
      </c>
      <c r="M88" s="72">
        <f t="shared" si="21"/>
        <v>0</v>
      </c>
      <c r="N88" s="77">
        <f t="shared" si="25"/>
        <v>0</v>
      </c>
      <c r="O88" s="74">
        <f t="shared" si="23"/>
        <v>0</v>
      </c>
      <c r="P88" s="74">
        <f t="shared" si="23"/>
        <v>0</v>
      </c>
      <c r="Q88" s="74">
        <f t="shared" si="23"/>
        <v>0</v>
      </c>
      <c r="R88" s="4">
        <f t="shared" si="24"/>
        <v>0</v>
      </c>
      <c r="S88" s="113"/>
    </row>
    <row r="89" spans="1:19" ht="15.95" customHeight="1" thickBot="1" x14ac:dyDescent="0.2">
      <c r="A89" s="185"/>
      <c r="B89" s="187"/>
      <c r="C89" s="15"/>
      <c r="D89" s="193" t="s">
        <v>2</v>
      </c>
      <c r="E89" s="193"/>
      <c r="F89" s="194"/>
      <c r="G89" s="194"/>
      <c r="H89" s="195"/>
      <c r="I89" s="195"/>
      <c r="J89" s="195"/>
      <c r="K89" s="195"/>
      <c r="L89" s="142">
        <f t="shared" ref="L89:R89" si="26">SUM(L80:L88)</f>
        <v>675000</v>
      </c>
      <c r="M89" s="143">
        <f t="shared" si="26"/>
        <v>0</v>
      </c>
      <c r="N89" s="144">
        <f t="shared" si="26"/>
        <v>305000</v>
      </c>
      <c r="O89" s="129">
        <f t="shared" si="26"/>
        <v>3660000</v>
      </c>
      <c r="P89" s="129">
        <f t="shared" si="26"/>
        <v>3660000</v>
      </c>
      <c r="Q89" s="129">
        <f t="shared" si="26"/>
        <v>5640000</v>
      </c>
      <c r="R89" s="145">
        <f t="shared" si="26"/>
        <v>13265000</v>
      </c>
      <c r="S89" s="120"/>
    </row>
    <row r="90" spans="1:19" ht="27.75" customHeight="1" thickBot="1" x14ac:dyDescent="0.25">
      <c r="A90" s="172" t="s">
        <v>131</v>
      </c>
      <c r="B90" s="173"/>
      <c r="C90" s="173"/>
      <c r="D90" s="173"/>
      <c r="E90" s="173"/>
      <c r="F90" s="173"/>
      <c r="G90" s="173"/>
      <c r="H90" s="173"/>
      <c r="I90" s="173"/>
      <c r="J90" s="173"/>
      <c r="K90" s="173"/>
      <c r="L90" s="173"/>
      <c r="M90" s="173"/>
      <c r="N90" s="147">
        <f>SUM(N75,N78,N89)</f>
        <v>380000</v>
      </c>
      <c r="O90" s="151">
        <f t="shared" ref="O90:Q90" si="27">SUM(O75,O78,O89)</f>
        <v>4560000</v>
      </c>
      <c r="P90" s="152">
        <f t="shared" si="27"/>
        <v>4560000</v>
      </c>
      <c r="Q90" s="152">
        <f t="shared" si="27"/>
        <v>6540000</v>
      </c>
      <c r="R90" s="153">
        <f>SUM(R75,R78,R89)</f>
        <v>16040000</v>
      </c>
      <c r="S90" s="3"/>
    </row>
    <row r="91" spans="1:19" ht="12.75" thickBot="1" x14ac:dyDescent="0.2">
      <c r="A91" s="99"/>
      <c r="B91" s="99"/>
      <c r="C91" s="12"/>
      <c r="D91" s="3"/>
      <c r="E91" s="12"/>
      <c r="F91" s="12"/>
      <c r="G91" s="12"/>
      <c r="H91" s="12"/>
      <c r="I91" s="12"/>
      <c r="J91" s="12"/>
      <c r="K91" s="12"/>
      <c r="L91" s="12"/>
      <c r="M91" s="12"/>
      <c r="N91" s="12"/>
      <c r="O91" s="12"/>
      <c r="P91" s="12"/>
      <c r="Q91" s="12"/>
      <c r="R91" s="3"/>
      <c r="S91" s="3"/>
    </row>
    <row r="92" spans="1:19" ht="24" customHeight="1" thickTop="1" x14ac:dyDescent="0.15">
      <c r="A92" s="99"/>
      <c r="B92" s="99"/>
      <c r="C92" s="12"/>
      <c r="D92" s="3"/>
      <c r="E92" s="12"/>
      <c r="F92" s="12"/>
      <c r="G92" s="12"/>
      <c r="H92" s="12"/>
      <c r="K92" s="196" t="s">
        <v>143</v>
      </c>
      <c r="L92" s="197"/>
      <c r="M92" s="197"/>
      <c r="N92" s="166">
        <v>4</v>
      </c>
      <c r="O92" s="73" t="s">
        <v>152</v>
      </c>
      <c r="P92" s="22" t="s">
        <v>153</v>
      </c>
      <c r="Q92" s="22" t="s">
        <v>154</v>
      </c>
      <c r="R92" s="6" t="s">
        <v>156</v>
      </c>
      <c r="S92" s="3"/>
    </row>
    <row r="93" spans="1:19" ht="27" customHeight="1" x14ac:dyDescent="0.15">
      <c r="A93" s="1"/>
      <c r="B93" s="156"/>
      <c r="C93" s="156"/>
      <c r="D93" s="156"/>
      <c r="E93" s="156"/>
      <c r="F93" s="156"/>
      <c r="G93" s="156"/>
      <c r="H93" s="156"/>
      <c r="K93" s="163" t="s">
        <v>144</v>
      </c>
      <c r="L93" s="162"/>
      <c r="M93" s="162"/>
      <c r="N93" s="167">
        <f>SUM(N65,N90)</f>
        <v>7780000</v>
      </c>
      <c r="O93" s="161">
        <f t="shared" ref="O93:R93" si="28">SUM(O65,O90)</f>
        <v>4560000</v>
      </c>
      <c r="P93" s="154">
        <f t="shared" si="28"/>
        <v>4560000</v>
      </c>
      <c r="Q93" s="154">
        <f t="shared" si="28"/>
        <v>6540000</v>
      </c>
      <c r="R93" s="155">
        <f t="shared" si="28"/>
        <v>16040000</v>
      </c>
      <c r="S93" s="3"/>
    </row>
    <row r="94" spans="1:19" ht="27" customHeight="1" x14ac:dyDescent="0.15">
      <c r="A94" s="150"/>
      <c r="B94" s="150"/>
      <c r="C94" s="150"/>
      <c r="D94" s="150"/>
      <c r="E94" s="150"/>
      <c r="F94" s="94"/>
      <c r="G94" s="150"/>
      <c r="H94" s="150"/>
      <c r="K94" s="163" t="s">
        <v>29</v>
      </c>
      <c r="L94" s="162"/>
      <c r="M94" s="162"/>
      <c r="N94" s="167">
        <f t="shared" ref="N94:R94" si="29">N93*0.1</f>
        <v>778000</v>
      </c>
      <c r="O94" s="161">
        <f t="shared" si="29"/>
        <v>456000</v>
      </c>
      <c r="P94" s="154">
        <f t="shared" si="29"/>
        <v>456000</v>
      </c>
      <c r="Q94" s="154">
        <f t="shared" si="29"/>
        <v>654000</v>
      </c>
      <c r="R94" s="155">
        <f t="shared" si="29"/>
        <v>1604000</v>
      </c>
      <c r="S94" s="3"/>
    </row>
    <row r="95" spans="1:19" ht="27" customHeight="1" thickBot="1" x14ac:dyDescent="0.2">
      <c r="A95" s="99"/>
      <c r="B95" s="99"/>
      <c r="C95" s="12"/>
      <c r="D95" s="3"/>
      <c r="E95" s="12"/>
      <c r="F95" s="12"/>
      <c r="G95" s="12"/>
      <c r="H95" s="12"/>
      <c r="K95" s="164" t="s">
        <v>137</v>
      </c>
      <c r="L95" s="165"/>
      <c r="M95" s="165"/>
      <c r="N95" s="168">
        <f t="shared" ref="N95:R95" si="30">SUM(N93:N94)</f>
        <v>8558000</v>
      </c>
      <c r="O95" s="161">
        <f t="shared" si="30"/>
        <v>5016000</v>
      </c>
      <c r="P95" s="154">
        <f t="shared" si="30"/>
        <v>5016000</v>
      </c>
      <c r="Q95" s="154">
        <f t="shared" si="30"/>
        <v>7194000</v>
      </c>
      <c r="R95" s="155">
        <f t="shared" si="30"/>
        <v>17644000</v>
      </c>
      <c r="S95" s="3"/>
    </row>
    <row r="96" spans="1:19" ht="89.25" customHeight="1" thickTop="1" x14ac:dyDescent="0.15">
      <c r="A96" s="99"/>
      <c r="B96" s="99"/>
      <c r="C96" s="12"/>
      <c r="D96" s="3"/>
      <c r="E96" s="12"/>
      <c r="F96" s="12"/>
      <c r="G96" s="12"/>
      <c r="H96" s="12"/>
      <c r="I96" s="12"/>
      <c r="J96" s="12"/>
      <c r="K96" s="12"/>
      <c r="L96" s="12"/>
      <c r="M96" s="12"/>
      <c r="N96" s="95" t="s">
        <v>158</v>
      </c>
      <c r="O96" s="171" t="s">
        <v>145</v>
      </c>
      <c r="P96" s="171"/>
      <c r="Q96" s="171"/>
      <c r="R96" s="3"/>
      <c r="S96" s="3"/>
    </row>
    <row r="97" spans="1:19" x14ac:dyDescent="0.15">
      <c r="A97" s="99"/>
      <c r="B97" s="99"/>
      <c r="C97" s="12"/>
      <c r="D97" s="3"/>
      <c r="E97" s="12"/>
      <c r="F97" s="12"/>
      <c r="G97" s="12"/>
      <c r="H97" s="12"/>
      <c r="I97" s="12"/>
      <c r="J97" s="12"/>
      <c r="K97" s="12"/>
      <c r="L97" s="12"/>
      <c r="M97" s="12"/>
      <c r="N97" s="12"/>
      <c r="O97" s="12"/>
      <c r="P97" s="12"/>
      <c r="Q97" s="12"/>
      <c r="R97" s="3"/>
      <c r="S97" s="3"/>
    </row>
    <row r="100" spans="1:19" x14ac:dyDescent="0.15">
      <c r="L100" s="62"/>
    </row>
    <row r="102" spans="1:19" x14ac:dyDescent="0.15">
      <c r="N102" s="64"/>
    </row>
    <row r="104" spans="1:19" x14ac:dyDescent="0.15">
      <c r="N104" s="64"/>
    </row>
  </sheetData>
  <mergeCells count="40">
    <mergeCell ref="O96:Q96"/>
    <mergeCell ref="C81:C85"/>
    <mergeCell ref="D83:D85"/>
    <mergeCell ref="D89:G89"/>
    <mergeCell ref="H89:K89"/>
    <mergeCell ref="A90:M90"/>
    <mergeCell ref="K92:M92"/>
    <mergeCell ref="O68:Q68"/>
    <mergeCell ref="O70:Q70"/>
    <mergeCell ref="A71:A89"/>
    <mergeCell ref="B71:B78"/>
    <mergeCell ref="D75:G75"/>
    <mergeCell ref="H75:K75"/>
    <mergeCell ref="D78:G78"/>
    <mergeCell ref="H78:K78"/>
    <mergeCell ref="B79:B89"/>
    <mergeCell ref="D80:D82"/>
    <mergeCell ref="A65:M65"/>
    <mergeCell ref="H36:K36"/>
    <mergeCell ref="D42:G42"/>
    <mergeCell ref="H42:K42"/>
    <mergeCell ref="D47:G47"/>
    <mergeCell ref="H47:K47"/>
    <mergeCell ref="D50:G50"/>
    <mergeCell ref="H50:K50"/>
    <mergeCell ref="B51:B61"/>
    <mergeCell ref="D61:G61"/>
    <mergeCell ref="H61:K61"/>
    <mergeCell ref="D64:G64"/>
    <mergeCell ref="H64:K64"/>
    <mergeCell ref="B6:E6"/>
    <mergeCell ref="A9:A64"/>
    <mergeCell ref="B9:B50"/>
    <mergeCell ref="D15:G15"/>
    <mergeCell ref="H15:K15"/>
    <mergeCell ref="D22:G22"/>
    <mergeCell ref="H22:K22"/>
    <mergeCell ref="D29:G29"/>
    <mergeCell ref="H29:K29"/>
    <mergeCell ref="D36:G36"/>
  </mergeCells>
  <phoneticPr fontId="3"/>
  <pageMargins left="0.59055118110236227" right="0.59055118110236227" top="0.59055118110236227" bottom="0.59055118110236227" header="0.35433070866141736" footer="0.35433070866141736"/>
  <pageSetup paperSize="8" scale="45" orientation="landscape" r:id="rId1"/>
  <headerFooter alignWithMargins="0">
    <oddHeader>&amp;L様式２－１</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F34CA1-29FE-4878-BB7A-309832E1BF7C}">
  <sheetPr>
    <tabColor rgb="FFFFFF99"/>
    <pageSetUpPr fitToPage="1"/>
  </sheetPr>
  <dimension ref="A1:T21"/>
  <sheetViews>
    <sheetView view="pageBreakPreview" zoomScale="80" zoomScaleNormal="80" zoomScaleSheetLayoutView="80" workbookViewId="0">
      <selection activeCell="B1" sqref="B1"/>
    </sheetView>
  </sheetViews>
  <sheetFormatPr defaultColWidth="8.875" defaultRowHeight="13.5" x14ac:dyDescent="0.15"/>
  <cols>
    <col min="1" max="1" width="5.75" style="29" customWidth="1"/>
    <col min="2" max="2" width="14.5" style="29" customWidth="1"/>
    <col min="3" max="3" width="11.875" style="31" bestFit="1" customWidth="1"/>
    <col min="4" max="4" width="17.875" style="31" customWidth="1"/>
    <col min="5" max="5" width="6.875" style="32" bestFit="1" customWidth="1"/>
    <col min="6" max="11" width="4.25" style="32" customWidth="1"/>
    <col min="12" max="13" width="12.5" style="29" customWidth="1"/>
    <col min="14" max="14" width="11.875" style="29" customWidth="1"/>
    <col min="15" max="17" width="8.875" style="29"/>
    <col min="18" max="18" width="22.5" style="29" bestFit="1" customWidth="1"/>
    <col min="19" max="19" width="29.375" style="29" bestFit="1" customWidth="1"/>
    <col min="20" max="20" width="31.625" style="29" bestFit="1" customWidth="1"/>
    <col min="21" max="16384" width="8.875" style="29"/>
  </cols>
  <sheetData>
    <row r="1" spans="1:20" ht="18.75" x14ac:dyDescent="0.15">
      <c r="B1" s="30" t="s">
        <v>39</v>
      </c>
      <c r="D1" s="30"/>
      <c r="E1" s="30"/>
      <c r="F1" s="30"/>
      <c r="G1" s="30"/>
      <c r="H1" s="30"/>
      <c r="I1" s="30"/>
      <c r="J1" s="30"/>
      <c r="K1" s="30"/>
    </row>
    <row r="3" spans="1:20" s="36" customFormat="1" x14ac:dyDescent="0.15">
      <c r="A3" s="35"/>
      <c r="B3" s="35"/>
      <c r="C3" s="37"/>
      <c r="D3" s="38"/>
      <c r="E3" s="39"/>
      <c r="F3" s="40"/>
      <c r="G3" s="41"/>
      <c r="H3" s="41"/>
      <c r="I3" s="39"/>
      <c r="J3" s="39"/>
      <c r="K3" s="39"/>
      <c r="L3" s="42"/>
      <c r="M3" s="42"/>
      <c r="N3" s="43"/>
      <c r="O3" s="43"/>
    </row>
    <row r="4" spans="1:20" x14ac:dyDescent="0.15">
      <c r="B4" s="44" t="s">
        <v>40</v>
      </c>
      <c r="C4" s="29"/>
      <c r="D4" s="45"/>
      <c r="E4" s="46"/>
      <c r="F4" s="47"/>
      <c r="G4" s="48"/>
      <c r="H4" s="48"/>
      <c r="I4" s="46"/>
      <c r="J4" s="46"/>
      <c r="K4" s="46"/>
      <c r="L4" s="49"/>
      <c r="M4" s="49"/>
      <c r="N4" s="49"/>
      <c r="O4" s="49"/>
    </row>
    <row r="5" spans="1:20" ht="40.5" x14ac:dyDescent="0.15">
      <c r="B5" s="66" t="s">
        <v>111</v>
      </c>
      <c r="C5" s="50" t="s">
        <v>41</v>
      </c>
      <c r="D5" s="50" t="s">
        <v>42</v>
      </c>
      <c r="E5" s="248" t="s">
        <v>43</v>
      </c>
      <c r="F5" s="248"/>
      <c r="G5" s="248"/>
      <c r="H5" s="248" t="s">
        <v>114</v>
      </c>
      <c r="I5" s="248"/>
      <c r="J5" s="248"/>
      <c r="K5" s="249" t="s">
        <v>36</v>
      </c>
      <c r="L5" s="250"/>
      <c r="M5" s="51" t="s">
        <v>44</v>
      </c>
      <c r="N5" s="251" t="s">
        <v>45</v>
      </c>
      <c r="O5" s="251"/>
      <c r="Q5" s="50" t="s">
        <v>46</v>
      </c>
      <c r="R5" s="52" t="s">
        <v>47</v>
      </c>
      <c r="S5" s="52" t="s">
        <v>36</v>
      </c>
      <c r="T5" s="53" t="s">
        <v>48</v>
      </c>
    </row>
    <row r="6" spans="1:20" ht="25.9" customHeight="1" x14ac:dyDescent="0.15">
      <c r="A6" s="33"/>
      <c r="B6" s="210" t="s">
        <v>112</v>
      </c>
      <c r="C6" s="54">
        <v>1</v>
      </c>
      <c r="D6" s="54" t="s">
        <v>49</v>
      </c>
      <c r="E6" s="222" t="s">
        <v>51</v>
      </c>
      <c r="F6" s="223"/>
      <c r="G6" s="224"/>
      <c r="H6" s="252" t="s">
        <v>113</v>
      </c>
      <c r="I6" s="253"/>
      <c r="J6" s="254"/>
      <c r="K6" s="222" t="s">
        <v>52</v>
      </c>
      <c r="L6" s="224"/>
      <c r="M6" s="55"/>
      <c r="N6" s="255"/>
      <c r="O6" s="255"/>
      <c r="Q6" s="56" t="s">
        <v>50</v>
      </c>
      <c r="R6" s="57" t="s">
        <v>53</v>
      </c>
      <c r="S6" s="57" t="s">
        <v>54</v>
      </c>
      <c r="T6" s="57" t="s">
        <v>55</v>
      </c>
    </row>
    <row r="7" spans="1:20" ht="25.9" customHeight="1" thickBot="1" x14ac:dyDescent="0.2">
      <c r="B7" s="211"/>
      <c r="C7" s="93">
        <v>2</v>
      </c>
      <c r="D7" s="93" t="s">
        <v>56</v>
      </c>
      <c r="E7" s="256" t="s">
        <v>51</v>
      </c>
      <c r="F7" s="257"/>
      <c r="G7" s="258"/>
      <c r="H7" s="259" t="s">
        <v>113</v>
      </c>
      <c r="I7" s="260"/>
      <c r="J7" s="261"/>
      <c r="K7" s="262" t="s">
        <v>52</v>
      </c>
      <c r="L7" s="263"/>
      <c r="M7" s="93" t="s">
        <v>57</v>
      </c>
      <c r="N7" s="264"/>
      <c r="O7" s="264"/>
      <c r="Q7" s="56" t="s">
        <v>58</v>
      </c>
      <c r="R7" s="57" t="s">
        <v>59</v>
      </c>
      <c r="S7" s="57" t="s">
        <v>60</v>
      </c>
      <c r="T7" s="57" t="s">
        <v>61</v>
      </c>
    </row>
    <row r="8" spans="1:20" ht="25.9" customHeight="1" x14ac:dyDescent="0.15">
      <c r="B8" s="207" t="s">
        <v>148</v>
      </c>
      <c r="C8" s="87">
        <v>1</v>
      </c>
      <c r="D8" s="88"/>
      <c r="E8" s="219"/>
      <c r="F8" s="220"/>
      <c r="G8" s="221"/>
      <c r="H8" s="245"/>
      <c r="I8" s="246"/>
      <c r="J8" s="247"/>
      <c r="K8" s="219"/>
      <c r="L8" s="221"/>
      <c r="M8" s="89"/>
      <c r="N8" s="230"/>
      <c r="O8" s="231"/>
      <c r="Q8" s="56"/>
      <c r="R8" s="57" t="s">
        <v>62</v>
      </c>
      <c r="S8" s="57" t="s">
        <v>63</v>
      </c>
      <c r="T8" s="56" t="s">
        <v>64</v>
      </c>
    </row>
    <row r="9" spans="1:20" ht="25.9" customHeight="1" x14ac:dyDescent="0.15">
      <c r="B9" s="208"/>
      <c r="C9" s="58">
        <v>2</v>
      </c>
      <c r="D9" s="59"/>
      <c r="E9" s="213"/>
      <c r="F9" s="214"/>
      <c r="G9" s="215"/>
      <c r="H9" s="225"/>
      <c r="I9" s="226"/>
      <c r="J9" s="227"/>
      <c r="K9" s="213"/>
      <c r="L9" s="215"/>
      <c r="M9" s="59"/>
      <c r="N9" s="228"/>
      <c r="O9" s="229"/>
      <c r="Q9" s="56"/>
      <c r="R9" s="57" t="s">
        <v>65</v>
      </c>
      <c r="S9" s="57" t="s">
        <v>66</v>
      </c>
      <c r="T9" s="56"/>
    </row>
    <row r="10" spans="1:20" ht="25.9" customHeight="1" x14ac:dyDescent="0.15">
      <c r="B10" s="208"/>
      <c r="C10" s="58">
        <v>3</v>
      </c>
      <c r="D10" s="59"/>
      <c r="E10" s="213"/>
      <c r="F10" s="214"/>
      <c r="G10" s="215"/>
      <c r="H10" s="225"/>
      <c r="I10" s="226"/>
      <c r="J10" s="227"/>
      <c r="K10" s="213"/>
      <c r="L10" s="215"/>
      <c r="M10" s="59"/>
      <c r="N10" s="228"/>
      <c r="O10" s="229"/>
      <c r="Q10" s="56"/>
      <c r="R10" s="57" t="s">
        <v>67</v>
      </c>
      <c r="S10" s="56" t="s">
        <v>64</v>
      </c>
      <c r="T10" s="56"/>
    </row>
    <row r="11" spans="1:20" ht="25.9" customHeight="1" thickBot="1" x14ac:dyDescent="0.2">
      <c r="B11" s="209"/>
      <c r="C11" s="90">
        <v>4</v>
      </c>
      <c r="D11" s="91"/>
      <c r="E11" s="237"/>
      <c r="F11" s="238"/>
      <c r="G11" s="239"/>
      <c r="H11" s="240"/>
      <c r="I11" s="241"/>
      <c r="J11" s="242"/>
      <c r="K11" s="237"/>
      <c r="L11" s="239"/>
      <c r="M11" s="92"/>
      <c r="N11" s="243"/>
      <c r="O11" s="244"/>
    </row>
    <row r="12" spans="1:20" ht="25.9" customHeight="1" x14ac:dyDescent="0.15">
      <c r="B12" s="207" t="s">
        <v>149</v>
      </c>
      <c r="C12" s="87">
        <v>1</v>
      </c>
      <c r="D12" s="88"/>
      <c r="E12" s="219"/>
      <c r="F12" s="220"/>
      <c r="G12" s="221"/>
      <c r="H12" s="245"/>
      <c r="I12" s="246"/>
      <c r="J12" s="247"/>
      <c r="K12" s="219"/>
      <c r="L12" s="221"/>
      <c r="M12" s="89"/>
      <c r="N12" s="230"/>
      <c r="O12" s="231"/>
      <c r="Q12" s="56"/>
      <c r="R12" s="57" t="s">
        <v>62</v>
      </c>
      <c r="S12" s="57" t="s">
        <v>63</v>
      </c>
      <c r="T12" s="56" t="s">
        <v>64</v>
      </c>
    </row>
    <row r="13" spans="1:20" ht="25.9" customHeight="1" x14ac:dyDescent="0.15">
      <c r="B13" s="208"/>
      <c r="C13" s="58">
        <v>2</v>
      </c>
      <c r="D13" s="59"/>
      <c r="E13" s="213"/>
      <c r="F13" s="214"/>
      <c r="G13" s="215"/>
      <c r="H13" s="225"/>
      <c r="I13" s="226"/>
      <c r="J13" s="227"/>
      <c r="K13" s="213"/>
      <c r="L13" s="215"/>
      <c r="M13" s="59"/>
      <c r="N13" s="228"/>
      <c r="O13" s="229"/>
      <c r="Q13" s="56"/>
      <c r="R13" s="57" t="s">
        <v>65</v>
      </c>
      <c r="S13" s="57" t="s">
        <v>66</v>
      </c>
      <c r="T13" s="56"/>
    </row>
    <row r="14" spans="1:20" ht="25.9" customHeight="1" x14ac:dyDescent="0.15">
      <c r="B14" s="208"/>
      <c r="C14" s="58">
        <v>3</v>
      </c>
      <c r="D14" s="59"/>
      <c r="E14" s="213"/>
      <c r="F14" s="214"/>
      <c r="G14" s="215"/>
      <c r="H14" s="225"/>
      <c r="I14" s="226"/>
      <c r="J14" s="227"/>
      <c r="K14" s="213"/>
      <c r="L14" s="215"/>
      <c r="M14" s="59"/>
      <c r="N14" s="228"/>
      <c r="O14" s="229"/>
      <c r="Q14" s="56"/>
      <c r="R14" s="57" t="s">
        <v>67</v>
      </c>
      <c r="S14" s="56" t="s">
        <v>64</v>
      </c>
      <c r="T14" s="56"/>
    </row>
    <row r="15" spans="1:20" ht="25.9" customHeight="1" thickBot="1" x14ac:dyDescent="0.2">
      <c r="B15" s="209"/>
      <c r="C15" s="90">
        <v>4</v>
      </c>
      <c r="D15" s="91"/>
      <c r="E15" s="237"/>
      <c r="F15" s="238"/>
      <c r="G15" s="239"/>
      <c r="H15" s="240"/>
      <c r="I15" s="241"/>
      <c r="J15" s="242"/>
      <c r="K15" s="237"/>
      <c r="L15" s="239"/>
      <c r="M15" s="92"/>
      <c r="N15" s="243"/>
      <c r="O15" s="244"/>
    </row>
    <row r="16" spans="1:20" ht="25.9" customHeight="1" x14ac:dyDescent="0.15">
      <c r="B16" s="212" t="s">
        <v>150</v>
      </c>
      <c r="C16" s="84">
        <v>1</v>
      </c>
      <c r="D16" s="85"/>
      <c r="E16" s="216"/>
      <c r="F16" s="217"/>
      <c r="G16" s="218"/>
      <c r="H16" s="232"/>
      <c r="I16" s="233"/>
      <c r="J16" s="234"/>
      <c r="K16" s="216"/>
      <c r="L16" s="218"/>
      <c r="M16" s="86"/>
      <c r="N16" s="235"/>
      <c r="O16" s="236"/>
      <c r="Q16" s="56"/>
      <c r="R16" s="57" t="s">
        <v>62</v>
      </c>
      <c r="S16" s="57" t="s">
        <v>63</v>
      </c>
      <c r="T16" s="56" t="s">
        <v>64</v>
      </c>
    </row>
    <row r="17" spans="2:20" ht="25.9" customHeight="1" x14ac:dyDescent="0.15">
      <c r="B17" s="208"/>
      <c r="C17" s="58">
        <v>2</v>
      </c>
      <c r="D17" s="59"/>
      <c r="E17" s="213"/>
      <c r="F17" s="214"/>
      <c r="G17" s="215"/>
      <c r="H17" s="225"/>
      <c r="I17" s="226"/>
      <c r="J17" s="227"/>
      <c r="K17" s="213"/>
      <c r="L17" s="215"/>
      <c r="M17" s="59"/>
      <c r="N17" s="228"/>
      <c r="O17" s="229"/>
      <c r="Q17" s="56"/>
      <c r="R17" s="57" t="s">
        <v>65</v>
      </c>
      <c r="S17" s="57" t="s">
        <v>66</v>
      </c>
      <c r="T17" s="56"/>
    </row>
    <row r="18" spans="2:20" ht="25.9" customHeight="1" x14ac:dyDescent="0.15">
      <c r="B18" s="208"/>
      <c r="C18" s="58">
        <v>3</v>
      </c>
      <c r="D18" s="59"/>
      <c r="E18" s="213"/>
      <c r="F18" s="214"/>
      <c r="G18" s="215"/>
      <c r="H18" s="225"/>
      <c r="I18" s="226"/>
      <c r="J18" s="227"/>
      <c r="K18" s="213"/>
      <c r="L18" s="215"/>
      <c r="M18" s="59"/>
      <c r="N18" s="228"/>
      <c r="O18" s="229"/>
      <c r="Q18" s="56"/>
      <c r="R18" s="57" t="s">
        <v>67</v>
      </c>
      <c r="S18" s="56" t="s">
        <v>64</v>
      </c>
      <c r="T18" s="56"/>
    </row>
    <row r="19" spans="2:20" ht="25.9" customHeight="1" x14ac:dyDescent="0.15">
      <c r="B19" s="208"/>
      <c r="C19" s="34">
        <v>4</v>
      </c>
      <c r="D19" s="60"/>
      <c r="E19" s="213"/>
      <c r="F19" s="214"/>
      <c r="G19" s="215"/>
      <c r="H19" s="225"/>
      <c r="I19" s="226"/>
      <c r="J19" s="227"/>
      <c r="K19" s="213"/>
      <c r="L19" s="215"/>
      <c r="M19" s="59"/>
      <c r="N19" s="228"/>
      <c r="O19" s="229"/>
    </row>
    <row r="20" spans="2:20" x14ac:dyDescent="0.15">
      <c r="B20" s="206" t="s">
        <v>151</v>
      </c>
      <c r="C20" s="206"/>
      <c r="D20" s="206"/>
      <c r="E20" s="206"/>
      <c r="F20" s="206"/>
      <c r="G20" s="206"/>
      <c r="H20" s="206"/>
      <c r="I20" s="206"/>
      <c r="J20" s="206"/>
      <c r="K20" s="206"/>
      <c r="L20" s="206"/>
      <c r="M20" s="206"/>
      <c r="N20" s="206"/>
      <c r="O20" s="206"/>
    </row>
    <row r="21" spans="2:20" ht="25.9" customHeight="1" x14ac:dyDescent="0.15">
      <c r="C21" s="80"/>
      <c r="D21" s="81"/>
      <c r="E21" s="37"/>
      <c r="F21" s="37"/>
      <c r="G21" s="37"/>
      <c r="H21" s="82"/>
      <c r="I21" s="82"/>
      <c r="J21" s="82"/>
      <c r="K21" s="37"/>
      <c r="L21" s="37"/>
      <c r="M21" s="81"/>
      <c r="N21" s="83"/>
      <c r="O21" s="83"/>
    </row>
  </sheetData>
  <mergeCells count="65">
    <mergeCell ref="E13:G13"/>
    <mergeCell ref="H13:J13"/>
    <mergeCell ref="K13:L13"/>
    <mergeCell ref="N13:O13"/>
    <mergeCell ref="H6:J6"/>
    <mergeCell ref="K6:L6"/>
    <mergeCell ref="N6:O6"/>
    <mergeCell ref="E7:G7"/>
    <mergeCell ref="H7:J7"/>
    <mergeCell ref="K7:L7"/>
    <mergeCell ref="N7:O7"/>
    <mergeCell ref="H12:J12"/>
    <mergeCell ref="K11:L11"/>
    <mergeCell ref="N11:O11"/>
    <mergeCell ref="E5:G5"/>
    <mergeCell ref="H5:J5"/>
    <mergeCell ref="K5:L5"/>
    <mergeCell ref="N5:O5"/>
    <mergeCell ref="E15:G15"/>
    <mergeCell ref="H15:J15"/>
    <mergeCell ref="K15:L15"/>
    <mergeCell ref="N15:O15"/>
    <mergeCell ref="H8:J8"/>
    <mergeCell ref="K8:L8"/>
    <mergeCell ref="N8:O8"/>
    <mergeCell ref="E9:G9"/>
    <mergeCell ref="H9:J9"/>
    <mergeCell ref="K9:L9"/>
    <mergeCell ref="N9:O9"/>
    <mergeCell ref="H10:J10"/>
    <mergeCell ref="K10:L10"/>
    <mergeCell ref="N10:O10"/>
    <mergeCell ref="E11:G11"/>
    <mergeCell ref="H11:J11"/>
    <mergeCell ref="K12:L12"/>
    <mergeCell ref="N12:O12"/>
    <mergeCell ref="H16:J16"/>
    <mergeCell ref="K16:L16"/>
    <mergeCell ref="N16:O16"/>
    <mergeCell ref="H14:J14"/>
    <mergeCell ref="K14:L14"/>
    <mergeCell ref="N14:O14"/>
    <mergeCell ref="E17:G17"/>
    <mergeCell ref="H17:J17"/>
    <mergeCell ref="K17:L17"/>
    <mergeCell ref="N17:O17"/>
    <mergeCell ref="H18:J18"/>
    <mergeCell ref="K18:L18"/>
    <mergeCell ref="N18:O18"/>
    <mergeCell ref="B20:O20"/>
    <mergeCell ref="B8:B11"/>
    <mergeCell ref="B6:B7"/>
    <mergeCell ref="B16:B19"/>
    <mergeCell ref="E18:G18"/>
    <mergeCell ref="E16:G16"/>
    <mergeCell ref="E14:G14"/>
    <mergeCell ref="E10:G10"/>
    <mergeCell ref="E12:G12"/>
    <mergeCell ref="E6:G6"/>
    <mergeCell ref="E8:G8"/>
    <mergeCell ref="E19:G19"/>
    <mergeCell ref="H19:J19"/>
    <mergeCell ref="K19:L19"/>
    <mergeCell ref="N19:O19"/>
    <mergeCell ref="B12:B15"/>
  </mergeCells>
  <phoneticPr fontId="3"/>
  <dataValidations disablePrompts="1" count="3">
    <dataValidation type="list" allowBlank="1" showInputMessage="1" showErrorMessage="1" sqref="K8:L19 K21:L21" xr:uid="{9C7839C7-5025-4AE4-A673-26B40A7EC0A4}">
      <formula1>$S$6:$S$10</formula1>
    </dataValidation>
    <dataValidation type="list" allowBlank="1" showInputMessage="1" showErrorMessage="1" sqref="M8:M19 M21" xr:uid="{5D22CAE2-2673-4813-9AD7-535AABA21929}">
      <formula1>$T$6:$T$8</formula1>
    </dataValidation>
    <dataValidation type="list" allowBlank="1" showInputMessage="1" showErrorMessage="1" sqref="E8:G19 E21:G21" xr:uid="{0884BA72-4DD8-430E-AD2C-6D10C305F2DB}">
      <formula1>$R$6:$R$10</formula1>
    </dataValidation>
  </dataValidations>
  <printOptions horizontalCentered="1"/>
  <pageMargins left="0.19685039370078741" right="0.19685039370078741" top="0.74803149606299213" bottom="0.35433070866141736" header="0.31496062992125984" footer="0.31496062992125984"/>
  <pageSetup paperSize="9" orientation="landscape" r:id="rId1"/>
  <headerFooter>
    <oddFooter>&amp;C&amp;P/&amp;N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4E1CF1A2AB4FB4D8DAA1D059A83FC35" ma:contentTypeVersion="2" ma:contentTypeDescription="Create a new document." ma:contentTypeScope="" ma:versionID="1956f0158d8c40758b587df6c5801319">
  <xsd:schema xmlns:xsd="http://www.w3.org/2001/XMLSchema" xmlns:xs="http://www.w3.org/2001/XMLSchema" xmlns:p="http://schemas.microsoft.com/office/2006/metadata/properties" xmlns:ns2="e55515d2-b611-4683-b979-852a876e5038" targetNamespace="http://schemas.microsoft.com/office/2006/metadata/properties" ma:root="true" ma:fieldsID="0daf0315e7f99b347a67dea7fe10111c" ns2:_="">
    <xsd:import namespace="e55515d2-b611-4683-b979-852a876e5038"/>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5515d2-b611-4683-b979-852a876e503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6449AAB-2EC8-4230-9C2C-16E721EE8231}">
  <ds:schemaRefs>
    <ds:schemaRef ds:uri="http://schemas.microsoft.com/sharepoint/v3/contenttype/forms"/>
  </ds:schemaRefs>
</ds:datastoreItem>
</file>

<file path=customXml/itemProps2.xml><?xml version="1.0" encoding="utf-8"?>
<ds:datastoreItem xmlns:ds="http://schemas.openxmlformats.org/officeDocument/2006/customXml" ds:itemID="{8A548258-F8A3-425D-BFFD-0DFBE82216A4}">
  <ds:schemaRefs>
    <ds:schemaRef ds:uri="http://schemas.microsoft.com/office/2006/documentManagement/types"/>
    <ds:schemaRef ds:uri="http://purl.org/dc/elements/1.1/"/>
    <ds:schemaRef ds:uri="http://schemas.openxmlformats.org/package/2006/metadata/core-properties"/>
    <ds:schemaRef ds:uri="http://purl.org/dc/dcmitype/"/>
    <ds:schemaRef ds:uri="http://schemas.microsoft.com/office/2006/metadata/properties"/>
    <ds:schemaRef ds:uri="e55515d2-b611-4683-b979-852a876e5038"/>
    <ds:schemaRef ds:uri="http://www.w3.org/XML/1998/namespace"/>
    <ds:schemaRef ds:uri="http://schemas.microsoft.com/office/infopath/2007/PartnerControls"/>
    <ds:schemaRef ds:uri="http://purl.org/dc/terms/"/>
  </ds:schemaRefs>
</ds:datastoreItem>
</file>

<file path=customXml/itemProps3.xml><?xml version="1.0" encoding="utf-8"?>
<ds:datastoreItem xmlns:ds="http://schemas.openxmlformats.org/officeDocument/2006/customXml" ds:itemID="{597C9587-59E1-4ECB-BA1D-315878CB4E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55515d2-b611-4683-b979-852a876e50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概算見積書（様式）</vt:lpstr>
      <vt:lpstr>概算見積書 (記入例)</vt:lpstr>
      <vt:lpstr>県クラウド利用予定表</vt:lpstr>
      <vt:lpstr>県クラウド利用予定表!Print_Area</vt:lpstr>
      <vt:lpstr>県クラウド利用予定表!Print_Titles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saitamaken</dc:creator>
  <cp:lastModifiedBy>埼玉県</cp:lastModifiedBy>
  <cp:lastPrinted>2022-03-23T06:52:07Z</cp:lastPrinted>
  <dcterms:created xsi:type="dcterms:W3CDTF">2006-08-30T05:37:59Z</dcterms:created>
  <dcterms:modified xsi:type="dcterms:W3CDTF">2022-03-23T09:48:32Z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0x010100B4E1CF1A2AB4FB4D8DAA1D059A83FC35</vt:lpwstr>
  </property>
</Properties>
</file>