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0" windowWidth="9620" windowHeight="8600" tabRatio="854" firstSheet="2" activeTab="2"/>
  </bookViews>
  <sheets>
    <sheet name="P72第5-1表" sheetId="1" r:id="rId1"/>
    <sheet name="P73第5-2表" sheetId="2" r:id="rId2"/>
    <sheet name="P74第5-3表" sheetId="3" r:id="rId3"/>
    <sheet name="P75,76第5-4表" sheetId="4" r:id="rId4"/>
    <sheet name="P77～P80第5-5表" sheetId="5" r:id="rId5"/>
    <sheet name="P81第5-6～7表" sheetId="6" r:id="rId6"/>
    <sheet name="P82第5-8～9表" sheetId="7" r:id="rId7"/>
    <sheet name="P83第5-10～12表" sheetId="8" r:id="rId8"/>
    <sheet name="P84第5-13～14表" sheetId="9" r:id="rId9"/>
    <sheet name="P85第5-15～16表" sheetId="10" r:id="rId10"/>
    <sheet name="P86第5-17～18表" sheetId="11" r:id="rId11"/>
    <sheet name="P87,88第5-19表" sheetId="12" r:id="rId12"/>
    <sheet name="P89第5-20表" sheetId="13" r:id="rId13"/>
    <sheet name="P90第5-21表" sheetId="14" r:id="rId14"/>
    <sheet name="P91第5-22表" sheetId="15" r:id="rId15"/>
    <sheet name="P92第5-23表" sheetId="16" r:id="rId16"/>
    <sheet name="P93第5-24表" sheetId="17" r:id="rId17"/>
    <sheet name="P94第5-25表" sheetId="18" r:id="rId18"/>
    <sheet name="P95,96第5-26表" sheetId="19" r:id="rId19"/>
    <sheet name="P97,98第5-2７表①" sheetId="20" r:id="rId20"/>
    <sheet name="P99,100第5-2７表②" sheetId="21" r:id="rId21"/>
    <sheet name="P101,102第5-2７表③" sheetId="22" r:id="rId22"/>
    <sheet name="P103第5-28表　防災ヘリ、ドクターヘリ出動件数" sheetId="23" r:id="rId23"/>
    <sheet name="Sheet1" sheetId="24" state="hidden" r:id="rId24"/>
  </sheets>
  <definedNames>
    <definedName name="_xlnm.Print_Area" localSheetId="21">'P101,102第5-2７表③'!$A$1:$AH$34</definedName>
    <definedName name="_xlnm.Print_Area" localSheetId="22">'P103第5-28表　防災ヘリ、ドクターヘリ出動件数'!$A$1:$O$41</definedName>
    <definedName name="_xlnm.Print_Area" localSheetId="0">'P72第5-1表'!$A$1:$Q$42</definedName>
    <definedName name="_xlnm.Print_Area" localSheetId="1">'P73第5-2表'!$A$1:$L$38</definedName>
    <definedName name="_xlnm.Print_Area" localSheetId="2">'P74第5-3表'!$A$1:$M$60</definedName>
    <definedName name="_xlnm.Print_Area" localSheetId="3">'P75,76第5-4表'!$A$1:$V$39</definedName>
    <definedName name="_xlnm.Print_Area" localSheetId="4">'P77～P80第5-5表'!$A$1:$Q$80</definedName>
    <definedName name="_xlnm.Print_Area" localSheetId="5">'P81第5-6～7表'!$A$1:$N$35</definedName>
    <definedName name="_xlnm.Print_Area" localSheetId="6">'P82第5-8～9表'!$A$1:$O$39</definedName>
    <definedName name="_xlnm.Print_Area" localSheetId="7">'P83第5-10～12表'!$A$1:$O$39</definedName>
    <definedName name="_xlnm.Print_Area" localSheetId="8">'P84第5-13～14表'!$A$1:$K$37</definedName>
    <definedName name="_xlnm.Print_Area" localSheetId="9">'P85第5-15～16表'!$A$1:$N$52</definedName>
    <definedName name="_xlnm.Print_Area" localSheetId="10">'P86第5-17～18表'!$A$1:$N$41</definedName>
    <definedName name="_xlnm.Print_Area" localSheetId="11">'P87,88第5-19表'!$A$1:$S$37</definedName>
    <definedName name="_xlnm.Print_Area" localSheetId="12">'P89第5-20表'!$A$1:$X$45</definedName>
    <definedName name="_xlnm.Print_Area" localSheetId="13">'P90第5-21表'!$A$1:$P$37</definedName>
    <definedName name="_xlnm.Print_Area" localSheetId="14">'P91第5-22表'!$A$1:$P$38</definedName>
    <definedName name="_xlnm.Print_Area" localSheetId="15">'P92第5-23表'!$A$1:$O$37</definedName>
    <definedName name="_xlnm.Print_Area" localSheetId="16">'P93第5-24表'!$A$1:$P$38</definedName>
    <definedName name="_xlnm.Print_Area" localSheetId="17">'P94第5-25表'!$B$1:$P$38</definedName>
    <definedName name="_xlnm.Print_Area" localSheetId="19">'P97,98第5-2７表①'!$A$1:$AN$34</definedName>
  </definedNames>
  <calcPr calcMode="manual" fullCalcOnLoad="1"/>
</workbook>
</file>

<file path=xl/sharedStrings.xml><?xml version="1.0" encoding="utf-8"?>
<sst xmlns="http://schemas.openxmlformats.org/spreadsheetml/2006/main" count="1585" uniqueCount="776">
  <si>
    <t>搬送人員</t>
  </si>
  <si>
    <t>計</t>
  </si>
  <si>
    <t>急　病</t>
  </si>
  <si>
    <t>交　通</t>
  </si>
  <si>
    <t>一般負傷</t>
  </si>
  <si>
    <t>その他</t>
  </si>
  <si>
    <t>120分以上</t>
  </si>
  <si>
    <t>計</t>
  </si>
  <si>
    <t>一般負傷</t>
  </si>
  <si>
    <t>児玉郡市広域</t>
  </si>
  <si>
    <t>児玉郡市広域</t>
  </si>
  <si>
    <t>　　　　　　　　　区　分
　消防機関別</t>
  </si>
  <si>
    <t>消防機関別</t>
  </si>
  <si>
    <t xml:space="preserve"> 注　現場到着所要時間とは、覚知から現場到着までに要した時間を示す。</t>
  </si>
  <si>
    <t xml:space="preserve"> 注　収容所要時間とは、覚知から医療機関等に収容するまでに要した時間を示す。</t>
  </si>
  <si>
    <t>計</t>
  </si>
  <si>
    <t>　</t>
  </si>
  <si>
    <t xml:space="preserve">  救</t>
  </si>
  <si>
    <t>　急</t>
  </si>
  <si>
    <t>　事</t>
  </si>
  <si>
    <t>　故</t>
  </si>
  <si>
    <t>　種</t>
  </si>
  <si>
    <t>　別</t>
  </si>
  <si>
    <t>埼玉県南西部</t>
  </si>
  <si>
    <t>坂戸・鶴ヶ島</t>
  </si>
  <si>
    <t>交 通</t>
  </si>
  <si>
    <t>加 害</t>
  </si>
  <si>
    <t>急 病</t>
  </si>
  <si>
    <t>その他</t>
  </si>
  <si>
    <t xml:space="preserve"> 一般負傷</t>
  </si>
  <si>
    <t>応急手当の普及啓発活動の推進に関する実施要綱に基づく普及講習</t>
  </si>
  <si>
    <t>その他の講習</t>
  </si>
  <si>
    <t>普通救命講習</t>
  </si>
  <si>
    <t>上級救命講習</t>
  </si>
  <si>
    <t>合　　計</t>
  </si>
  <si>
    <t>受講人員</t>
  </si>
  <si>
    <t>回 数</t>
  </si>
  <si>
    <t>蘇生用訓練人形数</t>
  </si>
  <si>
    <t>外傷模型
セット</t>
  </si>
  <si>
    <t>成人用</t>
  </si>
  <si>
    <t>乳幼児用</t>
  </si>
  <si>
    <t>心電図</t>
  </si>
  <si>
    <t>消化　　器系</t>
  </si>
  <si>
    <t>呼吸　　器系</t>
  </si>
  <si>
    <t>泌尿　　器系</t>
  </si>
  <si>
    <t>深谷市</t>
  </si>
  <si>
    <t>精神系</t>
  </si>
  <si>
    <t>感覚系</t>
  </si>
  <si>
    <t>新生物</t>
  </si>
  <si>
    <t>中等症</t>
  </si>
  <si>
    <t>火災</t>
  </si>
  <si>
    <t>交通</t>
  </si>
  <si>
    <t>加害</t>
  </si>
  <si>
    <t>急病</t>
  </si>
  <si>
    <t>区　　分</t>
  </si>
  <si>
    <t>合　　計</t>
  </si>
  <si>
    <t>交　　通</t>
  </si>
  <si>
    <t>急　　病</t>
  </si>
  <si>
    <t>そ の 他</t>
  </si>
  <si>
    <t>事故種別</t>
  </si>
  <si>
    <t>国　立</t>
  </si>
  <si>
    <t>公　立</t>
  </si>
  <si>
    <t>公　的</t>
  </si>
  <si>
    <t>救</t>
  </si>
  <si>
    <t>急</t>
  </si>
  <si>
    <t>その他</t>
  </si>
  <si>
    <t>新生児</t>
  </si>
  <si>
    <t>乳幼児</t>
  </si>
  <si>
    <t>少　年</t>
  </si>
  <si>
    <t>成　人</t>
  </si>
  <si>
    <t>火災</t>
  </si>
  <si>
    <t>自然</t>
  </si>
  <si>
    <t>水難</t>
  </si>
  <si>
    <t>交通</t>
  </si>
  <si>
    <t>労働</t>
  </si>
  <si>
    <t>運動</t>
  </si>
  <si>
    <t>一般</t>
  </si>
  <si>
    <t>加害</t>
  </si>
  <si>
    <t>自損</t>
  </si>
  <si>
    <t>急病</t>
  </si>
  <si>
    <t>災害</t>
  </si>
  <si>
    <t>競技</t>
  </si>
  <si>
    <t>負傷</t>
  </si>
  <si>
    <t>行為</t>
  </si>
  <si>
    <t>死　亡</t>
  </si>
  <si>
    <t>重　症</t>
  </si>
  <si>
    <t>中等症</t>
  </si>
  <si>
    <t>軽　症</t>
  </si>
  <si>
    <t>区　分</t>
  </si>
  <si>
    <t>緊急性なし</t>
  </si>
  <si>
    <t>傷病者なし</t>
  </si>
  <si>
    <t>拒    否</t>
  </si>
  <si>
    <t>酩    酊</t>
  </si>
  <si>
    <t>死    亡</t>
  </si>
  <si>
    <t>現場処置</t>
  </si>
  <si>
    <t>誤報いたずら</t>
  </si>
  <si>
    <t>そ  の  他</t>
  </si>
  <si>
    <t>気管挿管訓練人形（ＡＣＬＳ人形含む）</t>
  </si>
  <si>
    <t>その他</t>
  </si>
  <si>
    <t>行田市</t>
  </si>
  <si>
    <t>春日部市</t>
  </si>
  <si>
    <t>羽生市</t>
  </si>
  <si>
    <t>上尾市</t>
  </si>
  <si>
    <t>越谷市</t>
  </si>
  <si>
    <t>蕨市</t>
  </si>
  <si>
    <t>戸田市</t>
  </si>
  <si>
    <t>三郷市</t>
  </si>
  <si>
    <t>蓮田市</t>
  </si>
  <si>
    <t>伊奈町</t>
  </si>
  <si>
    <t>吉川松伏</t>
  </si>
  <si>
    <t>比企広域</t>
  </si>
  <si>
    <t>川越地区</t>
  </si>
  <si>
    <t>埼玉県央広域</t>
  </si>
  <si>
    <t>西入間広域</t>
  </si>
  <si>
    <t>計</t>
  </si>
  <si>
    <t>計</t>
  </si>
  <si>
    <t>私的病院</t>
  </si>
  <si>
    <t>私的診療所</t>
  </si>
  <si>
    <t>機</t>
  </si>
  <si>
    <t>関</t>
  </si>
  <si>
    <t>事故種別</t>
  </si>
  <si>
    <t>年齢区分</t>
  </si>
  <si>
    <t>川口市</t>
  </si>
  <si>
    <t>救急車（台）</t>
  </si>
  <si>
    <t>救急隊（隊）</t>
  </si>
  <si>
    <t xml:space="preserve">    救 急 隊 員 （人）</t>
  </si>
  <si>
    <t>救　急救命士資格者</t>
  </si>
  <si>
    <t>救急標準課程修了者</t>
  </si>
  <si>
    <t>救　急Ⅱ課程修了者</t>
  </si>
  <si>
    <t>件　数（件）</t>
  </si>
  <si>
    <t>人　員（人）</t>
  </si>
  <si>
    <t>入間東部地区</t>
  </si>
  <si>
    <t>埼玉県南西部</t>
  </si>
  <si>
    <t>前年比（％）</t>
  </si>
  <si>
    <t>入間東部地区</t>
  </si>
  <si>
    <t>程度別</t>
  </si>
  <si>
    <t>うち管外</t>
  </si>
  <si>
    <t>搬送人員</t>
  </si>
  <si>
    <t>急　　病</t>
  </si>
  <si>
    <t>一般負傷</t>
  </si>
  <si>
    <t>そ の 他</t>
  </si>
  <si>
    <t>構成比（％）</t>
  </si>
  <si>
    <t>平成元年</t>
  </si>
  <si>
    <t>熊谷市</t>
  </si>
  <si>
    <t>さいたま市</t>
  </si>
  <si>
    <t>国　　立</t>
  </si>
  <si>
    <t>その他</t>
  </si>
  <si>
    <t xml:space="preserve"> その他の応急処置</t>
  </si>
  <si>
    <t>聴診器による心音
・呼吸音の聴取</t>
  </si>
  <si>
    <t>循環器系</t>
  </si>
  <si>
    <t>熊谷市</t>
  </si>
  <si>
    <t>川口市</t>
  </si>
  <si>
    <t>深谷市</t>
  </si>
  <si>
    <t>埼玉県南西部</t>
  </si>
  <si>
    <t>秩父</t>
  </si>
  <si>
    <t>入間東部地区</t>
  </si>
  <si>
    <t>児玉郡市広域</t>
  </si>
  <si>
    <t>総　　　　　　　　計</t>
  </si>
  <si>
    <t>救　急</t>
  </si>
  <si>
    <t>そ の 他 の 医 療 機 関 数</t>
  </si>
  <si>
    <t>合　計</t>
  </si>
  <si>
    <t>私　　　的</t>
  </si>
  <si>
    <t>公  的</t>
  </si>
  <si>
    <t>私    的</t>
  </si>
  <si>
    <t>私　　的</t>
  </si>
  <si>
    <t>病　院</t>
  </si>
  <si>
    <t>診療所</t>
  </si>
  <si>
    <t>病  院</t>
  </si>
  <si>
    <t>医</t>
  </si>
  <si>
    <t>療</t>
  </si>
  <si>
    <t>AED         トレ-ナ-</t>
  </si>
  <si>
    <t>現場到着平均</t>
  </si>
  <si>
    <t>所要時間（分）</t>
  </si>
  <si>
    <t>労働　災害</t>
  </si>
  <si>
    <t>運動　競技</t>
  </si>
  <si>
    <t>一般　負傷</t>
  </si>
  <si>
    <t>自損　行為</t>
  </si>
  <si>
    <t>整備指針</t>
  </si>
  <si>
    <t>基準台数</t>
  </si>
  <si>
    <t>（台）</t>
  </si>
  <si>
    <t>格救急車</t>
  </si>
  <si>
    <t>うち高規</t>
  </si>
  <si>
    <t>(台)</t>
  </si>
  <si>
    <t>第５－１表　　救　急　体　制</t>
  </si>
  <si>
    <t>交通事故</t>
  </si>
  <si>
    <t>　</t>
  </si>
  <si>
    <t>認定状況</t>
  </si>
  <si>
    <t>気管挿管認定</t>
  </si>
  <si>
    <t>薬剤投与認定</t>
  </si>
  <si>
    <t>気管挿管　アドレナリン投与両認定</t>
  </si>
  <si>
    <t>高齢者</t>
  </si>
  <si>
    <t>熊　谷　市</t>
  </si>
  <si>
    <t>川　口　市</t>
  </si>
  <si>
    <t>深　谷　市</t>
  </si>
  <si>
    <t>伊　奈　町</t>
  </si>
  <si>
    <t>接骨院等</t>
  </si>
  <si>
    <t>その他の場所</t>
  </si>
  <si>
    <t>受講人員</t>
  </si>
  <si>
    <t>回数</t>
  </si>
  <si>
    <t>専 任　　</t>
  </si>
  <si>
    <t>第５－８表　事故種別・医療機関別搬送人員</t>
  </si>
  <si>
    <t>第５－１０表　事故種別・傷病程度別搬送人員</t>
  </si>
  <si>
    <t>第５－１１表　年齢区分別・傷病程度別搬送人員</t>
  </si>
  <si>
    <t>第５－１８表　急病に係る疾病分類別・傷病程度別搬送人員</t>
  </si>
  <si>
    <t>第５－１９表　住民に対する応急手当普及啓発活動の実施状況等</t>
  </si>
  <si>
    <t>救急救命士として運用しているもの</t>
  </si>
  <si>
    <t>応急
処置
対象
人員</t>
  </si>
  <si>
    <t>上記以外</t>
  </si>
  <si>
    <t>兼 任</t>
  </si>
  <si>
    <t xml:space="preserve">  医　療　機　関　数</t>
  </si>
  <si>
    <t>自損
行為</t>
  </si>
  <si>
    <t>うち喉頭鏡、鉗子等</t>
  </si>
  <si>
    <t>うちラリンゲアルマスク等</t>
  </si>
  <si>
    <t>うち気管挿管</t>
  </si>
  <si>
    <t>保　温</t>
  </si>
  <si>
    <t>血　圧
測　定</t>
  </si>
  <si>
    <t>血中酸素飽和度の測定</t>
  </si>
  <si>
    <t>急 　病</t>
  </si>
  <si>
    <t>交 　通</t>
  </si>
  <si>
    <t>管外</t>
  </si>
  <si>
    <t>救急救命士　資格者</t>
  </si>
  <si>
    <t>　　-</t>
  </si>
  <si>
    <t>　いる者をいう。</t>
  </si>
  <si>
    <t>その他の医療機関</t>
  </si>
  <si>
    <t>計</t>
  </si>
  <si>
    <t>件</t>
  </si>
  <si>
    <t>％</t>
  </si>
  <si>
    <t>計</t>
  </si>
  <si>
    <t>年</t>
  </si>
  <si>
    <t>第５－１４表　収容所要時間別搬送人員</t>
  </si>
  <si>
    <t>10分未満</t>
  </si>
  <si>
    <t>10分以上</t>
  </si>
  <si>
    <t>20分以上</t>
  </si>
  <si>
    <t>30分以上</t>
  </si>
  <si>
    <t>60分以上</t>
  </si>
  <si>
    <t>20分未満</t>
  </si>
  <si>
    <t>30分未満</t>
  </si>
  <si>
    <t>60分未満</t>
  </si>
  <si>
    <t>120分未満</t>
  </si>
  <si>
    <t>うち管外</t>
  </si>
  <si>
    <t>受講人員</t>
  </si>
  <si>
    <t>回 数</t>
  </si>
  <si>
    <t>AED         トレ-ナ-</t>
  </si>
  <si>
    <t>気管挿管訓練人形（ＡＣＬＳ人形含む）</t>
  </si>
  <si>
    <t>脳疾患</t>
  </si>
  <si>
    <t>心　疾
患  等</t>
  </si>
  <si>
    <t>計</t>
  </si>
  <si>
    <t>死　亡</t>
  </si>
  <si>
    <t>重　症</t>
  </si>
  <si>
    <t>軽　症</t>
  </si>
  <si>
    <t>自然
災害</t>
  </si>
  <si>
    <t>水難</t>
  </si>
  <si>
    <t>労働
災害</t>
  </si>
  <si>
    <t>運動
競技</t>
  </si>
  <si>
    <t>一般
負傷</t>
  </si>
  <si>
    <t>月曜</t>
  </si>
  <si>
    <t>火曜</t>
  </si>
  <si>
    <t>水曜</t>
  </si>
  <si>
    <t>木曜</t>
  </si>
  <si>
    <t>金曜</t>
  </si>
  <si>
    <t>土曜</t>
  </si>
  <si>
    <t>日曜</t>
  </si>
  <si>
    <t>１月</t>
  </si>
  <si>
    <t>２月</t>
  </si>
  <si>
    <t>３月</t>
  </si>
  <si>
    <t>４月</t>
  </si>
  <si>
    <t>５月</t>
  </si>
  <si>
    <t>６月</t>
  </si>
  <si>
    <t>７月</t>
  </si>
  <si>
    <t>８月</t>
  </si>
  <si>
    <t>９月</t>
  </si>
  <si>
    <t>10
月</t>
  </si>
  <si>
    <t>11
月</t>
  </si>
  <si>
    <t>12
月</t>
  </si>
  <si>
    <t>公　　立</t>
  </si>
  <si>
    <t>公　　的</t>
  </si>
  <si>
    <t>国　　立</t>
  </si>
  <si>
    <t>公　　立</t>
  </si>
  <si>
    <t>公　　的</t>
  </si>
  <si>
    <t>第５－９表　事故種別・年齢区分別搬送人員</t>
  </si>
  <si>
    <t>火災</t>
  </si>
  <si>
    <t>自然</t>
  </si>
  <si>
    <t>水難</t>
  </si>
  <si>
    <t>交通</t>
  </si>
  <si>
    <t>労働</t>
  </si>
  <si>
    <t>運動</t>
  </si>
  <si>
    <t>一般</t>
  </si>
  <si>
    <t>加害</t>
  </si>
  <si>
    <t>自損</t>
  </si>
  <si>
    <t>急病</t>
  </si>
  <si>
    <t>その他</t>
  </si>
  <si>
    <t>災害</t>
  </si>
  <si>
    <t>競技</t>
  </si>
  <si>
    <t>負傷</t>
  </si>
  <si>
    <t>行為</t>
  </si>
  <si>
    <t>計</t>
  </si>
  <si>
    <t>新生児</t>
  </si>
  <si>
    <t>乳幼児</t>
  </si>
  <si>
    <t>少　年</t>
  </si>
  <si>
    <t>成　人</t>
  </si>
  <si>
    <t>火 災</t>
  </si>
  <si>
    <t>水 難</t>
  </si>
  <si>
    <t xml:space="preserve"> 0 ～  2</t>
  </si>
  <si>
    <t>時</t>
  </si>
  <si>
    <t xml:space="preserve"> 2 ～  4</t>
  </si>
  <si>
    <t xml:space="preserve"> 4 ～  6</t>
  </si>
  <si>
    <t>間</t>
  </si>
  <si>
    <t xml:space="preserve"> 6 ～  8</t>
  </si>
  <si>
    <t xml:space="preserve"> 8 ～ 10</t>
  </si>
  <si>
    <t>別</t>
  </si>
  <si>
    <t>10 ～ 12</t>
  </si>
  <si>
    <t>12 ～ 14</t>
  </si>
  <si>
    <t>内</t>
  </si>
  <si>
    <t>14 ～ 16</t>
  </si>
  <si>
    <t>16 ～ 18</t>
  </si>
  <si>
    <t>訳</t>
  </si>
  <si>
    <t>18 ～ 20</t>
  </si>
  <si>
    <t>20 ～ 22</t>
  </si>
  <si>
    <t>22 ～ 24</t>
  </si>
  <si>
    <t>第５－７表　時間別・事故種別搬送人員</t>
  </si>
  <si>
    <t>救急入門コース</t>
  </si>
  <si>
    <t>収 容 平 均</t>
  </si>
  <si>
    <t>3分未満</t>
  </si>
  <si>
    <t>3分以上</t>
  </si>
  <si>
    <t>5分未満</t>
  </si>
  <si>
    <t>5分以上</t>
  </si>
  <si>
    <t>10分未満</t>
  </si>
  <si>
    <t>10分以上</t>
  </si>
  <si>
    <t>20分未満</t>
  </si>
  <si>
    <t>20分以上</t>
  </si>
  <si>
    <t>第５－３表　救急出動件数及び搬送人員の推移</t>
  </si>
  <si>
    <t>出　　　　　動　　　　　件　　　　　数</t>
  </si>
  <si>
    <t>出動件数</t>
  </si>
  <si>
    <t>第５－６表　時間別・事故種別救急出動件数</t>
  </si>
  <si>
    <t>第５－１３表　現場到着所要時間別出動件数</t>
  </si>
  <si>
    <t>第５－１５表　事故種別・曜日別出動件数・搬送人員</t>
  </si>
  <si>
    <t>出動件数</t>
  </si>
  <si>
    <t>第５－１２表　事故種別・不搬送理由別不搬送件数</t>
  </si>
  <si>
    <t>埼玉西部</t>
  </si>
  <si>
    <t>埼玉東部</t>
  </si>
  <si>
    <t>埼玉西部</t>
  </si>
  <si>
    <t>埼玉東部</t>
  </si>
  <si>
    <t>搬送人員</t>
  </si>
  <si>
    <t>埼玉西部</t>
  </si>
  <si>
    <t>出動件数</t>
  </si>
  <si>
    <t>救急有資格者（人）</t>
  </si>
  <si>
    <t>注　管外とは、各消防本部が所管する市町村外の医療機関等に搬送したものを示す。</t>
  </si>
  <si>
    <t>行田市</t>
  </si>
  <si>
    <t>火　　災</t>
  </si>
  <si>
    <t>自然災害</t>
  </si>
  <si>
    <t>水　　難</t>
  </si>
  <si>
    <t>交　　通</t>
  </si>
  <si>
    <t>労働災害</t>
  </si>
  <si>
    <t>運動競技</t>
  </si>
  <si>
    <t>一般負傷</t>
  </si>
  <si>
    <t>加　　害</t>
  </si>
  <si>
    <t>自損行為</t>
  </si>
  <si>
    <t>急　　病</t>
  </si>
  <si>
    <t>そ の 他</t>
  </si>
  <si>
    <t>搬送人員</t>
  </si>
  <si>
    <t>さいたま市</t>
  </si>
  <si>
    <t>行　田　市</t>
  </si>
  <si>
    <t>春日部市</t>
  </si>
  <si>
    <t>羽　生　市</t>
  </si>
  <si>
    <t>上　尾　市</t>
  </si>
  <si>
    <t>区　　分</t>
  </si>
  <si>
    <t>合　　計</t>
  </si>
  <si>
    <t>搬送人員</t>
  </si>
  <si>
    <t>症状・
兆候・
診断名不明確の状態</t>
  </si>
  <si>
    <t>蘇生訓練用人形数</t>
  </si>
  <si>
    <t>気　道
確　保</t>
  </si>
  <si>
    <t>うち経鼻エアウェイ</t>
  </si>
  <si>
    <t>薬剤投与</t>
  </si>
  <si>
    <t>血糖測定</t>
  </si>
  <si>
    <t>エピペン投与</t>
  </si>
  <si>
    <t>ブドウ糖投与</t>
  </si>
  <si>
    <t>除細動</t>
  </si>
  <si>
    <t>ショック
パンツ
による
血圧保持</t>
  </si>
  <si>
    <t>被　覆</t>
  </si>
  <si>
    <t>止　血</t>
  </si>
  <si>
    <t>固　定</t>
  </si>
  <si>
    <t>酸　素
吸　入</t>
  </si>
  <si>
    <t>平成26年</t>
  </si>
  <si>
    <t>平成27年</t>
  </si>
  <si>
    <t>平成27年</t>
  </si>
  <si>
    <t>静脈路確保(輸液)</t>
  </si>
  <si>
    <t>うちCPA前</t>
  </si>
  <si>
    <t>第５－２表　救急救命士配置状況</t>
  </si>
  <si>
    <t xml:space="preserve">      第５－１７表　応　急　処　置　件　数</t>
  </si>
  <si>
    <t>救急隊員
救急救命士資格者</t>
  </si>
  <si>
    <t>　　　　   　　　  　　          
                   区　分
　消防本部名</t>
  </si>
  <si>
    <t>　  区 分
 年 別</t>
  </si>
  <si>
    <t xml:space="preserve">  昭和43年</t>
  </si>
  <si>
    <t>計</t>
  </si>
  <si>
    <t>　　　　　　　　     区　分
  消防機関別</t>
  </si>
  <si>
    <t>医　　療　　体　　制</t>
  </si>
  <si>
    <t>第５－４表　救　　急　</t>
  </si>
  <si>
    <t>自然
災害</t>
  </si>
  <si>
    <t>　　　 事故種別
区分</t>
  </si>
  <si>
    <t>　　 　 事故種別
区分</t>
  </si>
  <si>
    <t xml:space="preserve">　計  </t>
  </si>
  <si>
    <t xml:space="preserve">　計  </t>
  </si>
  <si>
    <t>医療機関</t>
  </si>
  <si>
    <t>その他</t>
  </si>
  <si>
    <t xml:space="preserve">     　　 　　        　  所要時間
  事故種別
</t>
  </si>
  <si>
    <t xml:space="preserve">　　 　　　  所要時間
 事故種別
</t>
  </si>
  <si>
    <t xml:space="preserve">　　　 事故種別
 曜日
</t>
  </si>
  <si>
    <t xml:space="preserve">　　　 事故種別
 曜日
</t>
  </si>
  <si>
    <t xml:space="preserve">
分類別
   程度別
</t>
  </si>
  <si>
    <t>　　　　   処置
 事故種別</t>
  </si>
  <si>
    <t>注　「兼任」とは、救急隊員として辞令の交付は受けているが、ポンプ自動車等他の消防用自動車と乗換運用 して</t>
  </si>
  <si>
    <t>平成26年</t>
  </si>
  <si>
    <t>越　谷　市</t>
  </si>
  <si>
    <t>蕨　　　市</t>
  </si>
  <si>
    <t>戸　田　市</t>
  </si>
  <si>
    <t>三　郷　市</t>
  </si>
  <si>
    <t>蓮　田　市</t>
  </si>
  <si>
    <t>秩    父</t>
  </si>
  <si>
    <t>草加八潮</t>
  </si>
  <si>
    <t>うちCPA後</t>
  </si>
  <si>
    <t>草加八潮</t>
  </si>
  <si>
    <t>人　工
呼　吸</t>
  </si>
  <si>
    <t>第５－５表　救　急　業　務</t>
  </si>
  <si>
    <t>　実　施　状　況　（１／２）</t>
  </si>
  <si>
    <t>第５－５表　救　急　業　務</t>
  </si>
  <si>
    <t>　実　施　状　況　（２／２）</t>
  </si>
  <si>
    <t xml:space="preserve">    注　当該データは、昭和44年から集計を開始した。（△印は減を示す。）</t>
  </si>
  <si>
    <t>計</t>
  </si>
  <si>
    <t>気管挿管  アドレナリン投与両認定</t>
  </si>
  <si>
    <t xml:space="preserve">気管挿管
</t>
  </si>
  <si>
    <t>アドレナリン投与</t>
  </si>
  <si>
    <t>心肺機能停止前静脈路確保及び輸液・血糖測定並びにブドウ糖投与</t>
  </si>
  <si>
    <t>ビデオ
喉頭鏡</t>
  </si>
  <si>
    <t>平成30年</t>
  </si>
  <si>
    <t>平成29年</t>
  </si>
  <si>
    <t>平成30年</t>
  </si>
  <si>
    <t>第５－１６表　事故種別・月別出動件数・搬送人員</t>
  </si>
  <si>
    <t>平成30年</t>
  </si>
  <si>
    <t>令和 2年</t>
  </si>
  <si>
    <t>令和 2年</t>
  </si>
  <si>
    <t>令和元年</t>
  </si>
  <si>
    <t>令和元年</t>
  </si>
  <si>
    <t>令</t>
  </si>
  <si>
    <t>和</t>
  </si>
  <si>
    <t>令和元年</t>
  </si>
  <si>
    <t>うち救急救命士常時　　運用隊</t>
  </si>
  <si>
    <t>令和
２年</t>
  </si>
  <si>
    <t>令和 3年</t>
  </si>
  <si>
    <t>令和 3年</t>
  </si>
  <si>
    <t>令和２年</t>
  </si>
  <si>
    <t>令和 4年</t>
  </si>
  <si>
    <t>　(令和4年4月1日現在)</t>
  </si>
  <si>
    <t>令和 4年</t>
  </si>
  <si>
    <t>令和３年</t>
  </si>
  <si>
    <t>（令和３年/単位：件・人）</t>
  </si>
  <si>
    <t>（令和３年/単位：件）</t>
  </si>
  <si>
    <t>（令和３年/単位：人）</t>
  </si>
  <si>
    <t>（令和３年/単位：人）</t>
  </si>
  <si>
    <t>令和
３年</t>
  </si>
  <si>
    <t>令和３年</t>
  </si>
  <si>
    <t>令和
２年</t>
  </si>
  <si>
    <t>事故</t>
  </si>
  <si>
    <t>種別</t>
  </si>
  <si>
    <t>傷病者なし</t>
  </si>
  <si>
    <t>辞退（到着前）</t>
  </si>
  <si>
    <t>辞退（到着後）</t>
  </si>
  <si>
    <t>拒否</t>
  </si>
  <si>
    <t>明らかな死亡</t>
  </si>
  <si>
    <t>他車（隊）搬送</t>
  </si>
  <si>
    <t>誤報・いたずら</t>
  </si>
  <si>
    <t>令和2年　計</t>
  </si>
  <si>
    <t>令和２年　計</t>
  </si>
  <si>
    <t>（令和３年/単位：件・人）</t>
  </si>
  <si>
    <t>（令和３年/単位：人・回）</t>
  </si>
  <si>
    <t>うち
ブドウ糖
投与</t>
  </si>
  <si>
    <t>（令和３年/単位：件・人）</t>
  </si>
  <si>
    <t>心マッサージ</t>
  </si>
  <si>
    <t>うち自動</t>
  </si>
  <si>
    <t>在　宅
療　法
継　続</t>
  </si>
  <si>
    <t>（令和３年/単位：人）</t>
  </si>
  <si>
    <t>うち気管切開孔又は気管瘻・人工肛門等の外瘻が施されている傷病者に対して応急処置を実施</t>
  </si>
  <si>
    <t>うち左記以外の在宅療法継続中の傷病者に対して応急処置を実施</t>
  </si>
  <si>
    <t>うち在宅中心静脈栄養管理・在宅化学療法等により点滴が施されている傷病者に対して応急処置等を実施</t>
  </si>
  <si>
    <t>心マッサージ</t>
  </si>
  <si>
    <t>（令和３年/単位：件・％）</t>
  </si>
  <si>
    <t>普通啓発・訓練用資器材の保有状況（令和３年4月1日現在）</t>
  </si>
  <si>
    <t>※　令和３年中の調査より不搬送理由が変更となったもの。</t>
  </si>
  <si>
    <t>第５－２０表　 救 助 体 制</t>
  </si>
  <si>
    <r>
      <t>（令和</t>
    </r>
    <r>
      <rPr>
        <sz val="10.35"/>
        <color indexed="62"/>
        <rFont val="ＭＳ ゴシック"/>
        <family val="3"/>
      </rPr>
      <t>4</t>
    </r>
    <r>
      <rPr>
        <sz val="9"/>
        <rFont val="ＭＳ ゴシック"/>
        <family val="3"/>
      </rPr>
      <t>年4月1日現在）</t>
    </r>
  </si>
  <si>
    <t>救助隊の編成、装備及び配置の基準を定める省令</t>
  </si>
  <si>
    <t>区分</t>
  </si>
  <si>
    <t>水難救助隊数</t>
  </si>
  <si>
    <t>山岳救助隊数</t>
  </si>
  <si>
    <t>救助工作車等保有数</t>
  </si>
  <si>
    <t>緊急消防援助隊救助部隊登録数</t>
  </si>
  <si>
    <t>救助隊数</t>
  </si>
  <si>
    <t>救助隊員数</t>
  </si>
  <si>
    <t xml:space="preserve"> うち 毒物等対応隊数</t>
  </si>
  <si>
    <t>特別
救助隊</t>
  </si>
  <si>
    <t>高度
救助隊</t>
  </si>
  <si>
    <t>特別高度
救助隊数</t>
  </si>
  <si>
    <t>専任隊</t>
  </si>
  <si>
    <t>兼任隊</t>
  </si>
  <si>
    <t>専任隊員</t>
  </si>
  <si>
    <t>兼任隊員</t>
  </si>
  <si>
    <t xml:space="preserve"> 消防機関別</t>
  </si>
  <si>
    <t>総　数</t>
  </si>
  <si>
    <t>さいたま市</t>
  </si>
  <si>
    <t>熊谷市</t>
  </si>
  <si>
    <t xml:space="preserve">                  </t>
  </si>
  <si>
    <t>深谷市</t>
  </si>
  <si>
    <t>入間東部地区</t>
  </si>
  <si>
    <t>児玉郡市広域</t>
  </si>
  <si>
    <t>坂戸・鶴ケ島</t>
  </si>
  <si>
    <t>埼玉西部</t>
  </si>
  <si>
    <t>埼玉東部</t>
  </si>
  <si>
    <t>草加八潮</t>
  </si>
  <si>
    <t>草加八潮</t>
  </si>
  <si>
    <t xml:space="preserve">第５－２１表 　事故種別救助出動件数  </t>
  </si>
  <si>
    <t xml:space="preserve"> </t>
  </si>
  <si>
    <t>（令和３年／単位：件）</t>
  </si>
  <si>
    <t>事故種別</t>
  </si>
  <si>
    <t>火 　災</t>
  </si>
  <si>
    <t>交通事故</t>
  </si>
  <si>
    <t>水難事故</t>
  </si>
  <si>
    <t>自然災害
風水害等</t>
  </si>
  <si>
    <t>よる事故
機械等に</t>
  </si>
  <si>
    <t>よる事故
建物等に</t>
  </si>
  <si>
    <t>酸欠事故
ガス及び</t>
  </si>
  <si>
    <t>破裂事故</t>
  </si>
  <si>
    <t>事　　故
その他の</t>
  </si>
  <si>
    <t xml:space="preserve"> 
 消防機関別</t>
  </si>
  <si>
    <t>建　物</t>
  </si>
  <si>
    <t>建物以外</t>
  </si>
  <si>
    <t>平成29年</t>
  </si>
  <si>
    <t>平成30年</t>
  </si>
  <si>
    <t>令和２年</t>
  </si>
  <si>
    <t>令和３年</t>
  </si>
  <si>
    <t>熊谷市</t>
  </si>
  <si>
    <t>埼玉西部</t>
  </si>
  <si>
    <t>埼玉西部</t>
  </si>
  <si>
    <t>埼玉東部</t>
  </si>
  <si>
    <t>埼玉東部</t>
  </si>
  <si>
    <t>注　出動件数とは、消防機関が救助活動を行う目的で出動した件数である。</t>
  </si>
  <si>
    <t xml:space="preserve">第５－２２表 　事故種別救助活動件数  </t>
  </si>
  <si>
    <t>（令和３年／単位：件）</t>
  </si>
  <si>
    <t xml:space="preserve"> 
 消防機関別</t>
  </si>
  <si>
    <t>埼玉西部</t>
  </si>
  <si>
    <t>草加八潮</t>
  </si>
  <si>
    <t>注  活動件数とは、消防機関が何らかの救助活動を行った件数である。</t>
  </si>
  <si>
    <t>第５－２３表　 事故種別救助出動車両等台数</t>
  </si>
  <si>
    <t>（令和３年／単位：台）　</t>
  </si>
  <si>
    <t xml:space="preserve"> 
消防機関別</t>
  </si>
  <si>
    <t>　　注　出動車両台数とは、救助活動のために出動した車両等の台数である。</t>
  </si>
  <si>
    <t>第５－２４表　 事故種別救助活動車両等台数</t>
  </si>
  <si>
    <t>（令和３年／単位：台）</t>
  </si>
  <si>
    <t>注　活動車両台数とは、救助活動のために出動した車両等のうち実際に活動した車両等の台数である。　</t>
  </si>
  <si>
    <t>第５－２５表　 事故種別救助人員数</t>
  </si>
  <si>
    <t>（令和３年／単位：人）　</t>
  </si>
  <si>
    <t>　　注　救助人員数とは、消防機関等による救助活動中に救助した人員である。</t>
  </si>
  <si>
    <t>　　　        第５－２６表 　Ｎ Ｂ Ｃ 災 害 対 応　</t>
  </si>
  <si>
    <t>　資 機 材 保 有 状 況</t>
  </si>
  <si>
    <t>（令和4年4月1日現在）</t>
  </si>
  <si>
    <t>項目別</t>
  </si>
  <si>
    <t>防　護　服（着）</t>
  </si>
  <si>
    <t>呼吸保護具（式）</t>
  </si>
  <si>
    <t>測定機器(台)</t>
  </si>
  <si>
    <t>測 定 機 器 (台)</t>
  </si>
  <si>
    <t>　　被除染者用簡易衣服</t>
  </si>
  <si>
    <t xml:space="preserve">  除染剤散布器</t>
  </si>
  <si>
    <t xml:space="preserve">  化学剤検知紙（冊）</t>
  </si>
  <si>
    <t xml:space="preserve">  有毒ガス検知管</t>
  </si>
  <si>
    <t xml:space="preserve">  有毒ガス測定器</t>
  </si>
  <si>
    <t xml:space="preserve">  可燃性ガス測定器</t>
  </si>
  <si>
    <t xml:space="preserve">  酸素濃度測定器</t>
  </si>
  <si>
    <t>　　複合型ガス測定器</t>
  </si>
  <si>
    <t>　　化学剤検知器（台）</t>
  </si>
  <si>
    <t xml:space="preserve">  生物剤検知器（台）</t>
  </si>
  <si>
    <t xml:space="preserve">  除染シャワー（歩行可能者用）</t>
  </si>
  <si>
    <t xml:space="preserve">  除染シャワー（歩行可能者・担架用）</t>
  </si>
  <si>
    <t xml:space="preserve">  除染シャワー（多人数対応用）</t>
  </si>
  <si>
    <t xml:space="preserve"> 項目別 </t>
  </si>
  <si>
    <t>吸収缶等</t>
  </si>
  <si>
    <t>個人用線量計</t>
  </si>
  <si>
    <t>放射線測定器
（サーべイーメータ）</t>
  </si>
  <si>
    <t>空間線量計</t>
  </si>
  <si>
    <t>表面汚染検査計</t>
  </si>
  <si>
    <t xml:space="preserve"> 放射線防護消火服</t>
  </si>
  <si>
    <t xml:space="preserve"> レベルＡ防護服
　（耐熱型を含む）</t>
  </si>
  <si>
    <t>　レベルＢ防護服</t>
  </si>
  <si>
    <t>　レベルＣ防護服</t>
  </si>
  <si>
    <t xml:space="preserve"> 酸素呼吸器</t>
  </si>
  <si>
    <t xml:space="preserve"> 空気呼吸器</t>
  </si>
  <si>
    <t>　全面マスク</t>
  </si>
  <si>
    <t xml:space="preserve"> 半面マスク</t>
  </si>
  <si>
    <t>　Ｃ災害対応用</t>
  </si>
  <si>
    <t>　放射性ヨウ素対応</t>
  </si>
  <si>
    <t>　防じんフィルタ</t>
  </si>
  <si>
    <t>ガラスバッジ・　　　　　　　　　フィルムバッジ</t>
  </si>
  <si>
    <t>熱ルミセンス線量計</t>
  </si>
  <si>
    <t xml:space="preserve"> ポケット線量計</t>
  </si>
  <si>
    <t>　そ の 他</t>
  </si>
  <si>
    <t xml:space="preserve"> 電離箱式</t>
  </si>
  <si>
    <t xml:space="preserve"> ＧＭ計数管式</t>
  </si>
  <si>
    <t xml:space="preserve"> シンチレーション式</t>
  </si>
  <si>
    <t xml:space="preserve"> 中性子線用</t>
  </si>
  <si>
    <t xml:space="preserve"> そ の 他</t>
  </si>
  <si>
    <t xml:space="preserve"> そ の 他</t>
  </si>
  <si>
    <t xml:space="preserve"> 
 消防機関別</t>
  </si>
  <si>
    <t>うち中性子線測定可</t>
  </si>
  <si>
    <t xml:space="preserve"> 
消防機関別 </t>
  </si>
  <si>
    <t>総　数（１）+（２）</t>
  </si>
  <si>
    <t>消防：小計（１）</t>
  </si>
  <si>
    <t>消防：小計（１）</t>
  </si>
  <si>
    <t>消防学校</t>
  </si>
  <si>
    <t>防災航空センター</t>
  </si>
  <si>
    <t>県 ： 小計（２）</t>
  </si>
  <si>
    <t>県 ： 小計（２）</t>
  </si>
  <si>
    <t>※消防庁から依頼される調査内容に合わせて、「項目」を変更している。</t>
  </si>
  <si>
    <t xml:space="preserve">第５－２７表 　救助活動のための </t>
  </si>
  <si>
    <t>　機械器具等の保有状況(１／３）</t>
  </si>
  <si>
    <t>（令和4年4月1日現在）</t>
  </si>
  <si>
    <t>一般救助用器具</t>
  </si>
  <si>
    <t>重量物排除用器具</t>
  </si>
  <si>
    <t>切断用器具</t>
  </si>
  <si>
    <t>破壊用器具</t>
  </si>
  <si>
    <t>検知・測定用器具</t>
  </si>
  <si>
    <t xml:space="preserve"> 
 消防機関別</t>
  </si>
  <si>
    <t>かぎ付はしご</t>
  </si>
  <si>
    <t>三連梯子</t>
  </si>
  <si>
    <t>梯子又はワイヤー梯子
金属製折りたたみ</t>
  </si>
  <si>
    <t>空気式救助マット</t>
  </si>
  <si>
    <t>救命索発射銃</t>
  </si>
  <si>
    <t>又は救助用縛帯
サバイバースリング</t>
  </si>
  <si>
    <t>平担架</t>
  </si>
  <si>
    <t>油圧ジャッキ</t>
  </si>
  <si>
    <t>油圧スプレッター</t>
  </si>
  <si>
    <t>可般ウインチ</t>
  </si>
  <si>
    <t>マンホール救助器具</t>
  </si>
  <si>
    <t>救助用簡易起重機</t>
  </si>
  <si>
    <t>マット型空気ジャッキ</t>
  </si>
  <si>
    <t>大型油圧スプレッター</t>
  </si>
  <si>
    <t>救助用支柱器具</t>
  </si>
  <si>
    <t>チェーンブロック</t>
  </si>
  <si>
    <t>油圧切断機</t>
  </si>
  <si>
    <t>エンジンカッター</t>
  </si>
  <si>
    <t>ガス溶断器</t>
  </si>
  <si>
    <t>チェーンソー</t>
  </si>
  <si>
    <t>鉄線カッター</t>
  </si>
  <si>
    <t>空気鋸</t>
  </si>
  <si>
    <t>大型油圧切断機</t>
  </si>
  <si>
    <t>空気切断機</t>
  </si>
  <si>
    <t>切断用チェーンソー
コンクリート・鉄筋</t>
  </si>
  <si>
    <t>万能斧</t>
  </si>
  <si>
    <t>ハンマー</t>
  </si>
  <si>
    <t>破壊器具
携帯用コンクリート</t>
  </si>
  <si>
    <t>削岩機</t>
  </si>
  <si>
    <t>ハンマドリル</t>
  </si>
  <si>
    <t>生物剤検知器</t>
  </si>
  <si>
    <t>可燃性ガス測定器</t>
  </si>
  <si>
    <t>有毒ガス測定器</t>
  </si>
  <si>
    <t>酸素濃度測定器</t>
  </si>
  <si>
    <t>放射線測定器</t>
  </si>
  <si>
    <t>化学剤検知器</t>
  </si>
  <si>
    <t>総　　数</t>
  </si>
  <si>
    <t>第５－２７表 　救助活動のための</t>
  </si>
  <si>
    <t>　機械器具等の保有状況(２／３）</t>
  </si>
  <si>
    <t>呼吸保護用用具</t>
  </si>
  <si>
    <t>隊員保護用器具</t>
  </si>
  <si>
    <t>隊員保護用器具</t>
  </si>
  <si>
    <t>除染用器具</t>
  </si>
  <si>
    <t>水難救助用器具</t>
  </si>
  <si>
    <r>
      <t xml:space="preserve"> 
 </t>
    </r>
    <r>
      <rPr>
        <sz val="9"/>
        <rFont val="ＭＳ ゴシック"/>
        <family val="3"/>
      </rPr>
      <t>消防機関別</t>
    </r>
  </si>
  <si>
    <t>空気呼吸器</t>
  </si>
  <si>
    <t>空気補充用ボンベ</t>
  </si>
  <si>
    <t>酸素呼吸器</t>
  </si>
  <si>
    <t>簡易呼吸器</t>
  </si>
  <si>
    <t>防塵マスク</t>
  </si>
  <si>
    <t>送排風機</t>
  </si>
  <si>
    <t>エアラインマスク</t>
  </si>
  <si>
    <t>耐電手袋</t>
  </si>
  <si>
    <t>耐電衣</t>
  </si>
  <si>
    <t>耐電ズボン</t>
  </si>
  <si>
    <t>耐電長靴</t>
  </si>
  <si>
    <t>防塵メガネ</t>
  </si>
  <si>
    <t>携帯警報器</t>
  </si>
  <si>
    <t>防毒マスク</t>
  </si>
  <si>
    <r>
      <t>（陽圧式を除く）　　　　　　</t>
    </r>
    <r>
      <rPr>
        <sz val="9"/>
        <rFont val="ＭＳ ゴシック"/>
        <family val="3"/>
      </rPr>
      <t>化学防護服</t>
    </r>
  </si>
  <si>
    <t>陽圧式化学防護服</t>
  </si>
  <si>
    <t>耐熱服</t>
  </si>
  <si>
    <t>放射線防護服</t>
  </si>
  <si>
    <t>特殊ヘルメット</t>
  </si>
  <si>
    <t>除染シャワー</t>
  </si>
  <si>
    <r>
      <t>（歩行可能者用・担架用）　　　　　</t>
    </r>
    <r>
      <rPr>
        <sz val="9"/>
        <rFont val="ＭＳ ゴシック"/>
        <family val="3"/>
      </rPr>
      <t>　除染シャワー</t>
    </r>
  </si>
  <si>
    <t>除染剤散布器</t>
  </si>
  <si>
    <t>潜　水　器　具</t>
  </si>
  <si>
    <t>救命胴衣</t>
  </si>
  <si>
    <t>水中投光器</t>
  </si>
  <si>
    <t>救命浮環</t>
  </si>
  <si>
    <t>総　 　 数</t>
  </si>
  <si>
    <t xml:space="preserve">第５－２７表　救助活動のための </t>
  </si>
  <si>
    <t xml:space="preserve">  機械器具等の保有状況（３／３）</t>
  </si>
  <si>
    <t>水難救助用器具</t>
  </si>
  <si>
    <t>山岳救助用
器具</t>
  </si>
  <si>
    <t>検索用
器具</t>
  </si>
  <si>
    <t>高度救助</t>
  </si>
  <si>
    <t>用器具</t>
  </si>
  <si>
    <t>その他の救助用器具</t>
  </si>
  <si>
    <t>その他</t>
  </si>
  <si>
    <r>
      <t xml:space="preserve"> </t>
    </r>
    <r>
      <rPr>
        <sz val="9"/>
        <rFont val="ＭＳ ゴシック"/>
        <family val="3"/>
      </rPr>
      <t>消防機関別</t>
    </r>
  </si>
  <si>
    <t>浮標</t>
  </si>
  <si>
    <t>救命ボート</t>
  </si>
  <si>
    <t>船外機</t>
  </si>
  <si>
    <t>水中スクーター</t>
  </si>
  <si>
    <t>水中無線機</t>
  </si>
  <si>
    <t>水中時計</t>
  </si>
  <si>
    <t>水中テレビカメラ</t>
  </si>
  <si>
    <t>登山器具</t>
  </si>
  <si>
    <t>バスケット型担架</t>
  </si>
  <si>
    <t>簡易画像探索機</t>
  </si>
  <si>
    <t>画像探索機</t>
  </si>
  <si>
    <t>地中音響探知機</t>
  </si>
  <si>
    <t>熱画像直視装置</t>
  </si>
  <si>
    <t>夜間用暗視装置</t>
  </si>
  <si>
    <t>電磁波探査装置</t>
  </si>
  <si>
    <t>二酸化炭素探査装置</t>
  </si>
  <si>
    <t>水中探査装置</t>
  </si>
  <si>
    <t>地震警報器</t>
  </si>
  <si>
    <t>投光器</t>
  </si>
  <si>
    <t>携帯投光器</t>
  </si>
  <si>
    <t>携帯拡声器</t>
  </si>
  <si>
    <t>携帯無線機</t>
  </si>
  <si>
    <t>応急処置用セット</t>
  </si>
  <si>
    <t>車両移動器具</t>
  </si>
  <si>
    <t>緩降機</t>
  </si>
  <si>
    <t>ロープ登降機</t>
  </si>
  <si>
    <t>救助用降下機</t>
  </si>
  <si>
    <t>発電機</t>
  </si>
  <si>
    <t>大型ブロアー</t>
  </si>
  <si>
    <t>ウォーターカッター</t>
  </si>
  <si>
    <t>第５ー２８表　防災ヘリ、ドクターヘリ出動件数</t>
  </si>
  <si>
    <t>（令和4年3月31日現在）</t>
  </si>
  <si>
    <t>　　　 種別</t>
  </si>
  <si>
    <t>防 災 ヘ リ</t>
  </si>
  <si>
    <t>ドクターヘリ</t>
  </si>
  <si>
    <t>合計</t>
  </si>
  <si>
    <t>火災</t>
  </si>
  <si>
    <t>　救助</t>
  </si>
  <si>
    <t>救急</t>
  </si>
  <si>
    <t>調査</t>
  </si>
  <si>
    <t>救援</t>
  </si>
  <si>
    <t>救急現場</t>
  </si>
  <si>
    <t>転院搬送</t>
  </si>
  <si>
    <t>消防機関別</t>
  </si>
  <si>
    <t>山岳</t>
  </si>
  <si>
    <t>平成29年度</t>
  </si>
  <si>
    <t>平成30年度</t>
  </si>
  <si>
    <t>令和元年度</t>
  </si>
  <si>
    <r>
      <t>令和</t>
    </r>
    <r>
      <rPr>
        <sz val="11"/>
        <color indexed="8"/>
        <rFont val="ＭＳ ゴシック"/>
        <family val="3"/>
      </rPr>
      <t>２</t>
    </r>
    <r>
      <rPr>
        <sz val="11"/>
        <rFont val="ＭＳ ゴシック"/>
        <family val="3"/>
      </rPr>
      <t>年度</t>
    </r>
  </si>
  <si>
    <t>令和３年度</t>
  </si>
  <si>
    <t>埼玉県南西部</t>
  </si>
  <si>
    <t>秩父</t>
  </si>
  <si>
    <t>入間東部地区</t>
  </si>
  <si>
    <t>吉川松伏</t>
  </si>
  <si>
    <t>児玉郡市広域</t>
  </si>
  <si>
    <t>坂戸・鶴ヶ島</t>
  </si>
  <si>
    <t>比企広域</t>
  </si>
  <si>
    <t>川越地区</t>
  </si>
  <si>
    <t>埼玉県央広域</t>
  </si>
  <si>
    <t>西入間広域</t>
  </si>
  <si>
    <t>埼玉東部</t>
  </si>
  <si>
    <t>草加八潮</t>
  </si>
  <si>
    <t>自  主  出  場</t>
  </si>
  <si>
    <t>他　県　応　援</t>
  </si>
  <si>
    <t>そ　  の  　他</t>
  </si>
  <si>
    <t>注　防災ヘリの救急「その他」欄は、臓器搬送に伴う出動件数を計上した。
　　ドクターヘリの「他県応援」欄は、群馬県との「広域連携」に基づく出動件数を計上した。</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</si>
</sst>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0%"/>
    <numFmt numFmtId="180" formatCode="#,##0.0_);[Red]\(#,##0.0\)"/>
    <numFmt numFmtId="181" formatCode="#,##0;&quot;△ &quot;#,##0"/>
    <numFmt numFmtId="182" formatCode="#,##0.0;&quot;△ &quot;#,##0.0"/>
    <numFmt numFmtId="183" formatCode="#,##0.000_ ;[Red]\-#,##0.000\ "/>
    <numFmt numFmtId="184" formatCode="0.0_ "/>
    <numFmt numFmtId="185" formatCode="0.0_);[Red]\(0.0\)"/>
    <numFmt numFmtId="186" formatCode="&quot;Yes&quot;;&quot;Yes&quot;;&quot;No&quot;"/>
    <numFmt numFmtId="187" formatCode="&quot;True&quot;;&quot;True&quot;;&quot;False&quot;"/>
    <numFmt numFmtId="188" formatCode="&quot;On&quot;;&quot;On&quot;;&quot;Off&quot;"/>
    <numFmt numFmtId="189" formatCode="[$€-2]\ #,##0.00_);[Red]\([$€-2]\ #,##0.00\)"/>
    <numFmt numFmtId="190" formatCode="0_ "/>
    <numFmt numFmtId="191" formatCode="0.0;[Red]0.0"/>
    <numFmt numFmtId="192" formatCode="0.0;&quot;△ &quot;0.0"/>
  </numFmts>
  <fonts count="98">
    <font>
      <sz val="12"/>
      <name val="ＭＳ 明朝"/>
      <family val="1"/>
    </font>
    <font>
      <sz val="11"/>
      <color indexed="8"/>
      <name val="ＭＳ Ｐゴシック"/>
      <family val="3"/>
    </font>
    <font>
      <sz val="6"/>
      <name val="ＭＳ Ｐ明朝"/>
      <family val="1"/>
    </font>
    <font>
      <sz val="6"/>
      <name val="ＭＳ 明朝"/>
      <family val="1"/>
    </font>
    <font>
      <sz val="9"/>
      <name val="ＭＳ Ｐゴシック"/>
      <family val="3"/>
    </font>
    <font>
      <sz val="11"/>
      <name val="ＭＳ Ｐゴシック"/>
      <family val="3"/>
    </font>
    <font>
      <sz val="10"/>
      <name val="ＭＳ Ｐゴシック"/>
      <family val="3"/>
    </font>
    <font>
      <sz val="6"/>
      <name val="ＭＳ Ｐゴシック"/>
      <family val="3"/>
    </font>
    <font>
      <sz val="16"/>
      <name val="ＭＳ Ｐゴシック"/>
      <family val="3"/>
    </font>
    <font>
      <sz val="12"/>
      <name val="ＭＳ Ｐゴシック"/>
      <family val="3"/>
    </font>
    <font>
      <sz val="10"/>
      <name val="ＭＳ ゴシック"/>
      <family val="3"/>
    </font>
    <font>
      <sz val="18"/>
      <name val="ＭＳ Ｐゴシック"/>
      <family val="3"/>
    </font>
    <font>
      <sz val="12"/>
      <name val="ＭＳ ゴシック"/>
      <family val="3"/>
    </font>
    <font>
      <sz val="7"/>
      <name val="ＭＳ Ｐゴシック"/>
      <family val="3"/>
    </font>
    <font>
      <sz val="14"/>
      <name val="ＭＳ Ｐゴシック"/>
      <family val="3"/>
    </font>
    <font>
      <sz val="9"/>
      <name val="ＭＳ ゴシック"/>
      <family val="3"/>
    </font>
    <font>
      <sz val="16"/>
      <name val="ＭＳ ゴシック"/>
      <family val="3"/>
    </font>
    <font>
      <sz val="11"/>
      <name val="ＭＳ ゴシック"/>
      <family val="3"/>
    </font>
    <font>
      <sz val="20"/>
      <name val="ＭＳ ゴシック"/>
      <family val="3"/>
    </font>
    <font>
      <sz val="18"/>
      <name val="ＭＳ ゴシック"/>
      <family val="3"/>
    </font>
    <font>
      <sz val="9"/>
      <name val="ＭＳ 明朝"/>
      <family val="1"/>
    </font>
    <font>
      <sz val="8"/>
      <name val="ＭＳ Ｐゴシック"/>
      <family val="3"/>
    </font>
    <font>
      <sz val="5"/>
      <name val="ＭＳ Ｐゴシック"/>
      <family val="3"/>
    </font>
    <font>
      <sz val="7"/>
      <name val="ＭＳ ゴシック"/>
      <family val="3"/>
    </font>
    <font>
      <sz val="10.5"/>
      <name val="ＭＳ ゴシック"/>
      <family val="3"/>
    </font>
    <font>
      <b/>
      <sz val="16"/>
      <name val="ＭＳ ゴシック"/>
      <family val="3"/>
    </font>
    <font>
      <sz val="10.35"/>
      <color indexed="62"/>
      <name val="ＭＳ ゴシック"/>
      <family val="3"/>
    </font>
    <font>
      <sz val="8"/>
      <name val="ＭＳ ゴシック"/>
      <family val="3"/>
    </font>
    <font>
      <b/>
      <sz val="11"/>
      <name val="ＭＳ ゴシック"/>
      <family val="3"/>
    </font>
    <font>
      <b/>
      <sz val="14"/>
      <name val="ＭＳ ゴシック"/>
      <family val="3"/>
    </font>
    <font>
      <sz val="18"/>
      <name val="ＭＳ 明朝"/>
      <family val="1"/>
    </font>
    <font>
      <sz val="11"/>
      <name val="ＭＳ 明朝"/>
      <family val="1"/>
    </font>
    <font>
      <sz val="10"/>
      <name val="ＭＳ 明朝"/>
      <family val="1"/>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0"/>
      <color indexed="10"/>
      <name val="ＭＳ Ｐゴシック"/>
      <family val="3"/>
    </font>
    <font>
      <sz val="10"/>
      <color indexed="40"/>
      <name val="ＭＳ Ｐゴシック"/>
      <family val="3"/>
    </font>
    <font>
      <sz val="12"/>
      <color indexed="10"/>
      <name val="ＭＳ Ｐゴシック"/>
      <family val="3"/>
    </font>
    <font>
      <sz val="9"/>
      <color indexed="8"/>
      <name val="ＭＳ ゴシック"/>
      <family val="3"/>
    </font>
    <font>
      <sz val="10"/>
      <color indexed="8"/>
      <name val="ＭＳ ゴシック"/>
      <family val="3"/>
    </font>
    <font>
      <sz val="7"/>
      <color indexed="8"/>
      <name val="ＭＳ ゴシック"/>
      <family val="3"/>
    </font>
    <font>
      <sz val="10"/>
      <color indexed="8"/>
      <name val="ＭＳ Ｐゴシック"/>
      <family val="3"/>
    </font>
    <font>
      <sz val="12"/>
      <color indexed="8"/>
      <name val="ＭＳ Ｐゴシック"/>
      <family val="3"/>
    </font>
    <font>
      <sz val="16"/>
      <color indexed="8"/>
      <name val="ＭＳ Ｐゴシック"/>
      <family val="3"/>
    </font>
    <font>
      <sz val="12"/>
      <color indexed="8"/>
      <name val="ＭＳ ゴシック"/>
      <family val="3"/>
    </font>
    <font>
      <sz val="8"/>
      <color indexed="8"/>
      <name val="ＭＳ 明朝"/>
      <family val="1"/>
    </font>
    <font>
      <sz val="16"/>
      <color indexed="8"/>
      <name val="ＭＳ ゴシック"/>
      <family val="3"/>
    </font>
    <font>
      <sz val="7"/>
      <color indexed="25"/>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0"/>
      <color rgb="FFFF0000"/>
      <name val="ＭＳ Ｐゴシック"/>
      <family val="3"/>
    </font>
    <font>
      <sz val="10"/>
      <color rgb="FF00B0F0"/>
      <name val="ＭＳ Ｐゴシック"/>
      <family val="3"/>
    </font>
    <font>
      <sz val="12"/>
      <color rgb="FFFF0000"/>
      <name val="ＭＳ Ｐゴシック"/>
      <family val="3"/>
    </font>
    <font>
      <sz val="9"/>
      <color theme="1"/>
      <name val="ＭＳ ゴシック"/>
      <family val="3"/>
    </font>
    <font>
      <sz val="10"/>
      <color theme="1"/>
      <name val="ＭＳ ゴシック"/>
      <family val="3"/>
    </font>
    <font>
      <sz val="7"/>
      <color theme="1"/>
      <name val="ＭＳ ゴシック"/>
      <family val="3"/>
    </font>
    <font>
      <sz val="10"/>
      <color theme="1"/>
      <name val="ＭＳ Ｐゴシック"/>
      <family val="3"/>
    </font>
    <font>
      <sz val="12"/>
      <color theme="1"/>
      <name val="ＭＳ Ｐゴシック"/>
      <family val="3"/>
    </font>
    <font>
      <sz val="16"/>
      <color theme="1"/>
      <name val="ＭＳ Ｐゴシック"/>
      <family val="3"/>
    </font>
    <font>
      <sz val="12"/>
      <color theme="1"/>
      <name val="ＭＳ ゴシック"/>
      <family val="3"/>
    </font>
    <font>
      <sz val="8"/>
      <color theme="1"/>
      <name val="ＭＳ 明朝"/>
      <family val="1"/>
    </font>
    <font>
      <sz val="16"/>
      <color theme="1"/>
      <name val="ＭＳ ゴシック"/>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style="medium"/>
      <bottom/>
    </border>
    <border>
      <left style="thin"/>
      <right style="thin"/>
      <top style="thin"/>
      <bottom/>
    </border>
    <border>
      <left style="thin"/>
      <right style="thin"/>
      <top/>
      <bottom/>
    </border>
    <border>
      <left/>
      <right/>
      <top style="medium"/>
      <bottom/>
    </border>
    <border>
      <left/>
      <right style="thin"/>
      <top style="thin"/>
      <bottom style="thin"/>
    </border>
    <border>
      <left style="double"/>
      <right style="double"/>
      <top style="double"/>
      <bottom style="double"/>
    </border>
    <border>
      <left style="thin"/>
      <right style="thin"/>
      <top/>
      <bottom style="thin"/>
    </border>
    <border>
      <left style="thin"/>
      <right/>
      <top style="thin"/>
      <bottom/>
    </border>
    <border>
      <left style="thin"/>
      <right/>
      <top/>
      <bottom/>
    </border>
    <border>
      <left/>
      <right/>
      <top/>
      <bottom style="medium"/>
    </border>
    <border>
      <left/>
      <right style="medium"/>
      <top style="medium"/>
      <bottom/>
    </border>
    <border>
      <left style="thin"/>
      <right style="thin"/>
      <top style="thin"/>
      <bottom style="thin"/>
    </border>
    <border>
      <left/>
      <right style="medium"/>
      <top/>
      <bottom/>
    </border>
    <border>
      <left style="thin">
        <color indexed="8"/>
      </left>
      <right/>
      <top/>
      <bottom/>
    </border>
    <border>
      <left style="thin"/>
      <right style="thin"/>
      <top/>
      <bottom style="double"/>
    </border>
    <border>
      <left>
        <color indexed="63"/>
      </left>
      <right style="thin"/>
      <top/>
      <bottom style="double"/>
    </border>
    <border>
      <left style="thin"/>
      <right style="medium"/>
      <top/>
      <bottom/>
    </border>
    <border>
      <left style="thin"/>
      <right style="thin"/>
      <top style="medium"/>
      <bottom/>
    </border>
    <border>
      <left style="thin"/>
      <right style="medium"/>
      <top style="medium"/>
      <bottom/>
    </border>
    <border>
      <left style="medium"/>
      <right/>
      <top style="medium"/>
      <bottom/>
    </border>
    <border>
      <left/>
      <right style="thin"/>
      <top/>
      <bottom/>
    </border>
    <border>
      <left/>
      <right style="double"/>
      <top/>
      <bottom/>
    </border>
    <border>
      <left style="thin"/>
      <right style="medium"/>
      <top style="hair"/>
      <bottom style="hair"/>
    </border>
    <border>
      <left>
        <color indexed="63"/>
      </left>
      <right>
        <color indexed="63"/>
      </right>
      <top style="hair"/>
      <bottom style="hair"/>
    </border>
    <border>
      <left style="thin"/>
      <right style="thin"/>
      <top style="hair"/>
      <bottom style="hair"/>
    </border>
    <border>
      <left style="thin"/>
      <right style="medium"/>
      <top/>
      <bottom style="hair"/>
    </border>
    <border>
      <left/>
      <right/>
      <top/>
      <bottom style="hair"/>
    </border>
    <border>
      <left style="thin"/>
      <right style="thin"/>
      <top/>
      <bottom style="hair"/>
    </border>
    <border>
      <left>
        <color indexed="63"/>
      </left>
      <right style="thin"/>
      <top style="thin"/>
      <bottom style="medium"/>
    </border>
    <border>
      <left/>
      <right>
        <color indexed="63"/>
      </right>
      <top style="thin"/>
      <bottom style="medium"/>
    </border>
    <border>
      <left style="thin"/>
      <right style="thin"/>
      <top style="thin"/>
      <bottom style="medium"/>
    </border>
    <border>
      <left style="thin"/>
      <right style="medium"/>
      <top style="thin"/>
      <bottom style="medium"/>
    </border>
    <border>
      <left style="medium"/>
      <right/>
      <top style="medium"/>
      <bottom style="thin">
        <color indexed="8"/>
      </bottom>
    </border>
    <border>
      <left/>
      <right style="medium"/>
      <top style="medium"/>
      <bottom style="thin">
        <color indexed="8"/>
      </bottom>
    </border>
    <border>
      <left/>
      <right/>
      <top style="medium"/>
      <bottom style="medium"/>
    </border>
    <border>
      <left style="thin"/>
      <right style="thin"/>
      <top style="medium"/>
      <bottom style="medium"/>
    </border>
    <border>
      <left/>
      <right style="medium"/>
      <top style="medium"/>
      <bottom style="medium"/>
    </border>
    <border>
      <left>
        <color indexed="63"/>
      </left>
      <right style="thin"/>
      <top style="medium"/>
      <bottom style="medium"/>
    </border>
    <border>
      <left style="medium"/>
      <right style="medium"/>
      <top style="medium"/>
      <bottom style="medium"/>
    </border>
    <border>
      <left style="thin">
        <color indexed="8"/>
      </left>
      <right/>
      <top/>
      <bottom style="medium"/>
    </border>
    <border>
      <left style="medium"/>
      <right style="medium"/>
      <top/>
      <bottom/>
    </border>
    <border>
      <left style="medium"/>
      <right/>
      <top/>
      <bottom/>
    </border>
    <border>
      <left style="thin"/>
      <right style="medium"/>
      <top/>
      <bottom style="medium"/>
    </border>
    <border>
      <left/>
      <right style="thin"/>
      <top style="medium"/>
      <bottom/>
    </border>
    <border>
      <left style="medium"/>
      <right style="medium"/>
      <top style="medium"/>
      <bottom/>
    </border>
    <border>
      <left style="medium"/>
      <right style="medium"/>
      <top/>
      <bottom style="thin"/>
    </border>
    <border>
      <left>
        <color indexed="63"/>
      </left>
      <right>
        <color indexed="63"/>
      </right>
      <top style="medium"/>
      <bottom style="hair"/>
    </border>
    <border>
      <left/>
      <right style="thin"/>
      <top style="medium"/>
      <bottom style="hair"/>
    </border>
    <border>
      <left style="thin"/>
      <right style="thin"/>
      <top style="medium"/>
      <bottom style="hair"/>
    </border>
    <border>
      <left style="thin"/>
      <right/>
      <top style="medium"/>
      <bottom style="hair"/>
    </border>
    <border>
      <left style="medium"/>
      <right style="medium"/>
      <top style="medium"/>
      <bottom style="hair"/>
    </border>
    <border>
      <left style="medium"/>
      <right style="thin"/>
      <top style="medium"/>
      <bottom style="hair"/>
    </border>
    <border>
      <left style="thin"/>
      <right style="medium"/>
      <top style="medium"/>
      <bottom style="hair"/>
    </border>
    <border>
      <left>
        <color indexed="63"/>
      </left>
      <right/>
      <top style="hair"/>
      <bottom style="medium"/>
    </border>
    <border>
      <left>
        <color indexed="63"/>
      </left>
      <right>
        <color indexed="63"/>
      </right>
      <top style="hair"/>
      <bottom style="thin"/>
    </border>
    <border>
      <left/>
      <right style="medium"/>
      <top style="medium"/>
      <bottom style="hair"/>
    </border>
    <border>
      <left/>
      <right style="medium"/>
      <top style="hair"/>
      <bottom style="hair"/>
    </border>
    <border>
      <left/>
      <right style="medium"/>
      <top style="hair"/>
      <bottom style="medium"/>
    </border>
    <border>
      <left/>
      <right style="medium"/>
      <top>
        <color indexed="63"/>
      </top>
      <bottom style="hair"/>
    </border>
    <border>
      <left/>
      <right style="medium"/>
      <top style="hair"/>
      <bottom style="thin"/>
    </border>
    <border>
      <left style="thin"/>
      <right/>
      <top/>
      <bottom style="thin"/>
    </border>
    <border>
      <left style="medium"/>
      <right style="thin"/>
      <top style="hair"/>
      <bottom style="hair"/>
    </border>
    <border>
      <left style="medium"/>
      <right style="thin"/>
      <top style="hair"/>
      <bottom style="thin"/>
    </border>
    <border>
      <left style="medium"/>
      <right style="thin"/>
      <top/>
      <bottom style="hair"/>
    </border>
    <border>
      <left style="medium"/>
      <right style="thin"/>
      <top style="hair"/>
      <bottom style="medium"/>
    </border>
    <border>
      <left style="medium"/>
      <right style="medium"/>
      <top>
        <color indexed="63"/>
      </top>
      <bottom style="hair"/>
    </border>
    <border>
      <left/>
      <right style="thin"/>
      <top/>
      <bottom style="hair"/>
    </border>
    <border>
      <left style="thin"/>
      <right/>
      <top>
        <color indexed="63"/>
      </top>
      <bottom style="hair"/>
    </border>
    <border>
      <left style="medium"/>
      <right/>
      <top/>
      <bottom style="hair"/>
    </border>
    <border>
      <left style="medium"/>
      <right style="medium"/>
      <top style="hair"/>
      <bottom style="hair"/>
    </border>
    <border>
      <left/>
      <right style="thin"/>
      <top style="hair"/>
      <bottom style="hair"/>
    </border>
    <border>
      <left style="thin"/>
      <right/>
      <top style="hair"/>
      <bottom style="hair"/>
    </border>
    <border>
      <left style="medium"/>
      <right/>
      <top style="hair"/>
      <bottom style="hair"/>
    </border>
    <border>
      <left style="medium"/>
      <right style="medium"/>
      <top style="hair"/>
      <bottom style="thin"/>
    </border>
    <border>
      <left/>
      <right style="thin"/>
      <top style="hair"/>
      <bottom style="thin"/>
    </border>
    <border>
      <left style="thin"/>
      <right style="medium"/>
      <top style="hair"/>
      <bottom style="thin"/>
    </border>
    <border>
      <left style="thin"/>
      <right style="thin"/>
      <top style="hair"/>
      <bottom style="thin"/>
    </border>
    <border>
      <left style="thin"/>
      <right/>
      <top style="hair"/>
      <bottom style="thin"/>
    </border>
    <border>
      <left style="medium"/>
      <right/>
      <top style="hair"/>
      <bottom style="thin"/>
    </border>
    <border>
      <left style="medium"/>
      <right style="medium"/>
      <top style="thin"/>
      <bottom style="hair"/>
    </border>
    <border>
      <left/>
      <right style="thin"/>
      <top style="thin"/>
      <bottom style="hair"/>
    </border>
    <border>
      <left style="thin"/>
      <right style="medium"/>
      <top style="thin"/>
      <bottom style="hair"/>
    </border>
    <border>
      <left/>
      <right/>
      <top style="thin"/>
      <bottom style="hair"/>
    </border>
    <border>
      <left style="thin"/>
      <right style="thin"/>
      <top style="thin"/>
      <bottom style="hair"/>
    </border>
    <border>
      <left style="thin"/>
      <right/>
      <top style="thin"/>
      <bottom style="hair"/>
    </border>
    <border>
      <left style="medium"/>
      <right/>
      <top style="thin"/>
      <bottom style="hair"/>
    </border>
    <border>
      <left style="medium"/>
      <right style="thin"/>
      <top style="hair"/>
      <bottom>
        <color indexed="63"/>
      </bottom>
    </border>
    <border>
      <left/>
      <right/>
      <top style="hair"/>
      <bottom/>
    </border>
    <border>
      <left/>
      <right style="medium"/>
      <top style="hair"/>
      <bottom>
        <color indexed="63"/>
      </bottom>
    </border>
    <border>
      <left style="medium"/>
      <right style="thin"/>
      <top style="thin"/>
      <bottom style="hair"/>
    </border>
    <border>
      <left/>
      <right style="medium"/>
      <top style="thin"/>
      <bottom style="hair"/>
    </border>
    <border>
      <left/>
      <right style="medium"/>
      <top style="thin"/>
      <bottom style="medium"/>
    </border>
    <border>
      <left style="thin">
        <color indexed="8"/>
      </left>
      <right style="medium"/>
      <top style="thin">
        <color indexed="8"/>
      </top>
      <bottom style="medium"/>
    </border>
    <border>
      <left style="thin">
        <color indexed="8"/>
      </left>
      <right/>
      <top style="thin">
        <color indexed="8"/>
      </top>
      <bottom style="medium"/>
    </border>
    <border>
      <left style="thin"/>
      <right style="medium"/>
      <top style="hair"/>
      <bottom style="medium"/>
    </border>
    <border>
      <left style="thin"/>
      <right style="medium"/>
      <top style="hair"/>
      <bottom>
        <color indexed="63"/>
      </bottom>
    </border>
    <border>
      <left style="hair"/>
      <right style="medium"/>
      <top style="hair"/>
      <bottom>
        <color indexed="63"/>
      </bottom>
    </border>
    <border>
      <left style="hair"/>
      <right style="medium"/>
      <top style="hair"/>
      <bottom style="medium"/>
    </border>
    <border>
      <left style="thin"/>
      <right style="thin"/>
      <top/>
      <bottom style="medium"/>
    </border>
    <border>
      <left/>
      <right style="medium"/>
      <top/>
      <bottom style="medium"/>
    </border>
    <border>
      <left style="medium"/>
      <right style="medium"/>
      <top style="hair"/>
      <bottom style="medium"/>
    </border>
    <border>
      <left style="medium"/>
      <right style="medium"/>
      <top>
        <color indexed="63"/>
      </top>
      <bottom style="medium"/>
    </border>
    <border>
      <left style="medium"/>
      <right/>
      <top style="hair"/>
      <bottom style="medium"/>
    </border>
    <border>
      <left style="thin"/>
      <right>
        <color indexed="63"/>
      </right>
      <top style="hair"/>
      <bottom style="medium"/>
    </border>
    <border>
      <left style="thin"/>
      <right/>
      <top style="medium"/>
      <bottom/>
    </border>
    <border>
      <left style="medium"/>
      <right style="thin"/>
      <top style="thin"/>
      <bottom style="medium"/>
    </border>
    <border>
      <left/>
      <right style="thin"/>
      <top/>
      <bottom style="medium"/>
    </border>
    <border>
      <left style="thin"/>
      <right/>
      <top/>
      <bottom style="medium"/>
    </border>
    <border>
      <left style="medium"/>
      <right style="thin"/>
      <top/>
      <bottom style="medium"/>
    </border>
    <border>
      <left style="medium"/>
      <right style="medium"/>
      <top style="hair"/>
      <bottom>
        <color indexed="63"/>
      </bottom>
    </border>
    <border>
      <left>
        <color indexed="63"/>
      </left>
      <right style="thin"/>
      <top style="hair"/>
      <bottom>
        <color indexed="63"/>
      </bottom>
    </border>
    <border>
      <left style="thin"/>
      <right style="thin"/>
      <top style="hair"/>
      <bottom>
        <color indexed="63"/>
      </bottom>
    </border>
    <border>
      <left/>
      <right style="medium"/>
      <top style="medium"/>
      <bottom style="thin"/>
    </border>
    <border>
      <left style="medium"/>
      <right/>
      <top/>
      <bottom style="medium"/>
    </border>
    <border>
      <left style="medium"/>
      <right/>
      <top style="thin">
        <color indexed="8"/>
      </top>
      <bottom/>
    </border>
    <border>
      <left style="thin">
        <color indexed="8"/>
      </left>
      <right style="medium"/>
      <top style="thin">
        <color indexed="8"/>
      </top>
      <bottom style="hair">
        <color indexed="8"/>
      </bottom>
    </border>
    <border>
      <left style="thin">
        <color indexed="8"/>
      </left>
      <right style="medium"/>
      <top style="hair">
        <color indexed="8"/>
      </top>
      <bottom style="hair">
        <color indexed="8"/>
      </bottom>
    </border>
    <border>
      <left style="thin">
        <color indexed="8"/>
      </left>
      <right style="medium"/>
      <top style="hair">
        <color indexed="8"/>
      </top>
      <bottom style="medium"/>
    </border>
    <border>
      <left style="thin">
        <color indexed="8"/>
      </left>
      <right style="medium"/>
      <top style="thin"/>
      <bottom style="hair">
        <color indexed="8"/>
      </bottom>
    </border>
    <border>
      <left style="thin">
        <color indexed="8"/>
      </left>
      <right style="medium"/>
      <top style="hair">
        <color indexed="8"/>
      </top>
      <bottom style="medium">
        <color indexed="8"/>
      </bottom>
    </border>
    <border>
      <left style="thin"/>
      <right style="medium"/>
      <top style="medium"/>
      <bottom style="thin">
        <color indexed="8"/>
      </bottom>
    </border>
    <border>
      <left style="medium"/>
      <right style="thin"/>
      <top/>
      <bottom/>
    </border>
    <border>
      <left style="thin"/>
      <right style="medium"/>
      <top style="thin">
        <color indexed="8"/>
      </top>
      <bottom style="hair"/>
    </border>
    <border>
      <left style="thin"/>
      <right style="medium"/>
      <top style="thin"/>
      <bottom style="thin">
        <color indexed="8"/>
      </bottom>
    </border>
    <border>
      <left/>
      <right/>
      <top style="thin">
        <color indexed="8"/>
      </top>
      <bottom/>
    </border>
    <border>
      <left style="medium"/>
      <right style="medium"/>
      <top/>
      <bottom style="thin">
        <color indexed="8"/>
      </bottom>
    </border>
    <border>
      <left style="medium"/>
      <right style="medium"/>
      <top style="thin">
        <color indexed="8"/>
      </top>
      <bottom style="hair"/>
    </border>
    <border>
      <left style="thin">
        <color indexed="8"/>
      </left>
      <right style="thin"/>
      <top style="hair"/>
      <bottom style="hair"/>
    </border>
    <border>
      <left style="medium"/>
      <right/>
      <top style="medium"/>
      <bottom style="hair"/>
    </border>
    <border>
      <left/>
      <right style="medium"/>
      <top/>
      <bottom style="thin">
        <color indexed="8"/>
      </bottom>
    </border>
    <border>
      <left>
        <color indexed="63"/>
      </left>
      <right style="medium"/>
      <top style="thin">
        <color indexed="8"/>
      </top>
      <bottom style="hair"/>
    </border>
    <border>
      <left style="thin">
        <color indexed="8"/>
      </left>
      <right/>
      <top style="medium"/>
      <bottom style="hair"/>
    </border>
    <border>
      <left style="thin">
        <color indexed="8"/>
      </left>
      <right style="thin"/>
      <top style="medium"/>
      <bottom style="hair"/>
    </border>
    <border>
      <left style="thin">
        <color indexed="8"/>
      </left>
      <right/>
      <top style="hair"/>
      <bottom style="medium"/>
    </border>
    <border>
      <left style="thin">
        <color indexed="8"/>
      </left>
      <right style="thin"/>
      <top style="hair"/>
      <bottom style="medium"/>
    </border>
    <border>
      <left style="thin"/>
      <right/>
      <top style="thin"/>
      <bottom style="medium"/>
    </border>
    <border>
      <left style="thin"/>
      <right/>
      <top style="hair"/>
      <bottom>
        <color indexed="63"/>
      </bottom>
    </border>
    <border>
      <left style="medium"/>
      <right/>
      <top style="hair"/>
      <bottom/>
    </border>
    <border>
      <left style="medium"/>
      <right style="medium"/>
      <top style="thin"/>
      <bottom style="thin"/>
    </border>
    <border>
      <left>
        <color indexed="63"/>
      </left>
      <right style="thin"/>
      <top style="hair"/>
      <bottom style="medium"/>
    </border>
    <border>
      <left style="thin"/>
      <right style="thin"/>
      <top style="hair"/>
      <bottom style="medium"/>
    </border>
    <border>
      <left/>
      <right style="medium"/>
      <top/>
      <bottom style="thin"/>
    </border>
    <border>
      <left style="medium"/>
      <right style="thin">
        <color indexed="8"/>
      </right>
      <top style="thin"/>
      <bottom style="hair"/>
    </border>
    <border>
      <left/>
      <right/>
      <top/>
      <bottom style="thin">
        <color indexed="8"/>
      </bottom>
    </border>
    <border>
      <left style="medium"/>
      <right style="thin">
        <color indexed="8"/>
      </right>
      <top style="hair"/>
      <bottom style="thin"/>
    </border>
    <border>
      <left/>
      <right/>
      <top style="thin"/>
      <bottom/>
    </border>
    <border>
      <left/>
      <right style="medium"/>
      <top style="thin"/>
      <bottom/>
    </border>
    <border>
      <left/>
      <right/>
      <top/>
      <bottom style="thin"/>
    </border>
    <border>
      <left/>
      <right/>
      <top style="medium"/>
      <bottom style="thin"/>
    </border>
    <border>
      <left/>
      <right/>
      <top style="thin">
        <color indexed="8"/>
      </top>
      <bottom style="medium"/>
    </border>
    <border>
      <left>
        <color indexed="63"/>
      </left>
      <right style="medium"/>
      <top style="thin">
        <color indexed="8"/>
      </top>
      <bottom style="medium"/>
    </border>
    <border>
      <left/>
      <right style="medium"/>
      <top style="thin">
        <color indexed="8"/>
      </top>
      <bottom/>
    </border>
    <border>
      <left style="thin">
        <color indexed="8"/>
      </left>
      <right style="medium"/>
      <top style="hair"/>
      <bottom/>
    </border>
    <border>
      <left style="thin">
        <color indexed="8"/>
      </left>
      <right style="medium"/>
      <top style="thin"/>
      <bottom style="hair"/>
    </border>
    <border>
      <left/>
      <right style="thin"/>
      <top/>
      <bottom style="thin"/>
    </border>
    <border>
      <left style="medium"/>
      <right style="medium"/>
      <top style="thin"/>
      <bottom style="hair">
        <color indexed="8"/>
      </bottom>
    </border>
    <border>
      <left>
        <color indexed="63"/>
      </left>
      <right style="thin"/>
      <top/>
      <bottom style="hair">
        <color indexed="8"/>
      </bottom>
    </border>
    <border>
      <left>
        <color indexed="63"/>
      </left>
      <right/>
      <top>
        <color indexed="63"/>
      </top>
      <bottom style="hair">
        <color indexed="8"/>
      </bottom>
    </border>
    <border>
      <left style="thin"/>
      <right style="thin"/>
      <top/>
      <bottom style="hair">
        <color indexed="8"/>
      </bottom>
    </border>
    <border>
      <left/>
      <right style="medium"/>
      <top/>
      <bottom style="hair">
        <color indexed="8"/>
      </bottom>
    </border>
    <border>
      <left style="medium"/>
      <right style="medium"/>
      <top style="hair">
        <color indexed="8"/>
      </top>
      <bottom style="hair">
        <color indexed="8"/>
      </bottom>
    </border>
    <border>
      <left>
        <color indexed="63"/>
      </left>
      <right style="thin"/>
      <top style="hair">
        <color indexed="8"/>
      </top>
      <bottom style="hair">
        <color indexed="8"/>
      </bottom>
    </border>
    <border>
      <left/>
      <right/>
      <top style="hair">
        <color indexed="8"/>
      </top>
      <bottom style="hair">
        <color indexed="8"/>
      </bottom>
    </border>
    <border>
      <left style="thin"/>
      <right style="thin"/>
      <top style="hair">
        <color indexed="8"/>
      </top>
      <bottom style="hair">
        <color indexed="8"/>
      </bottom>
    </border>
    <border>
      <left/>
      <right style="medium"/>
      <top style="hair">
        <color indexed="8"/>
      </top>
      <bottom style="hair">
        <color indexed="8"/>
      </bottom>
    </border>
    <border>
      <left style="medium"/>
      <right style="medium"/>
      <top style="hair">
        <color indexed="8"/>
      </top>
      <bottom style="medium"/>
    </border>
    <border>
      <left>
        <color indexed="63"/>
      </left>
      <right style="thin"/>
      <top style="hair">
        <color indexed="8"/>
      </top>
      <bottom style="medium"/>
    </border>
    <border>
      <left>
        <color indexed="63"/>
      </left>
      <right>
        <color indexed="63"/>
      </right>
      <top style="hair">
        <color indexed="8"/>
      </top>
      <bottom style="medium"/>
    </border>
    <border>
      <left style="thin"/>
      <right style="thin"/>
      <top style="hair">
        <color indexed="8"/>
      </top>
      <bottom style="medium"/>
    </border>
    <border>
      <left/>
      <right style="medium"/>
      <top style="hair">
        <color indexed="8"/>
      </top>
      <bottom style="medium"/>
    </border>
    <border>
      <left>
        <color indexed="63"/>
      </left>
      <right style="thin"/>
      <top style="thin"/>
      <bottom style="hair">
        <color indexed="8"/>
      </bottom>
    </border>
    <border>
      <left/>
      <right/>
      <top style="thin"/>
      <bottom style="hair">
        <color indexed="8"/>
      </bottom>
    </border>
    <border>
      <left style="thin"/>
      <right style="thin"/>
      <top style="thin"/>
      <bottom style="hair">
        <color indexed="8"/>
      </bottom>
    </border>
    <border>
      <left/>
      <right style="medium"/>
      <top style="thin"/>
      <bottom style="hair">
        <color indexed="8"/>
      </bottom>
    </border>
    <border>
      <left style="medium"/>
      <right style="medium"/>
      <top style="hair">
        <color indexed="8"/>
      </top>
      <bottom style="medium">
        <color indexed="8"/>
      </bottom>
    </border>
    <border>
      <left>
        <color indexed="63"/>
      </left>
      <right style="thin"/>
      <top style="hair">
        <color indexed="8"/>
      </top>
      <bottom style="medium">
        <color indexed="8"/>
      </bottom>
    </border>
    <border>
      <left/>
      <right/>
      <top style="hair">
        <color indexed="8"/>
      </top>
      <bottom style="medium">
        <color indexed="8"/>
      </bottom>
    </border>
    <border>
      <left style="thin"/>
      <right style="thin"/>
      <top style="hair">
        <color indexed="8"/>
      </top>
      <bottom style="medium">
        <color indexed="8"/>
      </bottom>
    </border>
    <border>
      <left/>
      <right style="medium"/>
      <top style="hair">
        <color indexed="8"/>
      </top>
      <bottom style="medium">
        <color indexed="8"/>
      </bottom>
    </border>
    <border>
      <left style="medium"/>
      <right style="thin"/>
      <top style="medium"/>
      <bottom style="thin"/>
    </border>
    <border>
      <left style="thin"/>
      <right style="medium"/>
      <top style="medium"/>
      <bottom style="thin"/>
    </border>
    <border>
      <left style="medium"/>
      <right style="thin"/>
      <top style="thin">
        <color indexed="8"/>
      </top>
      <bottom style="thin"/>
    </border>
    <border>
      <left style="thin"/>
      <right style="medium"/>
      <top style="thin">
        <color indexed="8"/>
      </top>
      <bottom style="thin"/>
    </border>
    <border>
      <left>
        <color indexed="63"/>
      </left>
      <right style="thin"/>
      <top style="thin">
        <color indexed="8"/>
      </top>
      <bottom style="thin"/>
    </border>
    <border>
      <left style="thin"/>
      <right style="thin"/>
      <top style="thin">
        <color indexed="8"/>
      </top>
      <bottom style="thin"/>
    </border>
    <border>
      <left style="medium"/>
      <right style="thin"/>
      <top/>
      <bottom style="thin"/>
    </border>
    <border>
      <left style="thin"/>
      <right style="medium"/>
      <top/>
      <bottom style="thin"/>
    </border>
    <border>
      <left style="thin">
        <color indexed="8"/>
      </left>
      <right/>
      <top style="thin"/>
      <bottom style="hair"/>
    </border>
    <border>
      <left style="thin">
        <color indexed="8"/>
      </left>
      <right/>
      <top style="hair"/>
      <bottom style="hair"/>
    </border>
    <border>
      <left style="thin">
        <color indexed="8"/>
      </left>
      <right style="medium"/>
      <top style="hair"/>
      <bottom style="hair"/>
    </border>
    <border>
      <left style="thin">
        <color indexed="8"/>
      </left>
      <right style="medium"/>
      <top style="hair"/>
      <bottom style="medium"/>
    </border>
    <border>
      <left style="medium"/>
      <right style="thin"/>
      <top style="thin"/>
      <bottom style="thin"/>
    </border>
    <border>
      <left style="thin"/>
      <right style="medium"/>
      <top style="thin"/>
      <bottom style="thin"/>
    </border>
    <border>
      <left style="thin">
        <color indexed="8"/>
      </left>
      <right style="medium"/>
      <top/>
      <bottom/>
    </border>
    <border>
      <left/>
      <right/>
      <top style="thin">
        <color indexed="8"/>
      </top>
      <bottom style="hair"/>
    </border>
    <border>
      <left style="thin">
        <color indexed="8"/>
      </left>
      <right/>
      <top style="thin">
        <color indexed="8"/>
      </top>
      <bottom style="hair"/>
    </border>
    <border>
      <left style="thin">
        <color indexed="8"/>
      </left>
      <right style="medium"/>
      <top style="thin">
        <color indexed="8"/>
      </top>
      <bottom style="hair"/>
    </border>
    <border>
      <left style="thin"/>
      <right style="thin">
        <color indexed="8"/>
      </right>
      <top style="hair"/>
      <bottom style="hair"/>
    </border>
    <border>
      <left style="thin">
        <color indexed="8"/>
      </left>
      <right style="thin">
        <color indexed="8"/>
      </right>
      <top style="hair"/>
      <bottom style="hair"/>
    </border>
    <border>
      <left/>
      <right style="thin">
        <color indexed="8"/>
      </right>
      <top style="hair"/>
      <bottom style="hair"/>
    </border>
    <border>
      <left/>
      <right style="thin">
        <color indexed="8"/>
      </right>
      <top>
        <color indexed="63"/>
      </top>
      <bottom style="hair"/>
    </border>
    <border>
      <left style="thin"/>
      <right style="thin">
        <color indexed="8"/>
      </right>
      <top>
        <color indexed="63"/>
      </top>
      <bottom style="hair"/>
    </border>
    <border>
      <left style="thin">
        <color indexed="8"/>
      </left>
      <right/>
      <top style="hair"/>
      <bottom/>
    </border>
    <border>
      <left style="thin">
        <color indexed="8"/>
      </left>
      <right style="thin"/>
      <top style="hair"/>
      <bottom/>
    </border>
    <border>
      <left style="thin">
        <color indexed="8"/>
      </left>
      <right style="thin"/>
      <top style="thin">
        <color indexed="8"/>
      </top>
      <bottom style="hair"/>
    </border>
    <border>
      <left style="thin">
        <color indexed="8"/>
      </left>
      <right/>
      <top/>
      <bottom style="hair"/>
    </border>
    <border>
      <left style="thin">
        <color indexed="8"/>
      </left>
      <right style="thin"/>
      <top/>
      <bottom style="hair"/>
    </border>
    <border>
      <left>
        <color indexed="63"/>
      </left>
      <right style="thin">
        <color indexed="8"/>
      </right>
      <top style="thin"/>
      <bottom style="hair"/>
    </border>
    <border>
      <left style="dotted"/>
      <right style="dotted"/>
      <top/>
      <bottom style="thin"/>
    </border>
    <border>
      <left style="dotted"/>
      <right style="thin"/>
      <top/>
      <bottom style="thin"/>
    </border>
    <border>
      <left style="dotted"/>
      <right>
        <color indexed="63"/>
      </right>
      <top style="medium"/>
      <bottom style="thin"/>
    </border>
    <border>
      <left style="thin"/>
      <right style="thin"/>
      <top style="medium"/>
      <bottom style="thin"/>
    </border>
    <border>
      <left style="dotted"/>
      <right style="dotted"/>
      <top style="thin"/>
      <bottom style="hair"/>
    </border>
    <border>
      <left style="dotted"/>
      <right style="thin"/>
      <top style="thin"/>
      <bottom style="hair"/>
    </border>
    <border>
      <left style="dotted"/>
      <right>
        <color indexed="63"/>
      </right>
      <top style="thin"/>
      <bottom style="hair"/>
    </border>
    <border>
      <left style="dotted"/>
      <right style="dotted"/>
      <top style="hair"/>
      <bottom style="hair"/>
    </border>
    <border>
      <left style="dotted"/>
      <right style="thin"/>
      <top style="hair"/>
      <bottom style="hair"/>
    </border>
    <border>
      <left style="dotted"/>
      <right>
        <color indexed="63"/>
      </right>
      <top style="hair"/>
      <bottom style="hair"/>
    </border>
    <border>
      <left style="dotted"/>
      <right style="dotted"/>
      <top style="hair"/>
      <bottom style="medium"/>
    </border>
    <border>
      <left style="dotted"/>
      <right style="thin"/>
      <top style="hair"/>
      <bottom style="medium"/>
    </border>
    <border>
      <left style="dotted"/>
      <right>
        <color indexed="63"/>
      </right>
      <top style="hair"/>
      <bottom style="medium"/>
    </border>
    <border>
      <left style="medium"/>
      <right style="thin"/>
      <top style="medium"/>
      <bottom style="medium"/>
    </border>
    <border>
      <left/>
      <right style="thin"/>
      <top style="thin"/>
      <bottom/>
    </border>
    <border>
      <left>
        <color indexed="63"/>
      </left>
      <right>
        <color indexed="63"/>
      </right>
      <top style="dotted"/>
      <bottom>
        <color indexed="63"/>
      </bottom>
    </border>
    <border>
      <left>
        <color indexed="63"/>
      </left>
      <right style="thin"/>
      <top style="dotted"/>
      <bottom>
        <color indexed="63"/>
      </bottom>
    </border>
    <border>
      <left style="hair"/>
      <right style="hair"/>
      <top style="hair"/>
      <bottom/>
    </border>
    <border>
      <left style="hair"/>
      <right style="dotted"/>
      <top style="hair"/>
      <bottom>
        <color indexed="63"/>
      </bottom>
    </border>
    <border>
      <left style="hair"/>
      <right style="thin"/>
      <top style="hair"/>
      <bottom/>
    </border>
    <border>
      <left style="hair"/>
      <right style="hair"/>
      <top/>
      <bottom style="medium"/>
    </border>
    <border>
      <left style="hair"/>
      <right style="dotted"/>
      <top>
        <color indexed="63"/>
      </top>
      <bottom style="medium"/>
    </border>
    <border>
      <left style="hair"/>
      <right style="thin"/>
      <top/>
      <bottom style="medium"/>
    </border>
    <border>
      <left style="hair"/>
      <right style="medium"/>
      <top>
        <color indexed="63"/>
      </top>
      <bottom style="medium"/>
    </border>
    <border>
      <left style="hair"/>
      <right style="hair"/>
      <top style="medium"/>
      <bottom style="medium"/>
    </border>
    <border>
      <left style="hair"/>
      <right>
        <color indexed="63"/>
      </right>
      <top style="medium"/>
      <bottom style="medium"/>
    </border>
    <border>
      <left style="dotted"/>
      <right>
        <color indexed="63"/>
      </right>
      <top style="medium"/>
      <bottom style="medium"/>
    </border>
    <border>
      <left style="hair"/>
      <right style="dotted"/>
      <top style="medium"/>
      <bottom style="medium"/>
    </border>
    <border>
      <left style="hair"/>
      <right style="thin"/>
      <top style="medium"/>
      <bottom style="medium"/>
    </border>
    <border>
      <left style="thin"/>
      <right>
        <color indexed="63"/>
      </right>
      <top style="medium"/>
      <bottom style="medium"/>
    </border>
    <border>
      <left style="hair"/>
      <right style="medium"/>
      <top style="medium"/>
      <bottom style="medium"/>
    </border>
    <border>
      <left style="hair"/>
      <right style="hair"/>
      <top>
        <color indexed="63"/>
      </top>
      <bottom style="hair"/>
    </border>
    <border>
      <left style="hair"/>
      <right style="dotted"/>
      <top>
        <color indexed="63"/>
      </top>
      <bottom style="hair"/>
    </border>
    <border>
      <left style="dotted"/>
      <right>
        <color indexed="63"/>
      </right>
      <top>
        <color indexed="63"/>
      </top>
      <bottom style="hair"/>
    </border>
    <border>
      <left style="hair"/>
      <right style="thin"/>
      <top>
        <color indexed="63"/>
      </top>
      <bottom style="hair"/>
    </border>
    <border>
      <left style="thin"/>
      <right style="hair"/>
      <top>
        <color indexed="63"/>
      </top>
      <bottom style="hair"/>
    </border>
    <border>
      <left style="hair"/>
      <right style="medium"/>
      <top>
        <color indexed="63"/>
      </top>
      <bottom style="hair"/>
    </border>
    <border>
      <left style="hair"/>
      <right style="hair"/>
      <top style="hair"/>
      <bottom style="hair"/>
    </border>
    <border>
      <left style="hair"/>
      <right style="dotted"/>
      <top style="hair"/>
      <bottom style="hair"/>
    </border>
    <border>
      <left style="hair"/>
      <right style="thin"/>
      <top style="hair"/>
      <bottom style="hair"/>
    </border>
    <border>
      <left style="thin"/>
      <right style="hair"/>
      <top style="hair"/>
      <bottom style="hair"/>
    </border>
    <border>
      <left style="hair"/>
      <right style="medium"/>
      <top style="hair"/>
      <bottom style="hair"/>
    </border>
    <border>
      <left style="hair"/>
      <right style="hair"/>
      <top style="hair"/>
      <bottom style="thin"/>
    </border>
    <border>
      <left style="hair"/>
      <right style="dotted"/>
      <top style="hair"/>
      <bottom style="thin"/>
    </border>
    <border>
      <left style="dotted"/>
      <right>
        <color indexed="63"/>
      </right>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hair"/>
      <right style="hair"/>
      <top style="thin"/>
      <bottom style="hair"/>
    </border>
    <border>
      <left style="hair"/>
      <right style="dotted"/>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hair"/>
      <right style="hair"/>
      <top style="hair"/>
      <bottom style="medium"/>
    </border>
    <border>
      <left style="hair"/>
      <right style="dotted"/>
      <top style="hair"/>
      <bottom style="medium"/>
    </border>
    <border>
      <left style="hair"/>
      <right style="thin"/>
      <top style="hair"/>
      <bottom style="medium"/>
    </border>
    <border>
      <left style="thin"/>
      <right style="hair"/>
      <top style="hair"/>
      <bottom style="medium"/>
    </border>
    <border>
      <left/>
      <right style="thin">
        <color indexed="8"/>
      </right>
      <top/>
      <bottom style="medium"/>
    </border>
    <border>
      <left>
        <color indexed="63"/>
      </left>
      <right style="thin">
        <color indexed="8"/>
      </right>
      <top style="hair"/>
      <bottom style="medium"/>
    </border>
    <border>
      <left style="thin">
        <color indexed="8"/>
      </left>
      <right style="thin">
        <color indexed="8"/>
      </right>
      <top style="hair"/>
      <bottom style="medium"/>
    </border>
    <border>
      <left style="thin">
        <color indexed="8"/>
      </left>
      <right style="thin">
        <color indexed="8"/>
      </right>
      <top>
        <color indexed="63"/>
      </top>
      <bottom style="hair"/>
    </border>
    <border>
      <left style="thin">
        <color indexed="8"/>
      </left>
      <right style="medium"/>
      <top>
        <color indexed="63"/>
      </top>
      <bottom style="hair"/>
    </border>
    <border>
      <left>
        <color indexed="63"/>
      </left>
      <right style="thin">
        <color indexed="8"/>
      </right>
      <top style="hair"/>
      <bottom style="thin"/>
    </border>
    <border>
      <left style="thin">
        <color indexed="8"/>
      </left>
      <right style="thin">
        <color indexed="8"/>
      </right>
      <top style="hair"/>
      <bottom style="thin"/>
    </border>
    <border>
      <left style="thin">
        <color indexed="8"/>
      </left>
      <right style="medium"/>
      <top style="hair"/>
      <bottom style="thin"/>
    </border>
    <border>
      <left>
        <color indexed="63"/>
      </left>
      <right style="thin">
        <color indexed="8"/>
      </right>
      <top style="hair"/>
      <bottom>
        <color indexed="63"/>
      </bottom>
    </border>
    <border>
      <left style="thin">
        <color indexed="8"/>
      </left>
      <right style="thin">
        <color indexed="8"/>
      </right>
      <top style="hair"/>
      <bottom>
        <color indexed="63"/>
      </bottom>
    </border>
    <border>
      <left style="medium"/>
      <right/>
      <top/>
      <bottom style="thin"/>
    </border>
    <border>
      <left style="medium"/>
      <right/>
      <top style="medium"/>
      <bottom style="medium"/>
    </border>
    <border>
      <left style="thin"/>
      <right style="dotted"/>
      <top style="medium"/>
      <bottom style="medium"/>
    </border>
    <border>
      <left style="thin"/>
      <right style="medium"/>
      <top style="medium"/>
      <bottom style="medium"/>
    </border>
    <border>
      <left style="dotted"/>
      <right style="thin"/>
      <top style="medium"/>
      <bottom style="medium"/>
    </border>
    <border>
      <left style="medium"/>
      <right>
        <color indexed="63"/>
      </right>
      <top style="thin"/>
      <bottom style="thin"/>
    </border>
    <border>
      <left style="thin"/>
      <right/>
      <top style="thin"/>
      <bottom style="thin"/>
    </border>
    <border>
      <left/>
      <right/>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right style="medium"/>
      <top style="thin"/>
      <bottom style="thin"/>
    </border>
    <border>
      <left style="hair"/>
      <right style="thin"/>
      <top>
        <color indexed="63"/>
      </top>
      <bottom style="thin"/>
    </border>
    <border>
      <left style="hair"/>
      <right style="thin"/>
      <top style="thin"/>
      <bottom style="medium"/>
    </border>
    <border>
      <left/>
      <right style="thin">
        <color indexed="8"/>
      </right>
      <top/>
      <bottom/>
    </border>
    <border>
      <left style="thin">
        <color indexed="8"/>
      </left>
      <right style="thin">
        <color indexed="8"/>
      </right>
      <top>
        <color indexed="63"/>
      </top>
      <bottom>
        <color indexed="63"/>
      </bottom>
    </border>
    <border>
      <left style="medium"/>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color indexed="63"/>
      </botto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medium"/>
      <right style="thin">
        <color indexed="8"/>
      </right>
      <top style="medium"/>
      <bottom style="medium"/>
    </border>
    <border>
      <left style="thin">
        <color indexed="8"/>
      </left>
      <right style="thin"/>
      <top style="medium"/>
      <bottom style="medium"/>
    </border>
    <border>
      <left style="thin">
        <color indexed="8"/>
      </left>
      <right style="medium"/>
      <top style="medium"/>
      <bottom style="medium"/>
    </border>
    <border>
      <left style="medium">
        <color indexed="8"/>
      </left>
      <right style="thin">
        <color indexed="8"/>
      </right>
      <top style="medium"/>
      <bottom style="hair">
        <color indexed="8"/>
      </bottom>
    </border>
    <border>
      <left style="thin"/>
      <right>
        <color indexed="63"/>
      </right>
      <top>
        <color indexed="63"/>
      </top>
      <bottom style="hair">
        <color indexed="8"/>
      </bottom>
    </border>
    <border>
      <left style="medium"/>
      <right style="thin"/>
      <top>
        <color indexed="63"/>
      </top>
      <bottom style="hair">
        <color indexed="8"/>
      </bottom>
    </border>
    <border>
      <left style="thin"/>
      <right style="medium"/>
      <top>
        <color indexed="63"/>
      </top>
      <bottom style="hair">
        <color indexed="8"/>
      </bottom>
    </border>
    <border>
      <left style="thin"/>
      <right style="medium">
        <color indexed="8"/>
      </right>
      <top>
        <color indexed="63"/>
      </top>
      <bottom style="hair">
        <color indexed="8"/>
      </bottom>
    </border>
    <border>
      <left style="medium">
        <color indexed="8"/>
      </left>
      <right style="thin">
        <color indexed="8"/>
      </right>
      <top style="hair">
        <color indexed="8"/>
      </top>
      <bottom style="hair">
        <color indexed="8"/>
      </bottom>
    </border>
    <border>
      <left style="thin"/>
      <right>
        <color indexed="63"/>
      </right>
      <top style="hair">
        <color indexed="8"/>
      </top>
      <bottom style="hair">
        <color indexed="8"/>
      </bottom>
    </border>
    <border>
      <left style="medium"/>
      <right style="thin"/>
      <top style="hair">
        <color indexed="8"/>
      </top>
      <bottom style="hair">
        <color indexed="8"/>
      </bottom>
    </border>
    <border>
      <left style="thin"/>
      <right style="medium"/>
      <top style="hair">
        <color indexed="8"/>
      </top>
      <bottom style="hair">
        <color indexed="8"/>
      </bottom>
    </border>
    <border>
      <left style="thin"/>
      <right style="medium">
        <color indexed="8"/>
      </right>
      <top style="hair">
        <color indexed="8"/>
      </top>
      <bottom style="hair">
        <color indexed="8"/>
      </bottom>
    </border>
    <border>
      <left style="medium">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color indexed="63"/>
      </left>
      <right style="medium"/>
      <top style="hair">
        <color indexed="8"/>
      </top>
      <bottom style="thin">
        <color indexed="8"/>
      </bottom>
    </border>
    <border>
      <left>
        <color indexed="63"/>
      </left>
      <right style="thin"/>
      <top style="hair">
        <color indexed="8"/>
      </top>
      <bottom style="thin"/>
    </border>
    <border>
      <left style="thin"/>
      <right style="thin"/>
      <top style="hair">
        <color indexed="8"/>
      </top>
      <bottom style="thin"/>
    </border>
    <border>
      <left style="thin"/>
      <right>
        <color indexed="63"/>
      </right>
      <top style="hair">
        <color indexed="8"/>
      </top>
      <bottom style="thin"/>
    </border>
    <border>
      <left style="medium"/>
      <right style="thin"/>
      <top style="hair">
        <color indexed="8"/>
      </top>
      <bottom style="thin"/>
    </border>
    <border>
      <left style="thin"/>
      <right style="medium"/>
      <top style="hair">
        <color indexed="8"/>
      </top>
      <bottom style="thin"/>
    </border>
    <border>
      <left style="thin"/>
      <right style="medium">
        <color indexed="8"/>
      </right>
      <top style="hair">
        <color indexed="8"/>
      </top>
      <bottom style="thin"/>
    </border>
    <border>
      <left style="medium">
        <color indexed="8"/>
      </left>
      <right style="thin">
        <color indexed="8"/>
      </right>
      <top style="thin">
        <color indexed="8"/>
      </top>
      <bottom style="hair">
        <color indexed="8"/>
      </bottom>
    </border>
    <border>
      <left>
        <color indexed="63"/>
      </left>
      <right>
        <color indexed="63"/>
      </right>
      <top style="thin">
        <color indexed="8"/>
      </top>
      <bottom style="hair">
        <color indexed="8"/>
      </bottom>
    </border>
    <border>
      <left>
        <color indexed="63"/>
      </left>
      <right style="medium"/>
      <top style="thin">
        <color indexed="8"/>
      </top>
      <bottom style="hair">
        <color indexed="8"/>
      </bottom>
    </border>
    <border>
      <left style="medium">
        <color indexed="8"/>
      </left>
      <right style="thin">
        <color indexed="8"/>
      </right>
      <top>
        <color indexed="63"/>
      </top>
      <bottom style="hair">
        <color indexed="8"/>
      </bottom>
    </border>
    <border>
      <left style="medium">
        <color indexed="8"/>
      </left>
      <right style="thin">
        <color indexed="8"/>
      </right>
      <top style="hair">
        <color indexed="8"/>
      </top>
      <bottom style="medium">
        <color indexed="8"/>
      </bottom>
    </border>
    <border>
      <left style="thin"/>
      <right>
        <color indexed="63"/>
      </right>
      <top style="hair">
        <color indexed="8"/>
      </top>
      <bottom style="medium">
        <color indexed="8"/>
      </bottom>
    </border>
    <border>
      <left style="medium"/>
      <right style="thin"/>
      <top style="hair">
        <color indexed="8"/>
      </top>
      <bottom style="medium"/>
    </border>
    <border>
      <left style="thin"/>
      <right style="medium"/>
      <top style="hair">
        <color indexed="8"/>
      </top>
      <bottom style="medium"/>
    </border>
    <border>
      <left style="thin"/>
      <right style="medium">
        <color indexed="8"/>
      </right>
      <top style="hair">
        <color indexed="8"/>
      </top>
      <bottom style="medium">
        <color indexed="8"/>
      </bottom>
    </border>
    <border>
      <left style="medium"/>
      <right style="thin"/>
      <top style="thin"/>
      <bottom>
        <color indexed="63"/>
      </bottom>
    </border>
    <border>
      <left style="thin"/>
      <right style="medium"/>
      <top style="thin"/>
      <bottom/>
    </border>
    <border>
      <left style="medium"/>
      <right style="thin"/>
      <top style="hair"/>
      <bottom style="thin">
        <color indexed="8"/>
      </bottom>
    </border>
    <border>
      <left>
        <color indexed="63"/>
      </left>
      <right>
        <color indexed="63"/>
      </right>
      <top style="hair"/>
      <bottom style="thin">
        <color indexed="8"/>
      </bottom>
    </border>
    <border>
      <left>
        <color indexed="63"/>
      </left>
      <right style="medium"/>
      <top style="hair"/>
      <bottom style="thin">
        <color indexed="8"/>
      </bottom>
    </border>
    <border>
      <left style="medium"/>
      <right style="thin"/>
      <top style="thin">
        <color indexed="8"/>
      </top>
      <bottom style="hair"/>
    </border>
    <border>
      <left style="medium"/>
      <right style="medium"/>
      <top style="medium"/>
      <bottom style="thin"/>
    </border>
    <border>
      <left style="medium"/>
      <right style="thin"/>
      <top style="thin">
        <color indexed="8"/>
      </top>
      <bottom/>
    </border>
    <border>
      <left style="thin"/>
      <right style="thin"/>
      <top style="thin">
        <color indexed="8"/>
      </top>
      <bottom/>
    </border>
    <border>
      <left style="thin"/>
      <right style="medium"/>
      <top style="thin">
        <color indexed="8"/>
      </top>
      <bottom/>
    </border>
    <border>
      <left style="dotted"/>
      <right style="medium"/>
      <top style="dotted"/>
      <bottom style="medium"/>
    </border>
    <border>
      <left style="dotted"/>
      <right style="medium"/>
      <top style="hair"/>
      <bottom style="hair"/>
    </border>
    <border>
      <left style="dotted"/>
      <right style="medium"/>
      <top style="hair"/>
      <bottom style="medium"/>
    </border>
    <border>
      <left style="dotted"/>
      <right style="medium"/>
      <top style="medium"/>
      <bottom>
        <color indexed="63"/>
      </bottom>
    </border>
    <border>
      <left style="dotted"/>
      <right style="medium"/>
      <top>
        <color indexed="63"/>
      </top>
      <bottom style="hair"/>
    </border>
    <border>
      <left style="dotted"/>
      <right style="medium"/>
      <top style="hair"/>
      <bottom>
        <color indexed="63"/>
      </bottom>
    </border>
    <border>
      <left style="dotted"/>
      <right style="medium"/>
      <top style="thin"/>
      <bottom style="thin"/>
    </border>
    <border>
      <left style="medium"/>
      <right style="medium"/>
      <top style="thin"/>
      <bottom>
        <color indexed="63"/>
      </bottom>
    </border>
    <border>
      <left style="medium"/>
      <right/>
      <top style="thin"/>
      <bottom/>
    </border>
    <border>
      <left style="dotted"/>
      <right style="medium"/>
      <top style="thin"/>
      <bottom>
        <color indexed="63"/>
      </bottom>
    </border>
    <border>
      <left style="medium"/>
      <right style="medium"/>
      <top style="thin"/>
      <bottom style="medium"/>
    </border>
    <border>
      <left style="medium"/>
      <right>
        <color indexed="63"/>
      </right>
      <top style="thin"/>
      <bottom style="medium"/>
    </border>
    <border>
      <left style="dotted"/>
      <right style="medium"/>
      <top style="thin"/>
      <bottom style="medium"/>
    </border>
    <border>
      <left style="medium"/>
      <right>
        <color indexed="63"/>
      </right>
      <top style="dotted"/>
      <bottom style="dotted"/>
    </border>
    <border>
      <left>
        <color indexed="63"/>
      </left>
      <right>
        <color indexed="63"/>
      </right>
      <top style="dotted"/>
      <bottom style="dotted"/>
    </border>
    <border>
      <left/>
      <right/>
      <top style="medium"/>
      <bottom style="thin">
        <color indexed="8"/>
      </bottom>
    </border>
    <border diagonalDown="1">
      <left style="medium"/>
      <right/>
      <top style="medium"/>
      <bottom/>
      <diagonal style="thin"/>
    </border>
    <border diagonalDown="1">
      <left/>
      <right/>
      <top style="medium"/>
      <bottom/>
      <diagonal style="thin"/>
    </border>
    <border diagonalDown="1">
      <left style="medium"/>
      <right/>
      <top/>
      <bottom/>
      <diagonal style="thin"/>
    </border>
    <border diagonalDown="1">
      <left/>
      <right/>
      <top/>
      <bottom/>
      <diagonal style="thin"/>
    </border>
    <border diagonalDown="1">
      <left/>
      <right style="medium"/>
      <top style="medium"/>
      <bottom/>
      <diagonal style="thin"/>
    </border>
    <border diagonalDown="1">
      <left/>
      <right style="medium"/>
      <top/>
      <bottom/>
      <diagonal style="thin"/>
    </border>
    <border diagonalDown="1">
      <left style="medium"/>
      <right/>
      <top/>
      <bottom style="thin"/>
      <diagonal style="thin"/>
    </border>
    <border diagonalDown="1">
      <left/>
      <right/>
      <top/>
      <bottom style="thin"/>
      <diagonal style="thin"/>
    </border>
    <border diagonalDown="1">
      <left/>
      <right style="medium"/>
      <top/>
      <bottom style="thin"/>
      <diagonal style="thin"/>
    </border>
    <border diagonalDown="1">
      <left style="medium"/>
      <right style="medium"/>
      <top style="medium"/>
      <bottom/>
      <diagonal style="thin"/>
    </border>
    <border diagonalDown="1">
      <left style="medium"/>
      <right style="medium"/>
      <top/>
      <bottom/>
      <diagonal style="thin"/>
    </border>
    <border diagonalDown="1">
      <left style="medium"/>
      <right style="medium"/>
      <top/>
      <bottom style="medium"/>
      <diagonal style="thin"/>
    </border>
    <border>
      <left style="medium"/>
      <right/>
      <top style="medium"/>
      <bottom style="thin"/>
    </border>
    <border diagonalDown="1">
      <left style="medium"/>
      <right/>
      <top/>
      <bottom style="medium"/>
      <diagonal style="thin"/>
    </border>
    <border diagonalDown="1">
      <left/>
      <right/>
      <top/>
      <bottom style="medium"/>
      <diagonal style="thin"/>
    </border>
    <border diagonalDown="1">
      <left/>
      <right style="medium"/>
      <top/>
      <bottom style="medium"/>
      <diagonal style="thin"/>
    </border>
    <border>
      <left style="medium"/>
      <right style="thin"/>
      <top style="medium"/>
      <bottom/>
    </border>
    <border>
      <left style="medium"/>
      <right style="thin"/>
      <top/>
      <bottom style="thin">
        <color indexed="8"/>
      </bottom>
    </border>
    <border>
      <left/>
      <right/>
      <top style="thin">
        <color indexed="8"/>
      </top>
      <bottom style="thin">
        <color indexed="8"/>
      </bottom>
    </border>
    <border>
      <left/>
      <right style="thin">
        <color indexed="8"/>
      </right>
      <top style="medium"/>
      <bottom/>
    </border>
    <border>
      <left style="medium"/>
      <right style="thin">
        <color indexed="8"/>
      </right>
      <top style="medium"/>
      <bottom/>
    </border>
    <border>
      <left style="medium"/>
      <right style="thin">
        <color indexed="8"/>
      </right>
      <top/>
      <bottom style="medium"/>
    </border>
    <border>
      <left style="thin">
        <color indexed="8"/>
      </left>
      <right style="medium"/>
      <top style="medium"/>
      <bottom/>
    </border>
    <border>
      <left style="thin">
        <color indexed="8"/>
      </left>
      <right style="medium"/>
      <top/>
      <bottom style="medium"/>
    </border>
    <border>
      <left style="medium"/>
      <right/>
      <top/>
      <bottom style="thin">
        <color indexed="8"/>
      </bottom>
    </border>
    <border diagonalDown="1">
      <left style="medium"/>
      <right/>
      <top style="medium"/>
      <bottom style="medium"/>
      <diagonal style="thin"/>
    </border>
    <border diagonalDown="1">
      <left/>
      <right style="medium"/>
      <top style="medium"/>
      <bottom style="medium"/>
      <diagonal style="thin"/>
    </border>
    <border diagonalDown="1">
      <left style="medium"/>
      <right style="double"/>
      <top style="medium"/>
      <bottom/>
      <diagonal style="thin"/>
    </border>
    <border diagonalDown="1">
      <left style="double"/>
      <right style="medium"/>
      <top style="medium"/>
      <bottom/>
      <diagonal style="thin"/>
    </border>
    <border diagonalDown="1">
      <left style="medium"/>
      <right style="double"/>
      <top/>
      <bottom/>
      <diagonal style="thin"/>
    </border>
    <border diagonalDown="1">
      <left style="double"/>
      <right style="medium"/>
      <top>
        <color indexed="63"/>
      </top>
      <bottom>
        <color indexed="63"/>
      </bottom>
      <diagonal style="thin"/>
    </border>
    <border diagonalDown="1">
      <left style="medium"/>
      <right style="double"/>
      <top/>
      <bottom style="medium"/>
      <diagonal style="thin"/>
    </border>
    <border diagonalDown="1">
      <left style="double"/>
      <right style="medium"/>
      <top/>
      <bottom style="medium"/>
      <diagonal style="thin"/>
    </border>
    <border>
      <left/>
      <right style="thin"/>
      <top style="thin">
        <color indexed="8"/>
      </top>
      <bottom>
        <color indexed="63"/>
      </bottom>
    </border>
    <border>
      <left style="hair"/>
      <right/>
      <top style="hair"/>
      <bottom style="medium"/>
    </border>
    <border>
      <left style="medium"/>
      <right/>
      <top style="thin"/>
      <bottom style="dotted"/>
    </border>
    <border>
      <left style="medium"/>
      <right/>
      <top style="dotted"/>
      <bottom style="thin"/>
    </border>
    <border>
      <left style="medium"/>
      <right/>
      <top/>
      <bottom style="dotted"/>
    </border>
    <border>
      <left style="medium"/>
      <right/>
      <top style="dotted"/>
      <bottom/>
    </border>
    <border>
      <left style="thin"/>
      <right style="thin"/>
      <top style="medium"/>
      <bottom style="dotted"/>
    </border>
    <border>
      <left style="thin"/>
      <right style="thin"/>
      <top style="dotted"/>
      <bottom style="medium"/>
    </border>
    <border>
      <left style="medium"/>
      <right style="medium"/>
      <top style="medium"/>
      <bottom style="dotted"/>
    </border>
    <border>
      <left style="medium"/>
      <right style="medium"/>
      <top style="dotted"/>
      <bottom style="medium"/>
    </border>
    <border>
      <left style="thin"/>
      <right style="medium"/>
      <top style="medium"/>
      <bottom style="dotted"/>
    </border>
    <border>
      <left style="thin"/>
      <right style="medium"/>
      <top style="dotted"/>
      <bottom style="medium"/>
    </border>
    <border>
      <left>
        <color indexed="63"/>
      </left>
      <right style="thin"/>
      <top style="medium"/>
      <bottom style="dotted"/>
    </border>
    <border>
      <left>
        <color indexed="63"/>
      </left>
      <right style="thin"/>
      <top style="dotted"/>
      <bottom style="medium"/>
    </border>
    <border diagonalDown="1">
      <left style="medium"/>
      <right style="medium"/>
      <top style="medium"/>
      <bottom style="thin"/>
      <diagonal style="thin"/>
    </border>
    <border diagonalDown="1">
      <left style="medium"/>
      <right style="medium"/>
      <top style="thin"/>
      <bottom style="thin"/>
      <diagonal style="thin"/>
    </border>
    <border diagonalDown="1">
      <left style="medium"/>
      <right style="medium"/>
      <top style="thin"/>
      <bottom style="medium"/>
      <diagonal style="thin"/>
    </border>
    <border>
      <left style="dotted"/>
      <right style="dotted"/>
      <top style="dotted"/>
      <bottom/>
    </border>
    <border>
      <left style="dotted"/>
      <right style="dotted"/>
      <top/>
      <bottom style="medium"/>
    </border>
    <border>
      <left style="dotted"/>
      <right style="thin"/>
      <top style="dotted"/>
      <bottom/>
    </border>
    <border>
      <left style="dotted"/>
      <right style="thin"/>
      <top/>
      <bottom style="medium"/>
    </border>
    <border>
      <left style="dotted"/>
      <right>
        <color indexed="63"/>
      </right>
      <top style="dotted"/>
      <bottom/>
    </border>
    <border>
      <left style="dotted"/>
      <right>
        <color indexed="63"/>
      </right>
      <top/>
      <bottom style="medium"/>
    </border>
    <border>
      <left style="dotted"/>
      <right>
        <color indexed="63"/>
      </right>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medium"/>
      <top>
        <color indexed="63"/>
      </top>
      <bottom>
        <color indexed="63"/>
      </bottom>
    </border>
    <border>
      <left style="hair"/>
      <right style="dotted"/>
      <top>
        <color indexed="63"/>
      </top>
      <bottom>
        <color indexed="63"/>
      </bottom>
    </border>
    <border>
      <left>
        <color indexed="63"/>
      </left>
      <right style="thin">
        <color indexed="8"/>
      </right>
      <top style="medium"/>
      <bottom style="thin">
        <color indexed="8"/>
      </bottom>
    </border>
    <border>
      <left style="thin">
        <color indexed="8"/>
      </left>
      <right style="thin">
        <color indexed="8"/>
      </right>
      <top style="medium"/>
      <bottom>
        <color indexed="63"/>
      </bottom>
    </border>
    <border>
      <left style="thin">
        <color indexed="8"/>
      </left>
      <right style="thin">
        <color indexed="8"/>
      </right>
      <top>
        <color indexed="63"/>
      </top>
      <bottom style="medium"/>
    </border>
    <border>
      <left style="thin"/>
      <right style="thin">
        <color indexed="8"/>
      </right>
      <top style="medium"/>
      <bottom>
        <color indexed="63"/>
      </bottom>
    </border>
    <border>
      <left style="thin"/>
      <right style="thin">
        <color indexed="8"/>
      </right>
      <top>
        <color indexed="63"/>
      </top>
      <bottom style="medium"/>
    </border>
    <border>
      <left style="thin">
        <color indexed="8"/>
      </left>
      <right style="thin"/>
      <top style="medium"/>
      <bottom>
        <color indexed="63"/>
      </bottom>
    </border>
    <border>
      <left style="thin">
        <color indexed="8"/>
      </left>
      <right style="thin"/>
      <top>
        <color indexed="63"/>
      </top>
      <bottom style="medium"/>
    </border>
    <border>
      <left>
        <color indexed="63"/>
      </left>
      <right style="thin"/>
      <top style="medium"/>
      <bottom style="thin">
        <color indexed="8"/>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5"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5" fillId="0" borderId="0">
      <alignment/>
      <protection/>
    </xf>
    <xf numFmtId="0" fontId="5" fillId="0" borderId="0">
      <alignment vertical="center"/>
      <protection/>
    </xf>
    <xf numFmtId="0" fontId="66" fillId="0" borderId="0">
      <alignment/>
      <protection/>
    </xf>
    <xf numFmtId="0" fontId="66" fillId="0" borderId="0">
      <alignment/>
      <protection/>
    </xf>
    <xf numFmtId="0" fontId="66" fillId="0" borderId="0">
      <alignment vertical="center"/>
      <protection/>
    </xf>
    <xf numFmtId="0" fontId="66" fillId="0" borderId="0">
      <alignment vertical="center"/>
      <protection/>
    </xf>
    <xf numFmtId="0" fontId="66" fillId="0" borderId="0">
      <alignment vertical="center"/>
      <protection/>
    </xf>
    <xf numFmtId="0" fontId="66"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83" fillId="0" borderId="0" applyNumberFormat="0" applyFill="0" applyBorder="0" applyAlignment="0" applyProtection="0"/>
    <xf numFmtId="0" fontId="84" fillId="32" borderId="0" applyNumberFormat="0" applyBorder="0" applyAlignment="0" applyProtection="0"/>
  </cellStyleXfs>
  <cellXfs count="2722">
    <xf numFmtId="0" fontId="0" fillId="0" borderId="0" xfId="0" applyAlignment="1">
      <alignment/>
    </xf>
    <xf numFmtId="0" fontId="5" fillId="0" borderId="0" xfId="0" applyFont="1" applyFill="1" applyBorder="1" applyAlignment="1">
      <alignment/>
    </xf>
    <xf numFmtId="0" fontId="5" fillId="0" borderId="0" xfId="0" applyFont="1" applyFill="1" applyAlignment="1">
      <alignment/>
    </xf>
    <xf numFmtId="0" fontId="6" fillId="0" borderId="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7" fontId="9" fillId="0" borderId="0" xfId="0" applyNumberFormat="1" applyFont="1" applyFill="1" applyBorder="1" applyAlignment="1">
      <alignment vertical="center" shrinkToFit="1"/>
    </xf>
    <xf numFmtId="177" fontId="9" fillId="0" borderId="0" xfId="0" applyNumberFormat="1" applyFont="1" applyFill="1" applyBorder="1" applyAlignment="1">
      <alignment horizontal="center" vertical="center" shrinkToFit="1"/>
    </xf>
    <xf numFmtId="177" fontId="9" fillId="0" borderId="0" xfId="0" applyNumberFormat="1" applyFont="1" applyFill="1" applyAlignment="1">
      <alignment horizontal="center" vertical="center" shrinkToFit="1"/>
    </xf>
    <xf numFmtId="177" fontId="5" fillId="0" borderId="0" xfId="0" applyNumberFormat="1" applyFont="1" applyFill="1" applyBorder="1" applyAlignment="1">
      <alignment horizontal="center" vertical="center" shrinkToFit="1"/>
    </xf>
    <xf numFmtId="177" fontId="5" fillId="0" borderId="0" xfId="0" applyNumberFormat="1" applyFont="1" applyFill="1" applyAlignment="1">
      <alignment horizontal="center" vertical="center" shrinkToFit="1"/>
    </xf>
    <xf numFmtId="0" fontId="5" fillId="0" borderId="0" xfId="0" applyFont="1" applyFill="1" applyBorder="1" applyAlignment="1">
      <alignment vertical="center"/>
    </xf>
    <xf numFmtId="0" fontId="5" fillId="0" borderId="0" xfId="0" applyNumberFormat="1" applyFont="1" applyFill="1" applyBorder="1" applyAlignment="1">
      <alignment vertical="center"/>
    </xf>
    <xf numFmtId="38" fontId="5" fillId="0" borderId="0" xfId="49" applyFont="1" applyFill="1" applyBorder="1" applyAlignment="1">
      <alignment vertical="center"/>
    </xf>
    <xf numFmtId="181" fontId="5" fillId="0" borderId="0" xfId="0" applyNumberFormat="1"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xf>
    <xf numFmtId="177" fontId="8" fillId="33" borderId="0" xfId="0" applyNumberFormat="1" applyFont="1" applyFill="1" applyBorder="1" applyAlignment="1">
      <alignment horizontal="center" vertical="center"/>
    </xf>
    <xf numFmtId="0" fontId="6" fillId="33" borderId="0" xfId="0" applyNumberFormat="1" applyFont="1" applyFill="1" applyAlignment="1">
      <alignment vertical="center"/>
    </xf>
    <xf numFmtId="0" fontId="6" fillId="33" borderId="0" xfId="0" applyNumberFormat="1" applyFont="1" applyFill="1" applyBorder="1" applyAlignment="1">
      <alignment/>
    </xf>
    <xf numFmtId="0" fontId="6" fillId="33" borderId="0" xfId="0" applyNumberFormat="1" applyFont="1" applyFill="1" applyAlignment="1">
      <alignment/>
    </xf>
    <xf numFmtId="177" fontId="6" fillId="33" borderId="0" xfId="0" applyNumberFormat="1" applyFont="1" applyFill="1" applyBorder="1" applyAlignment="1">
      <alignment vertical="center" shrinkToFit="1"/>
    </xf>
    <xf numFmtId="0" fontId="6" fillId="33" borderId="0" xfId="0" applyFont="1" applyFill="1" applyBorder="1" applyAlignment="1">
      <alignment vertical="center" shrinkToFit="1"/>
    </xf>
    <xf numFmtId="177" fontId="11" fillId="33" borderId="0" xfId="73" applyNumberFormat="1" applyFont="1" applyFill="1" applyAlignment="1">
      <alignment vertical="center"/>
      <protection/>
    </xf>
    <xf numFmtId="177" fontId="5" fillId="33" borderId="0" xfId="73" applyNumberFormat="1" applyFont="1" applyFill="1" applyAlignment="1">
      <alignment horizontal="center" vertical="center"/>
      <protection/>
    </xf>
    <xf numFmtId="177" fontId="5" fillId="33" borderId="0" xfId="73" applyNumberFormat="1" applyFont="1" applyFill="1" applyAlignment="1">
      <alignment vertical="center"/>
      <protection/>
    </xf>
    <xf numFmtId="177" fontId="4" fillId="33" borderId="0" xfId="73" applyNumberFormat="1" applyFont="1" applyFill="1" applyAlignment="1">
      <alignment vertical="center"/>
      <protection/>
    </xf>
    <xf numFmtId="180" fontId="5" fillId="33" borderId="0" xfId="73" applyNumberFormat="1" applyFont="1" applyFill="1" applyAlignment="1">
      <alignment vertical="center"/>
      <protection/>
    </xf>
    <xf numFmtId="0" fontId="9" fillId="33" borderId="0" xfId="0" applyFont="1" applyFill="1" applyBorder="1" applyAlignment="1">
      <alignment vertical="center" shrinkToFit="1"/>
    </xf>
    <xf numFmtId="0" fontId="9" fillId="33" borderId="0" xfId="0" applyFont="1" applyFill="1" applyAlignment="1">
      <alignment vertical="center"/>
    </xf>
    <xf numFmtId="0" fontId="9" fillId="33" borderId="0" xfId="0" applyFont="1" applyFill="1" applyBorder="1" applyAlignment="1">
      <alignment vertical="center"/>
    </xf>
    <xf numFmtId="178" fontId="4" fillId="33" borderId="0" xfId="0" applyNumberFormat="1" applyFont="1" applyFill="1" applyBorder="1" applyAlignment="1">
      <alignment vertical="center" shrinkToFit="1"/>
    </xf>
    <xf numFmtId="178" fontId="4" fillId="33" borderId="0" xfId="0" applyNumberFormat="1" applyFont="1" applyFill="1" applyAlignment="1">
      <alignment vertical="center"/>
    </xf>
    <xf numFmtId="178" fontId="13" fillId="33" borderId="11" xfId="0" applyNumberFormat="1" applyFont="1" applyFill="1" applyBorder="1" applyAlignment="1">
      <alignment horizontal="center" vertical="center" wrapText="1"/>
    </xf>
    <xf numFmtId="178" fontId="13" fillId="33" borderId="12" xfId="0" applyNumberFormat="1" applyFont="1" applyFill="1" applyBorder="1" applyAlignment="1">
      <alignment horizontal="center" vertical="center" wrapText="1"/>
    </xf>
    <xf numFmtId="178" fontId="9" fillId="33" borderId="0" xfId="0" applyNumberFormat="1" applyFont="1" applyFill="1" applyAlignment="1">
      <alignment vertical="center"/>
    </xf>
    <xf numFmtId="178" fontId="9" fillId="33" borderId="0" xfId="0" applyNumberFormat="1" applyFont="1" applyFill="1" applyBorder="1" applyAlignment="1">
      <alignment vertical="center"/>
    </xf>
    <xf numFmtId="0" fontId="9" fillId="33" borderId="13" xfId="0" applyFont="1" applyFill="1" applyBorder="1" applyAlignment="1">
      <alignment vertical="center"/>
    </xf>
    <xf numFmtId="0" fontId="6" fillId="33" borderId="14" xfId="0" applyFont="1" applyFill="1" applyBorder="1" applyAlignment="1">
      <alignment vertical="center" wrapText="1"/>
    </xf>
    <xf numFmtId="0" fontId="9" fillId="33" borderId="14" xfId="0" applyFont="1" applyFill="1" applyBorder="1" applyAlignment="1">
      <alignment vertical="center"/>
    </xf>
    <xf numFmtId="0" fontId="9" fillId="33" borderId="0" xfId="0" applyFont="1" applyFill="1" applyAlignment="1">
      <alignment/>
    </xf>
    <xf numFmtId="0" fontId="9" fillId="33" borderId="0" xfId="0" applyFont="1" applyFill="1" applyBorder="1" applyAlignment="1">
      <alignment/>
    </xf>
    <xf numFmtId="0" fontId="9" fillId="33" borderId="0" xfId="0" applyNumberFormat="1" applyFont="1" applyFill="1" applyAlignment="1">
      <alignment/>
    </xf>
    <xf numFmtId="0" fontId="6" fillId="33" borderId="0" xfId="0" applyNumberFormat="1" applyFont="1" applyFill="1" applyBorder="1" applyAlignment="1">
      <alignment vertical="center"/>
    </xf>
    <xf numFmtId="3" fontId="9" fillId="33" borderId="0" xfId="0" applyNumberFormat="1" applyFont="1" applyFill="1" applyAlignment="1">
      <alignment/>
    </xf>
    <xf numFmtId="0" fontId="5" fillId="0" borderId="0" xfId="0" applyNumberFormat="1" applyFont="1" applyFill="1" applyBorder="1" applyAlignment="1">
      <alignment horizontal="center" vertical="center" wrapText="1"/>
    </xf>
    <xf numFmtId="3" fontId="5" fillId="0" borderId="0" xfId="0" applyNumberFormat="1" applyFont="1" applyFill="1" applyAlignment="1">
      <alignment/>
    </xf>
    <xf numFmtId="177" fontId="5" fillId="0" borderId="0" xfId="0" applyNumberFormat="1" applyFont="1" applyFill="1" applyAlignment="1">
      <alignment/>
    </xf>
    <xf numFmtId="3" fontId="5" fillId="0" borderId="15" xfId="0" applyNumberFormat="1" applyFont="1" applyFill="1" applyBorder="1" applyAlignment="1">
      <alignment/>
    </xf>
    <xf numFmtId="177" fontId="5" fillId="0" borderId="16" xfId="0" applyNumberFormat="1" applyFont="1" applyFill="1" applyBorder="1" applyAlignment="1">
      <alignment/>
    </xf>
    <xf numFmtId="177" fontId="5" fillId="0" borderId="15" xfId="0" applyNumberFormat="1" applyFont="1" applyFill="1" applyBorder="1" applyAlignment="1">
      <alignment/>
    </xf>
    <xf numFmtId="3" fontId="5" fillId="0" borderId="16" xfId="0" applyNumberFormat="1" applyFont="1" applyFill="1" applyBorder="1" applyAlignment="1">
      <alignment/>
    </xf>
    <xf numFmtId="178" fontId="13" fillId="33" borderId="17" xfId="0" applyNumberFormat="1" applyFont="1" applyFill="1" applyBorder="1" applyAlignment="1">
      <alignment horizontal="center" vertical="center" wrapText="1"/>
    </xf>
    <xf numFmtId="178" fontId="13" fillId="33" borderId="18" xfId="0" applyNumberFormat="1" applyFont="1" applyFill="1" applyBorder="1" applyAlignment="1">
      <alignment horizontal="center" vertical="center" wrapText="1"/>
    </xf>
    <xf numFmtId="0" fontId="6" fillId="0" borderId="0" xfId="0" applyNumberFormat="1" applyFont="1" applyFill="1" applyBorder="1" applyAlignment="1">
      <alignment horizontal="center"/>
    </xf>
    <xf numFmtId="0" fontId="9" fillId="0" borderId="0" xfId="0" applyFont="1" applyFill="1" applyAlignment="1">
      <alignment/>
    </xf>
    <xf numFmtId="0" fontId="6" fillId="0" borderId="0" xfId="0" applyNumberFormat="1" applyFont="1" applyFill="1" applyAlignment="1">
      <alignment vertical="center"/>
    </xf>
    <xf numFmtId="0" fontId="6" fillId="0" borderId="0" xfId="0" applyNumberFormat="1" applyFont="1" applyFill="1" applyBorder="1" applyAlignment="1">
      <alignment/>
    </xf>
    <xf numFmtId="0" fontId="6" fillId="0" borderId="0" xfId="0" applyNumberFormat="1" applyFont="1" applyFill="1" applyBorder="1" applyAlignment="1">
      <alignment vertical="center"/>
    </xf>
    <xf numFmtId="0" fontId="14" fillId="0" borderId="0" xfId="0" applyNumberFormat="1" applyFont="1" applyFill="1" applyAlignment="1">
      <alignment/>
    </xf>
    <xf numFmtId="0" fontId="9" fillId="0" borderId="0" xfId="0" applyNumberFormat="1" applyFont="1" applyFill="1" applyBorder="1" applyAlignment="1">
      <alignment/>
    </xf>
    <xf numFmtId="0" fontId="5" fillId="0" borderId="0" xfId="0" applyNumberFormat="1" applyFont="1" applyFill="1" applyAlignment="1">
      <alignment/>
    </xf>
    <xf numFmtId="0" fontId="9" fillId="0" borderId="0" xfId="0" applyNumberFormat="1" applyFont="1" applyFill="1" applyAlignment="1">
      <alignment/>
    </xf>
    <xf numFmtId="0" fontId="9" fillId="0" borderId="0" xfId="0" applyFont="1" applyAlignment="1">
      <alignment/>
    </xf>
    <xf numFmtId="177" fontId="9" fillId="0" borderId="0" xfId="0" applyNumberFormat="1" applyFont="1" applyFill="1" applyAlignment="1">
      <alignment vertical="center" shrinkToFit="1"/>
    </xf>
    <xf numFmtId="177" fontId="9" fillId="0" borderId="0" xfId="0" applyNumberFormat="1" applyFont="1" applyFill="1" applyBorder="1" applyAlignment="1">
      <alignment horizontal="distributed" vertical="center" shrinkToFit="1"/>
    </xf>
    <xf numFmtId="177" fontId="9" fillId="33" borderId="0" xfId="0" applyNumberFormat="1" applyFont="1" applyFill="1" applyBorder="1" applyAlignment="1">
      <alignment vertical="center" shrinkToFit="1"/>
    </xf>
    <xf numFmtId="177" fontId="9" fillId="0" borderId="0" xfId="0" applyNumberFormat="1" applyFont="1" applyFill="1" applyAlignment="1">
      <alignment horizontal="distributed" vertical="center" shrinkToFit="1"/>
    </xf>
    <xf numFmtId="177" fontId="9" fillId="33" borderId="0" xfId="0" applyNumberFormat="1" applyFont="1" applyFill="1" applyAlignment="1">
      <alignment vertical="center" shrinkToFit="1"/>
    </xf>
    <xf numFmtId="0" fontId="5" fillId="33" borderId="19" xfId="0" applyNumberFormat="1" applyFont="1" applyFill="1" applyBorder="1" applyAlignment="1">
      <alignment vertical="center"/>
    </xf>
    <xf numFmtId="0" fontId="6" fillId="33" borderId="0" xfId="0" applyNumberFormat="1" applyFont="1" applyFill="1" applyBorder="1" applyAlignment="1">
      <alignment horizontal="center" vertical="center"/>
    </xf>
    <xf numFmtId="3" fontId="6" fillId="33" borderId="0" xfId="0" applyNumberFormat="1" applyFont="1" applyFill="1" applyBorder="1" applyAlignment="1">
      <alignment vertical="center"/>
    </xf>
    <xf numFmtId="177" fontId="6" fillId="33" borderId="0" xfId="0" applyNumberFormat="1" applyFont="1" applyFill="1" applyAlignment="1">
      <alignment/>
    </xf>
    <xf numFmtId="0" fontId="6" fillId="0" borderId="0" xfId="0" applyNumberFormat="1" applyFont="1" applyAlignment="1">
      <alignment vertical="center"/>
    </xf>
    <xf numFmtId="0" fontId="9" fillId="0" borderId="0" xfId="0" applyFont="1" applyBorder="1" applyAlignment="1">
      <alignment/>
    </xf>
    <xf numFmtId="177" fontId="6" fillId="33" borderId="0" xfId="0" applyNumberFormat="1" applyFont="1" applyFill="1" applyBorder="1" applyAlignment="1">
      <alignment/>
    </xf>
    <xf numFmtId="177" fontId="4" fillId="33" borderId="0" xfId="0" applyNumberFormat="1" applyFont="1" applyFill="1" applyAlignment="1">
      <alignment/>
    </xf>
    <xf numFmtId="177" fontId="6" fillId="33" borderId="13" xfId="0" applyNumberFormat="1" applyFont="1" applyFill="1" applyBorder="1" applyAlignment="1">
      <alignment horizontal="left" vertical="center"/>
    </xf>
    <xf numFmtId="177" fontId="6" fillId="33" borderId="0" xfId="0" applyNumberFormat="1" applyFont="1" applyFill="1" applyAlignment="1">
      <alignment horizontal="center" vertical="center"/>
    </xf>
    <xf numFmtId="177" fontId="6" fillId="33" borderId="0" xfId="0" applyNumberFormat="1" applyFont="1" applyFill="1" applyAlignment="1">
      <alignment vertical="center"/>
    </xf>
    <xf numFmtId="177" fontId="9" fillId="33" borderId="0" xfId="0" applyNumberFormat="1" applyFont="1" applyFill="1" applyAlignment="1">
      <alignment/>
    </xf>
    <xf numFmtId="177" fontId="9" fillId="33" borderId="0" xfId="0" applyNumberFormat="1" applyFont="1" applyFill="1" applyBorder="1" applyAlignment="1">
      <alignment/>
    </xf>
    <xf numFmtId="177" fontId="6" fillId="33" borderId="0" xfId="0" applyNumberFormat="1" applyFont="1" applyFill="1" applyBorder="1" applyAlignment="1">
      <alignment horizontal="center"/>
    </xf>
    <xf numFmtId="176" fontId="6" fillId="33" borderId="0" xfId="0" applyNumberFormat="1" applyFont="1" applyFill="1" applyBorder="1" applyAlignment="1">
      <alignment vertical="center"/>
    </xf>
    <xf numFmtId="177" fontId="6" fillId="33" borderId="0" xfId="0" applyNumberFormat="1" applyFont="1" applyFill="1" applyAlignment="1">
      <alignment horizontal="center"/>
    </xf>
    <xf numFmtId="177" fontId="6" fillId="33" borderId="0" xfId="73" applyNumberFormat="1" applyFont="1" applyFill="1" applyAlignment="1">
      <alignment vertical="center" shrinkToFit="1"/>
      <protection/>
    </xf>
    <xf numFmtId="0" fontId="9" fillId="33" borderId="13" xfId="0" applyFont="1" applyFill="1" applyBorder="1" applyAlignment="1">
      <alignment/>
    </xf>
    <xf numFmtId="0" fontId="9" fillId="33" borderId="20" xfId="0" applyFont="1" applyFill="1" applyBorder="1" applyAlignment="1">
      <alignment/>
    </xf>
    <xf numFmtId="0" fontId="6" fillId="33" borderId="21" xfId="0" applyFont="1" applyFill="1" applyBorder="1" applyAlignment="1">
      <alignment vertical="center" wrapText="1"/>
    </xf>
    <xf numFmtId="0" fontId="9" fillId="33" borderId="21" xfId="0" applyFont="1" applyFill="1" applyBorder="1" applyAlignment="1">
      <alignment/>
    </xf>
    <xf numFmtId="0" fontId="9" fillId="33" borderId="22" xfId="0" applyFont="1" applyFill="1" applyBorder="1" applyAlignment="1">
      <alignment/>
    </xf>
    <xf numFmtId="178" fontId="6" fillId="33" borderId="0" xfId="0" applyNumberFormat="1" applyFont="1" applyFill="1" applyBorder="1" applyAlignment="1">
      <alignment/>
    </xf>
    <xf numFmtId="0" fontId="6" fillId="33" borderId="0" xfId="0" applyNumberFormat="1" applyFont="1" applyFill="1" applyAlignment="1">
      <alignment vertical="center" shrinkToFit="1"/>
    </xf>
    <xf numFmtId="0" fontId="6" fillId="33" borderId="0" xfId="0" applyNumberFormat="1" applyFont="1" applyFill="1" applyBorder="1" applyAlignment="1">
      <alignment shrinkToFit="1"/>
    </xf>
    <xf numFmtId="0" fontId="6" fillId="33" borderId="0" xfId="0" applyNumberFormat="1" applyFont="1" applyFill="1" applyAlignment="1">
      <alignment shrinkToFit="1"/>
    </xf>
    <xf numFmtId="0" fontId="6" fillId="33" borderId="0" xfId="0" applyNumberFormat="1" applyFont="1" applyFill="1" applyAlignment="1">
      <alignment horizontal="center" vertical="center" shrinkToFit="1"/>
    </xf>
    <xf numFmtId="0" fontId="6" fillId="33" borderId="23" xfId="0" applyNumberFormat="1" applyFont="1" applyFill="1" applyBorder="1" applyAlignment="1">
      <alignment horizontal="center" vertical="center" shrinkToFit="1"/>
    </xf>
    <xf numFmtId="0" fontId="6" fillId="33" borderId="22" xfId="0" applyFont="1" applyFill="1" applyBorder="1" applyAlignment="1">
      <alignment horizontal="center" vertical="center" shrinkToFit="1"/>
    </xf>
    <xf numFmtId="177" fontId="6" fillId="33" borderId="0" xfId="0" applyNumberFormat="1" applyFont="1" applyFill="1" applyAlignment="1">
      <alignment shrinkToFit="1"/>
    </xf>
    <xf numFmtId="0" fontId="6" fillId="33" borderId="0" xfId="0" applyNumberFormat="1" applyFont="1" applyFill="1" applyAlignment="1">
      <alignment horizontal="center" shrinkToFit="1"/>
    </xf>
    <xf numFmtId="0" fontId="6" fillId="0" borderId="0" xfId="0" applyNumberFormat="1" applyFont="1" applyFill="1" applyBorder="1" applyAlignment="1">
      <alignment horizontal="center" vertical="center" shrinkToFit="1"/>
    </xf>
    <xf numFmtId="0" fontId="6" fillId="0" borderId="19" xfId="0" applyNumberFormat="1" applyFont="1" applyFill="1" applyBorder="1" applyAlignment="1">
      <alignment vertical="center" shrinkToFit="1"/>
    </xf>
    <xf numFmtId="177" fontId="6" fillId="33" borderId="24" xfId="0" applyNumberFormat="1" applyFont="1" applyFill="1" applyBorder="1" applyAlignment="1">
      <alignment horizontal="right" vertical="center"/>
    </xf>
    <xf numFmtId="177" fontId="6" fillId="33" borderId="25" xfId="0" applyNumberFormat="1" applyFont="1" applyFill="1" applyBorder="1" applyAlignment="1">
      <alignment horizontal="right" vertical="center"/>
    </xf>
    <xf numFmtId="0" fontId="6" fillId="0" borderId="23" xfId="0" applyNumberFormat="1" applyFont="1" applyFill="1" applyBorder="1" applyAlignment="1">
      <alignment horizontal="center" vertical="center" shrinkToFit="1"/>
    </xf>
    <xf numFmtId="0" fontId="6" fillId="0" borderId="26" xfId="0" applyNumberFormat="1" applyFont="1" applyFill="1" applyBorder="1" applyAlignment="1">
      <alignment horizontal="center" vertical="center" shrinkToFit="1"/>
    </xf>
    <xf numFmtId="0" fontId="5" fillId="0" borderId="13" xfId="0" applyNumberFormat="1" applyFont="1" applyFill="1" applyBorder="1" applyAlignment="1">
      <alignment/>
    </xf>
    <xf numFmtId="0" fontId="5" fillId="0" borderId="27" xfId="0" applyNumberFormat="1" applyFont="1" applyFill="1" applyBorder="1" applyAlignment="1">
      <alignment/>
    </xf>
    <xf numFmtId="0" fontId="6" fillId="0" borderId="27" xfId="0" applyNumberFormat="1" applyFont="1" applyFill="1" applyBorder="1" applyAlignment="1">
      <alignment horizontal="right" vertical="center" shrinkToFit="1"/>
    </xf>
    <xf numFmtId="0" fontId="6" fillId="0" borderId="28" xfId="0" applyNumberFormat="1" applyFont="1" applyFill="1" applyBorder="1" applyAlignment="1">
      <alignment horizontal="right" vertical="center" shrinkToFit="1"/>
    </xf>
    <xf numFmtId="0" fontId="5" fillId="0" borderId="29" xfId="0" applyNumberFormat="1" applyFont="1" applyFill="1" applyBorder="1" applyAlignment="1">
      <alignment/>
    </xf>
    <xf numFmtId="0" fontId="9" fillId="33" borderId="30" xfId="0" applyFont="1" applyFill="1" applyBorder="1" applyAlignment="1">
      <alignment vertical="center"/>
    </xf>
    <xf numFmtId="0" fontId="9" fillId="33" borderId="12" xfId="0" applyFont="1" applyFill="1" applyBorder="1" applyAlignment="1">
      <alignment/>
    </xf>
    <xf numFmtId="178" fontId="8" fillId="33" borderId="0" xfId="0" applyNumberFormat="1" applyFont="1" applyFill="1" applyAlignment="1">
      <alignment horizontal="center" vertical="center"/>
    </xf>
    <xf numFmtId="0" fontId="5" fillId="0" borderId="0" xfId="0" applyFont="1" applyFill="1" applyBorder="1" applyAlignment="1">
      <alignment horizontal="center"/>
    </xf>
    <xf numFmtId="0" fontId="6" fillId="0" borderId="0" xfId="0" applyNumberFormat="1" applyFont="1" applyFill="1" applyBorder="1" applyAlignment="1">
      <alignment horizontal="right" shrinkToFit="1"/>
    </xf>
    <xf numFmtId="0" fontId="5" fillId="0" borderId="31" xfId="0" applyFont="1" applyFill="1" applyBorder="1" applyAlignment="1">
      <alignment/>
    </xf>
    <xf numFmtId="0" fontId="5" fillId="0" borderId="30" xfId="0" applyFont="1" applyFill="1" applyBorder="1" applyAlignment="1">
      <alignment/>
    </xf>
    <xf numFmtId="0" fontId="6" fillId="0" borderId="0" xfId="0" applyNumberFormat="1" applyFont="1" applyFill="1" applyBorder="1" applyAlignment="1">
      <alignment shrinkToFit="1"/>
    </xf>
    <xf numFmtId="0" fontId="11" fillId="0" borderId="0" xfId="0" applyNumberFormat="1" applyFont="1" applyFill="1" applyAlignment="1">
      <alignment vertical="center"/>
    </xf>
    <xf numFmtId="177" fontId="10" fillId="33" borderId="32" xfId="0" applyNumberFormat="1" applyFont="1" applyFill="1" applyBorder="1" applyAlignment="1">
      <alignment horizontal="right" vertical="center"/>
    </xf>
    <xf numFmtId="178" fontId="6" fillId="33" borderId="18" xfId="0" applyNumberFormat="1" applyFont="1" applyFill="1" applyBorder="1" applyAlignment="1">
      <alignment horizontal="center" vertical="center" wrapText="1"/>
    </xf>
    <xf numFmtId="177" fontId="10" fillId="33" borderId="33" xfId="0" applyNumberFormat="1" applyFont="1" applyFill="1" applyBorder="1" applyAlignment="1">
      <alignment horizontal="right" vertical="center"/>
    </xf>
    <xf numFmtId="177" fontId="10" fillId="33" borderId="34" xfId="0" applyNumberFormat="1" applyFont="1" applyFill="1" applyBorder="1" applyAlignment="1">
      <alignment horizontal="right" vertical="center"/>
    </xf>
    <xf numFmtId="177" fontId="10" fillId="33" borderId="35" xfId="0" applyNumberFormat="1" applyFont="1" applyFill="1" applyBorder="1" applyAlignment="1">
      <alignment vertical="center"/>
    </xf>
    <xf numFmtId="177" fontId="10" fillId="33" borderId="36" xfId="0" applyNumberFormat="1" applyFont="1" applyFill="1" applyBorder="1" applyAlignment="1">
      <alignment vertical="center"/>
    </xf>
    <xf numFmtId="177" fontId="10" fillId="33" borderId="37" xfId="0" applyNumberFormat="1" applyFont="1" applyFill="1" applyBorder="1" applyAlignment="1">
      <alignment vertical="center"/>
    </xf>
    <xf numFmtId="177" fontId="6" fillId="33" borderId="38" xfId="0" applyNumberFormat="1" applyFont="1" applyFill="1" applyBorder="1" applyAlignment="1">
      <alignment horizontal="center" vertical="center"/>
    </xf>
    <xf numFmtId="177" fontId="6" fillId="33" borderId="39" xfId="0" applyNumberFormat="1" applyFont="1" applyFill="1" applyBorder="1" applyAlignment="1">
      <alignment horizontal="center" vertical="center"/>
    </xf>
    <xf numFmtId="177" fontId="6" fillId="33" borderId="40" xfId="0" applyNumberFormat="1" applyFont="1" applyFill="1" applyBorder="1" applyAlignment="1">
      <alignment horizontal="center" vertical="center"/>
    </xf>
    <xf numFmtId="177" fontId="6" fillId="33" borderId="41" xfId="0" applyNumberFormat="1" applyFont="1" applyFill="1" applyBorder="1" applyAlignment="1">
      <alignment horizontal="center" vertical="center"/>
    </xf>
    <xf numFmtId="177" fontId="9" fillId="33" borderId="42" xfId="0" applyNumberFormat="1" applyFont="1" applyFill="1" applyBorder="1" applyAlignment="1">
      <alignment horizontal="center" vertical="center"/>
    </xf>
    <xf numFmtId="177" fontId="6" fillId="33" borderId="43" xfId="0" applyNumberFormat="1" applyFont="1" applyFill="1" applyBorder="1" applyAlignment="1">
      <alignment horizontal="left" vertical="center"/>
    </xf>
    <xf numFmtId="0" fontId="6" fillId="0" borderId="44" xfId="0" applyNumberFormat="1" applyFont="1" applyBorder="1" applyAlignment="1">
      <alignment horizontal="center" vertical="center"/>
    </xf>
    <xf numFmtId="0" fontId="6" fillId="0" borderId="45" xfId="0" applyNumberFormat="1" applyFont="1" applyBorder="1" applyAlignment="1">
      <alignment horizontal="center" vertical="center"/>
    </xf>
    <xf numFmtId="0" fontId="6" fillId="0" borderId="44" xfId="0" applyNumberFormat="1" applyFont="1" applyBorder="1" applyAlignment="1">
      <alignment horizontal="center" vertical="center" wrapText="1"/>
    </xf>
    <xf numFmtId="0" fontId="6" fillId="0" borderId="45" xfId="0" applyNumberFormat="1" applyFont="1" applyBorder="1" applyAlignment="1">
      <alignment horizontal="center" vertical="center" wrapText="1"/>
    </xf>
    <xf numFmtId="0" fontId="6" fillId="0" borderId="46" xfId="0" applyNumberFormat="1" applyFont="1" applyBorder="1" applyAlignment="1">
      <alignment horizontal="center" vertical="center"/>
    </xf>
    <xf numFmtId="0" fontId="6" fillId="0" borderId="47" xfId="0" applyNumberFormat="1" applyFont="1" applyBorder="1" applyAlignment="1">
      <alignment horizontal="center" vertical="center"/>
    </xf>
    <xf numFmtId="0" fontId="6" fillId="0" borderId="48" xfId="0" applyNumberFormat="1" applyFont="1" applyBorder="1" applyAlignment="1">
      <alignment horizontal="center" vertical="center"/>
    </xf>
    <xf numFmtId="0" fontId="6" fillId="33" borderId="49" xfId="0" applyNumberFormat="1" applyFont="1" applyFill="1" applyBorder="1" applyAlignment="1">
      <alignment vertical="center" shrinkToFit="1"/>
    </xf>
    <xf numFmtId="0" fontId="6" fillId="33" borderId="50" xfId="0" applyFont="1" applyFill="1" applyBorder="1" applyAlignment="1">
      <alignment shrinkToFit="1"/>
    </xf>
    <xf numFmtId="0" fontId="6" fillId="33" borderId="0" xfId="0" applyNumberFormat="1" applyFont="1" applyFill="1" applyBorder="1" applyAlignment="1">
      <alignment horizontal="center" vertical="center" shrinkToFit="1"/>
    </xf>
    <xf numFmtId="0" fontId="6" fillId="33" borderId="19" xfId="0" applyNumberFormat="1" applyFont="1" applyFill="1" applyBorder="1" applyAlignment="1">
      <alignment vertical="center" shrinkToFit="1"/>
    </xf>
    <xf numFmtId="0" fontId="6" fillId="33" borderId="51" xfId="0" applyNumberFormat="1" applyFont="1" applyFill="1" applyBorder="1" applyAlignment="1">
      <alignment shrinkToFit="1"/>
    </xf>
    <xf numFmtId="0" fontId="6" fillId="33" borderId="22" xfId="0" applyNumberFormat="1" applyFont="1" applyFill="1" applyBorder="1" applyAlignment="1">
      <alignment shrinkToFit="1"/>
    </xf>
    <xf numFmtId="0" fontId="6" fillId="33" borderId="19" xfId="0" applyNumberFormat="1" applyFont="1" applyFill="1" applyBorder="1" applyAlignment="1">
      <alignment horizontal="center" vertical="center"/>
    </xf>
    <xf numFmtId="0" fontId="6" fillId="33" borderId="50" xfId="0" applyNumberFormat="1" applyFont="1" applyFill="1" applyBorder="1" applyAlignment="1">
      <alignment vertical="center"/>
    </xf>
    <xf numFmtId="0" fontId="6" fillId="0" borderId="49" xfId="0" applyNumberFormat="1" applyFont="1" applyFill="1" applyBorder="1" applyAlignment="1">
      <alignment horizontal="center" vertical="center" shrinkToFit="1"/>
    </xf>
    <xf numFmtId="0" fontId="6" fillId="0" borderId="52" xfId="0" applyNumberFormat="1" applyFont="1" applyFill="1" applyBorder="1" applyAlignment="1">
      <alignment horizontal="center" vertical="center" shrinkToFit="1"/>
    </xf>
    <xf numFmtId="0" fontId="5" fillId="0" borderId="53" xfId="0" applyNumberFormat="1" applyFont="1" applyFill="1" applyBorder="1" applyAlignment="1">
      <alignment/>
    </xf>
    <xf numFmtId="0" fontId="5" fillId="0" borderId="54" xfId="0" applyNumberFormat="1" applyFont="1" applyFill="1" applyBorder="1" applyAlignment="1">
      <alignment/>
    </xf>
    <xf numFmtId="0" fontId="5" fillId="0" borderId="49" xfId="0" applyNumberFormat="1" applyFont="1" applyFill="1" applyBorder="1" applyAlignment="1">
      <alignment horizontal="center" vertical="center"/>
    </xf>
    <xf numFmtId="0" fontId="5" fillId="0" borderId="55" xfId="0" applyNumberFormat="1" applyFont="1" applyFill="1" applyBorder="1" applyAlignment="1">
      <alignment horizontal="center" vertical="center"/>
    </xf>
    <xf numFmtId="0" fontId="6" fillId="0" borderId="55" xfId="0" applyNumberFormat="1" applyFont="1" applyFill="1" applyBorder="1" applyAlignment="1">
      <alignment horizontal="center" vertical="center"/>
    </xf>
    <xf numFmtId="178" fontId="6" fillId="33" borderId="56" xfId="0" applyNumberFormat="1" applyFont="1" applyFill="1" applyBorder="1" applyAlignment="1">
      <alignment vertical="center" shrinkToFit="1"/>
    </xf>
    <xf numFmtId="178" fontId="6" fillId="33" borderId="56" xfId="0" applyNumberFormat="1" applyFont="1" applyFill="1" applyBorder="1" applyAlignment="1">
      <alignment horizontal="distributed" vertical="center" shrinkToFit="1"/>
    </xf>
    <xf numFmtId="177" fontId="15" fillId="33" borderId="57" xfId="0" applyNumberFormat="1" applyFont="1" applyFill="1" applyBorder="1" applyAlignment="1">
      <alignment vertical="center"/>
    </xf>
    <xf numFmtId="177" fontId="15" fillId="33" borderId="58" xfId="0" applyNumberFormat="1" applyFont="1" applyFill="1" applyBorder="1" applyAlignment="1">
      <alignment vertical="center"/>
    </xf>
    <xf numFmtId="177" fontId="15" fillId="33" borderId="59" xfId="0" applyNumberFormat="1" applyFont="1" applyFill="1" applyBorder="1" applyAlignment="1">
      <alignment vertical="center"/>
    </xf>
    <xf numFmtId="177" fontId="15" fillId="33" borderId="60" xfId="0" applyNumberFormat="1" applyFont="1" applyFill="1" applyBorder="1" applyAlignment="1">
      <alignment vertical="center"/>
    </xf>
    <xf numFmtId="177" fontId="15" fillId="33" borderId="61" xfId="0" applyNumberFormat="1" applyFont="1" applyFill="1" applyBorder="1" applyAlignment="1">
      <alignment vertical="center"/>
    </xf>
    <xf numFmtId="177" fontId="15" fillId="33" borderId="62" xfId="0" applyNumberFormat="1" applyFont="1" applyFill="1" applyBorder="1" applyAlignment="1">
      <alignment vertical="center"/>
    </xf>
    <xf numFmtId="178" fontId="6" fillId="33" borderId="33" xfId="0" applyNumberFormat="1" applyFont="1" applyFill="1" applyBorder="1" applyAlignment="1">
      <alignment vertical="center" shrinkToFit="1"/>
    </xf>
    <xf numFmtId="178" fontId="6" fillId="33" borderId="33" xfId="0" applyNumberFormat="1" applyFont="1" applyFill="1" applyBorder="1" applyAlignment="1">
      <alignment horizontal="distributed" vertical="center" shrinkToFit="1"/>
    </xf>
    <xf numFmtId="178" fontId="6" fillId="33" borderId="63" xfId="0" applyNumberFormat="1" applyFont="1" applyFill="1" applyBorder="1" applyAlignment="1">
      <alignment vertical="center" shrinkToFit="1"/>
    </xf>
    <xf numFmtId="178" fontId="6" fillId="33" borderId="63" xfId="0" applyNumberFormat="1" applyFont="1" applyFill="1" applyBorder="1" applyAlignment="1">
      <alignment horizontal="distributed" vertical="center" shrinkToFit="1"/>
    </xf>
    <xf numFmtId="178" fontId="6" fillId="33" borderId="36" xfId="0" applyNumberFormat="1" applyFont="1" applyFill="1" applyBorder="1" applyAlignment="1">
      <alignment vertical="center" shrinkToFit="1"/>
    </xf>
    <xf numFmtId="178" fontId="6" fillId="33" borderId="36" xfId="0" applyNumberFormat="1" applyFont="1" applyFill="1" applyBorder="1" applyAlignment="1">
      <alignment horizontal="distributed" vertical="center" shrinkToFit="1"/>
    </xf>
    <xf numFmtId="178" fontId="6" fillId="33" borderId="64" xfId="0" applyNumberFormat="1" applyFont="1" applyFill="1" applyBorder="1" applyAlignment="1">
      <alignment vertical="center" shrinkToFit="1"/>
    </xf>
    <xf numFmtId="178" fontId="6" fillId="33" borderId="64" xfId="0" applyNumberFormat="1" applyFont="1" applyFill="1" applyBorder="1" applyAlignment="1">
      <alignment horizontal="distributed" vertical="center" shrinkToFit="1"/>
    </xf>
    <xf numFmtId="178" fontId="9" fillId="33" borderId="65" xfId="0" applyNumberFormat="1" applyFont="1" applyFill="1" applyBorder="1" applyAlignment="1">
      <alignment vertical="center" shrinkToFit="1"/>
    </xf>
    <xf numFmtId="178" fontId="9" fillId="33" borderId="66" xfId="0" applyNumberFormat="1" applyFont="1" applyFill="1" applyBorder="1" applyAlignment="1">
      <alignment vertical="center" shrinkToFit="1"/>
    </xf>
    <xf numFmtId="178" fontId="9" fillId="33" borderId="67" xfId="0" applyNumberFormat="1" applyFont="1" applyFill="1" applyBorder="1" applyAlignment="1">
      <alignment vertical="center" shrinkToFit="1"/>
    </xf>
    <xf numFmtId="178" fontId="9" fillId="33" borderId="68" xfId="0" applyNumberFormat="1" applyFont="1" applyFill="1" applyBorder="1" applyAlignment="1">
      <alignment vertical="center" shrinkToFit="1"/>
    </xf>
    <xf numFmtId="178" fontId="9" fillId="33" borderId="69" xfId="0" applyNumberFormat="1" applyFont="1" applyFill="1" applyBorder="1" applyAlignment="1">
      <alignment vertical="center" shrinkToFit="1"/>
    </xf>
    <xf numFmtId="0" fontId="6" fillId="0" borderId="22" xfId="0" applyNumberFormat="1" applyFont="1" applyFill="1" applyBorder="1" applyAlignment="1">
      <alignment horizontal="center" vertical="center" shrinkToFit="1"/>
    </xf>
    <xf numFmtId="0" fontId="6" fillId="0" borderId="70" xfId="0" applyNumberFormat="1" applyFont="1" applyFill="1" applyBorder="1" applyAlignment="1">
      <alignment horizontal="center" vertical="center" shrinkToFit="1"/>
    </xf>
    <xf numFmtId="0" fontId="10" fillId="33" borderId="61" xfId="0" applyNumberFormat="1" applyFont="1" applyFill="1" applyBorder="1" applyAlignment="1">
      <alignment horizontal="center" vertical="center" shrinkToFit="1"/>
    </xf>
    <xf numFmtId="0" fontId="10" fillId="33" borderId="71" xfId="0" applyNumberFormat="1" applyFont="1" applyFill="1" applyBorder="1" applyAlignment="1">
      <alignment horizontal="center" vertical="center" shrinkToFit="1"/>
    </xf>
    <xf numFmtId="0" fontId="10" fillId="33" borderId="72" xfId="0" applyNumberFormat="1" applyFont="1" applyFill="1" applyBorder="1" applyAlignment="1">
      <alignment horizontal="center" vertical="center" shrinkToFit="1"/>
    </xf>
    <xf numFmtId="0" fontId="10" fillId="33" borderId="73" xfId="0" applyNumberFormat="1" applyFont="1" applyFill="1" applyBorder="1" applyAlignment="1">
      <alignment horizontal="center" vertical="center" shrinkToFit="1"/>
    </xf>
    <xf numFmtId="0" fontId="10" fillId="33" borderId="74" xfId="0" applyNumberFormat="1" applyFont="1" applyFill="1" applyBorder="1" applyAlignment="1">
      <alignment horizontal="center" vertical="center" shrinkToFit="1"/>
    </xf>
    <xf numFmtId="177" fontId="15" fillId="33" borderId="75" xfId="73" applyNumberFormat="1" applyFont="1" applyFill="1" applyBorder="1" applyAlignment="1">
      <alignment horizontal="left" vertical="center" shrinkToFit="1"/>
      <protection/>
    </xf>
    <xf numFmtId="177" fontId="15" fillId="33" borderId="76" xfId="49" applyNumberFormat="1" applyFont="1" applyFill="1" applyBorder="1" applyAlignment="1">
      <alignment horizontal="right" vertical="center"/>
    </xf>
    <xf numFmtId="180" fontId="15" fillId="33" borderId="76" xfId="73" applyNumberFormat="1" applyFont="1" applyFill="1" applyBorder="1" applyAlignment="1">
      <alignment horizontal="right" vertical="center"/>
      <protection/>
    </xf>
    <xf numFmtId="177" fontId="15" fillId="33" borderId="37" xfId="49" applyNumberFormat="1" applyFont="1" applyFill="1" applyBorder="1" applyAlignment="1">
      <alignment horizontal="right" vertical="center"/>
    </xf>
    <xf numFmtId="180" fontId="15" fillId="33" borderId="36" xfId="73" applyNumberFormat="1" applyFont="1" applyFill="1" applyBorder="1" applyAlignment="1">
      <alignment horizontal="right" vertical="center"/>
      <protection/>
    </xf>
    <xf numFmtId="177" fontId="15" fillId="33" borderId="36" xfId="49" applyNumberFormat="1" applyFont="1" applyFill="1" applyBorder="1" applyAlignment="1">
      <alignment horizontal="right" vertical="center"/>
    </xf>
    <xf numFmtId="180" fontId="15" fillId="33" borderId="77" xfId="73" applyNumberFormat="1" applyFont="1" applyFill="1" applyBorder="1" applyAlignment="1">
      <alignment horizontal="right" vertical="center"/>
      <protection/>
    </xf>
    <xf numFmtId="177" fontId="15" fillId="33" borderId="78" xfId="49" applyNumberFormat="1" applyFont="1" applyFill="1" applyBorder="1" applyAlignment="1">
      <alignment horizontal="right" vertical="center"/>
    </xf>
    <xf numFmtId="180" fontId="15" fillId="33" borderId="35" xfId="73" applyNumberFormat="1" applyFont="1" applyFill="1" applyBorder="1" applyAlignment="1">
      <alignment horizontal="center" vertical="center"/>
      <protection/>
    </xf>
    <xf numFmtId="177" fontId="15" fillId="33" borderId="79" xfId="73" applyNumberFormat="1" applyFont="1" applyFill="1" applyBorder="1" applyAlignment="1">
      <alignment vertical="center"/>
      <protection/>
    </xf>
    <xf numFmtId="177" fontId="15" fillId="33" borderId="80" xfId="49" applyNumberFormat="1" applyFont="1" applyFill="1" applyBorder="1" applyAlignment="1">
      <alignment horizontal="right" vertical="center"/>
    </xf>
    <xf numFmtId="180" fontId="15" fillId="33" borderId="66" xfId="73" applyNumberFormat="1" applyFont="1" applyFill="1" applyBorder="1" applyAlignment="1">
      <alignment horizontal="right" vertical="center"/>
      <protection/>
    </xf>
    <xf numFmtId="180" fontId="15" fillId="33" borderId="80" xfId="73" applyNumberFormat="1" applyFont="1" applyFill="1" applyBorder="1" applyAlignment="1">
      <alignment horizontal="right" vertical="center"/>
      <protection/>
    </xf>
    <xf numFmtId="177" fontId="15" fillId="33" borderId="34" xfId="49" applyNumberFormat="1" applyFont="1" applyFill="1" applyBorder="1" applyAlignment="1">
      <alignment horizontal="right" vertical="center"/>
    </xf>
    <xf numFmtId="180" fontId="15" fillId="33" borderId="33" xfId="73" applyNumberFormat="1" applyFont="1" applyFill="1" applyBorder="1" applyAlignment="1">
      <alignment horizontal="right" vertical="center"/>
      <protection/>
    </xf>
    <xf numFmtId="177" fontId="15" fillId="33" borderId="33" xfId="49" applyNumberFormat="1" applyFont="1" applyFill="1" applyBorder="1" applyAlignment="1">
      <alignment horizontal="right" vertical="center"/>
    </xf>
    <xf numFmtId="180" fontId="15" fillId="33" borderId="81" xfId="73" applyNumberFormat="1" applyFont="1" applyFill="1" applyBorder="1" applyAlignment="1">
      <alignment horizontal="right" vertical="center"/>
      <protection/>
    </xf>
    <xf numFmtId="177" fontId="15" fillId="33" borderId="82" xfId="49" applyNumberFormat="1" applyFont="1" applyFill="1" applyBorder="1" applyAlignment="1">
      <alignment horizontal="right" vertical="center"/>
    </xf>
    <xf numFmtId="180" fontId="15" fillId="33" borderId="32" xfId="73" applyNumberFormat="1" applyFont="1" applyFill="1" applyBorder="1" applyAlignment="1">
      <alignment horizontal="right" vertical="center"/>
      <protection/>
    </xf>
    <xf numFmtId="177" fontId="15" fillId="33" borderId="83" xfId="73" applyNumberFormat="1" applyFont="1" applyFill="1" applyBorder="1" applyAlignment="1">
      <alignment vertical="center"/>
      <protection/>
    </xf>
    <xf numFmtId="177" fontId="15" fillId="33" borderId="84" xfId="49" applyNumberFormat="1" applyFont="1" applyFill="1" applyBorder="1" applyAlignment="1">
      <alignment horizontal="right" vertical="center"/>
    </xf>
    <xf numFmtId="180" fontId="15" fillId="33" borderId="85" xfId="73" applyNumberFormat="1" applyFont="1" applyFill="1" applyBorder="1" applyAlignment="1">
      <alignment horizontal="right" vertical="center"/>
      <protection/>
    </xf>
    <xf numFmtId="180" fontId="15" fillId="33" borderId="84" xfId="73" applyNumberFormat="1" applyFont="1" applyFill="1" applyBorder="1" applyAlignment="1">
      <alignment horizontal="right" vertical="center"/>
      <protection/>
    </xf>
    <xf numFmtId="177" fontId="15" fillId="33" borderId="86" xfId="49" applyNumberFormat="1" applyFont="1" applyFill="1" applyBorder="1" applyAlignment="1">
      <alignment horizontal="right" vertical="center"/>
    </xf>
    <xf numFmtId="180" fontId="15" fillId="33" borderId="64" xfId="73" applyNumberFormat="1" applyFont="1" applyFill="1" applyBorder="1" applyAlignment="1">
      <alignment horizontal="right" vertical="center"/>
      <protection/>
    </xf>
    <xf numFmtId="177" fontId="15" fillId="33" borderId="64" xfId="49" applyNumberFormat="1" applyFont="1" applyFill="1" applyBorder="1" applyAlignment="1">
      <alignment horizontal="right" vertical="center"/>
    </xf>
    <xf numFmtId="180" fontId="15" fillId="33" borderId="87" xfId="73" applyNumberFormat="1" applyFont="1" applyFill="1" applyBorder="1" applyAlignment="1">
      <alignment horizontal="right" vertical="center"/>
      <protection/>
    </xf>
    <xf numFmtId="177" fontId="15" fillId="33" borderId="88" xfId="49" applyNumberFormat="1" applyFont="1" applyFill="1" applyBorder="1" applyAlignment="1">
      <alignment horizontal="right" vertical="center"/>
    </xf>
    <xf numFmtId="177" fontId="15" fillId="33" borderId="75" xfId="73" applyNumberFormat="1" applyFont="1" applyFill="1" applyBorder="1" applyAlignment="1">
      <alignment vertical="center"/>
      <protection/>
    </xf>
    <xf numFmtId="180" fontId="15" fillId="33" borderId="68" xfId="73" applyNumberFormat="1" applyFont="1" applyFill="1" applyBorder="1" applyAlignment="1">
      <alignment horizontal="right" vertical="center"/>
      <protection/>
    </xf>
    <xf numFmtId="180" fontId="15" fillId="33" borderId="35" xfId="73" applyNumberFormat="1" applyFont="1" applyFill="1" applyBorder="1" applyAlignment="1">
      <alignment horizontal="right" vertical="center"/>
      <protection/>
    </xf>
    <xf numFmtId="180" fontId="15" fillId="33" borderId="69" xfId="73" applyNumberFormat="1" applyFont="1" applyFill="1" applyBorder="1" applyAlignment="1">
      <alignment horizontal="right" vertical="center"/>
      <protection/>
    </xf>
    <xf numFmtId="177" fontId="15" fillId="33" borderId="79" xfId="73" applyNumberFormat="1" applyFont="1" applyFill="1" applyBorder="1" applyAlignment="1">
      <alignment vertical="center" shrinkToFit="1"/>
      <protection/>
    </xf>
    <xf numFmtId="177" fontId="15" fillId="33" borderId="81" xfId="49" applyNumberFormat="1" applyFont="1" applyFill="1" applyBorder="1" applyAlignment="1">
      <alignment horizontal="right" vertical="center"/>
    </xf>
    <xf numFmtId="177" fontId="15" fillId="33" borderId="84" xfId="73" applyNumberFormat="1" applyFont="1" applyFill="1" applyBorder="1" applyAlignment="1">
      <alignment horizontal="right" vertical="center"/>
      <protection/>
    </xf>
    <xf numFmtId="177" fontId="15" fillId="33" borderId="87" xfId="49" applyNumberFormat="1" applyFont="1" applyFill="1" applyBorder="1" applyAlignment="1">
      <alignment horizontal="right" vertical="center"/>
    </xf>
    <xf numFmtId="177" fontId="15" fillId="33" borderId="76" xfId="73" applyNumberFormat="1" applyFont="1" applyFill="1" applyBorder="1" applyAlignment="1">
      <alignment horizontal="right" vertical="center"/>
      <protection/>
    </xf>
    <xf numFmtId="177" fontId="15" fillId="33" borderId="77" xfId="49" applyNumberFormat="1" applyFont="1" applyFill="1" applyBorder="1" applyAlignment="1">
      <alignment horizontal="right" vertical="center"/>
    </xf>
    <xf numFmtId="177" fontId="15" fillId="33" borderId="80" xfId="73" applyNumberFormat="1" applyFont="1" applyFill="1" applyBorder="1" applyAlignment="1">
      <alignment horizontal="right" vertical="center"/>
      <protection/>
    </xf>
    <xf numFmtId="180" fontId="15" fillId="33" borderId="34" xfId="73" applyNumberFormat="1" applyFont="1" applyFill="1" applyBorder="1" applyAlignment="1">
      <alignment horizontal="right" vertical="center"/>
      <protection/>
    </xf>
    <xf numFmtId="177" fontId="15" fillId="33" borderId="34" xfId="73" applyNumberFormat="1" applyFont="1" applyFill="1" applyBorder="1" applyAlignment="1">
      <alignment horizontal="right" vertical="center"/>
      <protection/>
    </xf>
    <xf numFmtId="177" fontId="15" fillId="33" borderId="71" xfId="73" applyNumberFormat="1" applyFont="1" applyFill="1" applyBorder="1" applyAlignment="1">
      <alignment horizontal="right" vertical="center"/>
      <protection/>
    </xf>
    <xf numFmtId="182" fontId="15" fillId="33" borderId="32" xfId="73" applyNumberFormat="1" applyFont="1" applyFill="1" applyBorder="1" applyAlignment="1">
      <alignment horizontal="center" vertical="center"/>
      <protection/>
    </xf>
    <xf numFmtId="185" fontId="15" fillId="33" borderId="85" xfId="73" applyNumberFormat="1" applyFont="1" applyFill="1" applyBorder="1" applyAlignment="1">
      <alignment horizontal="right" vertical="center"/>
      <protection/>
    </xf>
    <xf numFmtId="177" fontId="15" fillId="33" borderId="64" xfId="73" applyNumberFormat="1" applyFont="1" applyFill="1" applyBorder="1" applyAlignment="1">
      <alignment horizontal="right" vertical="center"/>
      <protection/>
    </xf>
    <xf numFmtId="180" fontId="15" fillId="33" borderId="86" xfId="73" applyNumberFormat="1" applyFont="1" applyFill="1" applyBorder="1" applyAlignment="1">
      <alignment horizontal="right" vertical="center"/>
      <protection/>
    </xf>
    <xf numFmtId="177" fontId="15" fillId="33" borderId="88" xfId="73" applyNumberFormat="1" applyFont="1" applyFill="1" applyBorder="1" applyAlignment="1">
      <alignment horizontal="right" vertical="center"/>
      <protection/>
    </xf>
    <xf numFmtId="182" fontId="15" fillId="33" borderId="85" xfId="73" applyNumberFormat="1" applyFont="1" applyFill="1" applyBorder="1" applyAlignment="1">
      <alignment horizontal="center" vertical="center"/>
      <protection/>
    </xf>
    <xf numFmtId="182" fontId="15" fillId="33" borderId="35" xfId="73" applyNumberFormat="1" applyFont="1" applyFill="1" applyBorder="1" applyAlignment="1">
      <alignment horizontal="center" vertical="center"/>
      <protection/>
    </xf>
    <xf numFmtId="177" fontId="15" fillId="33" borderId="36" xfId="73" applyNumberFormat="1" applyFont="1" applyFill="1" applyBorder="1" applyAlignment="1">
      <alignment horizontal="right" vertical="center"/>
      <protection/>
    </xf>
    <xf numFmtId="180" fontId="15" fillId="33" borderId="37" xfId="73" applyNumberFormat="1" applyFont="1" applyFill="1" applyBorder="1" applyAlignment="1">
      <alignment horizontal="right" vertical="center"/>
      <protection/>
    </xf>
    <xf numFmtId="177" fontId="15" fillId="33" borderId="78" xfId="73" applyNumberFormat="1" applyFont="1" applyFill="1" applyBorder="1" applyAlignment="1">
      <alignment horizontal="right" vertical="center"/>
      <protection/>
    </xf>
    <xf numFmtId="185" fontId="15" fillId="33" borderId="32" xfId="73" applyNumberFormat="1" applyFont="1" applyFill="1" applyBorder="1" applyAlignment="1">
      <alignment horizontal="right" vertical="center"/>
      <protection/>
    </xf>
    <xf numFmtId="177" fontId="15" fillId="33" borderId="33" xfId="73" applyNumberFormat="1" applyFont="1" applyFill="1" applyBorder="1" applyAlignment="1">
      <alignment horizontal="right" vertical="center"/>
      <protection/>
    </xf>
    <xf numFmtId="177" fontId="15" fillId="33" borderId="82" xfId="73" applyNumberFormat="1" applyFont="1" applyFill="1" applyBorder="1" applyAlignment="1">
      <alignment horizontal="right" vertical="center"/>
      <protection/>
    </xf>
    <xf numFmtId="177" fontId="15" fillId="33" borderId="89" xfId="73" applyNumberFormat="1" applyFont="1" applyFill="1" applyBorder="1" applyAlignment="1">
      <alignment vertical="center"/>
      <protection/>
    </xf>
    <xf numFmtId="177" fontId="15" fillId="33" borderId="90" xfId="73" applyNumberFormat="1" applyFont="1" applyFill="1" applyBorder="1" applyAlignment="1">
      <alignment horizontal="right" vertical="center"/>
      <protection/>
    </xf>
    <xf numFmtId="185" fontId="15" fillId="33" borderId="91" xfId="73" applyNumberFormat="1" applyFont="1" applyFill="1" applyBorder="1" applyAlignment="1">
      <alignment horizontal="right" vertical="center"/>
      <protection/>
    </xf>
    <xf numFmtId="177" fontId="15" fillId="33" borderId="92" xfId="73" applyNumberFormat="1" applyFont="1" applyFill="1" applyBorder="1" applyAlignment="1">
      <alignment horizontal="right" vertical="center"/>
      <protection/>
    </xf>
    <xf numFmtId="180" fontId="15" fillId="33" borderId="93" xfId="73" applyNumberFormat="1" applyFont="1" applyFill="1" applyBorder="1" applyAlignment="1">
      <alignment horizontal="right" vertical="center"/>
      <protection/>
    </xf>
    <xf numFmtId="180" fontId="15" fillId="33" borderId="94" xfId="73" applyNumberFormat="1" applyFont="1" applyFill="1" applyBorder="1" applyAlignment="1">
      <alignment horizontal="right" vertical="center"/>
      <protection/>
    </xf>
    <xf numFmtId="177" fontId="15" fillId="33" borderId="95" xfId="73" applyNumberFormat="1" applyFont="1" applyFill="1" applyBorder="1" applyAlignment="1">
      <alignment horizontal="right" vertical="center"/>
      <protection/>
    </xf>
    <xf numFmtId="177" fontId="6" fillId="33" borderId="33" xfId="0" applyNumberFormat="1" applyFont="1" applyFill="1" applyBorder="1" applyAlignment="1">
      <alignment vertical="center" shrinkToFit="1"/>
    </xf>
    <xf numFmtId="177" fontId="6" fillId="33" borderId="33" xfId="0" applyNumberFormat="1" applyFont="1" applyFill="1" applyBorder="1" applyAlignment="1">
      <alignment horizontal="distributed" vertical="center" shrinkToFit="1"/>
    </xf>
    <xf numFmtId="177" fontId="6" fillId="33" borderId="66" xfId="0" applyNumberFormat="1" applyFont="1" applyFill="1" applyBorder="1" applyAlignment="1">
      <alignment horizontal="distributed" vertical="center"/>
    </xf>
    <xf numFmtId="0" fontId="10" fillId="0" borderId="71" xfId="0" applyNumberFormat="1" applyFont="1" applyFill="1" applyBorder="1" applyAlignment="1">
      <alignment horizontal="center" vertical="center" shrinkToFit="1"/>
    </xf>
    <xf numFmtId="177" fontId="6" fillId="0" borderId="33" xfId="0" applyNumberFormat="1" applyFont="1" applyFill="1" applyBorder="1" applyAlignment="1">
      <alignment vertical="center" shrinkToFit="1"/>
    </xf>
    <xf numFmtId="177" fontId="6" fillId="0" borderId="33" xfId="0" applyNumberFormat="1" applyFont="1" applyFill="1" applyBorder="1" applyAlignment="1">
      <alignment horizontal="distributed" vertical="center" shrinkToFit="1"/>
    </xf>
    <xf numFmtId="177" fontId="6" fillId="0" borderId="66" xfId="0" applyNumberFormat="1" applyFont="1" applyFill="1" applyBorder="1" applyAlignment="1">
      <alignment horizontal="distributed" vertical="center"/>
    </xf>
    <xf numFmtId="0" fontId="10" fillId="33" borderId="96" xfId="0" applyNumberFormat="1" applyFont="1" applyFill="1" applyBorder="1" applyAlignment="1">
      <alignment horizontal="center" vertical="center" shrinkToFit="1"/>
    </xf>
    <xf numFmtId="177" fontId="6" fillId="33" borderId="97" xfId="0" applyNumberFormat="1" applyFont="1" applyFill="1" applyBorder="1" applyAlignment="1">
      <alignment vertical="center" shrinkToFit="1"/>
    </xf>
    <xf numFmtId="177" fontId="6" fillId="33" borderId="97" xfId="0" applyNumberFormat="1" applyFont="1" applyFill="1" applyBorder="1" applyAlignment="1">
      <alignment horizontal="distributed" vertical="center" shrinkToFit="1"/>
    </xf>
    <xf numFmtId="177" fontId="6" fillId="33" borderId="98" xfId="0" applyNumberFormat="1" applyFont="1" applyFill="1" applyBorder="1" applyAlignment="1">
      <alignment horizontal="distributed" vertical="center"/>
    </xf>
    <xf numFmtId="0" fontId="10" fillId="33" borderId="99" xfId="0" applyNumberFormat="1" applyFont="1" applyFill="1" applyBorder="1" applyAlignment="1">
      <alignment horizontal="center" vertical="center" shrinkToFit="1"/>
    </xf>
    <xf numFmtId="177" fontId="6" fillId="33" borderId="92" xfId="0" applyNumberFormat="1" applyFont="1" applyFill="1" applyBorder="1" applyAlignment="1">
      <alignment vertical="center" shrinkToFit="1"/>
    </xf>
    <xf numFmtId="177" fontId="6" fillId="33" borderId="92" xfId="0" applyNumberFormat="1" applyFont="1" applyFill="1" applyBorder="1" applyAlignment="1">
      <alignment horizontal="distributed" vertical="center" shrinkToFit="1"/>
    </xf>
    <xf numFmtId="177" fontId="6" fillId="33" borderId="100" xfId="0" applyNumberFormat="1" applyFont="1" applyFill="1" applyBorder="1" applyAlignment="1">
      <alignment horizontal="distributed" vertical="center"/>
    </xf>
    <xf numFmtId="177" fontId="6" fillId="33" borderId="63" xfId="0" applyNumberFormat="1" applyFont="1" applyFill="1" applyBorder="1" applyAlignment="1">
      <alignment vertical="center" shrinkToFit="1"/>
    </xf>
    <xf numFmtId="177" fontId="6" fillId="33" borderId="63" xfId="0" applyNumberFormat="1" applyFont="1" applyFill="1" applyBorder="1" applyAlignment="1">
      <alignment horizontal="distributed" vertical="center" shrinkToFit="1"/>
    </xf>
    <xf numFmtId="177" fontId="6" fillId="33" borderId="67" xfId="0" applyNumberFormat="1" applyFont="1" applyFill="1" applyBorder="1" applyAlignment="1">
      <alignment horizontal="distributed" vertical="center"/>
    </xf>
    <xf numFmtId="177" fontId="16" fillId="33" borderId="0" xfId="0" applyNumberFormat="1" applyFont="1" applyFill="1" applyAlignment="1">
      <alignment vertical="center"/>
    </xf>
    <xf numFmtId="177" fontId="16" fillId="33" borderId="0" xfId="0" applyNumberFormat="1" applyFont="1" applyFill="1" applyBorder="1" applyAlignment="1">
      <alignment vertical="center"/>
    </xf>
    <xf numFmtId="177" fontId="6" fillId="33" borderId="101" xfId="0" applyNumberFormat="1" applyFont="1" applyFill="1" applyBorder="1" applyAlignment="1">
      <alignment horizontal="center" vertical="center"/>
    </xf>
    <xf numFmtId="177" fontId="6" fillId="33" borderId="78" xfId="0" applyNumberFormat="1" applyFont="1" applyFill="1" applyBorder="1" applyAlignment="1">
      <alignment horizontal="center" vertical="center"/>
    </xf>
    <xf numFmtId="177" fontId="6" fillId="33" borderId="88" xfId="0" applyNumberFormat="1" applyFont="1" applyFill="1" applyBorder="1" applyAlignment="1">
      <alignment horizontal="center" vertical="center"/>
    </xf>
    <xf numFmtId="177" fontId="10" fillId="33" borderId="85" xfId="0" applyNumberFormat="1" applyFont="1" applyFill="1" applyBorder="1" applyAlignment="1">
      <alignment vertical="center"/>
    </xf>
    <xf numFmtId="177" fontId="10" fillId="33" borderId="64" xfId="0" applyNumberFormat="1" applyFont="1" applyFill="1" applyBorder="1" applyAlignment="1">
      <alignment vertical="center"/>
    </xf>
    <xf numFmtId="177" fontId="10" fillId="33" borderId="86" xfId="0" applyNumberFormat="1" applyFont="1" applyFill="1" applyBorder="1" applyAlignment="1">
      <alignment vertical="center"/>
    </xf>
    <xf numFmtId="177" fontId="10" fillId="33" borderId="77" xfId="0" applyNumberFormat="1" applyFont="1" applyFill="1" applyBorder="1" applyAlignment="1">
      <alignment vertical="center"/>
    </xf>
    <xf numFmtId="177" fontId="10" fillId="33" borderId="87" xfId="0" applyNumberFormat="1" applyFont="1" applyFill="1" applyBorder="1" applyAlignment="1">
      <alignment vertical="center"/>
    </xf>
    <xf numFmtId="177" fontId="6" fillId="33" borderId="95" xfId="0" applyNumberFormat="1" applyFont="1" applyFill="1" applyBorder="1" applyAlignment="1">
      <alignment horizontal="center" vertical="center"/>
    </xf>
    <xf numFmtId="0" fontId="4" fillId="33" borderId="102" xfId="0" applyNumberFormat="1" applyFont="1" applyFill="1" applyBorder="1" applyAlignment="1">
      <alignment horizontal="center" vertical="center" shrinkToFit="1"/>
    </xf>
    <xf numFmtId="0" fontId="4" fillId="33" borderId="103" xfId="0" applyNumberFormat="1" applyFont="1" applyFill="1" applyBorder="1" applyAlignment="1">
      <alignment horizontal="center" vertical="center" shrinkToFit="1"/>
    </xf>
    <xf numFmtId="0" fontId="6" fillId="0" borderId="35" xfId="0" applyNumberFormat="1" applyFont="1" applyFill="1" applyBorder="1" applyAlignment="1">
      <alignment horizontal="center" vertical="center"/>
    </xf>
    <xf numFmtId="0" fontId="6" fillId="0" borderId="104" xfId="0" applyNumberFormat="1" applyFont="1" applyFill="1" applyBorder="1" applyAlignment="1">
      <alignment horizontal="center" vertical="center"/>
    </xf>
    <xf numFmtId="0" fontId="6" fillId="0" borderId="62" xfId="0" applyNumberFormat="1" applyFont="1" applyFill="1" applyBorder="1" applyAlignment="1">
      <alignment horizontal="center" vertical="center"/>
    </xf>
    <xf numFmtId="0" fontId="6" fillId="0" borderId="85" xfId="0" applyNumberFormat="1" applyFont="1" applyFill="1" applyBorder="1" applyAlignment="1">
      <alignment horizontal="center" vertical="center"/>
    </xf>
    <xf numFmtId="0" fontId="6" fillId="0" borderId="105" xfId="0" applyNumberFormat="1" applyFont="1" applyFill="1" applyBorder="1" applyAlignment="1">
      <alignment horizontal="center" vertical="center"/>
    </xf>
    <xf numFmtId="0" fontId="6" fillId="0" borderId="91" xfId="0" applyNumberFormat="1" applyFont="1" applyFill="1" applyBorder="1" applyAlignment="1">
      <alignment horizontal="center" vertical="center"/>
    </xf>
    <xf numFmtId="0" fontId="6" fillId="0" borderId="106" xfId="0" applyNumberFormat="1" applyFont="1" applyFill="1" applyBorder="1" applyAlignment="1">
      <alignment horizontal="center" vertical="center" shrinkToFit="1"/>
    </xf>
    <xf numFmtId="0" fontId="6" fillId="0" borderId="107" xfId="0" applyNumberFormat="1" applyFont="1" applyFill="1" applyBorder="1" applyAlignment="1">
      <alignment horizontal="center" vertical="center" shrinkToFit="1"/>
    </xf>
    <xf numFmtId="0" fontId="14" fillId="0" borderId="29" xfId="0" applyNumberFormat="1" applyFont="1" applyFill="1" applyBorder="1" applyAlignment="1">
      <alignment/>
    </xf>
    <xf numFmtId="0" fontId="14" fillId="0" borderId="13" xfId="0" applyNumberFormat="1" applyFont="1" applyFill="1" applyBorder="1" applyAlignment="1">
      <alignment/>
    </xf>
    <xf numFmtId="0" fontId="14" fillId="0" borderId="20" xfId="0" applyNumberFormat="1" applyFont="1" applyFill="1" applyBorder="1" applyAlignment="1">
      <alignment/>
    </xf>
    <xf numFmtId="0" fontId="14" fillId="0" borderId="54" xfId="0" applyNumberFormat="1" applyFont="1" applyFill="1" applyBorder="1" applyAlignment="1">
      <alignment/>
    </xf>
    <xf numFmtId="0" fontId="6" fillId="0" borderId="19" xfId="0" applyNumberFormat="1" applyFont="1" applyFill="1" applyBorder="1" applyAlignment="1">
      <alignment horizontal="center" vertical="center" shrinkToFit="1"/>
    </xf>
    <xf numFmtId="0" fontId="6" fillId="0" borderId="12" xfId="0" applyNumberFormat="1" applyFont="1" applyFill="1" applyBorder="1" applyAlignment="1">
      <alignment horizontal="center" vertical="center" shrinkToFit="1"/>
    </xf>
    <xf numFmtId="0" fontId="6" fillId="0" borderId="108" xfId="0" applyNumberFormat="1" applyFont="1" applyFill="1" applyBorder="1" applyAlignment="1">
      <alignment horizontal="center" vertical="center" shrinkToFit="1"/>
    </xf>
    <xf numFmtId="0" fontId="6" fillId="0" borderId="109" xfId="0" applyNumberFormat="1" applyFont="1" applyFill="1" applyBorder="1" applyAlignment="1">
      <alignment horizontal="center" vertical="center" shrinkToFit="1"/>
    </xf>
    <xf numFmtId="0" fontId="14" fillId="0" borderId="27" xfId="0" applyNumberFormat="1" applyFont="1" applyFill="1" applyBorder="1" applyAlignment="1">
      <alignment/>
    </xf>
    <xf numFmtId="0" fontId="14" fillId="0" borderId="53" xfId="0" applyNumberFormat="1" applyFont="1" applyFill="1" applyBorder="1" applyAlignment="1">
      <alignment/>
    </xf>
    <xf numFmtId="177" fontId="5" fillId="33" borderId="35" xfId="0" applyNumberFormat="1" applyFont="1" applyFill="1" applyBorder="1" applyAlignment="1">
      <alignment horizontal="center" vertical="center" shrinkToFit="1"/>
    </xf>
    <xf numFmtId="177" fontId="5" fillId="33" borderId="105" xfId="0" applyNumberFormat="1" applyFont="1" applyFill="1" applyBorder="1" applyAlignment="1">
      <alignment horizontal="center" vertical="center" shrinkToFit="1"/>
    </xf>
    <xf numFmtId="177" fontId="5" fillId="33" borderId="91" xfId="0" applyNumberFormat="1" applyFont="1" applyFill="1" applyBorder="1" applyAlignment="1">
      <alignment horizontal="center" vertical="center" shrinkToFit="1"/>
    </xf>
    <xf numFmtId="177" fontId="5" fillId="33" borderId="104" xfId="0" applyNumberFormat="1" applyFont="1" applyFill="1" applyBorder="1" applyAlignment="1">
      <alignment horizontal="center" vertical="center" shrinkToFit="1"/>
    </xf>
    <xf numFmtId="177" fontId="5" fillId="33" borderId="85" xfId="0" applyNumberFormat="1" applyFont="1" applyFill="1" applyBorder="1" applyAlignment="1">
      <alignment horizontal="center" vertical="center" shrinkToFit="1"/>
    </xf>
    <xf numFmtId="0" fontId="6" fillId="0" borderId="89" xfId="0" applyNumberFormat="1" applyFont="1" applyFill="1" applyBorder="1" applyAlignment="1">
      <alignment horizontal="center" vertical="center"/>
    </xf>
    <xf numFmtId="0" fontId="6" fillId="0" borderId="79" xfId="0" applyNumberFormat="1" applyFont="1" applyFill="1" applyBorder="1" applyAlignment="1">
      <alignment horizontal="center" vertical="center"/>
    </xf>
    <xf numFmtId="0" fontId="6" fillId="0" borderId="110" xfId="0" applyNumberFormat="1" applyFont="1" applyFill="1" applyBorder="1" applyAlignment="1">
      <alignment horizontal="center" vertical="center"/>
    </xf>
    <xf numFmtId="0" fontId="5" fillId="0" borderId="89" xfId="0" applyNumberFormat="1" applyFont="1" applyFill="1" applyBorder="1" applyAlignment="1">
      <alignment horizontal="center" vertical="center"/>
    </xf>
    <xf numFmtId="0" fontId="5" fillId="0" borderId="79" xfId="0" applyNumberFormat="1" applyFont="1" applyFill="1" applyBorder="1" applyAlignment="1">
      <alignment horizontal="center" vertical="center"/>
    </xf>
    <xf numFmtId="0" fontId="5" fillId="0" borderId="110" xfId="0" applyNumberFormat="1" applyFont="1" applyFill="1" applyBorder="1" applyAlignment="1">
      <alignment horizontal="center" vertical="center"/>
    </xf>
    <xf numFmtId="0" fontId="5" fillId="0" borderId="54" xfId="0" applyNumberFormat="1" applyFont="1" applyFill="1" applyBorder="1" applyAlignment="1">
      <alignment horizontal="center" vertical="center"/>
    </xf>
    <xf numFmtId="0" fontId="5" fillId="0" borderId="111" xfId="0" applyNumberFormat="1" applyFont="1" applyFill="1" applyBorder="1" applyAlignment="1">
      <alignment horizontal="center" vertical="center"/>
    </xf>
    <xf numFmtId="0" fontId="17" fillId="0" borderId="82" xfId="0" applyNumberFormat="1" applyFont="1" applyFill="1" applyBorder="1" applyAlignment="1">
      <alignment horizontal="center" vertical="center" shrinkToFit="1"/>
    </xf>
    <xf numFmtId="177" fontId="5" fillId="0" borderId="33" xfId="0" applyNumberFormat="1" applyFont="1" applyFill="1" applyBorder="1" applyAlignment="1">
      <alignment horizontal="distributed" vertical="center" shrinkToFit="1"/>
    </xf>
    <xf numFmtId="177" fontId="6" fillId="0" borderId="66" xfId="0" applyNumberFormat="1" applyFont="1" applyFill="1" applyBorder="1" applyAlignment="1">
      <alignment vertical="center" shrinkToFit="1"/>
    </xf>
    <xf numFmtId="0" fontId="17" fillId="0" borderId="112" xfId="0" applyNumberFormat="1" applyFont="1" applyFill="1" applyBorder="1" applyAlignment="1">
      <alignment horizontal="center" vertical="center" shrinkToFit="1"/>
    </xf>
    <xf numFmtId="177" fontId="5" fillId="0" borderId="63" xfId="0" applyNumberFormat="1" applyFont="1" applyFill="1" applyBorder="1" applyAlignment="1">
      <alignment horizontal="distributed" vertical="center" shrinkToFit="1"/>
    </xf>
    <xf numFmtId="177" fontId="6" fillId="0" borderId="67" xfId="0" applyNumberFormat="1" applyFont="1" applyFill="1" applyBorder="1" applyAlignment="1">
      <alignment vertical="center" shrinkToFit="1"/>
    </xf>
    <xf numFmtId="0" fontId="17" fillId="0" borderId="61" xfId="0" applyNumberFormat="1" applyFont="1" applyFill="1" applyBorder="1" applyAlignment="1">
      <alignment horizontal="center" vertical="center" shrinkToFit="1"/>
    </xf>
    <xf numFmtId="177" fontId="5" fillId="0" borderId="56" xfId="0" applyNumberFormat="1" applyFont="1" applyFill="1" applyBorder="1" applyAlignment="1">
      <alignment vertical="center" shrinkToFit="1"/>
    </xf>
    <xf numFmtId="177" fontId="5" fillId="0" borderId="56" xfId="0" applyNumberFormat="1" applyFont="1" applyFill="1" applyBorder="1" applyAlignment="1">
      <alignment horizontal="distributed" vertical="center" shrinkToFit="1"/>
    </xf>
    <xf numFmtId="177" fontId="6" fillId="0" borderId="65" xfId="0" applyNumberFormat="1" applyFont="1" applyFill="1" applyBorder="1" applyAlignment="1">
      <alignment vertical="center" shrinkToFit="1"/>
    </xf>
    <xf numFmtId="0" fontId="17" fillId="0" borderId="71" xfId="0" applyNumberFormat="1" applyFont="1" applyFill="1" applyBorder="1" applyAlignment="1">
      <alignment horizontal="center" vertical="center" shrinkToFit="1"/>
    </xf>
    <xf numFmtId="177" fontId="5" fillId="0" borderId="33" xfId="0" applyNumberFormat="1" applyFont="1" applyFill="1" applyBorder="1" applyAlignment="1">
      <alignment vertical="center" shrinkToFit="1"/>
    </xf>
    <xf numFmtId="0" fontId="17" fillId="0" borderId="74" xfId="0" applyNumberFormat="1" applyFont="1" applyFill="1" applyBorder="1" applyAlignment="1">
      <alignment horizontal="center" vertical="center" shrinkToFit="1"/>
    </xf>
    <xf numFmtId="177" fontId="5" fillId="0" borderId="63" xfId="0" applyNumberFormat="1" applyFont="1" applyFill="1" applyBorder="1" applyAlignment="1">
      <alignment vertical="center" shrinkToFit="1"/>
    </xf>
    <xf numFmtId="0" fontId="17" fillId="0" borderId="78" xfId="0" applyNumberFormat="1" applyFont="1" applyFill="1" applyBorder="1" applyAlignment="1">
      <alignment horizontal="center" vertical="center" shrinkToFit="1"/>
    </xf>
    <xf numFmtId="177" fontId="5" fillId="0" borderId="36" xfId="0" applyNumberFormat="1" applyFont="1" applyFill="1" applyBorder="1" applyAlignment="1">
      <alignment horizontal="distributed" vertical="center" shrinkToFit="1"/>
    </xf>
    <xf numFmtId="177" fontId="6" fillId="0" borderId="68" xfId="0" applyNumberFormat="1" applyFont="1" applyFill="1" applyBorder="1" applyAlignment="1">
      <alignment vertical="center" shrinkToFit="1"/>
    </xf>
    <xf numFmtId="0" fontId="5" fillId="0" borderId="81" xfId="0" applyNumberFormat="1" applyFont="1" applyFill="1" applyBorder="1" applyAlignment="1">
      <alignment horizontal="center" vertical="center" shrinkToFit="1"/>
    </xf>
    <xf numFmtId="0" fontId="5" fillId="0" borderId="113" xfId="0" applyNumberFormat="1" applyFont="1" applyFill="1" applyBorder="1" applyAlignment="1">
      <alignment horizontal="center" vertical="center" shrinkToFit="1"/>
    </xf>
    <xf numFmtId="0" fontId="5" fillId="0" borderId="77" xfId="0" applyNumberFormat="1" applyFont="1" applyFill="1" applyBorder="1" applyAlignment="1">
      <alignment horizontal="center" vertical="center" shrinkToFit="1"/>
    </xf>
    <xf numFmtId="0" fontId="17" fillId="0" borderId="88" xfId="0" applyNumberFormat="1" applyFont="1" applyFill="1" applyBorder="1" applyAlignment="1">
      <alignment horizontal="center" vertical="center" shrinkToFit="1"/>
    </xf>
    <xf numFmtId="0" fontId="5" fillId="0" borderId="87" xfId="0" applyNumberFormat="1" applyFont="1" applyFill="1" applyBorder="1" applyAlignment="1">
      <alignment horizontal="center" vertical="center" shrinkToFit="1"/>
    </xf>
    <xf numFmtId="177" fontId="5" fillId="0" borderId="64" xfId="0" applyNumberFormat="1" applyFont="1" applyFill="1" applyBorder="1" applyAlignment="1">
      <alignment horizontal="distributed" vertical="center" shrinkToFit="1"/>
    </xf>
    <xf numFmtId="177" fontId="6" fillId="0" borderId="69" xfId="0" applyNumberFormat="1" applyFont="1" applyFill="1" applyBorder="1" applyAlignment="1">
      <alignment vertical="center" shrinkToFit="1"/>
    </xf>
    <xf numFmtId="0" fontId="17" fillId="0" borderId="73" xfId="0" applyNumberFormat="1" applyFont="1" applyFill="1" applyBorder="1" applyAlignment="1">
      <alignment horizontal="center" vertical="center" shrinkToFit="1"/>
    </xf>
    <xf numFmtId="177" fontId="5" fillId="0" borderId="36" xfId="0" applyNumberFormat="1" applyFont="1" applyFill="1" applyBorder="1" applyAlignment="1">
      <alignment vertical="center" shrinkToFit="1"/>
    </xf>
    <xf numFmtId="0" fontId="17" fillId="0" borderId="72" xfId="0" applyNumberFormat="1" applyFont="1" applyFill="1" applyBorder="1" applyAlignment="1">
      <alignment horizontal="center" vertical="center" shrinkToFit="1"/>
    </xf>
    <xf numFmtId="177" fontId="5" fillId="0" borderId="64" xfId="0" applyNumberFormat="1" applyFont="1" applyFill="1" applyBorder="1" applyAlignment="1">
      <alignment vertical="center" shrinkToFit="1"/>
    </xf>
    <xf numFmtId="177" fontId="6" fillId="33" borderId="13" xfId="0" applyNumberFormat="1" applyFont="1" applyFill="1" applyBorder="1" applyAlignment="1">
      <alignment/>
    </xf>
    <xf numFmtId="177" fontId="15" fillId="33" borderId="50" xfId="73" applyNumberFormat="1" applyFont="1" applyFill="1" applyBorder="1" applyAlignment="1">
      <alignment vertical="center"/>
      <protection/>
    </xf>
    <xf numFmtId="177" fontId="15" fillId="33" borderId="30" xfId="73" applyNumberFormat="1" applyFont="1" applyFill="1" applyBorder="1" applyAlignment="1">
      <alignment horizontal="right" vertical="center"/>
      <protection/>
    </xf>
    <xf numFmtId="185" fontId="15" fillId="33" borderId="26" xfId="73" applyNumberFormat="1" applyFont="1" applyFill="1" applyBorder="1" applyAlignment="1">
      <alignment horizontal="right" vertical="center"/>
      <protection/>
    </xf>
    <xf numFmtId="177" fontId="15" fillId="33" borderId="0" xfId="73" applyNumberFormat="1" applyFont="1" applyFill="1" applyBorder="1" applyAlignment="1">
      <alignment horizontal="right" vertical="center"/>
      <protection/>
    </xf>
    <xf numFmtId="180" fontId="15" fillId="33" borderId="12" xfId="73" applyNumberFormat="1" applyFont="1" applyFill="1" applyBorder="1" applyAlignment="1">
      <alignment horizontal="right" vertical="center"/>
      <protection/>
    </xf>
    <xf numFmtId="180" fontId="15" fillId="33" borderId="18" xfId="73" applyNumberFormat="1" applyFont="1" applyFill="1" applyBorder="1" applyAlignment="1">
      <alignment horizontal="right" vertical="center"/>
      <protection/>
    </xf>
    <xf numFmtId="177" fontId="15" fillId="33" borderId="51" xfId="73" applyNumberFormat="1" applyFont="1" applyFill="1" applyBorder="1" applyAlignment="1">
      <alignment horizontal="right" vertical="center"/>
      <protection/>
    </xf>
    <xf numFmtId="0" fontId="6" fillId="0" borderId="13" xfId="0" applyNumberFormat="1" applyFont="1" applyFill="1" applyBorder="1" applyAlignment="1">
      <alignment vertical="center"/>
    </xf>
    <xf numFmtId="0" fontId="6" fillId="0" borderId="13" xfId="0" applyNumberFormat="1" applyFont="1" applyFill="1" applyBorder="1" applyAlignment="1">
      <alignment vertical="center" wrapText="1"/>
    </xf>
    <xf numFmtId="0" fontId="6" fillId="0" borderId="53" xfId="0" applyNumberFormat="1" applyFont="1" applyFill="1" applyBorder="1" applyAlignment="1">
      <alignment vertical="center" wrapText="1"/>
    </xf>
    <xf numFmtId="0" fontId="6" fillId="0" borderId="114" xfId="0" applyNumberFormat="1" applyFont="1" applyFill="1" applyBorder="1" applyAlignment="1">
      <alignment vertical="center" wrapText="1"/>
    </xf>
    <xf numFmtId="177" fontId="6" fillId="33" borderId="56" xfId="0" applyNumberFormat="1" applyFont="1" applyFill="1" applyBorder="1" applyAlignment="1">
      <alignment vertical="center" shrinkToFit="1"/>
    </xf>
    <xf numFmtId="177" fontId="6" fillId="33" borderId="56" xfId="0" applyNumberFormat="1" applyFont="1" applyFill="1" applyBorder="1" applyAlignment="1">
      <alignment horizontal="distributed" vertical="center" shrinkToFit="1"/>
    </xf>
    <xf numFmtId="177" fontId="6" fillId="33" borderId="65" xfId="0" applyNumberFormat="1" applyFont="1" applyFill="1" applyBorder="1" applyAlignment="1">
      <alignment horizontal="distributed" vertical="center"/>
    </xf>
    <xf numFmtId="177" fontId="10" fillId="33" borderId="81" xfId="0" applyNumberFormat="1" applyFont="1" applyFill="1" applyBorder="1" applyAlignment="1">
      <alignment horizontal="right" vertical="center"/>
    </xf>
    <xf numFmtId="177" fontId="10" fillId="33" borderId="79" xfId="0" applyNumberFormat="1" applyFont="1" applyFill="1" applyBorder="1" applyAlignment="1">
      <alignment horizontal="right" vertical="center"/>
    </xf>
    <xf numFmtId="177" fontId="15" fillId="33" borderId="0" xfId="0" applyNumberFormat="1" applyFont="1" applyFill="1" applyBorder="1" applyAlignment="1">
      <alignment vertical="center"/>
    </xf>
    <xf numFmtId="178" fontId="8" fillId="33" borderId="0" xfId="0" applyNumberFormat="1" applyFont="1" applyFill="1" applyBorder="1" applyAlignment="1">
      <alignment horizontal="center" vertical="center"/>
    </xf>
    <xf numFmtId="178" fontId="6" fillId="33" borderId="0" xfId="0" applyNumberFormat="1" applyFont="1" applyFill="1" applyBorder="1" applyAlignment="1">
      <alignment vertical="center"/>
    </xf>
    <xf numFmtId="0" fontId="9" fillId="33" borderId="0" xfId="0" applyFont="1" applyFill="1" applyBorder="1" applyAlignment="1">
      <alignment horizontal="left" vertical="center"/>
    </xf>
    <xf numFmtId="177" fontId="10" fillId="33" borderId="0" xfId="0" applyNumberFormat="1" applyFont="1" applyFill="1" applyBorder="1" applyAlignment="1">
      <alignment horizontal="right" vertical="center"/>
    </xf>
    <xf numFmtId="177" fontId="10" fillId="33" borderId="0" xfId="0" applyNumberFormat="1" applyFont="1" applyFill="1" applyBorder="1" applyAlignment="1">
      <alignment vertical="center"/>
    </xf>
    <xf numFmtId="177" fontId="5" fillId="33" borderId="115" xfId="0" applyNumberFormat="1" applyFont="1" applyFill="1" applyBorder="1" applyAlignment="1">
      <alignment horizontal="center" vertical="center" shrinkToFit="1"/>
    </xf>
    <xf numFmtId="177" fontId="5" fillId="33" borderId="40" xfId="0" applyNumberFormat="1" applyFont="1" applyFill="1" applyBorder="1" applyAlignment="1">
      <alignment horizontal="center" vertical="center" shrinkToFit="1"/>
    </xf>
    <xf numFmtId="177" fontId="5" fillId="33" borderId="41" xfId="0" applyNumberFormat="1" applyFont="1" applyFill="1" applyBorder="1" applyAlignment="1">
      <alignment horizontal="center" vertical="center" shrinkToFit="1"/>
    </xf>
    <xf numFmtId="177" fontId="5" fillId="33" borderId="116" xfId="0" applyNumberFormat="1" applyFont="1" applyFill="1" applyBorder="1" applyAlignment="1">
      <alignment horizontal="center" vertical="center" shrinkToFit="1"/>
    </xf>
    <xf numFmtId="177" fontId="5" fillId="33" borderId="117" xfId="0" applyNumberFormat="1" applyFont="1" applyFill="1" applyBorder="1" applyAlignment="1">
      <alignment horizontal="center" vertical="center" shrinkToFit="1"/>
    </xf>
    <xf numFmtId="177" fontId="5" fillId="33" borderId="118" xfId="0" applyNumberFormat="1" applyFont="1" applyFill="1" applyBorder="1" applyAlignment="1">
      <alignment horizontal="center" vertical="center" shrinkToFit="1"/>
    </xf>
    <xf numFmtId="177" fontId="5" fillId="33" borderId="109" xfId="0" applyNumberFormat="1" applyFont="1" applyFill="1" applyBorder="1" applyAlignment="1">
      <alignment horizontal="center" vertical="center" shrinkToFit="1"/>
    </xf>
    <xf numFmtId="177" fontId="15" fillId="33" borderId="119" xfId="73" applyNumberFormat="1" applyFont="1" applyFill="1" applyBorder="1" applyAlignment="1">
      <alignment vertical="center"/>
      <protection/>
    </xf>
    <xf numFmtId="177" fontId="15" fillId="33" borderId="120" xfId="73" applyNumberFormat="1" applyFont="1" applyFill="1" applyBorder="1" applyAlignment="1">
      <alignment horizontal="right" vertical="center"/>
      <protection/>
    </xf>
    <xf numFmtId="185" fontId="15" fillId="33" borderId="105" xfId="73" applyNumberFormat="1" applyFont="1" applyFill="1" applyBorder="1" applyAlignment="1">
      <alignment horizontal="right" vertical="center"/>
      <protection/>
    </xf>
    <xf numFmtId="176" fontId="15" fillId="33" borderId="120" xfId="0" applyNumberFormat="1" applyFont="1" applyFill="1" applyBorder="1" applyAlignment="1">
      <alignment horizontal="right" vertical="center"/>
    </xf>
    <xf numFmtId="180" fontId="15" fillId="33" borderId="121" xfId="73" applyNumberFormat="1" applyFont="1" applyFill="1" applyBorder="1" applyAlignment="1">
      <alignment horizontal="right" vertical="center"/>
      <protection/>
    </xf>
    <xf numFmtId="176" fontId="15" fillId="33" borderId="121" xfId="0" applyNumberFormat="1" applyFont="1" applyFill="1" applyBorder="1" applyAlignment="1">
      <alignment horizontal="right" vertical="center"/>
    </xf>
    <xf numFmtId="177" fontId="15" fillId="33" borderId="121" xfId="0" applyNumberFormat="1" applyFont="1" applyFill="1" applyBorder="1" applyAlignment="1">
      <alignment horizontal="right" vertical="center"/>
    </xf>
    <xf numFmtId="177" fontId="15" fillId="33" borderId="121" xfId="73" applyNumberFormat="1" applyFont="1" applyFill="1" applyBorder="1" applyAlignment="1">
      <alignment horizontal="right" vertical="center"/>
      <protection/>
    </xf>
    <xf numFmtId="180" fontId="15" fillId="33" borderId="105" xfId="73" applyNumberFormat="1" applyFont="1" applyFill="1" applyBorder="1" applyAlignment="1">
      <alignment horizontal="right" vertical="center"/>
      <protection/>
    </xf>
    <xf numFmtId="177" fontId="15" fillId="33" borderId="96" xfId="73" applyNumberFormat="1" applyFont="1" applyFill="1" applyBorder="1" applyAlignment="1">
      <alignment horizontal="right" vertical="center"/>
      <protection/>
    </xf>
    <xf numFmtId="176" fontId="15" fillId="33" borderId="80" xfId="0" applyNumberFormat="1" applyFont="1" applyFill="1" applyBorder="1" applyAlignment="1">
      <alignment horizontal="right" vertical="center"/>
    </xf>
    <xf numFmtId="176" fontId="15" fillId="33" borderId="34" xfId="0" applyNumberFormat="1" applyFont="1" applyFill="1" applyBorder="1" applyAlignment="1">
      <alignment horizontal="right" vertical="center"/>
    </xf>
    <xf numFmtId="177" fontId="15" fillId="33" borderId="34" xfId="0" applyNumberFormat="1" applyFont="1" applyFill="1" applyBorder="1" applyAlignment="1">
      <alignment horizontal="right" vertical="center"/>
    </xf>
    <xf numFmtId="177" fontId="9" fillId="34" borderId="0" xfId="0" applyNumberFormat="1" applyFont="1" applyFill="1" applyBorder="1" applyAlignment="1">
      <alignment vertical="center" shrinkToFit="1"/>
    </xf>
    <xf numFmtId="177" fontId="9" fillId="34" borderId="0" xfId="0" applyNumberFormat="1" applyFont="1" applyFill="1" applyAlignment="1">
      <alignment vertical="center" shrinkToFit="1"/>
    </xf>
    <xf numFmtId="0" fontId="5" fillId="0" borderId="59" xfId="0" applyNumberFormat="1" applyFont="1" applyFill="1" applyBorder="1" applyAlignment="1">
      <alignment horizontal="center" vertical="center" shrinkToFit="1"/>
    </xf>
    <xf numFmtId="177" fontId="10" fillId="33" borderId="93" xfId="0" applyNumberFormat="1" applyFont="1" applyFill="1" applyBorder="1" applyAlignment="1">
      <alignment horizontal="right" vertical="center"/>
    </xf>
    <xf numFmtId="0" fontId="4" fillId="33" borderId="122" xfId="0" applyFont="1" applyFill="1" applyBorder="1" applyAlignment="1">
      <alignment horizontal="center" vertical="center" shrinkToFit="1"/>
    </xf>
    <xf numFmtId="0" fontId="6" fillId="33" borderId="123" xfId="0" applyNumberFormat="1" applyFont="1" applyFill="1" applyBorder="1" applyAlignment="1">
      <alignment horizontal="center" vertical="center" shrinkToFit="1"/>
    </xf>
    <xf numFmtId="0" fontId="6" fillId="33" borderId="111" xfId="0" applyFont="1" applyFill="1" applyBorder="1" applyAlignment="1">
      <alignment horizontal="center" vertical="center" shrinkToFit="1"/>
    </xf>
    <xf numFmtId="177" fontId="5" fillId="33" borderId="38" xfId="0" applyNumberFormat="1" applyFont="1" applyFill="1" applyBorder="1" applyAlignment="1">
      <alignment horizontal="center" vertical="center" shrinkToFit="1"/>
    </xf>
    <xf numFmtId="177" fontId="15" fillId="33" borderId="72" xfId="73" applyNumberFormat="1" applyFont="1" applyFill="1" applyBorder="1" applyAlignment="1">
      <alignment horizontal="right" vertical="center"/>
      <protection/>
    </xf>
    <xf numFmtId="176" fontId="15" fillId="33" borderId="84" xfId="0" applyNumberFormat="1" applyFont="1" applyFill="1" applyBorder="1" applyAlignment="1">
      <alignment horizontal="right" vertical="center"/>
    </xf>
    <xf numFmtId="176" fontId="15" fillId="33" borderId="86" xfId="0" applyNumberFormat="1" applyFont="1" applyFill="1" applyBorder="1" applyAlignment="1">
      <alignment horizontal="right" vertical="center"/>
    </xf>
    <xf numFmtId="177" fontId="15" fillId="33" borderId="86" xfId="0" applyNumberFormat="1" applyFont="1" applyFill="1" applyBorder="1" applyAlignment="1">
      <alignment horizontal="right" vertical="center"/>
    </xf>
    <xf numFmtId="177" fontId="15" fillId="33" borderId="86" xfId="73" applyNumberFormat="1" applyFont="1" applyFill="1" applyBorder="1" applyAlignment="1">
      <alignment horizontal="right" vertical="center"/>
      <protection/>
    </xf>
    <xf numFmtId="3" fontId="6" fillId="0" borderId="0" xfId="0" applyNumberFormat="1" applyFont="1" applyFill="1" applyBorder="1" applyAlignment="1">
      <alignment vertical="center"/>
    </xf>
    <xf numFmtId="177" fontId="6" fillId="33" borderId="0" xfId="0" applyNumberFormat="1" applyFont="1" applyFill="1" applyBorder="1" applyAlignment="1">
      <alignment horizontal="right" vertical="center"/>
    </xf>
    <xf numFmtId="177" fontId="5" fillId="0" borderId="0" xfId="73" applyNumberFormat="1" applyFont="1" applyFill="1" applyAlignment="1">
      <alignment vertical="center"/>
      <protection/>
    </xf>
    <xf numFmtId="0" fontId="6" fillId="0" borderId="124" xfId="0" applyNumberFormat="1" applyFont="1" applyFill="1" applyBorder="1" applyAlignment="1">
      <alignment horizontal="center" vertical="center"/>
    </xf>
    <xf numFmtId="0" fontId="10" fillId="0" borderId="125" xfId="0" applyNumberFormat="1" applyFont="1" applyFill="1" applyBorder="1" applyAlignment="1">
      <alignment horizontal="center" vertical="center"/>
    </xf>
    <xf numFmtId="0" fontId="6" fillId="0" borderId="51" xfId="0" applyNumberFormat="1" applyFont="1" applyFill="1" applyBorder="1" applyAlignment="1">
      <alignment horizontal="center" vertical="center"/>
    </xf>
    <xf numFmtId="0" fontId="10" fillId="0" borderId="126" xfId="0" applyNumberFormat="1" applyFont="1" applyFill="1" applyBorder="1" applyAlignment="1">
      <alignment horizontal="center" vertical="center"/>
    </xf>
    <xf numFmtId="0" fontId="6" fillId="0" borderId="123" xfId="0" applyNumberFormat="1" applyFont="1" applyFill="1" applyBorder="1" applyAlignment="1">
      <alignment horizontal="center" vertical="center"/>
    </xf>
    <xf numFmtId="0" fontId="10" fillId="0" borderId="127" xfId="0" applyNumberFormat="1" applyFont="1" applyFill="1" applyBorder="1" applyAlignment="1">
      <alignment horizontal="center" vertical="center"/>
    </xf>
    <xf numFmtId="0" fontId="6" fillId="0" borderId="48" xfId="0" applyNumberFormat="1" applyFont="1" applyFill="1" applyBorder="1" applyAlignment="1">
      <alignment horizontal="center" vertical="center"/>
    </xf>
    <xf numFmtId="0" fontId="6" fillId="0" borderId="47" xfId="0" applyNumberFormat="1" applyFont="1" applyFill="1" applyBorder="1" applyAlignment="1">
      <alignment horizontal="center" vertical="center"/>
    </xf>
    <xf numFmtId="0" fontId="6" fillId="0" borderId="44" xfId="0" applyNumberFormat="1" applyFont="1" applyFill="1" applyBorder="1" applyAlignment="1">
      <alignment horizontal="center" vertical="center" wrapText="1"/>
    </xf>
    <xf numFmtId="0" fontId="6" fillId="0" borderId="45" xfId="0" applyNumberFormat="1" applyFont="1" applyFill="1" applyBorder="1" applyAlignment="1">
      <alignment horizontal="center" vertical="center"/>
    </xf>
    <xf numFmtId="0" fontId="6" fillId="0" borderId="44" xfId="0" applyNumberFormat="1" applyFont="1" applyFill="1" applyBorder="1" applyAlignment="1">
      <alignment horizontal="center" vertical="center"/>
    </xf>
    <xf numFmtId="0" fontId="6" fillId="0" borderId="45" xfId="0" applyNumberFormat="1" applyFont="1" applyFill="1" applyBorder="1" applyAlignment="1">
      <alignment horizontal="center" vertical="center" wrapText="1"/>
    </xf>
    <xf numFmtId="0" fontId="6" fillId="0" borderId="46" xfId="0" applyNumberFormat="1" applyFont="1" applyFill="1" applyBorder="1" applyAlignment="1">
      <alignment horizontal="center" vertical="center"/>
    </xf>
    <xf numFmtId="0" fontId="10" fillId="0" borderId="128" xfId="0" applyNumberFormat="1" applyFont="1" applyFill="1" applyBorder="1" applyAlignment="1">
      <alignment horizontal="center" vertical="center"/>
    </xf>
    <xf numFmtId="0" fontId="10" fillId="0" borderId="129" xfId="0" applyNumberFormat="1" applyFont="1" applyFill="1" applyBorder="1" applyAlignment="1">
      <alignment horizontal="center" vertical="center"/>
    </xf>
    <xf numFmtId="0" fontId="6" fillId="0" borderId="0" xfId="0" applyNumberFormat="1" applyFont="1" applyFill="1" applyAlignment="1">
      <alignment shrinkToFit="1"/>
    </xf>
    <xf numFmtId="0" fontId="6" fillId="0" borderId="51" xfId="0" applyNumberFormat="1" applyFont="1" applyFill="1" applyBorder="1" applyAlignment="1">
      <alignment horizontal="center" shrinkToFit="1"/>
    </xf>
    <xf numFmtId="0" fontId="6" fillId="0" borderId="130" xfId="0" applyNumberFormat="1" applyFont="1" applyFill="1" applyBorder="1" applyAlignment="1">
      <alignment horizontal="center" vertical="center" shrinkToFit="1"/>
    </xf>
    <xf numFmtId="0" fontId="6" fillId="0" borderId="131" xfId="0" applyNumberFormat="1" applyFont="1" applyFill="1" applyBorder="1" applyAlignment="1">
      <alignment horizontal="center" vertical="center" shrinkToFit="1"/>
    </xf>
    <xf numFmtId="0" fontId="6" fillId="0" borderId="132" xfId="0" applyNumberFormat="1" applyFont="1" applyFill="1" applyBorder="1" applyAlignment="1">
      <alignment horizontal="center" vertical="center" shrinkToFit="1"/>
    </xf>
    <xf numFmtId="0" fontId="6" fillId="0" borderId="32" xfId="0" applyNumberFormat="1" applyFont="1" applyFill="1" applyBorder="1" applyAlignment="1">
      <alignment horizontal="center" vertical="center" shrinkToFit="1"/>
    </xf>
    <xf numFmtId="0" fontId="6" fillId="0" borderId="85" xfId="0" applyNumberFormat="1" applyFont="1" applyFill="1" applyBorder="1" applyAlignment="1">
      <alignment horizontal="center" vertical="center" shrinkToFit="1"/>
    </xf>
    <xf numFmtId="0" fontId="6" fillId="0" borderId="133" xfId="0" applyNumberFormat="1" applyFont="1" applyFill="1" applyBorder="1" applyAlignment="1">
      <alignment horizontal="center" vertical="center" shrinkToFit="1"/>
    </xf>
    <xf numFmtId="0" fontId="6" fillId="0" borderId="104" xfId="0" applyNumberFormat="1" applyFont="1" applyFill="1" applyBorder="1" applyAlignment="1">
      <alignment horizontal="center" vertical="center" shrinkToFit="1"/>
    </xf>
    <xf numFmtId="0" fontId="6" fillId="0" borderId="91" xfId="0" applyNumberFormat="1" applyFont="1" applyFill="1" applyBorder="1" applyAlignment="1">
      <alignment horizontal="center" vertical="center" shrinkToFit="1"/>
    </xf>
    <xf numFmtId="0" fontId="6" fillId="0" borderId="91" xfId="0" applyFont="1" applyFill="1" applyBorder="1" applyAlignment="1">
      <alignment horizontal="center" vertical="center" shrinkToFit="1"/>
    </xf>
    <xf numFmtId="0" fontId="6" fillId="0" borderId="104" xfId="0" applyFont="1" applyFill="1" applyBorder="1" applyAlignment="1">
      <alignment horizontal="center" vertical="center" shrinkToFit="1"/>
    </xf>
    <xf numFmtId="0" fontId="6" fillId="0" borderId="0" xfId="0" applyNumberFormat="1" applyFont="1" applyFill="1" applyBorder="1" applyAlignment="1">
      <alignment horizontal="center" shrinkToFit="1"/>
    </xf>
    <xf numFmtId="0" fontId="6" fillId="0" borderId="0" xfId="0" applyNumberFormat="1" applyFont="1" applyFill="1" applyBorder="1" applyAlignment="1">
      <alignment horizontal="left" vertical="center" shrinkToFit="1"/>
    </xf>
    <xf numFmtId="0" fontId="6" fillId="0" borderId="0" xfId="0" applyNumberFormat="1" applyFont="1" applyFill="1" applyAlignment="1">
      <alignment horizontal="center" vertical="center" shrinkToFit="1"/>
    </xf>
    <xf numFmtId="0" fontId="6" fillId="0" borderId="0" xfId="0" applyNumberFormat="1" applyFont="1" applyFill="1" applyAlignment="1">
      <alignment vertical="center" shrinkToFit="1"/>
    </xf>
    <xf numFmtId="0" fontId="6" fillId="0" borderId="50" xfId="0" applyNumberFormat="1" applyFont="1" applyFill="1" applyBorder="1" applyAlignment="1">
      <alignment horizontal="center" vertical="center"/>
    </xf>
    <xf numFmtId="0" fontId="9" fillId="0" borderId="0" xfId="0" applyNumberFormat="1" applyFont="1" applyFill="1" applyAlignment="1">
      <alignment vertical="center"/>
    </xf>
    <xf numFmtId="0" fontId="6" fillId="0" borderId="0" xfId="0" applyNumberFormat="1" applyFont="1" applyFill="1" applyAlignment="1">
      <alignment/>
    </xf>
    <xf numFmtId="0" fontId="6" fillId="0" borderId="51" xfId="0" applyNumberFormat="1" applyFont="1" applyFill="1" applyBorder="1" applyAlignment="1">
      <alignment vertical="center"/>
    </xf>
    <xf numFmtId="0" fontId="6" fillId="0" borderId="134"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23" xfId="0" applyNumberFormat="1" applyFont="1" applyFill="1" applyBorder="1" applyAlignment="1">
      <alignment vertical="center"/>
    </xf>
    <xf numFmtId="0" fontId="6" fillId="0" borderId="108"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135" xfId="0" applyNumberFormat="1" applyFont="1" applyFill="1" applyBorder="1" applyAlignment="1">
      <alignment horizontal="center" vertical="center"/>
    </xf>
    <xf numFmtId="0" fontId="6" fillId="0" borderId="136" xfId="0" applyNumberFormat="1" applyFont="1" applyFill="1" applyBorder="1" applyAlignment="1">
      <alignment horizontal="center" vertical="center" shrinkToFit="1"/>
    </xf>
    <xf numFmtId="0" fontId="6" fillId="0" borderId="79" xfId="0" applyNumberFormat="1" applyFont="1" applyFill="1" applyBorder="1" applyAlignment="1">
      <alignment horizontal="center" vertical="center" shrinkToFit="1"/>
    </xf>
    <xf numFmtId="0" fontId="6" fillId="0" borderId="110" xfId="0" applyNumberFormat="1" applyFont="1" applyFill="1" applyBorder="1" applyAlignment="1">
      <alignment horizontal="center" vertical="center" shrinkToFit="1"/>
    </xf>
    <xf numFmtId="177" fontId="5" fillId="0" borderId="115" xfId="0" applyNumberFormat="1" applyFont="1" applyFill="1" applyBorder="1" applyAlignment="1">
      <alignment horizontal="center" vertical="center" shrinkToFit="1"/>
    </xf>
    <xf numFmtId="177" fontId="5" fillId="0" borderId="40" xfId="0" applyNumberFormat="1" applyFont="1" applyFill="1" applyBorder="1" applyAlignment="1">
      <alignment horizontal="center" vertical="center" shrinkToFit="1"/>
    </xf>
    <xf numFmtId="177" fontId="5" fillId="0" borderId="38" xfId="0" applyNumberFormat="1" applyFont="1" applyFill="1" applyBorder="1" applyAlignment="1">
      <alignment horizontal="center" vertical="center" shrinkToFit="1"/>
    </xf>
    <xf numFmtId="177" fontId="5" fillId="0" borderId="41" xfId="0" applyNumberFormat="1" applyFont="1" applyFill="1" applyBorder="1" applyAlignment="1">
      <alignment horizontal="center" vertical="center" shrinkToFit="1"/>
    </xf>
    <xf numFmtId="177" fontId="5" fillId="0" borderId="116" xfId="0" applyNumberFormat="1" applyFont="1" applyFill="1" applyBorder="1" applyAlignment="1">
      <alignment horizontal="center" vertical="center" shrinkToFit="1"/>
    </xf>
    <xf numFmtId="177" fontId="5" fillId="0" borderId="117" xfId="0" applyNumberFormat="1" applyFont="1" applyFill="1" applyBorder="1" applyAlignment="1">
      <alignment horizontal="center" vertical="center" shrinkToFit="1"/>
    </xf>
    <xf numFmtId="177" fontId="5" fillId="0" borderId="118" xfId="0" applyNumberFormat="1" applyFont="1" applyFill="1" applyBorder="1" applyAlignment="1">
      <alignment horizontal="center" vertical="center" shrinkToFit="1"/>
    </xf>
    <xf numFmtId="177" fontId="5" fillId="0" borderId="109" xfId="0" applyNumberFormat="1" applyFont="1" applyFill="1" applyBorder="1" applyAlignment="1">
      <alignment horizontal="center" vertical="center" shrinkToFit="1"/>
    </xf>
    <xf numFmtId="177" fontId="10" fillId="33" borderId="71" xfId="0" applyNumberFormat="1" applyFont="1" applyFill="1" applyBorder="1" applyAlignment="1">
      <alignment vertical="center"/>
    </xf>
    <xf numFmtId="177" fontId="10" fillId="33" borderId="33" xfId="0" applyNumberFormat="1" applyFont="1" applyFill="1" applyBorder="1" applyAlignment="1">
      <alignment vertical="center"/>
    </xf>
    <xf numFmtId="177" fontId="10" fillId="33" borderId="137" xfId="0" applyNumberFormat="1" applyFont="1" applyFill="1" applyBorder="1" applyAlignment="1">
      <alignment vertical="center"/>
    </xf>
    <xf numFmtId="177" fontId="10" fillId="33" borderId="66" xfId="0" applyNumberFormat="1" applyFont="1" applyFill="1" applyBorder="1" applyAlignment="1">
      <alignment vertical="center"/>
    </xf>
    <xf numFmtId="177" fontId="10" fillId="33" borderId="71" xfId="0" applyNumberFormat="1" applyFont="1" applyFill="1" applyBorder="1" applyAlignment="1">
      <alignment horizontal="right" vertical="center"/>
    </xf>
    <xf numFmtId="177" fontId="10" fillId="33" borderId="80" xfId="0" applyNumberFormat="1" applyFont="1" applyFill="1" applyBorder="1" applyAlignment="1">
      <alignment horizontal="right" vertical="center"/>
    </xf>
    <xf numFmtId="177" fontId="10" fillId="33" borderId="66" xfId="0" applyNumberFormat="1" applyFont="1" applyFill="1" applyBorder="1" applyAlignment="1">
      <alignment horizontal="right" vertical="center"/>
    </xf>
    <xf numFmtId="0" fontId="6" fillId="0" borderId="131" xfId="0" applyNumberFormat="1" applyFont="1" applyFill="1" applyBorder="1" applyAlignment="1">
      <alignment vertical="center"/>
    </xf>
    <xf numFmtId="0" fontId="6" fillId="0" borderId="131" xfId="0" applyNumberFormat="1" applyFont="1" applyFill="1" applyBorder="1" applyAlignment="1">
      <alignment horizontal="center" vertical="center"/>
    </xf>
    <xf numFmtId="0" fontId="6" fillId="0" borderId="118" xfId="0" applyNumberFormat="1" applyFont="1" applyFill="1" applyBorder="1" applyAlignment="1">
      <alignment vertical="center"/>
    </xf>
    <xf numFmtId="178" fontId="6" fillId="33" borderId="20" xfId="0" applyNumberFormat="1" applyFont="1" applyFill="1" applyBorder="1" applyAlignment="1">
      <alignment horizontal="left" vertical="center" shrinkToFit="1"/>
    </xf>
    <xf numFmtId="178" fontId="6" fillId="33" borderId="22" xfId="0" applyNumberFormat="1" applyFont="1" applyFill="1" applyBorder="1" applyAlignment="1">
      <alignment horizontal="left" vertical="center" shrinkToFit="1"/>
    </xf>
    <xf numFmtId="177" fontId="10" fillId="33" borderId="65" xfId="0" applyNumberFormat="1" applyFont="1" applyFill="1" applyBorder="1" applyAlignment="1">
      <alignment horizontal="center" vertical="center" shrinkToFit="1"/>
    </xf>
    <xf numFmtId="177" fontId="10" fillId="33" borderId="66" xfId="0" applyNumberFormat="1" applyFont="1" applyFill="1" applyBorder="1" applyAlignment="1">
      <alignment horizontal="center" vertical="center" shrinkToFit="1"/>
    </xf>
    <xf numFmtId="177" fontId="10" fillId="33" borderId="98" xfId="0" applyNumberFormat="1" applyFont="1" applyFill="1" applyBorder="1" applyAlignment="1">
      <alignment horizontal="center" vertical="center" shrinkToFit="1"/>
    </xf>
    <xf numFmtId="177" fontId="10" fillId="33" borderId="67" xfId="0" applyNumberFormat="1" applyFont="1" applyFill="1" applyBorder="1" applyAlignment="1">
      <alignment horizontal="center" vertical="center" shrinkToFit="1"/>
    </xf>
    <xf numFmtId="178" fontId="6" fillId="33" borderId="65" xfId="0" applyNumberFormat="1" applyFont="1" applyFill="1" applyBorder="1" applyAlignment="1">
      <alignment horizontal="distributed" vertical="center" shrinkToFit="1"/>
    </xf>
    <xf numFmtId="178" fontId="6" fillId="33" borderId="66" xfId="0" applyNumberFormat="1" applyFont="1" applyFill="1" applyBorder="1" applyAlignment="1">
      <alignment horizontal="distributed" vertical="center" shrinkToFit="1"/>
    </xf>
    <xf numFmtId="178" fontId="6" fillId="33" borderId="69" xfId="0" applyNumberFormat="1" applyFont="1" applyFill="1" applyBorder="1" applyAlignment="1">
      <alignment horizontal="distributed" vertical="center" shrinkToFit="1"/>
    </xf>
    <xf numFmtId="178" fontId="6" fillId="33" borderId="68" xfId="0" applyNumberFormat="1" applyFont="1" applyFill="1" applyBorder="1" applyAlignment="1">
      <alignment horizontal="distributed" vertical="center" shrinkToFit="1"/>
    </xf>
    <xf numFmtId="178" fontId="6" fillId="33" borderId="67" xfId="0" applyNumberFormat="1" applyFont="1" applyFill="1" applyBorder="1" applyAlignment="1">
      <alignment horizontal="distributed" vertical="center" shrinkToFit="1"/>
    </xf>
    <xf numFmtId="177" fontId="15" fillId="33" borderId="138" xfId="0" applyNumberFormat="1" applyFont="1" applyFill="1" applyBorder="1" applyAlignment="1">
      <alignment vertical="center"/>
    </xf>
    <xf numFmtId="178" fontId="6" fillId="33" borderId="13" xfId="0" applyNumberFormat="1" applyFont="1" applyFill="1" applyBorder="1" applyAlignment="1">
      <alignment vertical="center"/>
    </xf>
    <xf numFmtId="178" fontId="6" fillId="33" borderId="12" xfId="0" applyNumberFormat="1" applyFont="1" applyFill="1" applyBorder="1" applyAlignment="1">
      <alignment horizontal="center" vertical="center" wrapText="1"/>
    </xf>
    <xf numFmtId="178" fontId="6" fillId="33" borderId="13" xfId="0"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177" fontId="6" fillId="33" borderId="0" xfId="0" applyNumberFormat="1" applyFont="1" applyFill="1" applyBorder="1" applyAlignment="1">
      <alignment vertical="center"/>
    </xf>
    <xf numFmtId="177" fontId="9" fillId="33" borderId="0" xfId="0" applyNumberFormat="1" applyFont="1" applyFill="1" applyBorder="1" applyAlignment="1">
      <alignment vertical="center"/>
    </xf>
    <xf numFmtId="177" fontId="6" fillId="33" borderId="13" xfId="0" applyNumberFormat="1" applyFont="1" applyFill="1" applyBorder="1" applyAlignment="1">
      <alignment horizontal="center" vertical="center"/>
    </xf>
    <xf numFmtId="177" fontId="6" fillId="33" borderId="0" xfId="0" applyNumberFormat="1" applyFont="1" applyFill="1" applyBorder="1" applyAlignment="1">
      <alignment horizontal="center" vertical="center"/>
    </xf>
    <xf numFmtId="177" fontId="6" fillId="33" borderId="0" xfId="0" applyNumberFormat="1" applyFont="1" applyFill="1" applyBorder="1" applyAlignment="1">
      <alignment horizontal="distributed" vertical="center"/>
    </xf>
    <xf numFmtId="177" fontId="15" fillId="0" borderId="60" xfId="0" applyNumberFormat="1" applyFont="1" applyFill="1" applyBorder="1" applyAlignment="1">
      <alignment vertical="center"/>
    </xf>
    <xf numFmtId="177" fontId="15" fillId="0" borderId="75" xfId="0" applyNumberFormat="1" applyFont="1" applyFill="1" applyBorder="1" applyAlignment="1">
      <alignment vertical="center"/>
    </xf>
    <xf numFmtId="177" fontId="15" fillId="0" borderId="110" xfId="0" applyNumberFormat="1" applyFont="1" applyFill="1" applyBorder="1" applyAlignment="1">
      <alignment vertical="center"/>
    </xf>
    <xf numFmtId="0" fontId="6" fillId="33" borderId="54" xfId="0" applyFont="1" applyFill="1" applyBorder="1" applyAlignment="1">
      <alignment horizontal="center" shrinkToFit="1"/>
    </xf>
    <xf numFmtId="177" fontId="15" fillId="0" borderId="139" xfId="0" applyNumberFormat="1" applyFont="1" applyFill="1" applyBorder="1" applyAlignment="1">
      <alignment vertical="center"/>
    </xf>
    <xf numFmtId="177" fontId="15" fillId="0" borderId="140" xfId="0" applyNumberFormat="1" applyFont="1" applyFill="1" applyBorder="1" applyAlignment="1">
      <alignment vertical="center"/>
    </xf>
    <xf numFmtId="177" fontId="15" fillId="0" borderId="66" xfId="0" applyNumberFormat="1" applyFont="1" applyFill="1" applyBorder="1" applyAlignment="1">
      <alignment vertical="center"/>
    </xf>
    <xf numFmtId="177" fontId="15" fillId="0" borderId="67" xfId="0" applyNumberFormat="1" applyFont="1" applyFill="1" applyBorder="1" applyAlignment="1">
      <alignment vertical="center"/>
    </xf>
    <xf numFmtId="177" fontId="15" fillId="0" borderId="56" xfId="0" applyNumberFormat="1" applyFont="1" applyFill="1" applyBorder="1" applyAlignment="1">
      <alignment vertical="center"/>
    </xf>
    <xf numFmtId="177" fontId="15" fillId="0" borderId="141" xfId="0" applyNumberFormat="1" applyFont="1" applyFill="1" applyBorder="1" applyAlignment="1">
      <alignment vertical="center"/>
    </xf>
    <xf numFmtId="177" fontId="15" fillId="0" borderId="142" xfId="0" applyNumberFormat="1" applyFont="1" applyFill="1" applyBorder="1" applyAlignment="1">
      <alignment vertical="center"/>
    </xf>
    <xf numFmtId="180" fontId="15" fillId="0" borderId="110" xfId="0" applyNumberFormat="1" applyFont="1" applyFill="1" applyBorder="1" applyAlignment="1">
      <alignment vertical="center"/>
    </xf>
    <xf numFmtId="180" fontId="15" fillId="0" borderId="63" xfId="0" applyNumberFormat="1" applyFont="1" applyFill="1" applyBorder="1" applyAlignment="1">
      <alignment vertical="center"/>
    </xf>
    <xf numFmtId="180" fontId="15" fillId="0" borderId="143" xfId="0" applyNumberFormat="1" applyFont="1" applyFill="1" applyBorder="1" applyAlignment="1">
      <alignment vertical="center"/>
    </xf>
    <xf numFmtId="180" fontId="15" fillId="0" borderId="144" xfId="0" applyNumberFormat="1" applyFont="1" applyFill="1" applyBorder="1" applyAlignment="1">
      <alignment vertical="center"/>
    </xf>
    <xf numFmtId="177" fontId="15" fillId="0" borderId="136" xfId="0" applyNumberFormat="1" applyFont="1" applyFill="1" applyBorder="1" applyAlignment="1">
      <alignment vertical="center"/>
    </xf>
    <xf numFmtId="0" fontId="10" fillId="0" borderId="51" xfId="0" applyNumberFormat="1" applyFont="1" applyFill="1" applyBorder="1" applyAlignment="1">
      <alignment horizontal="center" vertical="center"/>
    </xf>
    <xf numFmtId="177" fontId="15" fillId="0" borderId="63" xfId="0" applyNumberFormat="1" applyFont="1" applyFill="1" applyBorder="1" applyAlignment="1">
      <alignment vertical="center"/>
    </xf>
    <xf numFmtId="177" fontId="15" fillId="0" borderId="143" xfId="0" applyNumberFormat="1" applyFont="1" applyFill="1" applyBorder="1" applyAlignment="1">
      <alignment vertical="center"/>
    </xf>
    <xf numFmtId="177" fontId="15" fillId="0" borderId="144" xfId="0" applyNumberFormat="1" applyFont="1" applyFill="1" applyBorder="1" applyAlignment="1">
      <alignment vertical="center"/>
    </xf>
    <xf numFmtId="177" fontId="15" fillId="0" borderId="119" xfId="0" applyNumberFormat="1" applyFont="1" applyFill="1" applyBorder="1" applyAlignment="1">
      <alignment vertical="center"/>
    </xf>
    <xf numFmtId="177" fontId="9" fillId="33" borderId="0" xfId="0" applyNumberFormat="1" applyFont="1" applyFill="1" applyBorder="1" applyAlignment="1">
      <alignment vertical="center"/>
    </xf>
    <xf numFmtId="177" fontId="7" fillId="33" borderId="0" xfId="0" applyNumberFormat="1" applyFont="1" applyFill="1" applyAlignment="1">
      <alignment vertical="center"/>
    </xf>
    <xf numFmtId="182" fontId="15" fillId="33" borderId="32" xfId="73" applyNumberFormat="1" applyFont="1" applyFill="1" applyBorder="1" applyAlignment="1">
      <alignment horizontal="right" vertical="center"/>
      <protection/>
    </xf>
    <xf numFmtId="182" fontId="15" fillId="33" borderId="35" xfId="73" applyNumberFormat="1" applyFont="1" applyFill="1" applyBorder="1" applyAlignment="1">
      <alignment horizontal="right" vertical="center"/>
      <protection/>
    </xf>
    <xf numFmtId="180" fontId="5" fillId="33" borderId="0" xfId="73" applyNumberFormat="1" applyFont="1" applyFill="1" applyAlignment="1">
      <alignment horizontal="right" vertical="center"/>
      <protection/>
    </xf>
    <xf numFmtId="177" fontId="85" fillId="33" borderId="66" xfId="0" applyNumberFormat="1" applyFont="1" applyFill="1" applyBorder="1" applyAlignment="1">
      <alignment horizontal="distributed" vertical="center"/>
    </xf>
    <xf numFmtId="177" fontId="85" fillId="33" borderId="98" xfId="0" applyNumberFormat="1" applyFont="1" applyFill="1" applyBorder="1" applyAlignment="1">
      <alignment horizontal="distributed" vertical="center"/>
    </xf>
    <xf numFmtId="0" fontId="9" fillId="0" borderId="19" xfId="0" applyFont="1" applyFill="1" applyBorder="1" applyAlignment="1">
      <alignment horizontal="center" vertical="center"/>
    </xf>
    <xf numFmtId="0" fontId="9" fillId="0" borderId="108" xfId="0" applyFont="1" applyFill="1" applyBorder="1" applyAlignment="1">
      <alignment horizontal="center" vertical="center"/>
    </xf>
    <xf numFmtId="0" fontId="6" fillId="0" borderId="0" xfId="0" applyNumberFormat="1" applyFont="1" applyFill="1" applyBorder="1" applyAlignment="1">
      <alignment horizontal="right" vertical="center" shrinkToFit="1"/>
    </xf>
    <xf numFmtId="177" fontId="9" fillId="33" borderId="0" xfId="0" applyNumberFormat="1" applyFont="1" applyFill="1" applyAlignment="1">
      <alignment vertical="center"/>
    </xf>
    <xf numFmtId="0" fontId="6" fillId="33" borderId="0" xfId="0" applyFont="1" applyFill="1" applyBorder="1" applyAlignment="1">
      <alignment horizontal="center" vertical="center" shrinkToFit="1"/>
    </xf>
    <xf numFmtId="0" fontId="6" fillId="33" borderId="11" xfId="0" applyNumberFormat="1" applyFont="1" applyFill="1" applyBorder="1" applyAlignment="1">
      <alignment horizontal="center" vertical="center"/>
    </xf>
    <xf numFmtId="0" fontId="6" fillId="33" borderId="134" xfId="0" applyNumberFormat="1" applyFont="1" applyFill="1" applyBorder="1" applyAlignment="1">
      <alignment horizontal="center" vertical="center"/>
    </xf>
    <xf numFmtId="0" fontId="19" fillId="0" borderId="0" xfId="0" applyNumberFormat="1" applyFont="1" applyFill="1" applyAlignment="1">
      <alignment horizontal="center" vertical="center"/>
    </xf>
    <xf numFmtId="177" fontId="5" fillId="0" borderId="145" xfId="0" applyNumberFormat="1" applyFont="1" applyFill="1" applyBorder="1" applyAlignment="1">
      <alignment horizontal="center" vertical="center" shrinkToFit="1"/>
    </xf>
    <xf numFmtId="0" fontId="4" fillId="33" borderId="54" xfId="0" applyNumberFormat="1" applyFont="1" applyFill="1" applyBorder="1" applyAlignment="1">
      <alignment horizontal="right" vertical="center"/>
    </xf>
    <xf numFmtId="0" fontId="4" fillId="33" borderId="111" xfId="0" applyNumberFormat="1" applyFont="1" applyFill="1" applyBorder="1" applyAlignment="1">
      <alignment vertical="center"/>
    </xf>
    <xf numFmtId="0" fontId="6" fillId="33" borderId="108" xfId="0" applyNumberFormat="1" applyFont="1" applyFill="1" applyBorder="1" applyAlignment="1">
      <alignment horizontal="center" vertical="center"/>
    </xf>
    <xf numFmtId="0" fontId="4" fillId="0" borderId="123" xfId="0" applyNumberFormat="1" applyFont="1" applyFill="1" applyBorder="1" applyAlignment="1">
      <alignment vertical="center"/>
    </xf>
    <xf numFmtId="0" fontId="6" fillId="0" borderId="51" xfId="0" applyNumberFormat="1" applyFont="1" applyFill="1" applyBorder="1" applyAlignment="1">
      <alignment horizontal="right" vertical="center"/>
    </xf>
    <xf numFmtId="0" fontId="4" fillId="0" borderId="29" xfId="0" applyNumberFormat="1" applyFont="1" applyFill="1" applyBorder="1" applyAlignment="1">
      <alignment horizontal="center" vertical="center"/>
    </xf>
    <xf numFmtId="0" fontId="4" fillId="0" borderId="111" xfId="0" applyNumberFormat="1" applyFont="1" applyFill="1" applyBorder="1" applyAlignment="1">
      <alignment vertical="center"/>
    </xf>
    <xf numFmtId="0" fontId="4" fillId="0" borderId="54" xfId="0" applyNumberFormat="1" applyFont="1" applyFill="1" applyBorder="1" applyAlignment="1">
      <alignment horizontal="center" vertical="center"/>
    </xf>
    <xf numFmtId="0" fontId="6" fillId="0" borderId="50" xfId="0" applyNumberFormat="1" applyFont="1" applyFill="1" applyBorder="1" applyAlignment="1">
      <alignment horizontal="right" vertical="center"/>
    </xf>
    <xf numFmtId="177" fontId="6" fillId="0" borderId="0" xfId="0" applyNumberFormat="1" applyFont="1" applyFill="1" applyBorder="1" applyAlignment="1">
      <alignment horizontal="right" vertical="center" shrinkToFit="1"/>
    </xf>
    <xf numFmtId="0" fontId="5" fillId="0" borderId="51" xfId="0" applyNumberFormat="1" applyFont="1" applyFill="1" applyBorder="1" applyAlignment="1">
      <alignment horizontal="center" vertical="center"/>
    </xf>
    <xf numFmtId="177" fontId="86" fillId="0" borderId="51" xfId="0" applyNumberFormat="1" applyFont="1" applyFill="1" applyBorder="1" applyAlignment="1">
      <alignment horizontal="right" vertical="center" shrinkToFit="1"/>
    </xf>
    <xf numFmtId="177" fontId="86" fillId="0" borderId="0" xfId="0" applyNumberFormat="1" applyFont="1" applyFill="1" applyBorder="1" applyAlignment="1">
      <alignment horizontal="right" vertical="center" shrinkToFit="1"/>
    </xf>
    <xf numFmtId="176" fontId="86" fillId="0" borderId="51" xfId="0" applyNumberFormat="1" applyFont="1" applyFill="1" applyBorder="1" applyAlignment="1">
      <alignment horizontal="right" vertical="center" shrinkToFit="1"/>
    </xf>
    <xf numFmtId="176" fontId="86" fillId="0" borderId="0" xfId="0" applyNumberFormat="1" applyFont="1" applyFill="1" applyBorder="1" applyAlignment="1">
      <alignment horizontal="right" vertical="center" shrinkToFit="1"/>
    </xf>
    <xf numFmtId="0" fontId="6" fillId="0" borderId="53" xfId="0" applyNumberFormat="1" applyFont="1" applyFill="1" applyBorder="1" applyAlignment="1">
      <alignment vertical="center" wrapText="1" shrinkToFit="1"/>
    </xf>
    <xf numFmtId="177" fontId="6" fillId="0" borderId="51" xfId="0" applyNumberFormat="1" applyFont="1" applyFill="1" applyBorder="1" applyAlignment="1">
      <alignment horizontal="right" vertical="center" shrinkToFit="1"/>
    </xf>
    <xf numFmtId="177" fontId="15" fillId="33" borderId="80" xfId="0" applyNumberFormat="1" applyFont="1" applyFill="1" applyBorder="1" applyAlignment="1">
      <alignment vertical="center"/>
    </xf>
    <xf numFmtId="177" fontId="15" fillId="33" borderId="34" xfId="0" applyNumberFormat="1" applyFont="1" applyFill="1" applyBorder="1" applyAlignment="1">
      <alignment vertical="center"/>
    </xf>
    <xf numFmtId="177" fontId="15" fillId="33" borderId="81" xfId="0" applyNumberFormat="1" applyFont="1" applyFill="1" applyBorder="1" applyAlignment="1">
      <alignment vertical="center"/>
    </xf>
    <xf numFmtId="177" fontId="15" fillId="33" borderId="79" xfId="0" applyNumberFormat="1" applyFont="1" applyFill="1" applyBorder="1" applyAlignment="1">
      <alignment vertical="center"/>
    </xf>
    <xf numFmtId="177" fontId="15" fillId="33" borderId="82" xfId="0" applyNumberFormat="1" applyFont="1" applyFill="1" applyBorder="1" applyAlignment="1">
      <alignment vertical="center"/>
    </xf>
    <xf numFmtId="177" fontId="15" fillId="33" borderId="71" xfId="0" applyNumberFormat="1" applyFont="1" applyFill="1" applyBorder="1" applyAlignment="1">
      <alignment vertical="center"/>
    </xf>
    <xf numFmtId="177" fontId="15" fillId="33" borderId="32" xfId="0" applyNumberFormat="1" applyFont="1" applyFill="1" applyBorder="1" applyAlignment="1">
      <alignment vertical="center"/>
    </xf>
    <xf numFmtId="177" fontId="15" fillId="33" borderId="120" xfId="0" applyNumberFormat="1" applyFont="1" applyFill="1" applyBorder="1" applyAlignment="1">
      <alignment vertical="center"/>
    </xf>
    <xf numFmtId="177" fontId="15" fillId="33" borderId="121" xfId="0" applyNumberFormat="1" applyFont="1" applyFill="1" applyBorder="1" applyAlignment="1">
      <alignment vertical="center"/>
    </xf>
    <xf numFmtId="177" fontId="15" fillId="33" borderId="146" xfId="0" applyNumberFormat="1" applyFont="1" applyFill="1" applyBorder="1" applyAlignment="1">
      <alignment vertical="center"/>
    </xf>
    <xf numFmtId="177" fontId="15" fillId="33" borderId="119" xfId="0" applyNumberFormat="1" applyFont="1" applyFill="1" applyBorder="1" applyAlignment="1">
      <alignment vertical="center"/>
    </xf>
    <xf numFmtId="177" fontId="15" fillId="33" borderId="147" xfId="0" applyNumberFormat="1" applyFont="1" applyFill="1" applyBorder="1" applyAlignment="1">
      <alignment vertical="center"/>
    </xf>
    <xf numFmtId="177" fontId="15" fillId="33" borderId="105" xfId="0" applyNumberFormat="1" applyFont="1" applyFill="1" applyBorder="1" applyAlignment="1">
      <alignment vertical="center"/>
    </xf>
    <xf numFmtId="177" fontId="15" fillId="0" borderId="80" xfId="0" applyNumberFormat="1" applyFont="1" applyFill="1" applyBorder="1" applyAlignment="1">
      <alignment vertical="center"/>
    </xf>
    <xf numFmtId="177" fontId="15" fillId="0" borderId="32" xfId="0" applyNumberFormat="1" applyFont="1" applyFill="1" applyBorder="1" applyAlignment="1">
      <alignment vertical="center"/>
    </xf>
    <xf numFmtId="177" fontId="10" fillId="33" borderId="82" xfId="0" applyNumberFormat="1" applyFont="1" applyFill="1" applyBorder="1" applyAlignment="1">
      <alignment horizontal="right" vertical="center"/>
    </xf>
    <xf numFmtId="177" fontId="10" fillId="33" borderId="147" xfId="0" applyNumberFormat="1" applyFont="1" applyFill="1" applyBorder="1" applyAlignment="1">
      <alignment horizontal="right" vertical="center"/>
    </xf>
    <xf numFmtId="177" fontId="10" fillId="33" borderId="121" xfId="0" applyNumberFormat="1" applyFont="1" applyFill="1" applyBorder="1" applyAlignment="1">
      <alignment horizontal="right" vertical="center"/>
    </xf>
    <xf numFmtId="177" fontId="10" fillId="33" borderId="97" xfId="0" applyNumberFormat="1" applyFont="1" applyFill="1" applyBorder="1" applyAlignment="1">
      <alignment horizontal="right" vertical="center"/>
    </xf>
    <xf numFmtId="177" fontId="10" fillId="33" borderId="105" xfId="0" applyNumberFormat="1" applyFont="1" applyFill="1" applyBorder="1" applyAlignment="1">
      <alignment horizontal="right" vertical="center"/>
    </xf>
    <xf numFmtId="177" fontId="10" fillId="33" borderId="98" xfId="0" applyNumberFormat="1" applyFont="1" applyFill="1" applyBorder="1" applyAlignment="1">
      <alignment horizontal="right" vertical="center"/>
    </xf>
    <xf numFmtId="177" fontId="10" fillId="33" borderId="91" xfId="0" applyNumberFormat="1" applyFont="1" applyFill="1" applyBorder="1" applyAlignment="1">
      <alignment vertical="center"/>
    </xf>
    <xf numFmtId="177" fontId="10" fillId="33" borderId="92" xfId="0" applyNumberFormat="1" applyFont="1" applyFill="1" applyBorder="1" applyAlignment="1">
      <alignment vertical="center"/>
    </xf>
    <xf numFmtId="177" fontId="10" fillId="33" borderId="93" xfId="0" applyNumberFormat="1" applyFont="1" applyFill="1" applyBorder="1" applyAlignment="1">
      <alignment vertical="center"/>
    </xf>
    <xf numFmtId="177" fontId="10" fillId="33" borderId="94" xfId="0" applyNumberFormat="1" applyFont="1" applyFill="1" applyBorder="1" applyAlignment="1">
      <alignment vertical="center"/>
    </xf>
    <xf numFmtId="177" fontId="10" fillId="33" borderId="121" xfId="0" applyNumberFormat="1" applyFont="1" applyFill="1" applyBorder="1" applyAlignment="1">
      <alignment vertical="center"/>
    </xf>
    <xf numFmtId="177" fontId="15" fillId="33" borderId="95" xfId="73" applyNumberFormat="1" applyFont="1" applyFill="1" applyBorder="1" applyAlignment="1">
      <alignment vertical="center"/>
      <protection/>
    </xf>
    <xf numFmtId="177" fontId="15" fillId="33" borderId="99" xfId="73" applyNumberFormat="1" applyFont="1" applyFill="1" applyBorder="1" applyAlignment="1">
      <alignment horizontal="right" vertical="center"/>
      <protection/>
    </xf>
    <xf numFmtId="176" fontId="15" fillId="33" borderId="90" xfId="0" applyNumberFormat="1" applyFont="1" applyFill="1" applyBorder="1" applyAlignment="1">
      <alignment horizontal="right" vertical="center"/>
    </xf>
    <xf numFmtId="176" fontId="15" fillId="33" borderId="93" xfId="0" applyNumberFormat="1" applyFont="1" applyFill="1" applyBorder="1" applyAlignment="1">
      <alignment horizontal="right" vertical="center"/>
    </xf>
    <xf numFmtId="177" fontId="15" fillId="33" borderId="93" xfId="0" applyNumberFormat="1" applyFont="1" applyFill="1" applyBorder="1" applyAlignment="1">
      <alignment horizontal="right" vertical="center"/>
    </xf>
    <xf numFmtId="177" fontId="15" fillId="0" borderId="93" xfId="73" applyNumberFormat="1" applyFont="1" applyFill="1" applyBorder="1" applyAlignment="1">
      <alignment horizontal="right" vertical="center"/>
      <protection/>
    </xf>
    <xf numFmtId="177" fontId="15" fillId="0" borderId="82" xfId="73" applyNumberFormat="1" applyFont="1" applyFill="1" applyBorder="1" applyAlignment="1">
      <alignment vertical="center"/>
      <protection/>
    </xf>
    <xf numFmtId="177" fontId="15" fillId="0" borderId="71" xfId="73" applyNumberFormat="1" applyFont="1" applyFill="1" applyBorder="1" applyAlignment="1">
      <alignment horizontal="right" vertical="center"/>
      <protection/>
    </xf>
    <xf numFmtId="185" fontId="15" fillId="0" borderId="32" xfId="73" applyNumberFormat="1" applyFont="1" applyFill="1" applyBorder="1" applyAlignment="1">
      <alignment horizontal="right" vertical="center"/>
      <protection/>
    </xf>
    <xf numFmtId="176" fontId="15" fillId="0" borderId="80" xfId="0" applyNumberFormat="1" applyFont="1" applyFill="1" applyBorder="1" applyAlignment="1">
      <alignment horizontal="right" vertical="center"/>
    </xf>
    <xf numFmtId="180" fontId="15" fillId="0" borderId="34" xfId="73" applyNumberFormat="1" applyFont="1" applyFill="1" applyBorder="1" applyAlignment="1">
      <alignment horizontal="right" vertical="center"/>
      <protection/>
    </xf>
    <xf numFmtId="176" fontId="15" fillId="0" borderId="34" xfId="0" applyNumberFormat="1" applyFont="1" applyFill="1" applyBorder="1" applyAlignment="1">
      <alignment horizontal="right" vertical="center"/>
    </xf>
    <xf numFmtId="177" fontId="15" fillId="0" borderId="34" xfId="0" applyNumberFormat="1" applyFont="1" applyFill="1" applyBorder="1" applyAlignment="1">
      <alignment horizontal="right" vertical="center"/>
    </xf>
    <xf numFmtId="177" fontId="15" fillId="0" borderId="34" xfId="73" applyNumberFormat="1" applyFont="1" applyFill="1" applyBorder="1" applyAlignment="1">
      <alignment horizontal="right" vertical="center"/>
      <protection/>
    </xf>
    <xf numFmtId="180" fontId="15" fillId="0" borderId="81" xfId="73" applyNumberFormat="1" applyFont="1" applyFill="1" applyBorder="1" applyAlignment="1">
      <alignment horizontal="right" vertical="center"/>
      <protection/>
    </xf>
    <xf numFmtId="177" fontId="15" fillId="0" borderId="82" xfId="73" applyNumberFormat="1" applyFont="1" applyFill="1" applyBorder="1" applyAlignment="1">
      <alignment horizontal="right" vertical="center"/>
      <protection/>
    </xf>
    <xf numFmtId="182" fontId="15" fillId="0" borderId="32" xfId="73" applyNumberFormat="1" applyFont="1" applyFill="1" applyBorder="1" applyAlignment="1">
      <alignment horizontal="right" vertical="center"/>
      <protection/>
    </xf>
    <xf numFmtId="182" fontId="23" fillId="0" borderId="32" xfId="73" applyNumberFormat="1" applyFont="1" applyFill="1" applyBorder="1" applyAlignment="1">
      <alignment horizontal="right" vertical="center"/>
      <protection/>
    </xf>
    <xf numFmtId="177" fontId="15" fillId="0" borderId="111" xfId="0" applyNumberFormat="1" applyFont="1" applyFill="1" applyBorder="1" applyAlignment="1">
      <alignment horizontal="right" vertical="center" shrinkToFit="1"/>
    </xf>
    <xf numFmtId="177" fontId="15" fillId="0" borderId="55" xfId="0" applyNumberFormat="1" applyFont="1" applyFill="1" applyBorder="1" applyAlignment="1">
      <alignment horizontal="right" vertical="center" shrinkToFit="1"/>
    </xf>
    <xf numFmtId="177" fontId="15" fillId="0" borderId="89" xfId="0" applyNumberFormat="1" applyFont="1" applyFill="1" applyBorder="1" applyAlignment="1">
      <alignment horizontal="right" vertical="center" shrinkToFit="1"/>
    </xf>
    <xf numFmtId="177" fontId="15" fillId="0" borderId="79" xfId="0" applyNumberFormat="1" applyFont="1" applyFill="1" applyBorder="1" applyAlignment="1">
      <alignment horizontal="right" vertical="center" shrinkToFit="1"/>
    </xf>
    <xf numFmtId="177" fontId="15" fillId="0" borderId="83" xfId="0" applyNumberFormat="1" applyFont="1" applyFill="1" applyBorder="1" applyAlignment="1">
      <alignment horizontal="right" vertical="center" shrinkToFit="1"/>
    </xf>
    <xf numFmtId="177" fontId="15" fillId="0" borderId="148" xfId="0" applyNumberFormat="1" applyFont="1" applyFill="1" applyBorder="1" applyAlignment="1">
      <alignment horizontal="right" vertical="center" shrinkToFit="1"/>
    </xf>
    <xf numFmtId="177" fontId="15" fillId="0" borderId="110" xfId="0" applyNumberFormat="1" applyFont="1" applyFill="1" applyBorder="1" applyAlignment="1">
      <alignment horizontal="right" vertical="center" shrinkToFit="1"/>
    </xf>
    <xf numFmtId="177" fontId="15" fillId="0" borderId="75" xfId="0" applyNumberFormat="1" applyFont="1" applyFill="1" applyBorder="1" applyAlignment="1">
      <alignment horizontal="right" vertical="center" shrinkToFit="1"/>
    </xf>
    <xf numFmtId="0" fontId="6" fillId="0" borderId="13" xfId="0" applyNumberFormat="1" applyFont="1" applyFill="1" applyBorder="1" applyAlignment="1">
      <alignment horizontal="center" vertical="center" shrinkToFit="1"/>
    </xf>
    <xf numFmtId="0" fontId="6" fillId="0" borderId="27" xfId="0" applyNumberFormat="1" applyFont="1" applyFill="1" applyBorder="1" applyAlignment="1">
      <alignment horizontal="center" vertical="center" shrinkToFit="1"/>
    </xf>
    <xf numFmtId="0" fontId="9" fillId="33" borderId="51" xfId="0" applyFont="1" applyFill="1" applyBorder="1" applyAlignment="1">
      <alignment vertical="center"/>
    </xf>
    <xf numFmtId="177" fontId="15" fillId="0" borderId="22" xfId="0" applyNumberFormat="1" applyFont="1" applyFill="1" applyBorder="1" applyAlignment="1">
      <alignment horizontal="right" vertical="center"/>
    </xf>
    <xf numFmtId="177" fontId="15" fillId="0" borderId="0" xfId="0" applyNumberFormat="1" applyFont="1" applyFill="1" applyBorder="1" applyAlignment="1">
      <alignment horizontal="right" vertical="center" shrinkToFit="1"/>
    </xf>
    <xf numFmtId="177" fontId="15" fillId="0" borderId="51" xfId="0" applyNumberFormat="1" applyFont="1" applyFill="1" applyBorder="1" applyAlignment="1">
      <alignment horizontal="right" vertical="center" shrinkToFit="1"/>
    </xf>
    <xf numFmtId="177" fontId="15" fillId="0" borderId="100" xfId="0" applyNumberFormat="1" applyFont="1" applyFill="1" applyBorder="1" applyAlignment="1">
      <alignment horizontal="right" vertical="center"/>
    </xf>
    <xf numFmtId="177" fontId="15" fillId="0" borderId="66" xfId="0" applyNumberFormat="1" applyFont="1" applyFill="1" applyBorder="1" applyAlignment="1">
      <alignment horizontal="right" vertical="center"/>
    </xf>
    <xf numFmtId="177" fontId="15" fillId="0" borderId="67" xfId="0" applyNumberFormat="1" applyFont="1" applyFill="1" applyBorder="1" applyAlignment="1">
      <alignment horizontal="right" vertical="center"/>
    </xf>
    <xf numFmtId="0" fontId="9" fillId="0" borderId="0" xfId="0" applyFont="1" applyFill="1" applyBorder="1" applyAlignment="1">
      <alignment/>
    </xf>
    <xf numFmtId="0" fontId="5" fillId="0" borderId="0" xfId="0" applyNumberFormat="1" applyFont="1" applyFill="1" applyAlignment="1">
      <alignment/>
    </xf>
    <xf numFmtId="177" fontId="6" fillId="33" borderId="13" xfId="0" applyNumberFormat="1" applyFont="1" applyFill="1" applyBorder="1" applyAlignment="1">
      <alignment horizontal="center" vertical="center"/>
    </xf>
    <xf numFmtId="177" fontId="6" fillId="33" borderId="20" xfId="0" applyNumberFormat="1" applyFont="1" applyFill="1" applyBorder="1" applyAlignment="1">
      <alignment horizontal="center" vertical="center"/>
    </xf>
    <xf numFmtId="177" fontId="85" fillId="33" borderId="0" xfId="0" applyNumberFormat="1" applyFont="1" applyFill="1" applyBorder="1" applyAlignment="1">
      <alignment vertical="center"/>
    </xf>
    <xf numFmtId="177" fontId="87" fillId="33" borderId="0" xfId="0" applyNumberFormat="1" applyFont="1" applyFill="1" applyBorder="1" applyAlignment="1">
      <alignment vertical="center"/>
    </xf>
    <xf numFmtId="177" fontId="85" fillId="33" borderId="0" xfId="0" applyNumberFormat="1" applyFont="1" applyFill="1" applyBorder="1" applyAlignment="1">
      <alignment horizontal="center" vertical="center"/>
    </xf>
    <xf numFmtId="177" fontId="88" fillId="0" borderId="149" xfId="0" applyNumberFormat="1" applyFont="1" applyFill="1" applyBorder="1" applyAlignment="1">
      <alignment vertical="center"/>
    </xf>
    <xf numFmtId="177" fontId="88" fillId="0" borderId="104" xfId="0" applyNumberFormat="1" applyFont="1" applyFill="1" applyBorder="1" applyAlignment="1">
      <alignment vertical="center"/>
    </xf>
    <xf numFmtId="177" fontId="88" fillId="33" borderId="71" xfId="0" applyNumberFormat="1" applyFont="1" applyFill="1" applyBorder="1" applyAlignment="1">
      <alignment vertical="center"/>
    </xf>
    <xf numFmtId="177" fontId="88" fillId="0" borderId="150" xfId="0" applyNumberFormat="1" applyFont="1" applyFill="1" applyBorder="1" applyAlignment="1">
      <alignment vertical="center"/>
    </xf>
    <xf numFmtId="177" fontId="88" fillId="33" borderId="74" xfId="0" applyNumberFormat="1" applyFont="1" applyFill="1" applyBorder="1" applyAlignment="1">
      <alignment vertical="center"/>
    </xf>
    <xf numFmtId="177" fontId="88" fillId="0" borderId="57" xfId="0" applyNumberFormat="1" applyFont="1" applyFill="1" applyBorder="1" applyAlignment="1">
      <alignment vertical="center"/>
    </xf>
    <xf numFmtId="177" fontId="88" fillId="0" borderId="58" xfId="0" applyNumberFormat="1" applyFont="1" applyFill="1" applyBorder="1" applyAlignment="1">
      <alignment vertical="center"/>
    </xf>
    <xf numFmtId="177" fontId="88" fillId="0" borderId="59" xfId="0" applyNumberFormat="1" applyFont="1" applyFill="1" applyBorder="1" applyAlignment="1">
      <alignment vertical="center"/>
    </xf>
    <xf numFmtId="177" fontId="88" fillId="0" borderId="60" xfId="0" applyNumberFormat="1" applyFont="1" applyFill="1" applyBorder="1" applyAlignment="1">
      <alignment vertical="center"/>
    </xf>
    <xf numFmtId="177" fontId="88" fillId="0" borderId="138" xfId="0" applyNumberFormat="1" applyFont="1" applyFill="1" applyBorder="1" applyAlignment="1">
      <alignment vertical="center"/>
    </xf>
    <xf numFmtId="177" fontId="88" fillId="0" borderId="61" xfId="0" applyNumberFormat="1" applyFont="1" applyFill="1" applyBorder="1" applyAlignment="1">
      <alignment vertical="center"/>
    </xf>
    <xf numFmtId="177" fontId="88" fillId="0" borderId="62" xfId="0" applyNumberFormat="1" applyFont="1" applyFill="1" applyBorder="1" applyAlignment="1">
      <alignment vertical="center"/>
    </xf>
    <xf numFmtId="177" fontId="88" fillId="0" borderId="73" xfId="65" applyNumberFormat="1" applyFont="1" applyFill="1" applyBorder="1">
      <alignment vertical="center"/>
      <protection/>
    </xf>
    <xf numFmtId="177" fontId="88" fillId="0" borderId="58" xfId="65" applyNumberFormat="1" applyFont="1" applyFill="1" applyBorder="1">
      <alignment vertical="center"/>
      <protection/>
    </xf>
    <xf numFmtId="177" fontId="88" fillId="0" borderId="62" xfId="65" applyNumberFormat="1" applyFont="1" applyFill="1" applyBorder="1">
      <alignment vertical="center"/>
      <protection/>
    </xf>
    <xf numFmtId="177" fontId="88" fillId="0" borderId="80" xfId="0" applyNumberFormat="1" applyFont="1" applyFill="1" applyBorder="1" applyAlignment="1">
      <alignment vertical="center"/>
    </xf>
    <xf numFmtId="177" fontId="88" fillId="0" borderId="34" xfId="0" applyNumberFormat="1" applyFont="1" applyFill="1" applyBorder="1" applyAlignment="1">
      <alignment vertical="center"/>
    </xf>
    <xf numFmtId="177" fontId="88" fillId="0" borderId="81" xfId="0" applyNumberFormat="1" applyFont="1" applyFill="1" applyBorder="1" applyAlignment="1">
      <alignment vertical="center"/>
    </xf>
    <xf numFmtId="177" fontId="88" fillId="0" borderId="79" xfId="0" applyNumberFormat="1" applyFont="1" applyFill="1" applyBorder="1" applyAlignment="1">
      <alignment vertical="center"/>
    </xf>
    <xf numFmtId="177" fontId="88" fillId="0" borderId="82" xfId="0" applyNumberFormat="1" applyFont="1" applyFill="1" applyBorder="1" applyAlignment="1">
      <alignment vertical="center"/>
    </xf>
    <xf numFmtId="177" fontId="88" fillId="0" borderId="71" xfId="0" applyNumberFormat="1" applyFont="1" applyFill="1" applyBorder="1" applyAlignment="1">
      <alignment vertical="center"/>
    </xf>
    <xf numFmtId="177" fontId="88" fillId="0" borderId="32" xfId="0" applyNumberFormat="1" applyFont="1" applyFill="1" applyBorder="1" applyAlignment="1">
      <alignment vertical="center"/>
    </xf>
    <xf numFmtId="177" fontId="88" fillId="0" borderId="71" xfId="65" applyNumberFormat="1" applyFont="1" applyFill="1" applyBorder="1">
      <alignment vertical="center"/>
      <protection/>
    </xf>
    <xf numFmtId="177" fontId="88" fillId="0" borderId="34" xfId="65" applyNumberFormat="1" applyFont="1" applyFill="1" applyBorder="1">
      <alignment vertical="center"/>
      <protection/>
    </xf>
    <xf numFmtId="177" fontId="88" fillId="0" borderId="32" xfId="65" applyNumberFormat="1" applyFont="1" applyFill="1" applyBorder="1">
      <alignment vertical="center"/>
      <protection/>
    </xf>
    <xf numFmtId="177" fontId="88" fillId="0" borderId="84" xfId="0" applyNumberFormat="1" applyFont="1" applyFill="1" applyBorder="1" applyAlignment="1">
      <alignment vertical="center"/>
    </xf>
    <xf numFmtId="177" fontId="88" fillId="0" borderId="86" xfId="0" applyNumberFormat="1" applyFont="1" applyFill="1" applyBorder="1" applyAlignment="1">
      <alignment vertical="center"/>
    </xf>
    <xf numFmtId="177" fontId="88" fillId="0" borderId="87" xfId="0" applyNumberFormat="1" applyFont="1" applyFill="1" applyBorder="1" applyAlignment="1">
      <alignment vertical="center"/>
    </xf>
    <xf numFmtId="177" fontId="88" fillId="0" borderId="83" xfId="0" applyNumberFormat="1" applyFont="1" applyFill="1" applyBorder="1" applyAlignment="1">
      <alignment vertical="center"/>
    </xf>
    <xf numFmtId="177" fontId="88" fillId="0" borderId="88" xfId="0" applyNumberFormat="1" applyFont="1" applyFill="1" applyBorder="1" applyAlignment="1">
      <alignment vertical="center"/>
    </xf>
    <xf numFmtId="177" fontId="88" fillId="0" borderId="72" xfId="0" applyNumberFormat="1" applyFont="1" applyFill="1" applyBorder="1" applyAlignment="1">
      <alignment vertical="center"/>
    </xf>
    <xf numFmtId="177" fontId="88" fillId="0" borderId="85" xfId="0" applyNumberFormat="1" applyFont="1" applyFill="1" applyBorder="1" applyAlignment="1">
      <alignment vertical="center"/>
    </xf>
    <xf numFmtId="177" fontId="88" fillId="0" borderId="72" xfId="65" applyNumberFormat="1" applyFont="1" applyFill="1" applyBorder="1">
      <alignment vertical="center"/>
      <protection/>
    </xf>
    <xf numFmtId="177" fontId="88" fillId="0" borderId="86" xfId="65" applyNumberFormat="1" applyFont="1" applyFill="1" applyBorder="1">
      <alignment vertical="center"/>
      <protection/>
    </xf>
    <xf numFmtId="177" fontId="88" fillId="0" borderId="85" xfId="65" applyNumberFormat="1" applyFont="1" applyFill="1" applyBorder="1">
      <alignment vertical="center"/>
      <protection/>
    </xf>
    <xf numFmtId="177" fontId="88" fillId="0" borderId="76" xfId="0" applyNumberFormat="1" applyFont="1" applyFill="1" applyBorder="1" applyAlignment="1">
      <alignment vertical="center"/>
    </xf>
    <xf numFmtId="177" fontId="88" fillId="0" borderId="37" xfId="0" applyNumberFormat="1" applyFont="1" applyFill="1" applyBorder="1" applyAlignment="1">
      <alignment vertical="center"/>
    </xf>
    <xf numFmtId="177" fontId="88" fillId="0" borderId="77" xfId="0" applyNumberFormat="1" applyFont="1" applyFill="1" applyBorder="1" applyAlignment="1">
      <alignment vertical="center"/>
    </xf>
    <xf numFmtId="177" fontId="88" fillId="0" borderId="75" xfId="0" applyNumberFormat="1" applyFont="1" applyFill="1" applyBorder="1" applyAlignment="1">
      <alignment vertical="center"/>
    </xf>
    <xf numFmtId="177" fontId="88" fillId="0" borderId="78" xfId="0" applyNumberFormat="1" applyFont="1" applyFill="1" applyBorder="1" applyAlignment="1">
      <alignment vertical="center"/>
    </xf>
    <xf numFmtId="177" fontId="88" fillId="0" borderId="73" xfId="0" applyNumberFormat="1" applyFont="1" applyFill="1" applyBorder="1" applyAlignment="1">
      <alignment vertical="center"/>
    </xf>
    <xf numFmtId="177" fontId="88" fillId="0" borderId="35" xfId="0" applyNumberFormat="1" applyFont="1" applyFill="1" applyBorder="1" applyAlignment="1">
      <alignment vertical="center"/>
    </xf>
    <xf numFmtId="177" fontId="88" fillId="0" borderId="37" xfId="65" applyNumberFormat="1" applyFont="1" applyFill="1" applyBorder="1">
      <alignment vertical="center"/>
      <protection/>
    </xf>
    <xf numFmtId="177" fontId="88" fillId="0" borderId="35" xfId="65" applyNumberFormat="1" applyFont="1" applyFill="1" applyBorder="1">
      <alignment vertical="center"/>
      <protection/>
    </xf>
    <xf numFmtId="177" fontId="88" fillId="0" borderId="113" xfId="0" applyNumberFormat="1" applyFont="1" applyFill="1" applyBorder="1" applyAlignment="1">
      <alignment vertical="center"/>
    </xf>
    <xf numFmtId="177" fontId="88" fillId="0" borderId="110" xfId="0" applyNumberFormat="1" applyFont="1" applyFill="1" applyBorder="1" applyAlignment="1">
      <alignment vertical="center"/>
    </xf>
    <xf numFmtId="177" fontId="88" fillId="0" borderId="112" xfId="0" applyNumberFormat="1" applyFont="1" applyFill="1" applyBorder="1" applyAlignment="1">
      <alignment vertical="center"/>
    </xf>
    <xf numFmtId="177" fontId="88" fillId="0" borderId="74" xfId="0" applyNumberFormat="1" applyFont="1" applyFill="1" applyBorder="1" applyAlignment="1">
      <alignment vertical="center"/>
    </xf>
    <xf numFmtId="177" fontId="88" fillId="0" borderId="74" xfId="65" applyNumberFormat="1" applyFont="1" applyFill="1" applyBorder="1">
      <alignment vertical="center"/>
      <protection/>
    </xf>
    <xf numFmtId="177" fontId="88" fillId="0" borderId="150" xfId="65" applyNumberFormat="1" applyFont="1" applyFill="1" applyBorder="1">
      <alignment vertical="center"/>
      <protection/>
    </xf>
    <xf numFmtId="177" fontId="88" fillId="0" borderId="104" xfId="65" applyNumberFormat="1" applyFont="1" applyFill="1" applyBorder="1">
      <alignment vertical="center"/>
      <protection/>
    </xf>
    <xf numFmtId="177" fontId="89" fillId="0" borderId="63" xfId="0" applyNumberFormat="1" applyFont="1" applyFill="1" applyBorder="1" applyAlignment="1">
      <alignment horizontal="right" vertical="center"/>
    </xf>
    <xf numFmtId="177" fontId="89" fillId="0" borderId="150" xfId="0" applyNumberFormat="1" applyFont="1" applyFill="1" applyBorder="1" applyAlignment="1">
      <alignment horizontal="right" vertical="center"/>
    </xf>
    <xf numFmtId="177" fontId="89" fillId="0" borderId="113" xfId="0" applyNumberFormat="1" applyFont="1" applyFill="1" applyBorder="1" applyAlignment="1">
      <alignment horizontal="right" vertical="center"/>
    </xf>
    <xf numFmtId="177" fontId="89" fillId="0" borderId="104" xfId="0" applyNumberFormat="1" applyFont="1" applyFill="1" applyBorder="1" applyAlignment="1">
      <alignment horizontal="right" vertical="center"/>
    </xf>
    <xf numFmtId="177" fontId="89" fillId="0" borderId="110" xfId="0" applyNumberFormat="1" applyFont="1" applyFill="1" applyBorder="1" applyAlignment="1">
      <alignment horizontal="right" vertical="center"/>
    </xf>
    <xf numFmtId="177" fontId="89" fillId="0" borderId="56" xfId="68" applyNumberFormat="1" applyFont="1" applyFill="1" applyBorder="1">
      <alignment vertical="center"/>
      <protection/>
    </xf>
    <xf numFmtId="177" fontId="89" fillId="0" borderId="58" xfId="68" applyNumberFormat="1" applyFont="1" applyFill="1" applyBorder="1">
      <alignment vertical="center"/>
      <protection/>
    </xf>
    <xf numFmtId="177" fontId="89" fillId="0" borderId="59" xfId="68" applyNumberFormat="1" applyFont="1" applyFill="1" applyBorder="1">
      <alignment vertical="center"/>
      <protection/>
    </xf>
    <xf numFmtId="177" fontId="89" fillId="0" borderId="58" xfId="62" applyNumberFormat="1" applyFont="1" applyFill="1" applyBorder="1">
      <alignment vertical="center"/>
      <protection/>
    </xf>
    <xf numFmtId="177" fontId="89" fillId="0" borderId="62" xfId="62" applyNumberFormat="1" applyFont="1" applyFill="1" applyBorder="1">
      <alignment vertical="center"/>
      <protection/>
    </xf>
    <xf numFmtId="177" fontId="89" fillId="0" borderId="60" xfId="62" applyNumberFormat="1" applyFont="1" applyFill="1" applyBorder="1">
      <alignment vertical="center"/>
      <protection/>
    </xf>
    <xf numFmtId="177" fontId="89" fillId="0" borderId="60" xfId="68" applyNumberFormat="1" applyFont="1" applyFill="1" applyBorder="1">
      <alignment vertical="center"/>
      <protection/>
    </xf>
    <xf numFmtId="177" fontId="89" fillId="0" borderId="33" xfId="68" applyNumberFormat="1" applyFont="1" applyFill="1" applyBorder="1">
      <alignment vertical="center"/>
      <protection/>
    </xf>
    <xf numFmtId="177" fontId="89" fillId="0" borderId="34" xfId="68" applyNumberFormat="1" applyFont="1" applyFill="1" applyBorder="1">
      <alignment vertical="center"/>
      <protection/>
    </xf>
    <xf numFmtId="177" fontId="89" fillId="0" borderId="81" xfId="68" applyNumberFormat="1" applyFont="1" applyFill="1" applyBorder="1">
      <alignment vertical="center"/>
      <protection/>
    </xf>
    <xf numFmtId="177" fontId="89" fillId="0" borderId="34" xfId="62" applyNumberFormat="1" applyFont="1" applyFill="1" applyBorder="1">
      <alignment vertical="center"/>
      <protection/>
    </xf>
    <xf numFmtId="177" fontId="89" fillId="0" borderId="32" xfId="62" applyNumberFormat="1" applyFont="1" applyFill="1" applyBorder="1">
      <alignment vertical="center"/>
      <protection/>
    </xf>
    <xf numFmtId="177" fontId="89" fillId="0" borderId="79" xfId="62" applyNumberFormat="1" applyFont="1" applyFill="1" applyBorder="1">
      <alignment vertical="center"/>
      <protection/>
    </xf>
    <xf numFmtId="177" fontId="89" fillId="0" borderId="79" xfId="68" applyNumberFormat="1" applyFont="1" applyFill="1" applyBorder="1">
      <alignment vertical="center"/>
      <protection/>
    </xf>
    <xf numFmtId="177" fontId="89" fillId="0" borderId="64" xfId="68" applyNumberFormat="1" applyFont="1" applyFill="1" applyBorder="1">
      <alignment vertical="center"/>
      <protection/>
    </xf>
    <xf numFmtId="177" fontId="89" fillId="0" borderId="86" xfId="68" applyNumberFormat="1" applyFont="1" applyFill="1" applyBorder="1">
      <alignment vertical="center"/>
      <protection/>
    </xf>
    <xf numFmtId="177" fontId="89" fillId="0" borderId="87" xfId="68" applyNumberFormat="1" applyFont="1" applyFill="1" applyBorder="1">
      <alignment vertical="center"/>
      <protection/>
    </xf>
    <xf numFmtId="177" fontId="89" fillId="0" borderId="86" xfId="62" applyNumberFormat="1" applyFont="1" applyFill="1" applyBorder="1">
      <alignment vertical="center"/>
      <protection/>
    </xf>
    <xf numFmtId="177" fontId="89" fillId="0" borderId="85" xfId="62" applyNumberFormat="1" applyFont="1" applyFill="1" applyBorder="1">
      <alignment vertical="center"/>
      <protection/>
    </xf>
    <xf numFmtId="177" fontId="89" fillId="0" borderId="83" xfId="62" applyNumberFormat="1" applyFont="1" applyFill="1" applyBorder="1">
      <alignment vertical="center"/>
      <protection/>
    </xf>
    <xf numFmtId="177" fontId="89" fillId="0" borderId="83" xfId="68" applyNumberFormat="1" applyFont="1" applyFill="1" applyBorder="1">
      <alignment vertical="center"/>
      <protection/>
    </xf>
    <xf numFmtId="177" fontId="89" fillId="0" borderId="36" xfId="68" applyNumberFormat="1" applyFont="1" applyFill="1" applyBorder="1">
      <alignment vertical="center"/>
      <protection/>
    </xf>
    <xf numFmtId="177" fontId="89" fillId="0" borderId="37" xfId="68" applyNumberFormat="1" applyFont="1" applyFill="1" applyBorder="1">
      <alignment vertical="center"/>
      <protection/>
    </xf>
    <xf numFmtId="177" fontId="89" fillId="0" borderId="77" xfId="68" applyNumberFormat="1" applyFont="1" applyFill="1" applyBorder="1">
      <alignment vertical="center"/>
      <protection/>
    </xf>
    <xf numFmtId="177" fontId="89" fillId="0" borderId="37" xfId="62" applyNumberFormat="1" applyFont="1" applyFill="1" applyBorder="1">
      <alignment vertical="center"/>
      <protection/>
    </xf>
    <xf numFmtId="177" fontId="89" fillId="0" borderId="35" xfId="62" applyNumberFormat="1" applyFont="1" applyFill="1" applyBorder="1">
      <alignment vertical="center"/>
      <protection/>
    </xf>
    <xf numFmtId="177" fontId="89" fillId="0" borderId="75" xfId="62" applyNumberFormat="1" applyFont="1" applyFill="1" applyBorder="1">
      <alignment vertical="center"/>
      <protection/>
    </xf>
    <xf numFmtId="177" fontId="89" fillId="0" borderId="75" xfId="68" applyNumberFormat="1" applyFont="1" applyFill="1" applyBorder="1">
      <alignment vertical="center"/>
      <protection/>
    </xf>
    <xf numFmtId="177" fontId="89" fillId="0" borderId="63" xfId="68" applyNumberFormat="1" applyFont="1" applyFill="1" applyBorder="1">
      <alignment vertical="center"/>
      <protection/>
    </xf>
    <xf numFmtId="177" fontId="89" fillId="0" borderId="150" xfId="68" applyNumberFormat="1" applyFont="1" applyFill="1" applyBorder="1">
      <alignment vertical="center"/>
      <protection/>
    </xf>
    <xf numFmtId="177" fontId="89" fillId="0" borderId="113" xfId="68" applyNumberFormat="1" applyFont="1" applyFill="1" applyBorder="1">
      <alignment vertical="center"/>
      <protection/>
    </xf>
    <xf numFmtId="177" fontId="89" fillId="0" borderId="150" xfId="62" applyNumberFormat="1" applyFont="1" applyFill="1" applyBorder="1">
      <alignment vertical="center"/>
      <protection/>
    </xf>
    <xf numFmtId="177" fontId="89" fillId="0" borderId="104" xfId="62" applyNumberFormat="1" applyFont="1" applyFill="1" applyBorder="1">
      <alignment vertical="center"/>
      <protection/>
    </xf>
    <xf numFmtId="177" fontId="89" fillId="0" borderId="110" xfId="62" applyNumberFormat="1" applyFont="1" applyFill="1" applyBorder="1">
      <alignment vertical="center"/>
      <protection/>
    </xf>
    <xf numFmtId="177" fontId="89" fillId="0" borderId="110" xfId="68" applyNumberFormat="1" applyFont="1" applyFill="1" applyBorder="1">
      <alignment vertical="center"/>
      <protection/>
    </xf>
    <xf numFmtId="177" fontId="88" fillId="0" borderId="112" xfId="73" applyNumberFormat="1" applyFont="1" applyFill="1" applyBorder="1" applyAlignment="1">
      <alignment horizontal="right" vertical="center"/>
      <protection/>
    </xf>
    <xf numFmtId="177" fontId="88" fillId="0" borderId="74" xfId="73" applyNumberFormat="1" applyFont="1" applyFill="1" applyBorder="1" applyAlignment="1">
      <alignment horizontal="right" vertical="center"/>
      <protection/>
    </xf>
    <xf numFmtId="182" fontId="88" fillId="0" borderId="104" xfId="73" applyNumberFormat="1" applyFont="1" applyFill="1" applyBorder="1" applyAlignment="1">
      <alignment horizontal="right" vertical="center"/>
      <protection/>
    </xf>
    <xf numFmtId="176" fontId="88" fillId="0" borderId="149" xfId="0" applyNumberFormat="1" applyFont="1" applyFill="1" applyBorder="1" applyAlignment="1">
      <alignment horizontal="right" vertical="center"/>
    </xf>
    <xf numFmtId="180" fontId="88" fillId="0" borderId="150" xfId="73" applyNumberFormat="1" applyFont="1" applyFill="1" applyBorder="1" applyAlignment="1">
      <alignment horizontal="right" vertical="center"/>
      <protection/>
    </xf>
    <xf numFmtId="176" fontId="88" fillId="0" borderId="150" xfId="0" applyNumberFormat="1" applyFont="1" applyFill="1" applyBorder="1" applyAlignment="1">
      <alignment horizontal="right" vertical="center"/>
    </xf>
    <xf numFmtId="177" fontId="88" fillId="0" borderId="150" xfId="0" applyNumberFormat="1" applyFont="1" applyFill="1" applyBorder="1" applyAlignment="1">
      <alignment horizontal="right" vertical="center"/>
    </xf>
    <xf numFmtId="177" fontId="88" fillId="0" borderId="150" xfId="73" applyNumberFormat="1" applyFont="1" applyFill="1" applyBorder="1" applyAlignment="1">
      <alignment horizontal="right" vertical="center"/>
      <protection/>
    </xf>
    <xf numFmtId="180" fontId="88" fillId="0" borderId="113" xfId="73" applyNumberFormat="1" applyFont="1" applyFill="1" applyBorder="1" applyAlignment="1">
      <alignment horizontal="right" vertical="center"/>
      <protection/>
    </xf>
    <xf numFmtId="182" fontId="90" fillId="0" borderId="104" xfId="73" applyNumberFormat="1" applyFont="1" applyFill="1" applyBorder="1" applyAlignment="1">
      <alignment horizontal="right" vertical="center"/>
      <protection/>
    </xf>
    <xf numFmtId="177" fontId="89" fillId="0" borderId="67" xfId="0" applyNumberFormat="1" applyFont="1" applyFill="1" applyBorder="1" applyAlignment="1">
      <alignment horizontal="right" vertical="center"/>
    </xf>
    <xf numFmtId="177" fontId="89" fillId="0" borderId="58" xfId="0" applyNumberFormat="1" applyFont="1" applyFill="1" applyBorder="1" applyAlignment="1">
      <alignment vertical="center"/>
    </xf>
    <xf numFmtId="177" fontId="89" fillId="0" borderId="56" xfId="0" applyNumberFormat="1" applyFont="1" applyFill="1" applyBorder="1" applyAlignment="1">
      <alignment vertical="center"/>
    </xf>
    <xf numFmtId="177" fontId="89" fillId="0" borderId="62" xfId="0" applyNumberFormat="1" applyFont="1" applyFill="1" applyBorder="1" applyAlignment="1">
      <alignment vertical="center"/>
    </xf>
    <xf numFmtId="177" fontId="89" fillId="0" borderId="65" xfId="0" applyNumberFormat="1" applyFont="1" applyFill="1" applyBorder="1" applyAlignment="1">
      <alignment vertical="center"/>
    </xf>
    <xf numFmtId="177" fontId="89" fillId="0" borderId="34" xfId="0" applyNumberFormat="1" applyFont="1" applyFill="1" applyBorder="1" applyAlignment="1">
      <alignment vertical="center"/>
    </xf>
    <xf numFmtId="177" fontId="89" fillId="0" borderId="33" xfId="0" applyNumberFormat="1" applyFont="1" applyFill="1" applyBorder="1" applyAlignment="1">
      <alignment vertical="center"/>
    </xf>
    <xf numFmtId="177" fontId="89" fillId="0" borderId="32" xfId="0" applyNumberFormat="1" applyFont="1" applyFill="1" applyBorder="1" applyAlignment="1">
      <alignment vertical="center"/>
    </xf>
    <xf numFmtId="177" fontId="89" fillId="0" borderId="66" xfId="0" applyNumberFormat="1" applyFont="1" applyFill="1" applyBorder="1" applyAlignment="1">
      <alignment vertical="center"/>
    </xf>
    <xf numFmtId="177" fontId="89" fillId="0" borderId="121" xfId="0" applyNumberFormat="1" applyFont="1" applyFill="1" applyBorder="1" applyAlignment="1">
      <alignment vertical="center"/>
    </xf>
    <xf numFmtId="177" fontId="89" fillId="0" borderId="97" xfId="0" applyNumberFormat="1" applyFont="1" applyFill="1" applyBorder="1" applyAlignment="1">
      <alignment vertical="center"/>
    </xf>
    <xf numFmtId="177" fontId="89" fillId="0" borderId="105" xfId="0" applyNumberFormat="1" applyFont="1" applyFill="1" applyBorder="1" applyAlignment="1">
      <alignment vertical="center"/>
    </xf>
    <xf numFmtId="177" fontId="89" fillId="0" borderId="98" xfId="0" applyNumberFormat="1" applyFont="1" applyFill="1" applyBorder="1" applyAlignment="1">
      <alignment vertical="center"/>
    </xf>
    <xf numFmtId="177" fontId="89" fillId="0" borderId="93" xfId="0" applyNumberFormat="1" applyFont="1" applyFill="1" applyBorder="1" applyAlignment="1">
      <alignment vertical="center"/>
    </xf>
    <xf numFmtId="177" fontId="89" fillId="0" borderId="92" xfId="0" applyNumberFormat="1" applyFont="1" applyFill="1" applyBorder="1" applyAlignment="1">
      <alignment vertical="center"/>
    </xf>
    <xf numFmtId="177" fontId="89" fillId="0" borderId="91" xfId="0" applyNumberFormat="1" applyFont="1" applyFill="1" applyBorder="1" applyAlignment="1">
      <alignment vertical="center"/>
    </xf>
    <xf numFmtId="177" fontId="89" fillId="0" borderId="100" xfId="0" applyNumberFormat="1" applyFont="1" applyFill="1" applyBorder="1" applyAlignment="1">
      <alignment vertical="center"/>
    </xf>
    <xf numFmtId="177" fontId="89" fillId="0" borderId="150" xfId="0" applyNumberFormat="1" applyFont="1" applyFill="1" applyBorder="1" applyAlignment="1">
      <alignment vertical="center"/>
    </xf>
    <xf numFmtId="177" fontId="89" fillId="0" borderId="63" xfId="0" applyNumberFormat="1" applyFont="1" applyFill="1" applyBorder="1" applyAlignment="1">
      <alignment vertical="center"/>
    </xf>
    <xf numFmtId="177" fontId="89" fillId="0" borderId="104" xfId="0" applyNumberFormat="1" applyFont="1" applyFill="1" applyBorder="1" applyAlignment="1">
      <alignment vertical="center"/>
    </xf>
    <xf numFmtId="177" fontId="89" fillId="0" borderId="67" xfId="0" applyNumberFormat="1" applyFont="1" applyFill="1" applyBorder="1" applyAlignment="1">
      <alignment vertical="center"/>
    </xf>
    <xf numFmtId="177" fontId="89" fillId="0" borderId="112" xfId="0" applyNumberFormat="1" applyFont="1" applyFill="1" applyBorder="1" applyAlignment="1">
      <alignment horizontal="right" vertical="center"/>
    </xf>
    <xf numFmtId="177" fontId="89" fillId="0" borderId="61" xfId="0" applyNumberFormat="1" applyFont="1" applyFill="1" applyBorder="1" applyAlignment="1">
      <alignment vertical="center"/>
    </xf>
    <xf numFmtId="177" fontId="89" fillId="0" borderId="71" xfId="0" applyNumberFormat="1" applyFont="1" applyFill="1" applyBorder="1" applyAlignment="1">
      <alignment vertical="center"/>
    </xf>
    <xf numFmtId="177" fontId="89" fillId="0" borderId="82" xfId="0" applyNumberFormat="1" applyFont="1" applyFill="1" applyBorder="1" applyAlignment="1">
      <alignment vertical="center"/>
    </xf>
    <xf numFmtId="177" fontId="89" fillId="0" borderId="96" xfId="0" applyNumberFormat="1" applyFont="1" applyFill="1" applyBorder="1" applyAlignment="1">
      <alignment vertical="center"/>
    </xf>
    <xf numFmtId="177" fontId="89" fillId="0" borderId="147" xfId="0" applyNumberFormat="1" applyFont="1" applyFill="1" applyBorder="1" applyAlignment="1">
      <alignment vertical="center"/>
    </xf>
    <xf numFmtId="177" fontId="89" fillId="0" borderId="99" xfId="0" applyNumberFormat="1" applyFont="1" applyFill="1" applyBorder="1" applyAlignment="1">
      <alignment vertical="center"/>
    </xf>
    <xf numFmtId="177" fontId="89" fillId="0" borderId="95" xfId="0" applyNumberFormat="1" applyFont="1" applyFill="1" applyBorder="1" applyAlignment="1">
      <alignment vertical="center"/>
    </xf>
    <xf numFmtId="177" fontId="89" fillId="0" borderId="74" xfId="0" applyNumberFormat="1" applyFont="1" applyFill="1" applyBorder="1" applyAlignment="1">
      <alignment vertical="center"/>
    </xf>
    <xf numFmtId="177" fontId="89" fillId="0" borderId="112" xfId="0" applyNumberFormat="1" applyFont="1" applyFill="1" applyBorder="1" applyAlignment="1">
      <alignment vertical="center"/>
    </xf>
    <xf numFmtId="177" fontId="91" fillId="33" borderId="78" xfId="0" applyNumberFormat="1" applyFont="1" applyFill="1" applyBorder="1" applyAlignment="1">
      <alignment horizontal="center" vertical="center"/>
    </xf>
    <xf numFmtId="177" fontId="89" fillId="0" borderId="90" xfId="0" applyNumberFormat="1" applyFont="1" applyFill="1" applyBorder="1" applyAlignment="1">
      <alignment vertical="center"/>
    </xf>
    <xf numFmtId="177" fontId="91" fillId="33" borderId="112" xfId="0" applyNumberFormat="1" applyFont="1" applyFill="1" applyBorder="1" applyAlignment="1">
      <alignment horizontal="center" vertical="center"/>
    </xf>
    <xf numFmtId="177" fontId="89" fillId="0" borderId="149" xfId="0" applyNumberFormat="1" applyFont="1" applyFill="1" applyBorder="1" applyAlignment="1">
      <alignment vertical="center"/>
    </xf>
    <xf numFmtId="177" fontId="91" fillId="33" borderId="0" xfId="0" applyNumberFormat="1" applyFont="1" applyFill="1" applyBorder="1" applyAlignment="1">
      <alignment vertical="center"/>
    </xf>
    <xf numFmtId="177" fontId="91" fillId="33" borderId="22" xfId="0" applyNumberFormat="1" applyFont="1" applyFill="1" applyBorder="1" applyAlignment="1">
      <alignment vertical="center"/>
    </xf>
    <xf numFmtId="177" fontId="89" fillId="0" borderId="76" xfId="62" applyNumberFormat="1" applyFont="1" applyFill="1" applyBorder="1">
      <alignment vertical="center"/>
      <protection/>
    </xf>
    <xf numFmtId="177" fontId="89" fillId="0" borderId="36" xfId="62" applyNumberFormat="1" applyFont="1" applyFill="1" applyBorder="1">
      <alignment vertical="center"/>
      <protection/>
    </xf>
    <xf numFmtId="177" fontId="92" fillId="33" borderId="0" xfId="0" applyNumberFormat="1" applyFont="1" applyFill="1" applyBorder="1" applyAlignment="1">
      <alignment vertical="center"/>
    </xf>
    <xf numFmtId="177" fontId="92" fillId="33" borderId="151" xfId="0" applyNumberFormat="1" applyFont="1" applyFill="1" applyBorder="1" applyAlignment="1">
      <alignment vertical="center"/>
    </xf>
    <xf numFmtId="177" fontId="91" fillId="33" borderId="88" xfId="0" applyNumberFormat="1" applyFont="1" applyFill="1" applyBorder="1" applyAlignment="1">
      <alignment horizontal="center" vertical="center"/>
    </xf>
    <xf numFmtId="177" fontId="89" fillId="0" borderId="120" xfId="62" applyNumberFormat="1" applyFont="1" applyFill="1" applyBorder="1">
      <alignment vertical="center"/>
      <protection/>
    </xf>
    <xf numFmtId="177" fontId="89" fillId="0" borderId="97" xfId="62" applyNumberFormat="1" applyFont="1" applyFill="1" applyBorder="1">
      <alignment vertical="center"/>
      <protection/>
    </xf>
    <xf numFmtId="177" fontId="89" fillId="0" borderId="121" xfId="62" applyNumberFormat="1" applyFont="1" applyFill="1" applyBorder="1">
      <alignment vertical="center"/>
      <protection/>
    </xf>
    <xf numFmtId="177" fontId="91" fillId="33" borderId="134" xfId="0" applyNumberFormat="1" applyFont="1" applyFill="1" applyBorder="1" applyAlignment="1">
      <alignment vertical="center"/>
    </xf>
    <xf numFmtId="177" fontId="91" fillId="33" borderId="152" xfId="0" applyNumberFormat="1" applyFont="1" applyFill="1" applyBorder="1" applyAlignment="1">
      <alignment horizontal="center" vertical="center"/>
    </xf>
    <xf numFmtId="177" fontId="89" fillId="0" borderId="91" xfId="62" applyNumberFormat="1" applyFont="1" applyFill="1" applyBorder="1">
      <alignment vertical="center"/>
      <protection/>
    </xf>
    <xf numFmtId="177" fontId="92" fillId="33" borderId="153" xfId="0" applyNumberFormat="1" applyFont="1" applyFill="1" applyBorder="1" applyAlignment="1">
      <alignment vertical="center"/>
    </xf>
    <xf numFmtId="177" fontId="92" fillId="33" borderId="22" xfId="0" applyNumberFormat="1" applyFont="1" applyFill="1" applyBorder="1" applyAlignment="1">
      <alignment vertical="center"/>
    </xf>
    <xf numFmtId="177" fontId="91" fillId="33" borderId="154" xfId="0" applyNumberFormat="1" applyFont="1" applyFill="1" applyBorder="1" applyAlignment="1">
      <alignment horizontal="center" vertical="center"/>
    </xf>
    <xf numFmtId="177" fontId="89" fillId="0" borderId="85" xfId="0" applyNumberFormat="1" applyFont="1" applyFill="1" applyBorder="1" applyAlignment="1">
      <alignment vertical="center"/>
    </xf>
    <xf numFmtId="177" fontId="91" fillId="33" borderId="155" xfId="0" applyNumberFormat="1" applyFont="1" applyFill="1" applyBorder="1" applyAlignment="1">
      <alignment vertical="center"/>
    </xf>
    <xf numFmtId="177" fontId="91" fillId="33" borderId="156" xfId="0" applyNumberFormat="1" applyFont="1" applyFill="1" applyBorder="1" applyAlignment="1">
      <alignment vertical="center"/>
    </xf>
    <xf numFmtId="177" fontId="91" fillId="33" borderId="95" xfId="0" applyNumberFormat="1" applyFont="1" applyFill="1" applyBorder="1" applyAlignment="1">
      <alignment horizontal="center" vertical="center"/>
    </xf>
    <xf numFmtId="177" fontId="92" fillId="33" borderId="157" xfId="0" applyNumberFormat="1" applyFont="1" applyFill="1" applyBorder="1" applyAlignment="1">
      <alignment vertical="center"/>
    </xf>
    <xf numFmtId="177" fontId="89" fillId="0" borderId="72" xfId="62" applyNumberFormat="1" applyFont="1" applyFill="1" applyBorder="1">
      <alignment vertical="center"/>
      <protection/>
    </xf>
    <xf numFmtId="177" fontId="89" fillId="0" borderId="64" xfId="62" applyNumberFormat="1" applyFont="1" applyFill="1" applyBorder="1">
      <alignment vertical="center"/>
      <protection/>
    </xf>
    <xf numFmtId="177" fontId="89" fillId="0" borderId="84" xfId="62" applyNumberFormat="1" applyFont="1" applyFill="1" applyBorder="1">
      <alignment vertical="center"/>
      <protection/>
    </xf>
    <xf numFmtId="177" fontId="89" fillId="0" borderId="90" xfId="62" applyNumberFormat="1" applyFont="1" applyFill="1" applyBorder="1">
      <alignment vertical="center"/>
      <protection/>
    </xf>
    <xf numFmtId="177" fontId="89" fillId="0" borderId="92" xfId="62" applyNumberFormat="1" applyFont="1" applyFill="1" applyBorder="1">
      <alignment vertical="center"/>
      <protection/>
    </xf>
    <xf numFmtId="177" fontId="89" fillId="0" borderId="93" xfId="62" applyNumberFormat="1" applyFont="1" applyFill="1" applyBorder="1">
      <alignment vertical="center"/>
      <protection/>
    </xf>
    <xf numFmtId="177" fontId="92" fillId="33" borderId="155" xfId="0" applyNumberFormat="1" applyFont="1" applyFill="1" applyBorder="1" applyAlignment="1">
      <alignment vertical="center"/>
    </xf>
    <xf numFmtId="177" fontId="92" fillId="33" borderId="156" xfId="0" applyNumberFormat="1" applyFont="1" applyFill="1" applyBorder="1" applyAlignment="1">
      <alignment vertical="center"/>
    </xf>
    <xf numFmtId="177" fontId="89" fillId="0" borderId="105" xfId="62" applyNumberFormat="1" applyFont="1" applyFill="1" applyBorder="1">
      <alignment vertical="center"/>
      <protection/>
    </xf>
    <xf numFmtId="177" fontId="92" fillId="33" borderId="19" xfId="0" applyNumberFormat="1" applyFont="1" applyFill="1" applyBorder="1" applyAlignment="1">
      <alignment vertical="center"/>
    </xf>
    <xf numFmtId="177" fontId="92" fillId="33" borderId="109" xfId="0" applyNumberFormat="1" applyFont="1" applyFill="1" applyBorder="1" applyAlignment="1">
      <alignment vertical="center"/>
    </xf>
    <xf numFmtId="177" fontId="89" fillId="0" borderId="149" xfId="62" applyNumberFormat="1" applyFont="1" applyFill="1" applyBorder="1">
      <alignment vertical="center"/>
      <protection/>
    </xf>
    <xf numFmtId="177" fontId="89" fillId="0" borderId="63" xfId="62" applyNumberFormat="1" applyFont="1" applyFill="1" applyBorder="1">
      <alignment vertical="center"/>
      <protection/>
    </xf>
    <xf numFmtId="177" fontId="93" fillId="33" borderId="0" xfId="0" applyNumberFormat="1" applyFont="1" applyFill="1" applyAlignment="1">
      <alignment horizontal="right" vertical="center"/>
    </xf>
    <xf numFmtId="177" fontId="93" fillId="33" borderId="0" xfId="0" applyNumberFormat="1" applyFont="1" applyFill="1" applyBorder="1" applyAlignment="1">
      <alignment horizontal="left" vertical="center"/>
    </xf>
    <xf numFmtId="177" fontId="91" fillId="33" borderId="13" xfId="0" applyNumberFormat="1" applyFont="1" applyFill="1" applyBorder="1" applyAlignment="1">
      <alignment horizontal="center" vertical="center"/>
    </xf>
    <xf numFmtId="177" fontId="91" fillId="33" borderId="158" xfId="0" applyNumberFormat="1" applyFont="1" applyFill="1" applyBorder="1" applyAlignment="1">
      <alignment horizontal="center" vertical="center"/>
    </xf>
    <xf numFmtId="177" fontId="91" fillId="33" borderId="20" xfId="0" applyNumberFormat="1" applyFont="1" applyFill="1" applyBorder="1" applyAlignment="1">
      <alignment horizontal="center" vertical="center"/>
    </xf>
    <xf numFmtId="177" fontId="91" fillId="33" borderId="159" xfId="0" applyNumberFormat="1" applyFont="1" applyFill="1" applyBorder="1" applyAlignment="1">
      <alignment horizontal="center" vertical="center"/>
    </xf>
    <xf numFmtId="177" fontId="91" fillId="33" borderId="40" xfId="0" applyNumberFormat="1" applyFont="1" applyFill="1" applyBorder="1" applyAlignment="1">
      <alignment horizontal="center" vertical="center"/>
    </xf>
    <xf numFmtId="177" fontId="91" fillId="33" borderId="160" xfId="0" applyNumberFormat="1" applyFont="1" applyFill="1" applyBorder="1" applyAlignment="1">
      <alignment horizontal="center" vertical="center"/>
    </xf>
    <xf numFmtId="177" fontId="91" fillId="33" borderId="36" xfId="0" applyNumberFormat="1" applyFont="1" applyFill="1" applyBorder="1" applyAlignment="1">
      <alignment horizontal="center" vertical="center"/>
    </xf>
    <xf numFmtId="177" fontId="89" fillId="0" borderId="68" xfId="62" applyNumberFormat="1" applyFont="1" applyFill="1" applyBorder="1">
      <alignment vertical="center"/>
      <protection/>
    </xf>
    <xf numFmtId="177" fontId="91" fillId="33" borderId="84" xfId="0" applyNumberFormat="1" applyFont="1" applyFill="1" applyBorder="1" applyAlignment="1">
      <alignment horizontal="center" vertical="center"/>
    </xf>
    <xf numFmtId="177" fontId="89" fillId="0" borderId="69" xfId="62" applyNumberFormat="1" applyFont="1" applyFill="1" applyBorder="1">
      <alignment vertical="center"/>
      <protection/>
    </xf>
    <xf numFmtId="177" fontId="89" fillId="0" borderId="100" xfId="62" applyNumberFormat="1" applyFont="1" applyFill="1" applyBorder="1">
      <alignment vertical="center"/>
      <protection/>
    </xf>
    <xf numFmtId="177" fontId="91" fillId="33" borderId="161" xfId="0" applyNumberFormat="1" applyFont="1" applyFill="1" applyBorder="1" applyAlignment="1">
      <alignment vertical="center"/>
    </xf>
    <xf numFmtId="177" fontId="89" fillId="0" borderId="98" xfId="62" applyNumberFormat="1" applyFont="1" applyFill="1" applyBorder="1">
      <alignment vertical="center"/>
      <protection/>
    </xf>
    <xf numFmtId="177" fontId="89" fillId="0" borderId="162" xfId="62" applyNumberFormat="1" applyFont="1" applyFill="1" applyBorder="1">
      <alignment vertical="center"/>
      <protection/>
    </xf>
    <xf numFmtId="177" fontId="89" fillId="0" borderId="163" xfId="62" applyNumberFormat="1" applyFont="1" applyFill="1" applyBorder="1">
      <alignment vertical="center"/>
      <protection/>
    </xf>
    <xf numFmtId="177" fontId="91" fillId="33" borderId="97" xfId="0" applyNumberFormat="1" applyFont="1" applyFill="1" applyBorder="1" applyAlignment="1">
      <alignment horizontal="center" vertical="center"/>
    </xf>
    <xf numFmtId="177" fontId="91" fillId="33" borderId="92" xfId="0" applyNumberFormat="1" applyFont="1" applyFill="1" applyBorder="1" applyAlignment="1">
      <alignment horizontal="center" vertical="center"/>
    </xf>
    <xf numFmtId="177" fontId="92" fillId="33" borderId="117" xfId="0" applyNumberFormat="1" applyFont="1" applyFill="1" applyBorder="1" applyAlignment="1">
      <alignment vertical="center"/>
    </xf>
    <xf numFmtId="177" fontId="91" fillId="33" borderId="74" xfId="0" applyNumberFormat="1" applyFont="1" applyFill="1" applyBorder="1" applyAlignment="1">
      <alignment horizontal="center" vertical="center"/>
    </xf>
    <xf numFmtId="177" fontId="89" fillId="0" borderId="67" xfId="62" applyNumberFormat="1" applyFont="1" applyFill="1" applyBorder="1">
      <alignment vertical="center"/>
      <protection/>
    </xf>
    <xf numFmtId="177" fontId="89" fillId="0" borderId="55" xfId="0" applyNumberFormat="1" applyFont="1" applyFill="1" applyBorder="1" applyAlignment="1">
      <alignment horizontal="right" vertical="center" shrinkToFit="1"/>
    </xf>
    <xf numFmtId="177" fontId="89" fillId="0" borderId="164" xfId="0" applyNumberFormat="1" applyFont="1" applyFill="1" applyBorder="1" applyAlignment="1">
      <alignment horizontal="right" vertical="center" shrinkToFit="1"/>
    </xf>
    <xf numFmtId="177" fontId="89" fillId="0" borderId="157" xfId="0" applyNumberFormat="1" applyFont="1" applyFill="1" applyBorder="1" applyAlignment="1">
      <alignment horizontal="right" vertical="center" shrinkToFit="1"/>
    </xf>
    <xf numFmtId="177" fontId="89" fillId="0" borderId="16" xfId="0" applyNumberFormat="1" applyFont="1" applyFill="1" applyBorder="1" applyAlignment="1">
      <alignment horizontal="right" vertical="center" shrinkToFit="1"/>
    </xf>
    <xf numFmtId="177" fontId="89" fillId="0" borderId="151" xfId="0" applyNumberFormat="1" applyFont="1" applyFill="1" applyBorder="1" applyAlignment="1">
      <alignment horizontal="right" vertical="center" shrinkToFit="1"/>
    </xf>
    <xf numFmtId="177" fontId="89" fillId="0" borderId="165" xfId="0" applyNumberFormat="1" applyFont="1" applyFill="1" applyBorder="1" applyAlignment="1">
      <alignment horizontal="right" vertical="center" shrinkToFit="1"/>
    </xf>
    <xf numFmtId="177" fontId="89" fillId="0" borderId="166" xfId="0" applyNumberFormat="1" applyFont="1" applyFill="1" applyBorder="1" applyAlignment="1">
      <alignment horizontal="right" vertical="center" shrinkToFit="1"/>
    </xf>
    <xf numFmtId="177" fontId="89" fillId="0" borderId="167" xfId="0" applyNumberFormat="1" applyFont="1" applyFill="1" applyBorder="1" applyAlignment="1">
      <alignment horizontal="right" vertical="center" shrinkToFit="1"/>
    </xf>
    <xf numFmtId="177" fontId="89" fillId="0" borderId="168" xfId="0" applyNumberFormat="1" applyFont="1" applyFill="1" applyBorder="1" applyAlignment="1">
      <alignment horizontal="right" vertical="center" shrinkToFit="1"/>
    </xf>
    <xf numFmtId="177" fontId="89" fillId="0" borderId="169" xfId="0" applyNumberFormat="1" applyFont="1" applyFill="1" applyBorder="1" applyAlignment="1">
      <alignment horizontal="right" vertical="center" shrinkToFit="1"/>
    </xf>
    <xf numFmtId="177" fontId="89" fillId="0" borderId="170" xfId="0" applyNumberFormat="1" applyFont="1" applyFill="1" applyBorder="1" applyAlignment="1">
      <alignment horizontal="right" vertical="center" shrinkToFit="1"/>
    </xf>
    <xf numFmtId="177" fontId="89" fillId="0" borderId="171" xfId="0" applyNumberFormat="1" applyFont="1" applyFill="1" applyBorder="1" applyAlignment="1">
      <alignment horizontal="right" vertical="center" shrinkToFit="1"/>
    </xf>
    <xf numFmtId="177" fontId="89" fillId="0" borderId="172" xfId="0" applyNumberFormat="1" applyFont="1" applyFill="1" applyBorder="1" applyAlignment="1">
      <alignment horizontal="right" vertical="center" shrinkToFit="1"/>
    </xf>
    <xf numFmtId="177" fontId="89" fillId="0" borderId="173" xfId="0" applyNumberFormat="1" applyFont="1" applyFill="1" applyBorder="1" applyAlignment="1">
      <alignment horizontal="right" vertical="center" shrinkToFit="1"/>
    </xf>
    <xf numFmtId="177" fontId="89" fillId="0" borderId="174" xfId="0" applyNumberFormat="1" applyFont="1" applyFill="1" applyBorder="1" applyAlignment="1">
      <alignment horizontal="right" vertical="center" shrinkToFit="1"/>
    </xf>
    <xf numFmtId="177" fontId="89" fillId="0" borderId="175" xfId="0" applyNumberFormat="1" applyFont="1" applyFill="1" applyBorder="1" applyAlignment="1">
      <alignment horizontal="right" vertical="center" shrinkToFit="1"/>
    </xf>
    <xf numFmtId="177" fontId="89" fillId="0" borderId="176" xfId="0" applyNumberFormat="1" applyFont="1" applyFill="1" applyBorder="1" applyAlignment="1">
      <alignment horizontal="right" vertical="center" shrinkToFit="1"/>
    </xf>
    <xf numFmtId="177" fontId="89" fillId="0" borderId="177" xfId="0" applyNumberFormat="1" applyFont="1" applyFill="1" applyBorder="1" applyAlignment="1">
      <alignment horizontal="right" vertical="center" shrinkToFit="1"/>
    </xf>
    <xf numFmtId="177" fontId="89" fillId="0" borderId="178" xfId="0" applyNumberFormat="1" applyFont="1" applyFill="1" applyBorder="1" applyAlignment="1">
      <alignment horizontal="right" vertical="center" shrinkToFit="1"/>
    </xf>
    <xf numFmtId="177" fontId="89" fillId="0" borderId="179" xfId="0" applyNumberFormat="1" applyFont="1" applyFill="1" applyBorder="1" applyAlignment="1">
      <alignment horizontal="right" vertical="center" shrinkToFit="1"/>
    </xf>
    <xf numFmtId="177" fontId="89" fillId="0" borderId="180" xfId="0" applyNumberFormat="1" applyFont="1" applyFill="1" applyBorder="1" applyAlignment="1">
      <alignment horizontal="right" vertical="center" shrinkToFit="1"/>
    </xf>
    <xf numFmtId="177" fontId="89" fillId="0" borderId="181" xfId="0" applyNumberFormat="1" applyFont="1" applyFill="1" applyBorder="1" applyAlignment="1">
      <alignment horizontal="right" vertical="center" shrinkToFit="1"/>
    </xf>
    <xf numFmtId="177" fontId="89" fillId="0" borderId="182" xfId="0" applyNumberFormat="1" applyFont="1" applyFill="1" applyBorder="1" applyAlignment="1">
      <alignment horizontal="right" vertical="center" shrinkToFit="1"/>
    </xf>
    <xf numFmtId="177" fontId="89" fillId="0" borderId="183" xfId="0" applyNumberFormat="1" applyFont="1" applyFill="1" applyBorder="1" applyAlignment="1">
      <alignment horizontal="right" vertical="center" shrinkToFit="1"/>
    </xf>
    <xf numFmtId="177" fontId="89" fillId="0" borderId="184" xfId="0" applyNumberFormat="1" applyFont="1" applyFill="1" applyBorder="1" applyAlignment="1">
      <alignment horizontal="right" vertical="center" shrinkToFit="1"/>
    </xf>
    <xf numFmtId="177" fontId="89" fillId="0" borderId="185" xfId="0" applyNumberFormat="1" applyFont="1" applyFill="1" applyBorder="1" applyAlignment="1">
      <alignment horizontal="right" vertical="center" shrinkToFit="1"/>
    </xf>
    <xf numFmtId="177" fontId="89" fillId="0" borderId="186" xfId="0" applyNumberFormat="1" applyFont="1" applyFill="1" applyBorder="1" applyAlignment="1">
      <alignment horizontal="right" vertical="center" shrinkToFit="1"/>
    </xf>
    <xf numFmtId="177" fontId="89" fillId="0" borderId="187" xfId="0" applyNumberFormat="1" applyFont="1" applyFill="1" applyBorder="1" applyAlignment="1">
      <alignment horizontal="right" vertical="center" shrinkToFit="1"/>
    </xf>
    <xf numFmtId="177" fontId="89" fillId="0" borderId="188" xfId="0" applyNumberFormat="1" applyFont="1" applyFill="1" applyBorder="1" applyAlignment="1">
      <alignment horizontal="right" vertical="center" shrinkToFit="1"/>
    </xf>
    <xf numFmtId="177" fontId="88" fillId="0" borderId="118" xfId="0" applyNumberFormat="1" applyFont="1" applyFill="1" applyBorder="1" applyAlignment="1">
      <alignment horizontal="right" vertical="center" shrinkToFit="1"/>
    </xf>
    <xf numFmtId="177" fontId="88" fillId="0" borderId="52" xfId="0" applyNumberFormat="1" applyFont="1" applyFill="1" applyBorder="1" applyAlignment="1">
      <alignment horizontal="right" vertical="center" shrinkToFit="1"/>
    </xf>
    <xf numFmtId="177" fontId="88" fillId="0" borderId="116" xfId="0" applyNumberFormat="1" applyFont="1" applyFill="1" applyBorder="1" applyAlignment="1">
      <alignment horizontal="right" vertical="center" shrinkToFit="1"/>
    </xf>
    <xf numFmtId="177" fontId="88" fillId="0" borderId="108" xfId="0" applyNumberFormat="1" applyFont="1" applyFill="1" applyBorder="1" applyAlignment="1">
      <alignment horizontal="right" vertical="center" shrinkToFit="1"/>
    </xf>
    <xf numFmtId="177" fontId="88" fillId="0" borderId="189" xfId="0" applyNumberFormat="1" applyFont="1" applyFill="1" applyBorder="1" applyAlignment="1">
      <alignment horizontal="right" vertical="center" shrinkToFit="1"/>
    </xf>
    <xf numFmtId="177" fontId="88" fillId="0" borderId="190" xfId="0" applyNumberFormat="1" applyFont="1" applyFill="1" applyBorder="1" applyAlignment="1">
      <alignment horizontal="right" vertical="center" shrinkToFit="1"/>
    </xf>
    <xf numFmtId="177" fontId="88" fillId="0" borderId="164" xfId="0" applyNumberFormat="1" applyFont="1" applyFill="1" applyBorder="1" applyAlignment="1">
      <alignment horizontal="right" vertical="center" shrinkToFit="1"/>
    </xf>
    <xf numFmtId="177" fontId="88" fillId="0" borderId="73" xfId="0" applyNumberFormat="1" applyFont="1" applyFill="1" applyBorder="1" applyAlignment="1">
      <alignment horizontal="right" vertical="center" shrinkToFit="1"/>
    </xf>
    <xf numFmtId="177" fontId="88" fillId="0" borderId="35" xfId="0" applyNumberFormat="1" applyFont="1" applyFill="1" applyBorder="1" applyAlignment="1">
      <alignment horizontal="right" vertical="center" shrinkToFit="1"/>
    </xf>
    <xf numFmtId="177" fontId="88" fillId="0" borderId="76" xfId="0" applyNumberFormat="1" applyFont="1" applyFill="1" applyBorder="1" applyAlignment="1">
      <alignment vertical="center" shrinkToFit="1"/>
    </xf>
    <xf numFmtId="177" fontId="88" fillId="0" borderId="36" xfId="0" applyNumberFormat="1" applyFont="1" applyFill="1" applyBorder="1" applyAlignment="1">
      <alignment vertical="center" shrinkToFit="1"/>
    </xf>
    <xf numFmtId="177" fontId="88" fillId="0" borderId="37" xfId="0" applyNumberFormat="1" applyFont="1" applyFill="1" applyBorder="1" applyAlignment="1">
      <alignment vertical="center" shrinkToFit="1"/>
    </xf>
    <xf numFmtId="177" fontId="88" fillId="0" borderId="68" xfId="0" applyNumberFormat="1" applyFont="1" applyFill="1" applyBorder="1" applyAlignment="1">
      <alignment vertical="center" shrinkToFit="1"/>
    </xf>
    <xf numFmtId="177" fontId="88" fillId="0" borderId="71" xfId="0" applyNumberFormat="1" applyFont="1" applyFill="1" applyBorder="1" applyAlignment="1">
      <alignment horizontal="right" vertical="center" shrinkToFit="1"/>
    </xf>
    <xf numFmtId="177" fontId="88" fillId="0" borderId="32" xfId="0" applyNumberFormat="1" applyFont="1" applyFill="1" applyBorder="1" applyAlignment="1">
      <alignment horizontal="right" vertical="center" shrinkToFit="1"/>
    </xf>
    <xf numFmtId="177" fontId="88" fillId="0" borderId="80" xfId="0" applyNumberFormat="1" applyFont="1" applyFill="1" applyBorder="1" applyAlignment="1">
      <alignment vertical="center" shrinkToFit="1"/>
    </xf>
    <xf numFmtId="177" fontId="88" fillId="0" borderId="33" xfId="0" applyNumberFormat="1" applyFont="1" applyFill="1" applyBorder="1" applyAlignment="1">
      <alignment vertical="center" shrinkToFit="1"/>
    </xf>
    <xf numFmtId="177" fontId="88" fillId="0" borderId="34" xfId="0" applyNumberFormat="1" applyFont="1" applyFill="1" applyBorder="1" applyAlignment="1">
      <alignment vertical="center" shrinkToFit="1"/>
    </xf>
    <xf numFmtId="177" fontId="88" fillId="0" borderId="66" xfId="0" applyNumberFormat="1" applyFont="1" applyFill="1" applyBorder="1" applyAlignment="1">
      <alignment vertical="center" shrinkToFit="1"/>
    </xf>
    <xf numFmtId="177" fontId="88" fillId="0" borderId="96" xfId="0" applyNumberFormat="1" applyFont="1" applyFill="1" applyBorder="1" applyAlignment="1">
      <alignment horizontal="right" vertical="center" shrinkToFit="1"/>
    </xf>
    <xf numFmtId="177" fontId="88" fillId="0" borderId="105" xfId="0" applyNumberFormat="1" applyFont="1" applyFill="1" applyBorder="1" applyAlignment="1">
      <alignment horizontal="right" vertical="center" shrinkToFit="1"/>
    </xf>
    <xf numFmtId="177" fontId="88" fillId="0" borderId="120" xfId="0" applyNumberFormat="1" applyFont="1" applyFill="1" applyBorder="1" applyAlignment="1">
      <alignment vertical="center" shrinkToFit="1"/>
    </xf>
    <xf numFmtId="177" fontId="88" fillId="0" borderId="97" xfId="0" applyNumberFormat="1" applyFont="1" applyFill="1" applyBorder="1" applyAlignment="1">
      <alignment vertical="center" shrinkToFit="1"/>
    </xf>
    <xf numFmtId="177" fontId="88" fillId="0" borderId="121" xfId="0" applyNumberFormat="1" applyFont="1" applyFill="1" applyBorder="1" applyAlignment="1">
      <alignment vertical="center" shrinkToFit="1"/>
    </xf>
    <xf numFmtId="177" fontId="88" fillId="0" borderId="98" xfId="0" applyNumberFormat="1" applyFont="1" applyFill="1" applyBorder="1" applyAlignment="1">
      <alignment vertical="center" shrinkToFit="1"/>
    </xf>
    <xf numFmtId="177" fontId="88" fillId="0" borderId="191" xfId="0" applyNumberFormat="1" applyFont="1" applyFill="1" applyBorder="1" applyAlignment="1">
      <alignment horizontal="right" vertical="center" shrinkToFit="1"/>
    </xf>
    <xf numFmtId="177" fontId="88" fillId="0" borderId="192" xfId="0" applyNumberFormat="1" applyFont="1" applyFill="1" applyBorder="1" applyAlignment="1">
      <alignment horizontal="right" vertical="center" shrinkToFit="1"/>
    </xf>
    <xf numFmtId="177" fontId="88" fillId="0" borderId="193" xfId="0" applyNumberFormat="1" applyFont="1" applyFill="1" applyBorder="1" applyAlignment="1">
      <alignment horizontal="right" vertical="center" shrinkToFit="1"/>
    </xf>
    <xf numFmtId="177" fontId="88" fillId="0" borderId="194" xfId="0" applyNumberFormat="1" applyFont="1" applyFill="1" applyBorder="1" applyAlignment="1">
      <alignment horizontal="right" vertical="center" shrinkToFit="1"/>
    </xf>
    <xf numFmtId="177" fontId="88" fillId="0" borderId="76" xfId="0" applyNumberFormat="1" applyFont="1" applyFill="1" applyBorder="1" applyAlignment="1">
      <alignment horizontal="right" vertical="center" shrinkToFit="1"/>
    </xf>
    <xf numFmtId="177" fontId="88" fillId="0" borderId="36" xfId="0" applyNumberFormat="1" applyFont="1" applyFill="1" applyBorder="1" applyAlignment="1">
      <alignment horizontal="right" vertical="center" shrinkToFit="1"/>
    </xf>
    <xf numFmtId="177" fontId="88" fillId="0" borderId="37" xfId="0" applyNumberFormat="1" applyFont="1" applyFill="1" applyBorder="1" applyAlignment="1">
      <alignment horizontal="right" vertical="center" shrinkToFit="1"/>
    </xf>
    <xf numFmtId="177" fontId="88" fillId="0" borderId="68" xfId="0" applyNumberFormat="1" applyFont="1" applyFill="1" applyBorder="1" applyAlignment="1">
      <alignment horizontal="right" vertical="center" shrinkToFit="1"/>
    </xf>
    <xf numFmtId="177" fontId="88" fillId="0" borderId="80" xfId="0" applyNumberFormat="1" applyFont="1" applyFill="1" applyBorder="1" applyAlignment="1">
      <alignment horizontal="right" vertical="center" shrinkToFit="1"/>
    </xf>
    <xf numFmtId="177" fontId="88" fillId="0" borderId="33" xfId="0" applyNumberFormat="1" applyFont="1" applyFill="1" applyBorder="1" applyAlignment="1">
      <alignment horizontal="right" vertical="center" shrinkToFit="1"/>
    </xf>
    <xf numFmtId="177" fontId="88" fillId="0" borderId="34" xfId="0" applyNumberFormat="1" applyFont="1" applyFill="1" applyBorder="1" applyAlignment="1">
      <alignment horizontal="right" vertical="center" shrinkToFit="1"/>
    </xf>
    <xf numFmtId="177" fontId="88" fillId="0" borderId="66" xfId="0" applyNumberFormat="1" applyFont="1" applyFill="1" applyBorder="1" applyAlignment="1">
      <alignment horizontal="right" vertical="center" shrinkToFit="1"/>
    </xf>
    <xf numFmtId="177" fontId="88" fillId="0" borderId="74" xfId="0" applyNumberFormat="1" applyFont="1" applyFill="1" applyBorder="1" applyAlignment="1">
      <alignment horizontal="right" vertical="center" shrinkToFit="1"/>
    </xf>
    <xf numFmtId="177" fontId="88" fillId="0" borderId="104" xfId="0" applyNumberFormat="1" applyFont="1" applyFill="1" applyBorder="1" applyAlignment="1">
      <alignment horizontal="right" vertical="center" shrinkToFit="1"/>
    </xf>
    <xf numFmtId="177" fontId="88" fillId="0" borderId="149" xfId="0" applyNumberFormat="1" applyFont="1" applyFill="1" applyBorder="1" applyAlignment="1">
      <alignment horizontal="right" vertical="center" shrinkToFit="1"/>
    </xf>
    <xf numFmtId="177" fontId="88" fillId="0" borderId="63" xfId="0" applyNumberFormat="1" applyFont="1" applyFill="1" applyBorder="1" applyAlignment="1">
      <alignment horizontal="right" vertical="center" shrinkToFit="1"/>
    </xf>
    <xf numFmtId="177" fontId="88" fillId="0" borderId="150" xfId="0" applyNumberFormat="1" applyFont="1" applyFill="1" applyBorder="1" applyAlignment="1">
      <alignment horizontal="right" vertical="center" shrinkToFit="1"/>
    </xf>
    <xf numFmtId="177" fontId="88" fillId="0" borderId="67" xfId="0" applyNumberFormat="1" applyFont="1" applyFill="1" applyBorder="1" applyAlignment="1">
      <alignment horizontal="right" vertical="center" shrinkToFit="1"/>
    </xf>
    <xf numFmtId="177" fontId="88" fillId="0" borderId="195" xfId="0" applyNumberFormat="1" applyFont="1" applyFill="1" applyBorder="1" applyAlignment="1">
      <alignment horizontal="right" vertical="center" shrinkToFit="1"/>
    </xf>
    <xf numFmtId="177" fontId="88" fillId="0" borderId="196" xfId="0" applyNumberFormat="1" applyFont="1" applyFill="1" applyBorder="1" applyAlignment="1">
      <alignment horizontal="right" vertical="center" shrinkToFit="1"/>
    </xf>
    <xf numFmtId="177" fontId="88" fillId="0" borderId="16" xfId="0" applyNumberFormat="1" applyFont="1" applyFill="1" applyBorder="1" applyAlignment="1">
      <alignment horizontal="right" vertical="center" shrinkToFit="1"/>
    </xf>
    <xf numFmtId="177" fontId="88" fillId="0" borderId="99" xfId="0" applyNumberFormat="1" applyFont="1" applyFill="1" applyBorder="1" applyAlignment="1">
      <alignment horizontal="right" vertical="center" shrinkToFit="1"/>
    </xf>
    <xf numFmtId="177" fontId="88" fillId="0" borderId="91" xfId="0" applyNumberFormat="1" applyFont="1" applyFill="1" applyBorder="1" applyAlignment="1">
      <alignment horizontal="right" vertical="center" shrinkToFit="1"/>
    </xf>
    <xf numFmtId="177" fontId="88" fillId="0" borderId="92" xfId="0" applyNumberFormat="1" applyFont="1" applyFill="1" applyBorder="1" applyAlignment="1">
      <alignment horizontal="right" vertical="center" shrinkToFit="1"/>
    </xf>
    <xf numFmtId="177" fontId="88" fillId="0" borderId="197" xfId="0" applyNumberFormat="1" applyFont="1" applyFill="1" applyBorder="1" applyAlignment="1">
      <alignment horizontal="right" vertical="center" shrinkToFit="1"/>
    </xf>
    <xf numFmtId="177" fontId="88" fillId="0" borderId="163" xfId="0" applyNumberFormat="1" applyFont="1" applyFill="1" applyBorder="1" applyAlignment="1">
      <alignment horizontal="right" vertical="center" shrinkToFit="1"/>
    </xf>
    <xf numFmtId="177" fontId="88" fillId="0" borderId="198" xfId="0" applyNumberFormat="1" applyFont="1" applyFill="1" applyBorder="1" applyAlignment="1">
      <alignment horizontal="right" vertical="center" shrinkToFit="1"/>
    </xf>
    <xf numFmtId="177" fontId="88" fillId="0" borderId="199" xfId="0" applyNumberFormat="1" applyFont="1" applyFill="1" applyBorder="1" applyAlignment="1">
      <alignment horizontal="right" vertical="center" shrinkToFit="1"/>
    </xf>
    <xf numFmtId="177" fontId="88" fillId="0" borderId="143" xfId="0" applyNumberFormat="1" applyFont="1" applyFill="1" applyBorder="1" applyAlignment="1">
      <alignment horizontal="right" vertical="center" shrinkToFit="1"/>
    </xf>
    <xf numFmtId="177" fontId="88" fillId="0" borderId="200" xfId="0" applyNumberFormat="1" applyFont="1" applyFill="1" applyBorder="1" applyAlignment="1">
      <alignment horizontal="right" vertical="center" shrinkToFit="1"/>
    </xf>
    <xf numFmtId="177" fontId="88" fillId="0" borderId="201" xfId="0" applyNumberFormat="1" applyFont="1" applyFill="1" applyBorder="1" applyAlignment="1">
      <alignment horizontal="right" vertical="center" shrinkToFit="1"/>
    </xf>
    <xf numFmtId="177" fontId="88" fillId="0" borderId="202" xfId="0" applyNumberFormat="1" applyFont="1" applyFill="1" applyBorder="1" applyAlignment="1">
      <alignment horizontal="right" vertical="center" shrinkToFit="1"/>
    </xf>
    <xf numFmtId="177" fontId="88" fillId="0" borderId="14" xfId="0" applyNumberFormat="1" applyFont="1" applyFill="1" applyBorder="1" applyAlignment="1">
      <alignment horizontal="right" vertical="center" shrinkToFit="1"/>
    </xf>
    <xf numFmtId="177" fontId="88" fillId="0" borderId="21" xfId="0" applyNumberFormat="1" applyFont="1" applyFill="1" applyBorder="1" applyAlignment="1">
      <alignment horizontal="right" vertical="center" shrinkToFit="1"/>
    </xf>
    <xf numFmtId="177" fontId="88" fillId="0" borderId="151" xfId="0" applyNumberFormat="1" applyFont="1" applyFill="1" applyBorder="1" applyAlignment="1">
      <alignment horizontal="right" vertical="center" shrinkToFit="1"/>
    </xf>
    <xf numFmtId="177" fontId="88" fillId="0" borderId="93" xfId="0" applyNumberFormat="1" applyFont="1" applyFill="1" applyBorder="1" applyAlignment="1">
      <alignment horizontal="right" vertical="center" shrinkToFit="1"/>
    </xf>
    <xf numFmtId="177" fontId="88" fillId="0" borderId="100" xfId="0" applyNumberFormat="1" applyFont="1" applyFill="1" applyBorder="1" applyAlignment="1">
      <alignment horizontal="right" vertical="center" shrinkToFit="1"/>
    </xf>
    <xf numFmtId="177" fontId="88" fillId="0" borderId="55" xfId="0" applyNumberFormat="1" applyFont="1" applyFill="1" applyBorder="1" applyAlignment="1">
      <alignment horizontal="right" vertical="center" shrinkToFit="1"/>
    </xf>
    <xf numFmtId="177" fontId="88" fillId="0" borderId="89" xfId="0" applyNumberFormat="1" applyFont="1" applyFill="1" applyBorder="1" applyAlignment="1">
      <alignment horizontal="right" vertical="center" shrinkToFit="1"/>
    </xf>
    <xf numFmtId="177" fontId="88" fillId="0" borderId="90" xfId="0" applyNumberFormat="1" applyFont="1" applyFill="1" applyBorder="1" applyAlignment="1" applyProtection="1">
      <alignment horizontal="right" vertical="center" shrinkToFit="1"/>
      <protection locked="0"/>
    </xf>
    <xf numFmtId="177" fontId="88" fillId="0" borderId="79" xfId="0" applyNumberFormat="1" applyFont="1" applyFill="1" applyBorder="1" applyAlignment="1">
      <alignment horizontal="right" vertical="center" shrinkToFit="1"/>
    </xf>
    <xf numFmtId="177" fontId="88" fillId="0" borderId="110" xfId="0" applyNumberFormat="1" applyFont="1" applyFill="1" applyBorder="1" applyAlignment="1">
      <alignment horizontal="right" vertical="center" shrinkToFit="1"/>
    </xf>
    <xf numFmtId="177" fontId="88" fillId="0" borderId="90" xfId="0" applyNumberFormat="1" applyFont="1" applyFill="1" applyBorder="1" applyAlignment="1">
      <alignment horizontal="right" vertical="center" shrinkToFit="1"/>
    </xf>
    <xf numFmtId="177" fontId="88" fillId="0" borderId="94" xfId="0" applyNumberFormat="1" applyFont="1" applyFill="1" applyBorder="1" applyAlignment="1">
      <alignment vertical="center" shrinkToFit="1"/>
    </xf>
    <xf numFmtId="177" fontId="88" fillId="0" borderId="90" xfId="0" applyNumberFormat="1" applyFont="1" applyFill="1" applyBorder="1" applyAlignment="1">
      <alignment vertical="center" shrinkToFit="1"/>
    </xf>
    <xf numFmtId="177" fontId="88" fillId="0" borderId="94" xfId="0" applyNumberFormat="1" applyFont="1" applyFill="1" applyBorder="1" applyAlignment="1">
      <alignment horizontal="right" vertical="center" shrinkToFit="1"/>
    </xf>
    <xf numFmtId="177" fontId="88" fillId="0" borderId="81" xfId="0" applyNumberFormat="1" applyFont="1" applyFill="1" applyBorder="1" applyAlignment="1">
      <alignment vertical="center" shrinkToFit="1"/>
    </xf>
    <xf numFmtId="177" fontId="88" fillId="0" borderId="81" xfId="0" applyNumberFormat="1" applyFont="1" applyFill="1" applyBorder="1" applyAlignment="1">
      <alignment horizontal="right" vertical="center" shrinkToFit="1"/>
    </xf>
    <xf numFmtId="177" fontId="88" fillId="0" borderId="113" xfId="0" applyNumberFormat="1" applyFont="1" applyFill="1" applyBorder="1" applyAlignment="1">
      <alignment vertical="center" shrinkToFit="1"/>
    </xf>
    <xf numFmtId="177" fontId="88" fillId="0" borderId="149" xfId="0" applyNumberFormat="1" applyFont="1" applyFill="1" applyBorder="1" applyAlignment="1">
      <alignment vertical="center" shrinkToFit="1"/>
    </xf>
    <xf numFmtId="177" fontId="88" fillId="0" borderId="113" xfId="0" applyNumberFormat="1" applyFont="1" applyFill="1" applyBorder="1" applyAlignment="1">
      <alignment horizontal="right" vertical="center" shrinkToFit="1"/>
    </xf>
    <xf numFmtId="0" fontId="91" fillId="0" borderId="135" xfId="0" applyNumberFormat="1" applyFont="1" applyFill="1" applyBorder="1" applyAlignment="1">
      <alignment horizontal="center" vertical="center"/>
    </xf>
    <xf numFmtId="177" fontId="88" fillId="0" borderId="0" xfId="0" applyNumberFormat="1" applyFont="1" applyFill="1" applyBorder="1" applyAlignment="1">
      <alignment vertical="center" shrinkToFit="1"/>
    </xf>
    <xf numFmtId="177" fontId="88" fillId="0" borderId="23" xfId="0" applyNumberFormat="1" applyFont="1" applyFill="1" applyBorder="1" applyAlignment="1">
      <alignment vertical="center" shrinkToFit="1"/>
    </xf>
    <xf numFmtId="177" fontId="88" fillId="0" borderId="203" xfId="0" applyNumberFormat="1" applyFont="1" applyFill="1" applyBorder="1" applyAlignment="1">
      <alignment vertical="center" shrinkToFit="1"/>
    </xf>
    <xf numFmtId="0" fontId="91" fillId="0" borderId="136" xfId="0" applyNumberFormat="1" applyFont="1" applyFill="1" applyBorder="1" applyAlignment="1">
      <alignment horizontal="center" vertical="center" shrinkToFit="1"/>
    </xf>
    <xf numFmtId="177" fontId="88" fillId="0" borderId="204" xfId="0" applyNumberFormat="1" applyFont="1" applyFill="1" applyBorder="1" applyAlignment="1">
      <alignment vertical="center" shrinkToFit="1"/>
    </xf>
    <xf numFmtId="177" fontId="88" fillId="0" borderId="205" xfId="0" applyNumberFormat="1" applyFont="1" applyFill="1" applyBorder="1" applyAlignment="1">
      <alignment vertical="center" shrinkToFit="1"/>
    </xf>
    <xf numFmtId="177" fontId="88" fillId="0" borderId="206" xfId="0" applyNumberFormat="1" applyFont="1" applyFill="1" applyBorder="1" applyAlignment="1">
      <alignment vertical="center" shrinkToFit="1"/>
    </xf>
    <xf numFmtId="0" fontId="91" fillId="0" borderId="79" xfId="0" applyNumberFormat="1" applyFont="1" applyFill="1" applyBorder="1" applyAlignment="1">
      <alignment horizontal="center" vertical="center" shrinkToFit="1"/>
    </xf>
    <xf numFmtId="177" fontId="88" fillId="0" borderId="198" xfId="0" applyNumberFormat="1" applyFont="1" applyFill="1" applyBorder="1" applyAlignment="1">
      <alignment vertical="center" shrinkToFit="1"/>
    </xf>
    <xf numFmtId="177" fontId="88" fillId="0" borderId="207" xfId="0" applyNumberFormat="1" applyFont="1" applyFill="1" applyBorder="1" applyAlignment="1">
      <alignment vertical="center" shrinkToFit="1"/>
    </xf>
    <xf numFmtId="177" fontId="88" fillId="0" borderId="208" xfId="0" applyNumberFormat="1" applyFont="1" applyFill="1" applyBorder="1" applyAlignment="1">
      <alignment vertical="center" shrinkToFit="1"/>
    </xf>
    <xf numFmtId="177" fontId="88" fillId="0" borderId="199" xfId="0" applyNumberFormat="1" applyFont="1" applyFill="1" applyBorder="1" applyAlignment="1">
      <alignment vertical="center" shrinkToFit="1"/>
    </xf>
    <xf numFmtId="177" fontId="88" fillId="0" borderId="209" xfId="0" applyNumberFormat="1" applyFont="1" applyFill="1" applyBorder="1" applyAlignment="1">
      <alignment vertical="center" shrinkToFit="1"/>
    </xf>
    <xf numFmtId="0" fontId="91" fillId="0" borderId="110" xfId="0" applyNumberFormat="1" applyFont="1" applyFill="1" applyBorder="1" applyAlignment="1">
      <alignment horizontal="center" vertical="center" shrinkToFit="1"/>
    </xf>
    <xf numFmtId="177" fontId="88" fillId="0" borderId="63" xfId="0" applyNumberFormat="1" applyFont="1" applyFill="1" applyBorder="1" applyAlignment="1">
      <alignment vertical="center" shrinkToFit="1"/>
    </xf>
    <xf numFmtId="177" fontId="88" fillId="0" borderId="143" xfId="0" applyNumberFormat="1" applyFont="1" applyFill="1" applyBorder="1" applyAlignment="1">
      <alignment vertical="center" shrinkToFit="1"/>
    </xf>
    <xf numFmtId="177" fontId="88" fillId="0" borderId="200" xfId="0" applyNumberFormat="1" applyFont="1" applyFill="1" applyBorder="1" applyAlignment="1">
      <alignment vertical="center" shrinkToFit="1"/>
    </xf>
    <xf numFmtId="177" fontId="88" fillId="0" borderId="30" xfId="0" applyNumberFormat="1" applyFont="1" applyFill="1" applyBorder="1" applyAlignment="1">
      <alignment horizontal="right" vertical="center" shrinkToFit="1"/>
    </xf>
    <xf numFmtId="177" fontId="88" fillId="0" borderId="0" xfId="0" applyNumberFormat="1" applyFont="1" applyFill="1" applyBorder="1" applyAlignment="1">
      <alignment horizontal="right" vertical="center" shrinkToFit="1"/>
    </xf>
    <xf numFmtId="177" fontId="88" fillId="0" borderId="12" xfId="0" applyNumberFormat="1" applyFont="1" applyFill="1" applyBorder="1" applyAlignment="1">
      <alignment horizontal="right" vertical="center" shrinkToFit="1"/>
    </xf>
    <xf numFmtId="177" fontId="88" fillId="0" borderId="22" xfId="0" applyNumberFormat="1" applyFont="1" applyFill="1" applyBorder="1" applyAlignment="1">
      <alignment horizontal="right" vertical="center" shrinkToFit="1"/>
    </xf>
    <xf numFmtId="177" fontId="88" fillId="0" borderId="210" xfId="0" applyNumberFormat="1" applyFont="1" applyFill="1" applyBorder="1" applyAlignment="1">
      <alignment vertical="center"/>
    </xf>
    <xf numFmtId="177" fontId="88" fillId="0" borderId="211" xfId="0" applyNumberFormat="1" applyFont="1" applyFill="1" applyBorder="1" applyAlignment="1">
      <alignment vertical="center"/>
    </xf>
    <xf numFmtId="180" fontId="88" fillId="0" borderId="83" xfId="0" applyNumberFormat="1" applyFont="1" applyFill="1" applyBorder="1" applyAlignment="1">
      <alignment vertical="center"/>
    </xf>
    <xf numFmtId="180" fontId="88" fillId="0" borderId="97" xfId="0" applyNumberFormat="1" applyFont="1" applyFill="1" applyBorder="1" applyAlignment="1">
      <alignment vertical="center"/>
    </xf>
    <xf numFmtId="180" fontId="88" fillId="0" borderId="212" xfId="0" applyNumberFormat="1" applyFont="1" applyFill="1" applyBorder="1" applyAlignment="1">
      <alignment vertical="center"/>
    </xf>
    <xf numFmtId="180" fontId="88" fillId="0" borderId="213" xfId="0" applyNumberFormat="1" applyFont="1" applyFill="1" applyBorder="1" applyAlignment="1">
      <alignment vertical="center"/>
    </xf>
    <xf numFmtId="177" fontId="88" fillId="0" borderId="89" xfId="0" applyNumberFormat="1" applyFont="1" applyFill="1" applyBorder="1" applyAlignment="1">
      <alignment vertical="center"/>
    </xf>
    <xf numFmtId="177" fontId="88" fillId="0" borderId="204" xfId="0" applyNumberFormat="1" applyFont="1" applyFill="1" applyBorder="1" applyAlignment="1">
      <alignment vertical="center"/>
    </xf>
    <xf numFmtId="177" fontId="88" fillId="0" borderId="205" xfId="0" applyNumberFormat="1" applyFont="1" applyFill="1" applyBorder="1" applyAlignment="1">
      <alignment vertical="center"/>
    </xf>
    <xf numFmtId="177" fontId="88" fillId="0" borderId="214" xfId="0" applyNumberFormat="1" applyFont="1" applyFill="1" applyBorder="1" applyAlignment="1">
      <alignment vertical="center"/>
    </xf>
    <xf numFmtId="180" fontId="88" fillId="0" borderId="110" xfId="0" applyNumberFormat="1" applyFont="1" applyFill="1" applyBorder="1" applyAlignment="1">
      <alignment vertical="center"/>
    </xf>
    <xf numFmtId="180" fontId="88" fillId="0" borderId="63" xfId="0" applyNumberFormat="1" applyFont="1" applyFill="1" applyBorder="1" applyAlignment="1">
      <alignment vertical="center"/>
    </xf>
    <xf numFmtId="180" fontId="88" fillId="0" borderId="143" xfId="0" applyNumberFormat="1" applyFont="1" applyFill="1" applyBorder="1" applyAlignment="1">
      <alignment vertical="center"/>
    </xf>
    <xf numFmtId="180" fontId="88" fillId="0" borderId="144" xfId="0" applyNumberFormat="1" applyFont="1" applyFill="1" applyBorder="1" applyAlignment="1">
      <alignment vertical="center"/>
    </xf>
    <xf numFmtId="177" fontId="88" fillId="0" borderId="36" xfId="0" applyNumberFormat="1" applyFont="1" applyFill="1" applyBorder="1" applyAlignment="1">
      <alignment vertical="center"/>
    </xf>
    <xf numFmtId="177" fontId="88" fillId="0" borderId="215" xfId="0" applyNumberFormat="1" applyFont="1" applyFill="1" applyBorder="1" applyAlignment="1">
      <alignment vertical="center"/>
    </xf>
    <xf numFmtId="177" fontId="88" fillId="0" borderId="216" xfId="0" applyNumberFormat="1" applyFont="1" applyFill="1" applyBorder="1" applyAlignment="1">
      <alignment vertical="center"/>
    </xf>
    <xf numFmtId="177" fontId="88" fillId="0" borderId="97" xfId="0" applyNumberFormat="1" applyFont="1" applyFill="1" applyBorder="1" applyAlignment="1">
      <alignment vertical="center"/>
    </xf>
    <xf numFmtId="177" fontId="88" fillId="0" borderId="212" xfId="0" applyNumberFormat="1" applyFont="1" applyFill="1" applyBorder="1" applyAlignment="1">
      <alignment vertical="center"/>
    </xf>
    <xf numFmtId="177" fontId="88" fillId="0" borderId="213" xfId="0" applyNumberFormat="1" applyFont="1" applyFill="1" applyBorder="1" applyAlignment="1">
      <alignment vertical="center"/>
    </xf>
    <xf numFmtId="190" fontId="88" fillId="0" borderId="217" xfId="0" applyNumberFormat="1" applyFont="1" applyFill="1" applyBorder="1" applyAlignment="1">
      <alignment vertical="center"/>
    </xf>
    <xf numFmtId="190" fontId="88" fillId="0" borderId="84" xfId="0" applyNumberFormat="1" applyFont="1" applyFill="1" applyBorder="1" applyAlignment="1">
      <alignment vertical="center"/>
    </xf>
    <xf numFmtId="177" fontId="88" fillId="0" borderId="63" xfId="0" applyNumberFormat="1" applyFont="1" applyFill="1" applyBorder="1" applyAlignment="1">
      <alignment vertical="center"/>
    </xf>
    <xf numFmtId="177" fontId="88" fillId="0" borderId="143" xfId="0" applyNumberFormat="1" applyFont="1" applyFill="1" applyBorder="1" applyAlignment="1">
      <alignment vertical="center"/>
    </xf>
    <xf numFmtId="177" fontId="88" fillId="0" borderId="144" xfId="0" applyNumberFormat="1" applyFont="1" applyFill="1" applyBorder="1" applyAlignment="1">
      <alignment vertical="center"/>
    </xf>
    <xf numFmtId="177" fontId="89" fillId="0" borderId="60" xfId="0" applyNumberFormat="1" applyFont="1" applyFill="1" applyBorder="1" applyAlignment="1">
      <alignment vertical="center"/>
    </xf>
    <xf numFmtId="177" fontId="89" fillId="0" borderId="76" xfId="0" applyNumberFormat="1" applyFont="1" applyFill="1" applyBorder="1" applyAlignment="1">
      <alignment vertical="center"/>
    </xf>
    <xf numFmtId="177" fontId="89" fillId="0" borderId="37" xfId="0" applyNumberFormat="1" applyFont="1" applyFill="1" applyBorder="1" applyAlignment="1">
      <alignment vertical="center"/>
    </xf>
    <xf numFmtId="177" fontId="89" fillId="0" borderId="35" xfId="0" applyNumberFormat="1" applyFont="1" applyFill="1" applyBorder="1" applyAlignment="1">
      <alignment vertical="center"/>
    </xf>
    <xf numFmtId="177" fontId="89" fillId="0" borderId="55" xfId="0" applyNumberFormat="1" applyFont="1" applyFill="1" applyBorder="1" applyAlignment="1">
      <alignment vertical="center"/>
    </xf>
    <xf numFmtId="177" fontId="89" fillId="0" borderId="120" xfId="0" applyNumberFormat="1" applyFont="1" applyFill="1" applyBorder="1" applyAlignment="1">
      <alignment vertical="center"/>
    </xf>
    <xf numFmtId="177" fontId="89" fillId="0" borderId="75" xfId="0" applyNumberFormat="1" applyFont="1" applyFill="1" applyBorder="1" applyAlignment="1">
      <alignment vertical="center"/>
    </xf>
    <xf numFmtId="177" fontId="89" fillId="0" borderId="84" xfId="0" applyNumberFormat="1" applyFont="1" applyFill="1" applyBorder="1" applyAlignment="1">
      <alignment vertical="center"/>
    </xf>
    <xf numFmtId="177" fontId="89" fillId="0" borderId="86" xfId="0" applyNumberFormat="1" applyFont="1" applyFill="1" applyBorder="1" applyAlignment="1">
      <alignment vertical="center"/>
    </xf>
    <xf numFmtId="177" fontId="89" fillId="0" borderId="83" xfId="0" applyNumberFormat="1" applyFont="1" applyFill="1" applyBorder="1" applyAlignment="1">
      <alignment vertical="center"/>
    </xf>
    <xf numFmtId="177" fontId="89" fillId="0" borderId="89" xfId="0" applyNumberFormat="1" applyFont="1" applyFill="1" applyBorder="1" applyAlignment="1">
      <alignment vertical="center"/>
    </xf>
    <xf numFmtId="177" fontId="89" fillId="0" borderId="36" xfId="0" applyNumberFormat="1" applyFont="1" applyFill="1" applyBorder="1" applyAlignment="1">
      <alignment vertical="center"/>
    </xf>
    <xf numFmtId="177" fontId="89" fillId="0" borderId="111" xfId="0" applyNumberFormat="1" applyFont="1" applyFill="1" applyBorder="1" applyAlignment="1">
      <alignment vertical="center"/>
    </xf>
    <xf numFmtId="177" fontId="89" fillId="0" borderId="119" xfId="0" applyNumberFormat="1" applyFont="1" applyFill="1" applyBorder="1" applyAlignment="1">
      <alignment vertical="center"/>
    </xf>
    <xf numFmtId="177" fontId="89" fillId="0" borderId="110" xfId="0" applyNumberFormat="1" applyFont="1" applyFill="1" applyBorder="1" applyAlignment="1">
      <alignment vertical="center"/>
    </xf>
    <xf numFmtId="177" fontId="91" fillId="0" borderId="157" xfId="0" applyNumberFormat="1" applyFont="1" applyFill="1" applyBorder="1" applyAlignment="1">
      <alignment horizontal="right" vertical="center" shrinkToFit="1"/>
    </xf>
    <xf numFmtId="177" fontId="91" fillId="0" borderId="55" xfId="0" applyNumberFormat="1" applyFont="1" applyFill="1" applyBorder="1" applyAlignment="1">
      <alignment horizontal="right" vertical="center" shrinkToFit="1"/>
    </xf>
    <xf numFmtId="177" fontId="91" fillId="0" borderId="218" xfId="0" applyNumberFormat="1" applyFont="1" applyFill="1" applyBorder="1" applyAlignment="1">
      <alignment horizontal="right" vertical="center" shrinkToFit="1"/>
    </xf>
    <xf numFmtId="177" fontId="91" fillId="0" borderId="219" xfId="0" applyNumberFormat="1" applyFont="1" applyFill="1" applyBorder="1" applyAlignment="1">
      <alignment horizontal="right" vertical="center" shrinkToFit="1"/>
    </xf>
    <xf numFmtId="177" fontId="91" fillId="0" borderId="70" xfId="0" applyNumberFormat="1" applyFont="1" applyFill="1" applyBorder="1" applyAlignment="1">
      <alignment horizontal="right" vertical="center" shrinkToFit="1"/>
    </xf>
    <xf numFmtId="177" fontId="91" fillId="0" borderId="220" xfId="0" applyNumberFormat="1" applyFont="1" applyFill="1" applyBorder="1" applyAlignment="1">
      <alignment horizontal="right" vertical="center" shrinkToFit="1"/>
    </xf>
    <xf numFmtId="177" fontId="91" fillId="0" borderId="221" xfId="0" applyNumberFormat="1" applyFont="1" applyFill="1" applyBorder="1" applyAlignment="1">
      <alignment horizontal="right" vertical="center" shrinkToFit="1"/>
    </xf>
    <xf numFmtId="177" fontId="91" fillId="0" borderId="92" xfId="0" applyNumberFormat="1" applyFont="1" applyFill="1" applyBorder="1" applyAlignment="1">
      <alignment horizontal="right" vertical="center" shrinkToFit="1"/>
    </xf>
    <xf numFmtId="177" fontId="91" fillId="0" borderId="89" xfId="0" applyNumberFormat="1" applyFont="1" applyFill="1" applyBorder="1" applyAlignment="1">
      <alignment horizontal="right" vertical="center" shrinkToFit="1"/>
    </xf>
    <xf numFmtId="177" fontId="91" fillId="0" borderId="95" xfId="0" applyNumberFormat="1" applyFont="1" applyFill="1" applyBorder="1" applyAlignment="1">
      <alignment horizontal="right" vertical="center" shrinkToFit="1"/>
    </xf>
    <xf numFmtId="177" fontId="91" fillId="0" borderId="222" xfId="0" applyNumberFormat="1" applyFont="1" applyFill="1" applyBorder="1" applyAlignment="1">
      <alignment horizontal="right" vertical="center" shrinkToFit="1"/>
    </xf>
    <xf numFmtId="177" fontId="91" fillId="0" borderId="223" xfId="0" applyNumberFormat="1" applyFont="1" applyFill="1" applyBorder="1" applyAlignment="1">
      <alignment horizontal="right" vertical="center" shrinkToFit="1"/>
    </xf>
    <xf numFmtId="177" fontId="91" fillId="0" borderId="94" xfId="0" applyNumberFormat="1" applyFont="1" applyFill="1" applyBorder="1" applyAlignment="1">
      <alignment horizontal="right" vertical="center" shrinkToFit="1"/>
    </xf>
    <xf numFmtId="177" fontId="91" fillId="0" borderId="224" xfId="0" applyNumberFormat="1" applyFont="1" applyFill="1" applyBorder="1" applyAlignment="1">
      <alignment horizontal="right" vertical="center" shrinkToFit="1"/>
    </xf>
    <xf numFmtId="177" fontId="91" fillId="0" borderId="93" xfId="0" applyNumberFormat="1" applyFont="1" applyFill="1" applyBorder="1" applyAlignment="1">
      <alignment horizontal="right" vertical="center" shrinkToFit="1"/>
    </xf>
    <xf numFmtId="177" fontId="91" fillId="0" borderId="90" xfId="0" applyNumberFormat="1" applyFont="1" applyFill="1" applyBorder="1" applyAlignment="1">
      <alignment horizontal="right" vertical="center" shrinkToFit="1"/>
    </xf>
    <xf numFmtId="177" fontId="91" fillId="0" borderId="33" xfId="0" applyNumberFormat="1" applyFont="1" applyFill="1" applyBorder="1" applyAlignment="1">
      <alignment horizontal="right" vertical="center" shrinkToFit="1"/>
    </xf>
    <xf numFmtId="177" fontId="91" fillId="0" borderId="79" xfId="0" applyNumberFormat="1" applyFont="1" applyFill="1" applyBorder="1" applyAlignment="1">
      <alignment horizontal="right" vertical="center" shrinkToFit="1"/>
    </xf>
    <xf numFmtId="177" fontId="91" fillId="0" borderId="82" xfId="0" applyNumberFormat="1" applyFont="1" applyFill="1" applyBorder="1" applyAlignment="1">
      <alignment horizontal="right" vertical="center" shrinkToFit="1"/>
    </xf>
    <xf numFmtId="177" fontId="91" fillId="0" borderId="225" xfId="0" applyNumberFormat="1" applyFont="1" applyFill="1" applyBorder="1" applyAlignment="1">
      <alignment horizontal="right" vertical="center" shrinkToFit="1"/>
    </xf>
    <xf numFmtId="177" fontId="91" fillId="0" borderId="226" xfId="0" applyNumberFormat="1" applyFont="1" applyFill="1" applyBorder="1" applyAlignment="1">
      <alignment horizontal="right" vertical="center" shrinkToFit="1"/>
    </xf>
    <xf numFmtId="177" fontId="91" fillId="0" borderId="81" xfId="0" applyNumberFormat="1" applyFont="1" applyFill="1" applyBorder="1" applyAlignment="1">
      <alignment horizontal="right" vertical="center" shrinkToFit="1"/>
    </xf>
    <xf numFmtId="177" fontId="91" fillId="0" borderId="227" xfId="0" applyNumberFormat="1" applyFont="1" applyFill="1" applyBorder="1" applyAlignment="1">
      <alignment horizontal="right" vertical="center" shrinkToFit="1"/>
    </xf>
    <xf numFmtId="177" fontId="91" fillId="0" borderId="34" xfId="0" applyNumberFormat="1" applyFont="1" applyFill="1" applyBorder="1" applyAlignment="1">
      <alignment horizontal="right" vertical="center" shrinkToFit="1"/>
    </xf>
    <xf numFmtId="177" fontId="91" fillId="0" borderId="80" xfId="0" applyNumberFormat="1" applyFont="1" applyFill="1" applyBorder="1" applyAlignment="1">
      <alignment horizontal="right" vertical="center" shrinkToFit="1"/>
    </xf>
    <xf numFmtId="177" fontId="91" fillId="0" borderId="63" xfId="0" applyNumberFormat="1" applyFont="1" applyFill="1" applyBorder="1" applyAlignment="1">
      <alignment horizontal="right" vertical="center" shrinkToFit="1"/>
    </xf>
    <xf numFmtId="177" fontId="91" fillId="0" borderId="110" xfId="0" applyNumberFormat="1" applyFont="1" applyFill="1" applyBorder="1" applyAlignment="1">
      <alignment horizontal="right" vertical="center" shrinkToFit="1"/>
    </xf>
    <xf numFmtId="177" fontId="91" fillId="0" borderId="112" xfId="0" applyNumberFormat="1" applyFont="1" applyFill="1" applyBorder="1" applyAlignment="1">
      <alignment horizontal="right" vertical="center" shrinkToFit="1"/>
    </xf>
    <xf numFmtId="177" fontId="91" fillId="0" borderId="228" xfId="0" applyNumberFormat="1" applyFont="1" applyFill="1" applyBorder="1" applyAlignment="1">
      <alignment horizontal="right" vertical="center" shrinkToFit="1"/>
    </xf>
    <xf numFmtId="177" fontId="91" fillId="0" borderId="229" xfId="0" applyNumberFormat="1" applyFont="1" applyFill="1" applyBorder="1" applyAlignment="1">
      <alignment horizontal="right" vertical="center" shrinkToFit="1"/>
    </xf>
    <xf numFmtId="177" fontId="91" fillId="0" borderId="113" xfId="0" applyNumberFormat="1" applyFont="1" applyFill="1" applyBorder="1" applyAlignment="1">
      <alignment horizontal="right" vertical="center" shrinkToFit="1"/>
    </xf>
    <xf numFmtId="177" fontId="91" fillId="0" borderId="230" xfId="0" applyNumberFormat="1" applyFont="1" applyFill="1" applyBorder="1" applyAlignment="1">
      <alignment horizontal="right" vertical="center" shrinkToFit="1"/>
    </xf>
    <xf numFmtId="177" fontId="91" fillId="0" borderId="150" xfId="0" applyNumberFormat="1" applyFont="1" applyFill="1" applyBorder="1" applyAlignment="1">
      <alignment horizontal="right" vertical="center" shrinkToFit="1"/>
    </xf>
    <xf numFmtId="177" fontId="91" fillId="0" borderId="149" xfId="0" applyNumberFormat="1" applyFont="1" applyFill="1" applyBorder="1" applyAlignment="1">
      <alignment horizontal="right" vertical="center" shrinkToFit="1"/>
    </xf>
    <xf numFmtId="177" fontId="91" fillId="0" borderId="16" xfId="0" applyNumberFormat="1" applyFont="1" applyFill="1" applyBorder="1" applyAlignment="1">
      <alignment horizontal="right" vertical="center" shrinkToFit="1"/>
    </xf>
    <xf numFmtId="177" fontId="91" fillId="0" borderId="164" xfId="0" applyNumberFormat="1" applyFont="1" applyFill="1" applyBorder="1" applyAlignment="1">
      <alignment horizontal="right" vertical="center" shrinkToFit="1"/>
    </xf>
    <xf numFmtId="177" fontId="91" fillId="0" borderId="196" xfId="0" applyNumberFormat="1" applyFont="1" applyFill="1" applyBorder="1" applyAlignment="1">
      <alignment horizontal="right" vertical="center" shrinkToFit="1"/>
    </xf>
    <xf numFmtId="177" fontId="91" fillId="0" borderId="91" xfId="0" applyNumberFormat="1" applyFont="1" applyFill="1" applyBorder="1" applyAlignment="1">
      <alignment horizontal="right" vertical="center" shrinkToFit="1"/>
    </xf>
    <xf numFmtId="177" fontId="91" fillId="0" borderId="32" xfId="0" applyNumberFormat="1" applyFont="1" applyFill="1" applyBorder="1" applyAlignment="1">
      <alignment horizontal="right" vertical="center" shrinkToFit="1"/>
    </xf>
    <xf numFmtId="177" fontId="91" fillId="0" borderId="104" xfId="0" applyNumberFormat="1" applyFont="1" applyFill="1" applyBorder="1" applyAlignment="1">
      <alignment horizontal="right" vertical="center" shrinkToFit="1"/>
    </xf>
    <xf numFmtId="176" fontId="91" fillId="0" borderId="90" xfId="0" applyNumberFormat="1" applyFont="1" applyFill="1" applyBorder="1" applyAlignment="1">
      <alignment horizontal="right" vertical="center" shrinkToFit="1"/>
    </xf>
    <xf numFmtId="176" fontId="91" fillId="0" borderId="93" xfId="0" applyNumberFormat="1" applyFont="1" applyFill="1" applyBorder="1" applyAlignment="1">
      <alignment horizontal="right" vertical="center" shrinkToFit="1"/>
    </xf>
    <xf numFmtId="176" fontId="91" fillId="0" borderId="91" xfId="0" applyNumberFormat="1" applyFont="1" applyFill="1" applyBorder="1" applyAlignment="1">
      <alignment horizontal="right" vertical="center" shrinkToFit="1"/>
    </xf>
    <xf numFmtId="176" fontId="91" fillId="0" borderId="80" xfId="0" applyNumberFormat="1" applyFont="1" applyFill="1" applyBorder="1" applyAlignment="1">
      <alignment horizontal="right" vertical="center" shrinkToFit="1"/>
    </xf>
    <xf numFmtId="176" fontId="91" fillId="0" borderId="34" xfId="0" applyNumberFormat="1" applyFont="1" applyFill="1" applyBorder="1" applyAlignment="1">
      <alignment horizontal="right" vertical="center" shrinkToFit="1"/>
    </xf>
    <xf numFmtId="176" fontId="91" fillId="0" borderId="32" xfId="0" applyNumberFormat="1" applyFont="1" applyFill="1" applyBorder="1" applyAlignment="1">
      <alignment horizontal="right" vertical="center" shrinkToFit="1"/>
    </xf>
    <xf numFmtId="177" fontId="89" fillId="0" borderId="231" xfId="0" applyNumberFormat="1" applyFont="1" applyFill="1" applyBorder="1" applyAlignment="1">
      <alignment horizontal="right" vertical="center" shrinkToFit="1"/>
    </xf>
    <xf numFmtId="177" fontId="89" fillId="0" borderId="47" xfId="0" applyNumberFormat="1" applyFont="1" applyFill="1" applyBorder="1" applyAlignment="1">
      <alignment horizontal="right" vertical="center" shrinkToFit="1"/>
    </xf>
    <xf numFmtId="177" fontId="89" fillId="0" borderId="46" xfId="0" applyNumberFormat="1" applyFont="1" applyFill="1" applyBorder="1" applyAlignment="1">
      <alignment horizontal="right" vertical="center" shrinkToFit="1"/>
    </xf>
    <xf numFmtId="177" fontId="89" fillId="0" borderId="44" xfId="0" applyNumberFormat="1" applyFont="1" applyFill="1" applyBorder="1" applyAlignment="1">
      <alignment horizontal="right" vertical="center" shrinkToFit="1"/>
    </xf>
    <xf numFmtId="177" fontId="89" fillId="0" borderId="73" xfId="0" applyNumberFormat="1" applyFont="1" applyFill="1" applyBorder="1" applyAlignment="1">
      <alignment horizontal="right" vertical="center" shrinkToFit="1"/>
    </xf>
    <xf numFmtId="177" fontId="89" fillId="0" borderId="76" xfId="0" applyNumberFormat="1" applyFont="1" applyFill="1" applyBorder="1" applyAlignment="1">
      <alignment horizontal="right" vertical="center" shrinkToFit="1"/>
    </xf>
    <xf numFmtId="177" fontId="89" fillId="0" borderId="37" xfId="0" applyNumberFormat="1" applyFont="1" applyFill="1" applyBorder="1" applyAlignment="1">
      <alignment horizontal="right" vertical="center" shrinkToFit="1"/>
    </xf>
    <xf numFmtId="177" fontId="89" fillId="0" borderId="35" xfId="0" applyNumberFormat="1" applyFont="1" applyFill="1" applyBorder="1" applyAlignment="1">
      <alignment horizontal="right" vertical="center" shrinkToFit="1"/>
    </xf>
    <xf numFmtId="177" fontId="89" fillId="0" borderId="77" xfId="0" applyNumberFormat="1" applyFont="1" applyFill="1" applyBorder="1" applyAlignment="1">
      <alignment horizontal="right" vertical="center" shrinkToFit="1"/>
    </xf>
    <xf numFmtId="177" fontId="89" fillId="0" borderId="68" xfId="0" applyNumberFormat="1" applyFont="1" applyFill="1" applyBorder="1" applyAlignment="1">
      <alignment horizontal="right" vertical="center" shrinkToFit="1"/>
    </xf>
    <xf numFmtId="177" fontId="89" fillId="0" borderId="71" xfId="0" applyNumberFormat="1" applyFont="1" applyFill="1" applyBorder="1" applyAlignment="1">
      <alignment horizontal="right" vertical="center" shrinkToFit="1"/>
    </xf>
    <xf numFmtId="177" fontId="89" fillId="0" borderId="80" xfId="0" applyNumberFormat="1" applyFont="1" applyFill="1" applyBorder="1" applyAlignment="1">
      <alignment horizontal="right" vertical="center" shrinkToFit="1"/>
    </xf>
    <xf numFmtId="177" fontId="89" fillId="0" borderId="34" xfId="0" applyNumberFormat="1" applyFont="1" applyFill="1" applyBorder="1" applyAlignment="1">
      <alignment horizontal="right" vertical="center" shrinkToFit="1"/>
    </xf>
    <xf numFmtId="177" fontId="89" fillId="0" borderId="32" xfId="0" applyNumberFormat="1" applyFont="1" applyFill="1" applyBorder="1" applyAlignment="1">
      <alignment horizontal="right" vertical="center" shrinkToFit="1"/>
    </xf>
    <xf numFmtId="177" fontId="89" fillId="0" borderId="81" xfId="0" applyNumberFormat="1" applyFont="1" applyFill="1" applyBorder="1" applyAlignment="1">
      <alignment horizontal="right" vertical="center" shrinkToFit="1"/>
    </xf>
    <xf numFmtId="177" fontId="89" fillId="0" borderId="66" xfId="0" applyNumberFormat="1" applyFont="1" applyFill="1" applyBorder="1" applyAlignment="1">
      <alignment horizontal="right" vertical="center" shrinkToFit="1"/>
    </xf>
    <xf numFmtId="177" fontId="89" fillId="0" borderId="72" xfId="0" applyNumberFormat="1" applyFont="1" applyFill="1" applyBorder="1" applyAlignment="1">
      <alignment horizontal="right" vertical="center" shrinkToFit="1"/>
    </xf>
    <xf numFmtId="177" fontId="89" fillId="0" borderId="84" xfId="0" applyNumberFormat="1" applyFont="1" applyFill="1" applyBorder="1" applyAlignment="1">
      <alignment horizontal="right" vertical="center" shrinkToFit="1"/>
    </xf>
    <xf numFmtId="177" fontId="89" fillId="0" borderId="86" xfId="0" applyNumberFormat="1" applyFont="1" applyFill="1" applyBorder="1" applyAlignment="1">
      <alignment horizontal="right" vertical="center" shrinkToFit="1"/>
    </xf>
    <xf numFmtId="177" fontId="89" fillId="0" borderId="85" xfId="0" applyNumberFormat="1" applyFont="1" applyFill="1" applyBorder="1" applyAlignment="1">
      <alignment horizontal="right" vertical="center" shrinkToFit="1"/>
    </xf>
    <xf numFmtId="177" fontId="89" fillId="0" borderId="87" xfId="0" applyNumberFormat="1" applyFont="1" applyFill="1" applyBorder="1" applyAlignment="1">
      <alignment horizontal="right" vertical="center" shrinkToFit="1"/>
    </xf>
    <xf numFmtId="177" fontId="89" fillId="0" borderId="69" xfId="0" applyNumberFormat="1" applyFont="1" applyFill="1" applyBorder="1" applyAlignment="1">
      <alignment horizontal="right" vertical="center" shrinkToFit="1"/>
    </xf>
    <xf numFmtId="177" fontId="89" fillId="0" borderId="74" xfId="0" applyNumberFormat="1" applyFont="1" applyFill="1" applyBorder="1" applyAlignment="1">
      <alignment horizontal="right" vertical="center" shrinkToFit="1"/>
    </xf>
    <xf numFmtId="177" fontId="89" fillId="0" borderId="149" xfId="0" applyNumberFormat="1" applyFont="1" applyFill="1" applyBorder="1" applyAlignment="1">
      <alignment horizontal="right" vertical="center" shrinkToFit="1"/>
    </xf>
    <xf numFmtId="177" fontId="89" fillId="0" borderId="150" xfId="0" applyNumberFormat="1" applyFont="1" applyFill="1" applyBorder="1" applyAlignment="1">
      <alignment horizontal="right" vertical="center" shrinkToFit="1"/>
    </xf>
    <xf numFmtId="177" fontId="89" fillId="0" borderId="104" xfId="0" applyNumberFormat="1" applyFont="1" applyFill="1" applyBorder="1" applyAlignment="1">
      <alignment horizontal="right" vertical="center" shrinkToFit="1"/>
    </xf>
    <xf numFmtId="177" fontId="89" fillId="0" borderId="113" xfId="0" applyNumberFormat="1" applyFont="1" applyFill="1" applyBorder="1" applyAlignment="1">
      <alignment horizontal="right" vertical="center" shrinkToFit="1"/>
    </xf>
    <xf numFmtId="177" fontId="89" fillId="0" borderId="67" xfId="0" applyNumberFormat="1" applyFont="1" applyFill="1" applyBorder="1" applyAlignment="1">
      <alignment horizontal="right" vertical="center" shrinkToFit="1"/>
    </xf>
    <xf numFmtId="177" fontId="89" fillId="0" borderId="61" xfId="0" applyNumberFormat="1" applyFont="1" applyFill="1" applyBorder="1" applyAlignment="1">
      <alignment horizontal="right" vertical="center" shrinkToFit="1"/>
    </xf>
    <xf numFmtId="177" fontId="89" fillId="0" borderId="57" xfId="0" applyNumberFormat="1" applyFont="1" applyFill="1" applyBorder="1" applyAlignment="1">
      <alignment horizontal="right" vertical="center" shrinkToFit="1"/>
    </xf>
    <xf numFmtId="177" fontId="89" fillId="0" borderId="58" xfId="0" applyNumberFormat="1" applyFont="1" applyFill="1" applyBorder="1" applyAlignment="1">
      <alignment horizontal="right" vertical="center" shrinkToFit="1"/>
    </xf>
    <xf numFmtId="177" fontId="89" fillId="0" borderId="62" xfId="0" applyNumberFormat="1" applyFont="1" applyFill="1" applyBorder="1" applyAlignment="1">
      <alignment horizontal="right" vertical="center" shrinkToFit="1"/>
    </xf>
    <xf numFmtId="177" fontId="89" fillId="0" borderId="59" xfId="0" applyNumberFormat="1" applyFont="1" applyFill="1" applyBorder="1" applyAlignment="1">
      <alignment horizontal="right" vertical="center" shrinkToFit="1"/>
    </xf>
    <xf numFmtId="177" fontId="89" fillId="0" borderId="65" xfId="0" applyNumberFormat="1" applyFont="1" applyFill="1" applyBorder="1" applyAlignment="1">
      <alignment horizontal="right" vertical="center" shrinkToFit="1"/>
    </xf>
    <xf numFmtId="0" fontId="10" fillId="0" borderId="0" xfId="61" applyFont="1" applyAlignment="1">
      <alignment horizontal="center" vertical="center" shrinkToFit="1"/>
      <protection/>
    </xf>
    <xf numFmtId="0" fontId="15" fillId="0" borderId="29" xfId="61" applyFont="1" applyBorder="1" applyAlignment="1">
      <alignment vertical="center" shrinkToFit="1"/>
      <protection/>
    </xf>
    <xf numFmtId="0" fontId="15" fillId="0" borderId="13" xfId="61" applyFont="1" applyBorder="1" applyAlignment="1">
      <alignment vertical="center" shrinkToFit="1"/>
      <protection/>
    </xf>
    <xf numFmtId="0" fontId="15" fillId="0" borderId="20" xfId="61" applyFont="1" applyBorder="1" applyAlignment="1">
      <alignment vertical="center" shrinkToFit="1"/>
      <protection/>
    </xf>
    <xf numFmtId="0" fontId="12" fillId="0" borderId="27" xfId="61" applyFont="1" applyBorder="1" applyAlignment="1">
      <alignment horizontal="center" vertical="center" shrinkToFit="1"/>
      <protection/>
    </xf>
    <xf numFmtId="0" fontId="12" fillId="0" borderId="114" xfId="61" applyFont="1" applyBorder="1" applyAlignment="1">
      <alignment horizontal="center" vertical="center" shrinkToFit="1"/>
      <protection/>
    </xf>
    <xf numFmtId="0" fontId="27" fillId="0" borderId="114" xfId="61" applyFont="1" applyFill="1" applyBorder="1" applyAlignment="1">
      <alignment vertical="distributed" textRotation="255" shrinkToFit="1"/>
      <protection/>
    </xf>
    <xf numFmtId="0" fontId="27" fillId="0" borderId="20" xfId="61" applyFont="1" applyFill="1" applyBorder="1" applyAlignment="1">
      <alignment horizontal="center" vertical="distributed" textRotation="255" shrinkToFit="1"/>
      <protection/>
    </xf>
    <xf numFmtId="0" fontId="15" fillId="0" borderId="51" xfId="61" applyFont="1" applyBorder="1" applyAlignment="1">
      <alignment horizontal="right" vertical="top" shrinkToFit="1"/>
      <protection/>
    </xf>
    <xf numFmtId="0" fontId="15" fillId="0" borderId="0" xfId="61" applyFont="1" applyBorder="1" applyAlignment="1">
      <alignment horizontal="right" vertical="top" shrinkToFit="1"/>
      <protection/>
    </xf>
    <xf numFmtId="0" fontId="15" fillId="0" borderId="22" xfId="61" applyFont="1" applyBorder="1" applyAlignment="1">
      <alignment vertical="center" shrinkToFit="1"/>
      <protection/>
    </xf>
    <xf numFmtId="0" fontId="27" fillId="0" borderId="68" xfId="61" applyFont="1" applyFill="1" applyBorder="1" applyAlignment="1">
      <alignment horizontal="center" vertical="distributed" textRotation="255" shrinkToFit="1"/>
      <protection/>
    </xf>
    <xf numFmtId="0" fontId="15" fillId="0" borderId="51" xfId="61" applyFont="1" applyBorder="1" applyAlignment="1">
      <alignment vertical="center" shrinkToFit="1"/>
      <protection/>
    </xf>
    <xf numFmtId="0" fontId="15" fillId="0" borderId="0" xfId="61" applyFont="1" applyBorder="1" applyAlignment="1">
      <alignment vertical="center" shrinkToFit="1"/>
      <protection/>
    </xf>
    <xf numFmtId="0" fontId="27" fillId="0" borderId="155" xfId="61" applyFont="1" applyBorder="1" applyAlignment="1">
      <alignment horizontal="center" vertical="center" shrinkToFit="1"/>
      <protection/>
    </xf>
    <xf numFmtId="0" fontId="27" fillId="0" borderId="232" xfId="61" applyFont="1" applyBorder="1" applyAlignment="1">
      <alignment horizontal="center" vertical="center" shrinkToFit="1"/>
      <protection/>
    </xf>
    <xf numFmtId="0" fontId="27" fillId="0" borderId="0" xfId="61" applyFont="1" applyBorder="1" applyAlignment="1">
      <alignment horizontal="center" vertical="center" shrinkToFit="1"/>
      <protection/>
    </xf>
    <xf numFmtId="0" fontId="27" fillId="0" borderId="233" xfId="61" applyFont="1" applyBorder="1" applyAlignment="1">
      <alignment horizontal="center" vertical="center" shrinkToFit="1"/>
      <protection/>
    </xf>
    <xf numFmtId="0" fontId="27" fillId="0" borderId="234" xfId="61" applyFont="1" applyBorder="1" applyAlignment="1">
      <alignment horizontal="center" vertical="center" shrinkToFit="1"/>
      <protection/>
    </xf>
    <xf numFmtId="0" fontId="15" fillId="0" borderId="0" xfId="61" applyFont="1" applyFill="1" applyBorder="1" applyAlignment="1">
      <alignment horizontal="center" vertical="center" shrinkToFit="1"/>
      <protection/>
    </xf>
    <xf numFmtId="0" fontId="15" fillId="0" borderId="0" xfId="61" applyFont="1" applyBorder="1" applyAlignment="1">
      <alignment horizontal="center" vertical="center" shrinkToFit="1"/>
      <protection/>
    </xf>
    <xf numFmtId="0" fontId="15" fillId="0" borderId="30" xfId="61" applyFont="1" applyBorder="1" applyAlignment="1">
      <alignment horizontal="center" vertical="center" shrinkToFit="1"/>
      <protection/>
    </xf>
    <xf numFmtId="0" fontId="15" fillId="0" borderId="30" xfId="61" applyFont="1" applyFill="1" applyBorder="1" applyAlignment="1">
      <alignment horizontal="center" vertical="center" shrinkToFit="1"/>
      <protection/>
    </xf>
    <xf numFmtId="0" fontId="15" fillId="0" borderId="235" xfId="61" applyFont="1" applyFill="1" applyBorder="1" applyAlignment="1">
      <alignment horizontal="center" vertical="center" shrinkToFit="1"/>
      <protection/>
    </xf>
    <xf numFmtId="0" fontId="15" fillId="0" borderId="236" xfId="61" applyFont="1" applyFill="1" applyBorder="1" applyAlignment="1">
      <alignment horizontal="center" vertical="center" shrinkToFit="1"/>
      <protection/>
    </xf>
    <xf numFmtId="0" fontId="15" fillId="0" borderId="235" xfId="61" applyFont="1" applyBorder="1" applyAlignment="1">
      <alignment horizontal="center" vertical="center" shrinkToFit="1"/>
      <protection/>
    </xf>
    <xf numFmtId="0" fontId="15" fillId="0" borderId="236" xfId="61" applyFont="1" applyBorder="1" applyAlignment="1">
      <alignment horizontal="center" vertical="center" shrinkToFit="1"/>
      <protection/>
    </xf>
    <xf numFmtId="0" fontId="15" fillId="0" borderId="237" xfId="61" applyFont="1" applyBorder="1" applyAlignment="1">
      <alignment horizontal="center" vertical="center" shrinkToFit="1"/>
      <protection/>
    </xf>
    <xf numFmtId="0" fontId="15" fillId="0" borderId="237" xfId="61" applyFont="1" applyFill="1" applyBorder="1" applyAlignment="1">
      <alignment horizontal="center" vertical="center" shrinkToFit="1"/>
      <protection/>
    </xf>
    <xf numFmtId="0" fontId="15" fillId="0" borderId="123" xfId="61" applyFont="1" applyBorder="1" applyAlignment="1">
      <alignment vertical="center" shrinkToFit="1"/>
      <protection/>
    </xf>
    <xf numFmtId="0" fontId="15" fillId="0" borderId="19" xfId="61" applyFont="1" applyBorder="1" applyAlignment="1">
      <alignment vertical="center" shrinkToFit="1"/>
      <protection/>
    </xf>
    <xf numFmtId="0" fontId="15" fillId="0" borderId="109" xfId="61" applyFont="1" applyBorder="1" applyAlignment="1">
      <alignment vertical="center" shrinkToFit="1"/>
      <protection/>
    </xf>
    <xf numFmtId="0" fontId="15" fillId="0" borderId="238" xfId="61" applyFont="1" applyFill="1" applyBorder="1" applyAlignment="1">
      <alignment horizontal="center" vertical="center" textRotation="255" shrinkToFit="1"/>
      <protection/>
    </xf>
    <xf numFmtId="0" fontId="15" fillId="0" borderId="239" xfId="61" applyFont="1" applyFill="1" applyBorder="1" applyAlignment="1">
      <alignment horizontal="center" vertical="center" textRotation="255" shrinkToFit="1"/>
      <protection/>
    </xf>
    <xf numFmtId="0" fontId="15" fillId="0" borderId="238" xfId="61" applyFont="1" applyBorder="1" applyAlignment="1">
      <alignment horizontal="center" vertical="center" textRotation="255" shrinkToFit="1"/>
      <protection/>
    </xf>
    <xf numFmtId="0" fontId="15" fillId="0" borderId="239" xfId="61" applyFont="1" applyBorder="1" applyAlignment="1">
      <alignment horizontal="center" vertical="center" textRotation="255" shrinkToFit="1"/>
      <protection/>
    </xf>
    <xf numFmtId="0" fontId="15" fillId="0" borderId="240" xfId="61" applyFont="1" applyBorder="1" applyAlignment="1">
      <alignment horizontal="center" vertical="center" textRotation="255" shrinkToFit="1"/>
      <protection/>
    </xf>
    <xf numFmtId="0" fontId="15" fillId="0" borderId="240" xfId="61" applyFont="1" applyFill="1" applyBorder="1" applyAlignment="1">
      <alignment horizontal="center" vertical="center" textRotation="255" shrinkToFit="1"/>
      <protection/>
    </xf>
    <xf numFmtId="0" fontId="17" fillId="0" borderId="108" xfId="61" applyFont="1" applyBorder="1" applyAlignment="1">
      <alignment horizontal="center" vertical="center" shrinkToFit="1"/>
      <protection/>
    </xf>
    <xf numFmtId="0" fontId="17" fillId="0" borderId="117" xfId="61" applyFont="1" applyBorder="1" applyAlignment="1">
      <alignment horizontal="center" vertical="center" shrinkToFit="1"/>
      <protection/>
    </xf>
    <xf numFmtId="0" fontId="17" fillId="0" borderId="117" xfId="61" applyFont="1" applyFill="1" applyBorder="1" applyAlignment="1">
      <alignment horizontal="center" vertical="center" shrinkToFit="1"/>
      <protection/>
    </xf>
    <xf numFmtId="0" fontId="17" fillId="0" borderId="241" xfId="61" applyFont="1" applyFill="1" applyBorder="1" applyAlignment="1">
      <alignment horizontal="center" vertical="center" shrinkToFit="1"/>
      <protection/>
    </xf>
    <xf numFmtId="178" fontId="10" fillId="0" borderId="44" xfId="61" applyNumberFormat="1" applyFont="1" applyFill="1" applyBorder="1" applyAlignment="1">
      <alignment horizontal="right" vertical="center" shrinkToFit="1"/>
      <protection/>
    </xf>
    <xf numFmtId="178" fontId="10" fillId="0" borderId="242" xfId="61" applyNumberFormat="1" applyFont="1" applyFill="1" applyBorder="1" applyAlignment="1">
      <alignment horizontal="right" vertical="center" shrinkToFit="1"/>
      <protection/>
    </xf>
    <xf numFmtId="178" fontId="10" fillId="0" borderId="243" xfId="61" applyNumberFormat="1" applyFont="1" applyFill="1" applyBorder="1" applyAlignment="1">
      <alignment horizontal="right" vertical="center" shrinkToFit="1"/>
      <protection/>
    </xf>
    <xf numFmtId="178" fontId="89" fillId="0" borderId="244" xfId="61" applyNumberFormat="1" applyFont="1" applyFill="1" applyBorder="1" applyAlignment="1">
      <alignment horizontal="right" vertical="center" shrinkToFit="1"/>
      <protection/>
    </xf>
    <xf numFmtId="178" fontId="89" fillId="0" borderId="242" xfId="61" applyNumberFormat="1" applyFont="1" applyFill="1" applyBorder="1" applyAlignment="1">
      <alignment horizontal="right" vertical="center" shrinkToFit="1"/>
      <protection/>
    </xf>
    <xf numFmtId="178" fontId="10" fillId="0" borderId="245" xfId="61" applyNumberFormat="1" applyFont="1" applyFill="1" applyBorder="1" applyAlignment="1">
      <alignment horizontal="right" vertical="center" shrinkToFit="1"/>
      <protection/>
    </xf>
    <xf numFmtId="178" fontId="10" fillId="0" borderId="244" xfId="61" applyNumberFormat="1" applyFont="1" applyFill="1" applyBorder="1" applyAlignment="1">
      <alignment horizontal="right" vertical="center" shrinkToFit="1"/>
      <protection/>
    </xf>
    <xf numFmtId="178" fontId="89" fillId="0" borderId="246" xfId="61" applyNumberFormat="1" applyFont="1" applyFill="1" applyBorder="1" applyAlignment="1">
      <alignment horizontal="right" vertical="center" shrinkToFit="1"/>
      <protection/>
    </xf>
    <xf numFmtId="178" fontId="89" fillId="0" borderId="247" xfId="61" applyNumberFormat="1" applyFont="1" applyFill="1" applyBorder="1" applyAlignment="1">
      <alignment horizontal="right" vertical="center" shrinkToFit="1"/>
      <protection/>
    </xf>
    <xf numFmtId="178" fontId="88" fillId="0" borderId="247" xfId="61" applyNumberFormat="1" applyFont="1" applyFill="1" applyBorder="1" applyAlignment="1">
      <alignment horizontal="right" vertical="center" shrinkToFit="1"/>
      <protection/>
    </xf>
    <xf numFmtId="178" fontId="89" fillId="0" borderId="248" xfId="61" applyNumberFormat="1" applyFont="1" applyFill="1" applyBorder="1" applyAlignment="1">
      <alignment horizontal="right" vertical="center" shrinkToFit="1"/>
      <protection/>
    </xf>
    <xf numFmtId="0" fontId="15" fillId="0" borderId="73" xfId="61" applyFont="1" applyFill="1" applyBorder="1" applyAlignment="1" applyProtection="1">
      <alignment horizontal="center" vertical="center" shrinkToFit="1"/>
      <protection/>
    </xf>
    <xf numFmtId="0" fontId="15" fillId="0" borderId="36" xfId="61" applyFont="1" applyFill="1" applyBorder="1" applyAlignment="1" applyProtection="1">
      <alignment horizontal="center" vertical="center" shrinkToFit="1"/>
      <protection/>
    </xf>
    <xf numFmtId="0" fontId="15" fillId="0" borderId="36" xfId="61" applyFont="1" applyFill="1" applyBorder="1" applyAlignment="1" applyProtection="1">
      <alignment horizontal="distributed" vertical="center" shrinkToFit="1"/>
      <protection/>
    </xf>
    <xf numFmtId="0" fontId="10" fillId="0" borderId="68" xfId="61" applyFont="1" applyFill="1" applyBorder="1" applyAlignment="1" applyProtection="1">
      <alignment horizontal="distributed" vertical="center" shrinkToFit="1"/>
      <protection/>
    </xf>
    <xf numFmtId="178" fontId="15" fillId="0" borderId="36" xfId="61" applyNumberFormat="1" applyFont="1" applyFill="1" applyBorder="1" applyAlignment="1">
      <alignment horizontal="right" vertical="center" shrinkToFit="1"/>
      <protection/>
    </xf>
    <xf numFmtId="178" fontId="15" fillId="0" borderId="249" xfId="61" applyNumberFormat="1" applyFont="1" applyFill="1" applyBorder="1" applyAlignment="1">
      <alignment horizontal="right" vertical="center" shrinkToFit="1"/>
      <protection/>
    </xf>
    <xf numFmtId="178" fontId="15" fillId="0" borderId="250" xfId="61" applyNumberFormat="1" applyFont="1" applyFill="1" applyBorder="1" applyAlignment="1">
      <alignment horizontal="right" vertical="center" shrinkToFit="1"/>
      <protection/>
    </xf>
    <xf numFmtId="178" fontId="15" fillId="0" borderId="251" xfId="61" applyNumberFormat="1" applyFont="1" applyFill="1" applyBorder="1" applyAlignment="1">
      <alignment horizontal="right" vertical="center" shrinkToFit="1"/>
      <protection/>
    </xf>
    <xf numFmtId="178" fontId="88" fillId="0" borderId="249" xfId="61" applyNumberFormat="1" applyFont="1" applyFill="1" applyBorder="1" applyAlignment="1">
      <alignment horizontal="right" vertical="center" shrinkToFit="1"/>
      <protection/>
    </xf>
    <xf numFmtId="178" fontId="88" fillId="0" borderId="252" xfId="61" applyNumberFormat="1" applyFont="1" applyFill="1" applyBorder="1" applyAlignment="1">
      <alignment horizontal="right" vertical="center" shrinkToFit="1"/>
      <protection/>
    </xf>
    <xf numFmtId="178" fontId="88" fillId="0" borderId="253" xfId="61" applyNumberFormat="1" applyFont="1" applyFill="1" applyBorder="1" applyAlignment="1">
      <alignment horizontal="right" vertical="center" shrinkToFit="1"/>
      <protection/>
    </xf>
    <xf numFmtId="178" fontId="88" fillId="0" borderId="36" xfId="61" applyNumberFormat="1" applyFont="1" applyFill="1" applyBorder="1" applyAlignment="1">
      <alignment horizontal="right" vertical="center" shrinkToFit="1"/>
      <protection/>
    </xf>
    <xf numFmtId="178" fontId="88" fillId="0" borderId="37" xfId="61" applyNumberFormat="1" applyFont="1" applyFill="1" applyBorder="1" applyAlignment="1">
      <alignment horizontal="right" vertical="center" shrinkToFit="1"/>
      <protection/>
    </xf>
    <xf numFmtId="178" fontId="88" fillId="0" borderId="77" xfId="61" applyNumberFormat="1" applyFont="1" applyFill="1" applyBorder="1" applyAlignment="1">
      <alignment horizontal="right" vertical="center" shrinkToFit="1"/>
      <protection/>
    </xf>
    <xf numFmtId="178" fontId="88" fillId="0" borderId="254" xfId="61" applyNumberFormat="1" applyFont="1" applyFill="1" applyBorder="1" applyAlignment="1">
      <alignment vertical="center" shrinkToFit="1"/>
      <protection/>
    </xf>
    <xf numFmtId="0" fontId="17" fillId="0" borderId="0" xfId="61" applyFont="1" applyFill="1" applyBorder="1" applyAlignment="1">
      <alignment shrinkToFit="1"/>
      <protection/>
    </xf>
    <xf numFmtId="0" fontId="15" fillId="0" borderId="0" xfId="61" applyFont="1" applyAlignment="1">
      <alignment horizontal="center" vertical="center" shrinkToFit="1"/>
      <protection/>
    </xf>
    <xf numFmtId="0" fontId="15" fillId="0" borderId="71" xfId="61" applyFont="1" applyFill="1" applyBorder="1" applyAlignment="1" applyProtection="1">
      <alignment horizontal="center" vertical="center" shrinkToFit="1"/>
      <protection/>
    </xf>
    <xf numFmtId="0" fontId="15" fillId="0" borderId="33" xfId="61" applyFont="1" applyFill="1" applyBorder="1" applyAlignment="1">
      <alignment horizontal="center" vertical="center" shrinkToFit="1"/>
      <protection/>
    </xf>
    <xf numFmtId="0" fontId="15" fillId="0" borderId="33" xfId="61" applyFont="1" applyFill="1" applyBorder="1" applyAlignment="1" applyProtection="1">
      <alignment horizontal="distributed" vertical="center" shrinkToFit="1"/>
      <protection/>
    </xf>
    <xf numFmtId="0" fontId="15" fillId="0" borderId="66" xfId="61" applyFont="1" applyFill="1" applyBorder="1" applyAlignment="1" applyProtection="1">
      <alignment horizontal="distributed" vertical="center" shrinkToFit="1"/>
      <protection/>
    </xf>
    <xf numFmtId="178" fontId="15" fillId="0" borderId="33" xfId="61" applyNumberFormat="1" applyFont="1" applyFill="1" applyBorder="1" applyAlignment="1">
      <alignment horizontal="right" vertical="center" shrinkToFit="1"/>
      <protection/>
    </xf>
    <xf numFmtId="178" fontId="15" fillId="0" borderId="255" xfId="61" applyNumberFormat="1" applyFont="1" applyFill="1" applyBorder="1" applyAlignment="1">
      <alignment horizontal="right" vertical="center" shrinkToFit="1"/>
      <protection/>
    </xf>
    <xf numFmtId="178" fontId="15" fillId="0" borderId="256" xfId="61" applyNumberFormat="1" applyFont="1" applyFill="1" applyBorder="1" applyAlignment="1">
      <alignment horizontal="right" vertical="center" shrinkToFit="1"/>
      <protection/>
    </xf>
    <xf numFmtId="178" fontId="15" fillId="0" borderId="227" xfId="61" applyNumberFormat="1" applyFont="1" applyFill="1" applyBorder="1" applyAlignment="1">
      <alignment horizontal="right" vertical="center" shrinkToFit="1"/>
      <protection/>
    </xf>
    <xf numFmtId="178" fontId="88" fillId="0" borderId="255" xfId="61" applyNumberFormat="1" applyFont="1" applyFill="1" applyBorder="1" applyAlignment="1">
      <alignment horizontal="right" vertical="center" shrinkToFit="1"/>
      <protection/>
    </xf>
    <xf numFmtId="178" fontId="88" fillId="0" borderId="257" xfId="61" applyNumberFormat="1" applyFont="1" applyFill="1" applyBorder="1" applyAlignment="1">
      <alignment horizontal="right" vertical="center" shrinkToFit="1"/>
      <protection/>
    </xf>
    <xf numFmtId="178" fontId="88" fillId="0" borderId="258" xfId="61" applyNumberFormat="1" applyFont="1" applyFill="1" applyBorder="1" applyAlignment="1">
      <alignment horizontal="right" vertical="center" shrinkToFit="1"/>
      <protection/>
    </xf>
    <xf numFmtId="178" fontId="88" fillId="0" borderId="33" xfId="61" applyNumberFormat="1" applyFont="1" applyBorder="1" applyAlignment="1">
      <alignment horizontal="right" vertical="center" shrinkToFit="1"/>
      <protection/>
    </xf>
    <xf numFmtId="178" fontId="88" fillId="0" borderId="34" xfId="61" applyNumberFormat="1" applyFont="1" applyBorder="1" applyAlignment="1">
      <alignment horizontal="right" vertical="center" shrinkToFit="1"/>
      <protection/>
    </xf>
    <xf numFmtId="178" fontId="88" fillId="0" borderId="33" xfId="61" applyNumberFormat="1" applyFont="1" applyFill="1" applyBorder="1" applyAlignment="1">
      <alignment horizontal="right" vertical="center" shrinkToFit="1"/>
      <protection/>
    </xf>
    <xf numFmtId="178" fontId="88" fillId="0" borderId="81" xfId="61" applyNumberFormat="1" applyFont="1" applyFill="1" applyBorder="1" applyAlignment="1">
      <alignment horizontal="right" vertical="center" shrinkToFit="1"/>
      <protection/>
    </xf>
    <xf numFmtId="178" fontId="88" fillId="0" borderId="259" xfId="61" applyNumberFormat="1" applyFont="1" applyFill="1" applyBorder="1" applyAlignment="1">
      <alignment vertical="center" shrinkToFit="1"/>
      <protection/>
    </xf>
    <xf numFmtId="0" fontId="15" fillId="0" borderId="33" xfId="61" applyFont="1" applyFill="1" applyBorder="1" applyAlignment="1" applyProtection="1">
      <alignment horizontal="center" vertical="center" shrinkToFit="1"/>
      <protection/>
    </xf>
    <xf numFmtId="0" fontId="10" fillId="0" borderId="66" xfId="61" applyFont="1" applyFill="1" applyBorder="1" applyAlignment="1" applyProtection="1">
      <alignment horizontal="distributed" vertical="center" shrinkToFit="1"/>
      <protection/>
    </xf>
    <xf numFmtId="178" fontId="15" fillId="0" borderId="255" xfId="61" applyNumberFormat="1" applyFont="1" applyBorder="1" applyAlignment="1">
      <alignment horizontal="right" vertical="center" shrinkToFit="1"/>
      <protection/>
    </xf>
    <xf numFmtId="178" fontId="15" fillId="0" borderId="256" xfId="61" applyNumberFormat="1" applyFont="1" applyBorder="1" applyAlignment="1">
      <alignment horizontal="right" vertical="center" shrinkToFit="1"/>
      <protection/>
    </xf>
    <xf numFmtId="178" fontId="15" fillId="0" borderId="227" xfId="61" applyNumberFormat="1" applyFont="1" applyBorder="1" applyAlignment="1">
      <alignment horizontal="right" vertical="center" shrinkToFit="1"/>
      <protection/>
    </xf>
    <xf numFmtId="178" fontId="15" fillId="0" borderId="33" xfId="61" applyNumberFormat="1" applyFont="1" applyBorder="1" applyAlignment="1">
      <alignment horizontal="right" vertical="center" shrinkToFit="1"/>
      <protection/>
    </xf>
    <xf numFmtId="178" fontId="88" fillId="0" borderId="255" xfId="61" applyNumberFormat="1" applyFont="1" applyBorder="1" applyAlignment="1">
      <alignment horizontal="right" vertical="center" shrinkToFit="1"/>
      <protection/>
    </xf>
    <xf numFmtId="178" fontId="88" fillId="0" borderId="257" xfId="61" applyNumberFormat="1" applyFont="1" applyBorder="1" applyAlignment="1">
      <alignment horizontal="right" vertical="center" shrinkToFit="1"/>
      <protection/>
    </xf>
    <xf numFmtId="0" fontId="17" fillId="0" borderId="0" xfId="61" applyFont="1" applyAlignment="1">
      <alignment shrinkToFit="1"/>
      <protection/>
    </xf>
    <xf numFmtId="0" fontId="15" fillId="0" borderId="72" xfId="61" applyFont="1" applyFill="1" applyBorder="1" applyAlignment="1" applyProtection="1">
      <alignment horizontal="center" vertical="center" shrinkToFit="1"/>
      <protection/>
    </xf>
    <xf numFmtId="0" fontId="15" fillId="0" borderId="64" xfId="61" applyFont="1" applyFill="1" applyBorder="1" applyAlignment="1" applyProtection="1">
      <alignment horizontal="center" vertical="center" shrinkToFit="1"/>
      <protection/>
    </xf>
    <xf numFmtId="0" fontId="15" fillId="0" borderId="64" xfId="61" applyFont="1" applyFill="1" applyBorder="1" applyAlignment="1" applyProtection="1">
      <alignment horizontal="distributed" vertical="center" shrinkToFit="1"/>
      <protection/>
    </xf>
    <xf numFmtId="0" fontId="10" fillId="0" borderId="69" xfId="61" applyFont="1" applyFill="1" applyBorder="1" applyAlignment="1" applyProtection="1">
      <alignment horizontal="distributed" vertical="center" shrinkToFit="1"/>
      <protection/>
    </xf>
    <xf numFmtId="178" fontId="15" fillId="0" borderId="64" xfId="61" applyNumberFormat="1" applyFont="1" applyFill="1" applyBorder="1" applyAlignment="1">
      <alignment horizontal="right" vertical="center" shrinkToFit="1"/>
      <protection/>
    </xf>
    <xf numFmtId="178" fontId="15" fillId="0" borderId="260" xfId="61" applyNumberFormat="1" applyFont="1" applyBorder="1" applyAlignment="1">
      <alignment horizontal="right" vertical="center" shrinkToFit="1"/>
      <protection/>
    </xf>
    <xf numFmtId="178" fontId="15" fillId="0" borderId="261" xfId="61" applyNumberFormat="1" applyFont="1" applyBorder="1" applyAlignment="1">
      <alignment horizontal="right" vertical="center" shrinkToFit="1"/>
      <protection/>
    </xf>
    <xf numFmtId="178" fontId="15" fillId="0" borderId="262" xfId="61" applyNumberFormat="1" applyFont="1" applyBorder="1" applyAlignment="1">
      <alignment horizontal="right" vertical="center" shrinkToFit="1"/>
      <protection/>
    </xf>
    <xf numFmtId="178" fontId="15" fillId="0" borderId="64" xfId="61" applyNumberFormat="1" applyFont="1" applyBorder="1" applyAlignment="1">
      <alignment horizontal="right" vertical="center" shrinkToFit="1"/>
      <protection/>
    </xf>
    <xf numFmtId="178" fontId="88" fillId="0" borderId="260" xfId="61" applyNumberFormat="1" applyFont="1" applyBorder="1" applyAlignment="1">
      <alignment horizontal="right" vertical="center" shrinkToFit="1"/>
      <protection/>
    </xf>
    <xf numFmtId="178" fontId="88" fillId="0" borderId="263" xfId="61" applyNumberFormat="1" applyFont="1" applyBorder="1" applyAlignment="1">
      <alignment horizontal="right" vertical="center" shrinkToFit="1"/>
      <protection/>
    </xf>
    <xf numFmtId="178" fontId="88" fillId="0" borderId="264" xfId="61" applyNumberFormat="1" applyFont="1" applyFill="1" applyBorder="1" applyAlignment="1">
      <alignment horizontal="right" vertical="center" shrinkToFit="1"/>
      <protection/>
    </xf>
    <xf numFmtId="178" fontId="88" fillId="0" borderId="64" xfId="61" applyNumberFormat="1" applyFont="1" applyBorder="1" applyAlignment="1">
      <alignment horizontal="right" vertical="center" shrinkToFit="1"/>
      <protection/>
    </xf>
    <xf numFmtId="178" fontId="88" fillId="0" borderId="86" xfId="61" applyNumberFormat="1" applyFont="1" applyBorder="1" applyAlignment="1">
      <alignment horizontal="right" vertical="center" shrinkToFit="1"/>
      <protection/>
    </xf>
    <xf numFmtId="178" fontId="88" fillId="0" borderId="87" xfId="61" applyNumberFormat="1" applyFont="1" applyFill="1" applyBorder="1" applyAlignment="1">
      <alignment horizontal="right" vertical="center" shrinkToFit="1"/>
      <protection/>
    </xf>
    <xf numFmtId="178" fontId="88" fillId="0" borderId="265" xfId="61" applyNumberFormat="1" applyFont="1" applyFill="1" applyBorder="1" applyAlignment="1">
      <alignment vertical="center" shrinkToFit="1"/>
      <protection/>
    </xf>
    <xf numFmtId="0" fontId="15" fillId="0" borderId="99" xfId="61" applyFont="1" applyFill="1" applyBorder="1" applyAlignment="1" applyProtection="1">
      <alignment horizontal="center" vertical="center" shrinkToFit="1"/>
      <protection/>
    </xf>
    <xf numFmtId="0" fontId="15" fillId="0" borderId="92" xfId="61" applyFont="1" applyFill="1" applyBorder="1" applyAlignment="1" applyProtection="1">
      <alignment horizontal="center" vertical="center" shrinkToFit="1"/>
      <protection/>
    </xf>
    <xf numFmtId="0" fontId="15" fillId="0" borderId="92" xfId="61" applyFont="1" applyFill="1" applyBorder="1" applyAlignment="1" applyProtection="1">
      <alignment horizontal="distributed" vertical="center" shrinkToFit="1"/>
      <protection/>
    </xf>
    <xf numFmtId="0" fontId="10" fillId="0" borderId="100" xfId="61" applyFont="1" applyFill="1" applyBorder="1" applyAlignment="1" applyProtection="1">
      <alignment horizontal="distributed" vertical="center" shrinkToFit="1"/>
      <protection/>
    </xf>
    <xf numFmtId="178" fontId="15" fillId="0" borderId="92" xfId="61" applyNumberFormat="1" applyFont="1" applyFill="1" applyBorder="1" applyAlignment="1">
      <alignment horizontal="right" vertical="center" shrinkToFit="1"/>
      <protection/>
    </xf>
    <xf numFmtId="178" fontId="15" fillId="0" borderId="266" xfId="61" applyNumberFormat="1" applyFont="1" applyBorder="1" applyAlignment="1">
      <alignment horizontal="right" vertical="center" shrinkToFit="1"/>
      <protection/>
    </xf>
    <xf numFmtId="178" fontId="15" fillId="0" borderId="267" xfId="61" applyNumberFormat="1" applyFont="1" applyBorder="1" applyAlignment="1">
      <alignment horizontal="right" vertical="center" shrinkToFit="1"/>
      <protection/>
    </xf>
    <xf numFmtId="178" fontId="15" fillId="0" borderId="224" xfId="61" applyNumberFormat="1" applyFont="1" applyBorder="1" applyAlignment="1">
      <alignment horizontal="right" vertical="center" shrinkToFit="1"/>
      <protection/>
    </xf>
    <xf numFmtId="178" fontId="15" fillId="0" borderId="92" xfId="61" applyNumberFormat="1" applyFont="1" applyBorder="1" applyAlignment="1">
      <alignment horizontal="right" vertical="center" shrinkToFit="1"/>
      <protection/>
    </xf>
    <xf numFmtId="178" fontId="88" fillId="0" borderId="266" xfId="61" applyNumberFormat="1" applyFont="1" applyBorder="1" applyAlignment="1">
      <alignment horizontal="right" vertical="center" shrinkToFit="1"/>
      <protection/>
    </xf>
    <xf numFmtId="178" fontId="88" fillId="0" borderId="268" xfId="61" applyNumberFormat="1" applyFont="1" applyBorder="1" applyAlignment="1">
      <alignment horizontal="right" vertical="center" shrinkToFit="1"/>
      <protection/>
    </xf>
    <xf numFmtId="178" fontId="88" fillId="0" borderId="269" xfId="61" applyNumberFormat="1" applyFont="1" applyFill="1" applyBorder="1" applyAlignment="1">
      <alignment horizontal="right" vertical="center" shrinkToFit="1"/>
      <protection/>
    </xf>
    <xf numFmtId="178" fontId="88" fillId="0" borderId="92" xfId="61" applyNumberFormat="1" applyFont="1" applyBorder="1" applyAlignment="1">
      <alignment horizontal="right" vertical="center" shrinkToFit="1"/>
      <protection/>
    </xf>
    <xf numFmtId="178" fontId="88" fillId="0" borderId="93" xfId="61" applyNumberFormat="1" applyFont="1" applyBorder="1" applyAlignment="1">
      <alignment horizontal="right" vertical="center" shrinkToFit="1"/>
      <protection/>
    </xf>
    <xf numFmtId="178" fontId="88" fillId="0" borderId="94" xfId="61" applyNumberFormat="1" applyFont="1" applyFill="1" applyBorder="1" applyAlignment="1">
      <alignment horizontal="right" vertical="center" shrinkToFit="1"/>
      <protection/>
    </xf>
    <xf numFmtId="178" fontId="88" fillId="0" borderId="270" xfId="61" applyNumberFormat="1" applyFont="1" applyFill="1" applyBorder="1" applyAlignment="1">
      <alignment vertical="center" shrinkToFit="1"/>
      <protection/>
    </xf>
    <xf numFmtId="0" fontId="15" fillId="0" borderId="64" xfId="61" applyFont="1" applyFill="1" applyBorder="1" applyAlignment="1">
      <alignment horizontal="center" vertical="center" shrinkToFit="1"/>
      <protection/>
    </xf>
    <xf numFmtId="0" fontId="15" fillId="0" borderId="69" xfId="61" applyFont="1" applyFill="1" applyBorder="1" applyAlignment="1" applyProtection="1">
      <alignment horizontal="distributed" vertical="center" shrinkToFit="1"/>
      <protection/>
    </xf>
    <xf numFmtId="0" fontId="15" fillId="0" borderId="92" xfId="61" applyFont="1" applyFill="1" applyBorder="1" applyAlignment="1">
      <alignment horizontal="center" vertical="center" shrinkToFit="1"/>
      <protection/>
    </xf>
    <xf numFmtId="0" fontId="15" fillId="0" borderId="100" xfId="61" applyFont="1" applyFill="1" applyBorder="1" applyAlignment="1" applyProtection="1">
      <alignment horizontal="distributed" vertical="center" shrinkToFit="1"/>
      <protection/>
    </xf>
    <xf numFmtId="0" fontId="15" fillId="0" borderId="74" xfId="61" applyFont="1" applyFill="1" applyBorder="1" applyAlignment="1" applyProtection="1">
      <alignment horizontal="center" vertical="center" shrinkToFit="1"/>
      <protection/>
    </xf>
    <xf numFmtId="0" fontId="15" fillId="0" borderId="63" xfId="61" applyFont="1" applyFill="1" applyBorder="1" applyAlignment="1">
      <alignment horizontal="center" vertical="center" shrinkToFit="1"/>
      <protection/>
    </xf>
    <xf numFmtId="0" fontId="15" fillId="0" borderId="63" xfId="61" applyFont="1" applyFill="1" applyBorder="1" applyAlignment="1" applyProtection="1">
      <alignment horizontal="distributed" vertical="center" shrinkToFit="1"/>
      <protection/>
    </xf>
    <xf numFmtId="0" fontId="15" fillId="0" borderId="67" xfId="61" applyFont="1" applyFill="1" applyBorder="1" applyAlignment="1" applyProtection="1">
      <alignment horizontal="distributed" vertical="center" shrinkToFit="1"/>
      <protection/>
    </xf>
    <xf numFmtId="178" fontId="15" fillId="0" borderId="63" xfId="61" applyNumberFormat="1" applyFont="1" applyFill="1" applyBorder="1" applyAlignment="1">
      <alignment horizontal="right" vertical="center" shrinkToFit="1"/>
      <protection/>
    </xf>
    <xf numFmtId="178" fontId="15" fillId="0" borderId="271" xfId="61" applyNumberFormat="1" applyFont="1" applyBorder="1" applyAlignment="1">
      <alignment horizontal="right" vertical="center" shrinkToFit="1"/>
      <protection/>
    </xf>
    <xf numFmtId="178" fontId="15" fillId="0" borderId="272" xfId="61" applyNumberFormat="1" applyFont="1" applyBorder="1" applyAlignment="1">
      <alignment horizontal="right" vertical="center" shrinkToFit="1"/>
      <protection/>
    </xf>
    <xf numFmtId="178" fontId="88" fillId="0" borderId="230" xfId="61" applyNumberFormat="1" applyFont="1" applyBorder="1" applyAlignment="1">
      <alignment horizontal="right" vertical="center" shrinkToFit="1"/>
      <protection/>
    </xf>
    <xf numFmtId="178" fontId="88" fillId="0" borderId="271" xfId="61" applyNumberFormat="1" applyFont="1" applyBorder="1" applyAlignment="1">
      <alignment horizontal="right" vertical="center" shrinkToFit="1"/>
      <protection/>
    </xf>
    <xf numFmtId="178" fontId="15" fillId="0" borderId="63" xfId="61" applyNumberFormat="1" applyFont="1" applyBorder="1" applyAlignment="1">
      <alignment horizontal="right" vertical="center" shrinkToFit="1"/>
      <protection/>
    </xf>
    <xf numFmtId="178" fontId="15" fillId="0" borderId="230" xfId="61" applyNumberFormat="1" applyFont="1" applyBorder="1" applyAlignment="1">
      <alignment horizontal="right" vertical="center" shrinkToFit="1"/>
      <protection/>
    </xf>
    <xf numFmtId="178" fontId="88" fillId="0" borderId="273" xfId="61" applyNumberFormat="1" applyFont="1" applyBorder="1" applyAlignment="1">
      <alignment horizontal="right" vertical="center" shrinkToFit="1"/>
      <protection/>
    </xf>
    <xf numFmtId="178" fontId="88" fillId="0" borderId="274" xfId="61" applyNumberFormat="1" applyFont="1" applyFill="1" applyBorder="1" applyAlignment="1">
      <alignment horizontal="right" vertical="center" shrinkToFit="1"/>
      <protection/>
    </xf>
    <xf numFmtId="178" fontId="88" fillId="0" borderId="63" xfId="61" applyNumberFormat="1" applyFont="1" applyBorder="1" applyAlignment="1">
      <alignment horizontal="right" vertical="center" shrinkToFit="1"/>
      <protection/>
    </xf>
    <xf numFmtId="178" fontId="88" fillId="0" borderId="150" xfId="61" applyNumberFormat="1" applyFont="1" applyBorder="1" applyAlignment="1">
      <alignment horizontal="right" vertical="center" shrinkToFit="1"/>
      <protection/>
    </xf>
    <xf numFmtId="178" fontId="88" fillId="0" borderId="113" xfId="61" applyNumberFormat="1" applyFont="1" applyFill="1" applyBorder="1" applyAlignment="1">
      <alignment horizontal="right" vertical="center" shrinkToFit="1"/>
      <protection/>
    </xf>
    <xf numFmtId="178" fontId="88" fillId="0" borderId="107" xfId="61" applyNumberFormat="1" applyFont="1" applyFill="1" applyBorder="1" applyAlignment="1">
      <alignment vertical="center" shrinkToFit="1"/>
      <protection/>
    </xf>
    <xf numFmtId="0" fontId="15" fillId="0" borderId="0" xfId="61" applyFont="1" applyBorder="1" applyAlignment="1" applyProtection="1">
      <alignment horizontal="center" vertical="center" shrinkToFit="1"/>
      <protection/>
    </xf>
    <xf numFmtId="0" fontId="15" fillId="0" borderId="0" xfId="61" applyFont="1" applyBorder="1" applyAlignment="1" applyProtection="1">
      <alignment horizontal="distributed" vertical="center" shrinkToFit="1"/>
      <protection/>
    </xf>
    <xf numFmtId="176" fontId="15" fillId="0" borderId="0" xfId="61" applyNumberFormat="1" applyFont="1" applyFill="1" applyBorder="1" applyAlignment="1">
      <alignment horizontal="right" vertical="center" shrinkToFit="1"/>
      <protection/>
    </xf>
    <xf numFmtId="176" fontId="15" fillId="0" borderId="0" xfId="61" applyNumberFormat="1" applyFont="1" applyFill="1" applyBorder="1" applyAlignment="1">
      <alignment vertical="center" shrinkToFit="1"/>
      <protection/>
    </xf>
    <xf numFmtId="176" fontId="15" fillId="0" borderId="0" xfId="61" applyNumberFormat="1" applyFont="1" applyBorder="1" applyAlignment="1">
      <alignment vertical="center" shrinkToFit="1"/>
      <protection/>
    </xf>
    <xf numFmtId="176" fontId="10" fillId="0" borderId="0" xfId="61" applyNumberFormat="1" applyFont="1" applyAlignment="1">
      <alignment horizontal="center" vertical="center" shrinkToFit="1"/>
      <protection/>
    </xf>
    <xf numFmtId="176" fontId="10" fillId="0" borderId="0" xfId="61" applyNumberFormat="1" applyFont="1" applyFill="1" applyAlignment="1">
      <alignment horizontal="center" vertical="center" shrinkToFit="1"/>
      <protection/>
    </xf>
    <xf numFmtId="0" fontId="10" fillId="0" borderId="0" xfId="61" applyFont="1" applyFill="1" applyAlignment="1">
      <alignment horizontal="center" vertical="center" shrinkToFit="1"/>
      <protection/>
    </xf>
    <xf numFmtId="0" fontId="10" fillId="0" borderId="0" xfId="61" applyFont="1" applyAlignment="1" applyProtection="1">
      <alignment horizontal="center" vertical="center"/>
      <protection/>
    </xf>
    <xf numFmtId="0" fontId="19" fillId="0" borderId="0" xfId="61" applyFont="1">
      <alignment/>
      <protection/>
    </xf>
    <xf numFmtId="0" fontId="12" fillId="0" borderId="0" xfId="61" applyFont="1" applyProtection="1">
      <alignment/>
      <protection/>
    </xf>
    <xf numFmtId="0" fontId="12" fillId="0" borderId="0" xfId="61" applyFont="1" applyFill="1" applyProtection="1">
      <alignment/>
      <protection/>
    </xf>
    <xf numFmtId="0" fontId="17" fillId="0" borderId="0" xfId="61" applyFont="1">
      <alignment/>
      <protection/>
    </xf>
    <xf numFmtId="0" fontId="10" fillId="0" borderId="29" xfId="61" applyFont="1" applyBorder="1" applyAlignment="1" applyProtection="1">
      <alignment vertical="center"/>
      <protection/>
    </xf>
    <xf numFmtId="0" fontId="10" fillId="0" borderId="13" xfId="61" applyFont="1" applyBorder="1" applyAlignment="1" applyProtection="1">
      <alignment vertical="center"/>
      <protection/>
    </xf>
    <xf numFmtId="0" fontId="10" fillId="0" borderId="13" xfId="61" applyFont="1" applyBorder="1" applyAlignment="1" applyProtection="1">
      <alignment horizontal="right" vertical="center"/>
      <protection/>
    </xf>
    <xf numFmtId="0" fontId="10" fillId="0" borderId="20" xfId="61" applyFont="1" applyBorder="1" applyAlignment="1" applyProtection="1">
      <alignment vertical="center"/>
      <protection/>
    </xf>
    <xf numFmtId="0" fontId="10" fillId="0" borderId="109" xfId="61" applyFont="1" applyBorder="1" applyAlignment="1" applyProtection="1">
      <alignment vertical="center"/>
      <protection/>
    </xf>
    <xf numFmtId="0" fontId="10" fillId="0" borderId="275" xfId="61" applyFont="1" applyBorder="1" applyAlignment="1" applyProtection="1">
      <alignment horizontal="center" vertical="center" textRotation="255"/>
      <protection/>
    </xf>
    <xf numFmtId="177" fontId="89" fillId="0" borderId="79" xfId="61" applyNumberFormat="1" applyFont="1" applyFill="1" applyBorder="1" applyAlignment="1" applyProtection="1">
      <alignment horizontal="right" vertical="center" shrinkToFit="1"/>
      <protection/>
    </xf>
    <xf numFmtId="177" fontId="89" fillId="0" borderId="80" xfId="61" applyNumberFormat="1" applyFont="1" applyBorder="1" applyAlignment="1" applyProtection="1">
      <alignment horizontal="right" vertical="center" shrinkToFit="1"/>
      <protection/>
    </xf>
    <xf numFmtId="177" fontId="89" fillId="0" borderId="34" xfId="61" applyNumberFormat="1" applyFont="1" applyBorder="1" applyAlignment="1" applyProtection="1">
      <alignment horizontal="right" vertical="center" shrinkToFit="1"/>
      <protection/>
    </xf>
    <xf numFmtId="177" fontId="89" fillId="0" borderId="81" xfId="61" applyNumberFormat="1" applyFont="1" applyBorder="1" applyAlignment="1" applyProtection="1">
      <alignment horizontal="right" vertical="center" shrinkToFit="1"/>
      <protection/>
    </xf>
    <xf numFmtId="177" fontId="88" fillId="0" borderId="34" xfId="61" applyNumberFormat="1" applyFont="1" applyBorder="1" applyAlignment="1" applyProtection="1">
      <alignment horizontal="right" vertical="center" shrinkToFit="1"/>
      <protection/>
    </xf>
    <xf numFmtId="177" fontId="88" fillId="0" borderId="32" xfId="61" applyNumberFormat="1" applyFont="1" applyBorder="1" applyAlignment="1" applyProtection="1">
      <alignment horizontal="right" vertical="center" shrinkToFit="1"/>
      <protection/>
    </xf>
    <xf numFmtId="0" fontId="10" fillId="0" borderId="0" xfId="61" applyFont="1" applyBorder="1" applyAlignment="1" applyProtection="1">
      <alignment horizontal="center" vertical="center"/>
      <protection/>
    </xf>
    <xf numFmtId="177" fontId="17" fillId="0" borderId="0" xfId="61" applyNumberFormat="1" applyFont="1">
      <alignment/>
      <protection/>
    </xf>
    <xf numFmtId="177" fontId="89" fillId="0" borderId="110" xfId="61" applyNumberFormat="1" applyFont="1" applyFill="1" applyBorder="1" applyAlignment="1" applyProtection="1">
      <alignment horizontal="right" vertical="center" shrinkToFit="1"/>
      <protection/>
    </xf>
    <xf numFmtId="177" fontId="89" fillId="0" borderId="149" xfId="61" applyNumberFormat="1" applyFont="1" applyBorder="1" applyAlignment="1" applyProtection="1">
      <alignment horizontal="right" vertical="center" shrinkToFit="1"/>
      <protection/>
    </xf>
    <xf numFmtId="177" fontId="89" fillId="0" borderId="150" xfId="61" applyNumberFormat="1" applyFont="1" applyBorder="1" applyAlignment="1" applyProtection="1">
      <alignment horizontal="right" vertical="center" shrinkToFit="1"/>
      <protection/>
    </xf>
    <xf numFmtId="177" fontId="89" fillId="0" borderId="104" xfId="61" applyNumberFormat="1" applyFont="1" applyBorder="1" applyAlignment="1" applyProtection="1">
      <alignment horizontal="right" vertical="center" shrinkToFit="1"/>
      <protection/>
    </xf>
    <xf numFmtId="0" fontId="10" fillId="0" borderId="0" xfId="61" applyFont="1" applyBorder="1" applyAlignment="1" applyProtection="1">
      <alignment horizontal="center" vertical="center" shrinkToFit="1"/>
      <protection/>
    </xf>
    <xf numFmtId="177" fontId="10" fillId="0" borderId="0" xfId="61" applyNumberFormat="1" applyFont="1" applyBorder="1" applyAlignment="1" applyProtection="1">
      <alignment horizontal="center" vertical="center" shrinkToFit="1"/>
      <protection/>
    </xf>
    <xf numFmtId="0" fontId="88" fillId="0" borderId="61" xfId="61" applyFont="1" applyFill="1" applyBorder="1" applyAlignment="1" applyProtection="1">
      <alignment horizontal="center" vertical="center" shrinkToFit="1"/>
      <protection/>
    </xf>
    <xf numFmtId="0" fontId="94" fillId="0" borderId="36" xfId="61" applyFont="1" applyFill="1" applyBorder="1" applyAlignment="1" applyProtection="1">
      <alignment vertical="center"/>
      <protection/>
    </xf>
    <xf numFmtId="0" fontId="89" fillId="0" borderId="36" xfId="61" applyFont="1" applyFill="1" applyBorder="1" applyAlignment="1" applyProtection="1">
      <alignment horizontal="distributed" vertical="center"/>
      <protection/>
    </xf>
    <xf numFmtId="0" fontId="94" fillId="0" borderId="68" xfId="61" applyFont="1" applyFill="1" applyBorder="1" applyAlignment="1" applyProtection="1">
      <alignment horizontal="center" vertical="center"/>
      <protection/>
    </xf>
    <xf numFmtId="177" fontId="89" fillId="0" borderId="75" xfId="61" applyNumberFormat="1" applyFont="1" applyFill="1" applyBorder="1" applyAlignment="1" applyProtection="1">
      <alignment horizontal="right" vertical="center"/>
      <protection/>
    </xf>
    <xf numFmtId="177" fontId="89" fillId="0" borderId="76" xfId="61" applyNumberFormat="1" applyFont="1" applyBorder="1" applyAlignment="1">
      <alignment horizontal="right" vertical="center"/>
      <protection/>
    </xf>
    <xf numFmtId="177" fontId="89" fillId="0" borderId="37" xfId="61" applyNumberFormat="1" applyFont="1" applyBorder="1" applyAlignment="1">
      <alignment horizontal="right" vertical="center"/>
      <protection/>
    </xf>
    <xf numFmtId="177" fontId="89" fillId="0" borderId="35" xfId="61" applyNumberFormat="1" applyFont="1" applyBorder="1" applyAlignment="1">
      <alignment horizontal="right" vertical="center"/>
      <protection/>
    </xf>
    <xf numFmtId="0" fontId="10" fillId="0" borderId="0" xfId="61" applyFont="1" applyFill="1" applyAlignment="1" applyProtection="1">
      <alignment horizontal="center" vertical="center" shrinkToFit="1"/>
      <protection/>
    </xf>
    <xf numFmtId="0" fontId="17" fillId="0" borderId="0" xfId="61" applyFont="1" applyFill="1">
      <alignment/>
      <protection/>
    </xf>
    <xf numFmtId="0" fontId="88" fillId="0" borderId="71" xfId="61" applyFont="1" applyFill="1" applyBorder="1" applyAlignment="1" applyProtection="1">
      <alignment horizontal="center" vertical="center" shrinkToFit="1"/>
      <protection/>
    </xf>
    <xf numFmtId="0" fontId="94" fillId="0" borderId="33" xfId="61" applyFont="1" applyBorder="1" applyAlignment="1" applyProtection="1">
      <alignment vertical="center"/>
      <protection/>
    </xf>
    <xf numFmtId="0" fontId="89" fillId="0" borderId="33" xfId="61" applyFont="1" applyBorder="1" applyAlignment="1" applyProtection="1">
      <alignment horizontal="distributed" vertical="center"/>
      <protection/>
    </xf>
    <xf numFmtId="0" fontId="94" fillId="0" borderId="66" xfId="61" applyFont="1" applyBorder="1" applyAlignment="1" applyProtection="1">
      <alignment horizontal="center" vertical="center"/>
      <protection/>
    </xf>
    <xf numFmtId="177" fontId="89" fillId="0" borderId="79" xfId="61" applyNumberFormat="1" applyFont="1" applyFill="1" applyBorder="1" applyAlignment="1" applyProtection="1">
      <alignment horizontal="right" vertical="center"/>
      <protection/>
    </xf>
    <xf numFmtId="177" fontId="89" fillId="0" borderId="80" xfId="61" applyNumberFormat="1" applyFont="1" applyBorder="1" applyAlignment="1">
      <alignment horizontal="right" vertical="center"/>
      <protection/>
    </xf>
    <xf numFmtId="177" fontId="89" fillId="0" borderId="34" xfId="61" applyNumberFormat="1" applyFont="1" applyBorder="1" applyAlignment="1">
      <alignment horizontal="right" vertical="center"/>
      <protection/>
    </xf>
    <xf numFmtId="177" fontId="89" fillId="0" borderId="32" xfId="61" applyNumberFormat="1" applyFont="1" applyBorder="1" applyAlignment="1">
      <alignment horizontal="right" vertical="center"/>
      <protection/>
    </xf>
    <xf numFmtId="0" fontId="10" fillId="0" borderId="0" xfId="61" applyFont="1" applyAlignment="1" applyProtection="1">
      <alignment horizontal="center" vertical="center" shrinkToFit="1"/>
      <protection/>
    </xf>
    <xf numFmtId="0" fontId="88" fillId="0" borderId="72" xfId="61" applyFont="1" applyFill="1" applyBorder="1" applyAlignment="1" applyProtection="1">
      <alignment horizontal="center" vertical="center" shrinkToFit="1"/>
      <protection/>
    </xf>
    <xf numFmtId="0" fontId="94" fillId="0" borderId="64" xfId="61" applyFont="1" applyBorder="1" applyAlignment="1" applyProtection="1">
      <alignment vertical="center"/>
      <protection/>
    </xf>
    <xf numFmtId="0" fontId="89" fillId="0" borderId="64" xfId="61" applyFont="1" applyBorder="1" applyAlignment="1" applyProtection="1">
      <alignment horizontal="distributed" vertical="center"/>
      <protection/>
    </xf>
    <xf numFmtId="0" fontId="94" fillId="0" borderId="69" xfId="61" applyFont="1" applyBorder="1" applyAlignment="1" applyProtection="1">
      <alignment horizontal="center" vertical="center"/>
      <protection/>
    </xf>
    <xf numFmtId="177" fontId="89" fillId="0" borderId="83" xfId="61" applyNumberFormat="1" applyFont="1" applyFill="1" applyBorder="1" applyAlignment="1" applyProtection="1">
      <alignment horizontal="right" vertical="center"/>
      <protection/>
    </xf>
    <xf numFmtId="177" fontId="89" fillId="0" borderId="120" xfId="61" applyNumberFormat="1" applyFont="1" applyBorder="1" applyAlignment="1">
      <alignment horizontal="right" vertical="center"/>
      <protection/>
    </xf>
    <xf numFmtId="177" fontId="89" fillId="0" borderId="121" xfId="61" applyNumberFormat="1" applyFont="1" applyBorder="1" applyAlignment="1">
      <alignment horizontal="right" vertical="center"/>
      <protection/>
    </xf>
    <xf numFmtId="177" fontId="89" fillId="0" borderId="105" xfId="61" applyNumberFormat="1" applyFont="1" applyBorder="1" applyAlignment="1">
      <alignment horizontal="right" vertical="center"/>
      <protection/>
    </xf>
    <xf numFmtId="0" fontId="88" fillId="0" borderId="99" xfId="61" applyFont="1" applyFill="1" applyBorder="1" applyAlignment="1" applyProtection="1">
      <alignment horizontal="center" vertical="center" shrinkToFit="1"/>
      <protection/>
    </xf>
    <xf numFmtId="0" fontId="94" fillId="0" borderId="92" xfId="61" applyFont="1" applyBorder="1" applyAlignment="1" applyProtection="1">
      <alignment vertical="center"/>
      <protection/>
    </xf>
    <xf numFmtId="0" fontId="89" fillId="0" borderId="92" xfId="61" applyFont="1" applyBorder="1" applyAlignment="1" applyProtection="1">
      <alignment horizontal="distributed" vertical="center"/>
      <protection/>
    </xf>
    <xf numFmtId="0" fontId="94" fillId="0" borderId="100" xfId="61" applyFont="1" applyBorder="1" applyAlignment="1" applyProtection="1">
      <alignment horizontal="center" vertical="center"/>
      <protection/>
    </xf>
    <xf numFmtId="177" fontId="89" fillId="0" borderId="89" xfId="61" applyNumberFormat="1" applyFont="1" applyFill="1" applyBorder="1" applyAlignment="1" applyProtection="1">
      <alignment horizontal="right" vertical="center"/>
      <protection/>
    </xf>
    <xf numFmtId="177" fontId="89" fillId="0" borderId="90" xfId="61" applyNumberFormat="1" applyFont="1" applyBorder="1" applyAlignment="1">
      <alignment horizontal="right" vertical="center"/>
      <protection/>
    </xf>
    <xf numFmtId="177" fontId="89" fillId="0" borderId="93" xfId="61" applyNumberFormat="1" applyFont="1" applyBorder="1" applyAlignment="1">
      <alignment horizontal="right" vertical="center"/>
      <protection/>
    </xf>
    <xf numFmtId="177" fontId="89" fillId="0" borderId="91" xfId="61" applyNumberFormat="1" applyFont="1" applyBorder="1" applyAlignment="1">
      <alignment horizontal="right" vertical="center"/>
      <protection/>
    </xf>
    <xf numFmtId="0" fontId="88" fillId="0" borderId="96" xfId="61" applyFont="1" applyFill="1" applyBorder="1" applyAlignment="1" applyProtection="1">
      <alignment horizontal="center" vertical="center" shrinkToFit="1"/>
      <protection/>
    </xf>
    <xf numFmtId="0" fontId="94" fillId="0" borderId="97" xfId="61" applyFont="1" applyBorder="1" applyAlignment="1" applyProtection="1">
      <alignment vertical="center"/>
      <protection/>
    </xf>
    <xf numFmtId="0" fontId="89" fillId="0" borderId="97" xfId="61" applyFont="1" applyBorder="1" applyAlignment="1" applyProtection="1">
      <alignment horizontal="distributed" vertical="center"/>
      <protection/>
    </xf>
    <xf numFmtId="0" fontId="94" fillId="0" borderId="98" xfId="61" applyFont="1" applyBorder="1" applyAlignment="1" applyProtection="1">
      <alignment horizontal="center" vertical="center"/>
      <protection/>
    </xf>
    <xf numFmtId="177" fontId="89" fillId="0" borderId="119" xfId="61" applyNumberFormat="1" applyFont="1" applyFill="1" applyBorder="1" applyAlignment="1" applyProtection="1">
      <alignment horizontal="right" vertical="center"/>
      <protection/>
    </xf>
    <xf numFmtId="177" fontId="89" fillId="0" borderId="84" xfId="61" applyNumberFormat="1" applyFont="1" applyBorder="1" applyAlignment="1">
      <alignment horizontal="right" vertical="center"/>
      <protection/>
    </xf>
    <xf numFmtId="177" fontId="89" fillId="0" borderId="86" xfId="61" applyNumberFormat="1" applyFont="1" applyBorder="1" applyAlignment="1">
      <alignment horizontal="right" vertical="center"/>
      <protection/>
    </xf>
    <xf numFmtId="177" fontId="89" fillId="0" borderId="85" xfId="61" applyNumberFormat="1" applyFont="1" applyBorder="1" applyAlignment="1">
      <alignment horizontal="right" vertical="center"/>
      <protection/>
    </xf>
    <xf numFmtId="0" fontId="88" fillId="0" borderId="73" xfId="61" applyFont="1" applyFill="1" applyBorder="1" applyAlignment="1" applyProtection="1">
      <alignment horizontal="center" vertical="center" shrinkToFit="1"/>
      <protection/>
    </xf>
    <xf numFmtId="0" fontId="94" fillId="0" borderId="36" xfId="61" applyFont="1" applyBorder="1" applyAlignment="1" applyProtection="1">
      <alignment vertical="center"/>
      <protection/>
    </xf>
    <xf numFmtId="0" fontId="94" fillId="0" borderId="68" xfId="61" applyFont="1" applyBorder="1" applyAlignment="1" applyProtection="1">
      <alignment horizontal="center" vertical="center"/>
      <protection/>
    </xf>
    <xf numFmtId="177" fontId="89" fillId="0" borderId="66" xfId="61" applyNumberFormat="1" applyFont="1" applyBorder="1" applyAlignment="1">
      <alignment horizontal="right" vertical="center"/>
      <protection/>
    </xf>
    <xf numFmtId="177" fontId="89" fillId="0" borderId="98" xfId="61" applyNumberFormat="1" applyFont="1" applyBorder="1" applyAlignment="1">
      <alignment horizontal="right" vertical="center"/>
      <protection/>
    </xf>
    <xf numFmtId="177" fontId="89" fillId="0" borderId="69" xfId="61" applyNumberFormat="1" applyFont="1" applyBorder="1" applyAlignment="1">
      <alignment horizontal="right" vertical="center"/>
      <protection/>
    </xf>
    <xf numFmtId="0" fontId="89" fillId="0" borderId="36" xfId="61" applyFont="1" applyBorder="1" applyAlignment="1" applyProtection="1">
      <alignment horizontal="distributed" vertical="center"/>
      <protection/>
    </xf>
    <xf numFmtId="177" fontId="89" fillId="0" borderId="68" xfId="61" applyNumberFormat="1" applyFont="1" applyBorder="1" applyAlignment="1">
      <alignment horizontal="right" vertical="center"/>
      <protection/>
    </xf>
    <xf numFmtId="0" fontId="88" fillId="0" borderId="131" xfId="61" applyFont="1" applyFill="1" applyBorder="1" applyAlignment="1" applyProtection="1">
      <alignment horizontal="center" vertical="center" shrinkToFit="1"/>
      <protection/>
    </xf>
    <xf numFmtId="0" fontId="94" fillId="0" borderId="0" xfId="61" applyFont="1" applyBorder="1" applyAlignment="1" applyProtection="1">
      <alignment vertical="center"/>
      <protection/>
    </xf>
    <xf numFmtId="0" fontId="89" fillId="0" borderId="0" xfId="61" applyFont="1" applyBorder="1" applyAlignment="1" applyProtection="1">
      <alignment horizontal="distributed" vertical="center"/>
      <protection/>
    </xf>
    <xf numFmtId="0" fontId="94" fillId="0" borderId="22" xfId="61" applyFont="1" applyBorder="1" applyAlignment="1" applyProtection="1">
      <alignment horizontal="center" vertical="center"/>
      <protection/>
    </xf>
    <xf numFmtId="177" fontId="89" fillId="0" borderId="50" xfId="61" applyNumberFormat="1" applyFont="1" applyFill="1" applyBorder="1" applyAlignment="1" applyProtection="1">
      <alignment horizontal="right" vertical="center"/>
      <protection/>
    </xf>
    <xf numFmtId="177" fontId="89" fillId="0" borderId="30" xfId="61" applyNumberFormat="1" applyFont="1" applyBorder="1" applyAlignment="1">
      <alignment horizontal="right" vertical="center"/>
      <protection/>
    </xf>
    <xf numFmtId="177" fontId="89" fillId="0" borderId="12" xfId="61" applyNumberFormat="1" applyFont="1" applyBorder="1" applyAlignment="1">
      <alignment horizontal="right" vertical="center"/>
      <protection/>
    </xf>
    <xf numFmtId="177" fontId="89" fillId="0" borderId="22" xfId="61" applyNumberFormat="1" applyFont="1" applyBorder="1" applyAlignment="1">
      <alignment horizontal="right" vertical="center"/>
      <protection/>
    </xf>
    <xf numFmtId="0" fontId="88" fillId="0" borderId="74" xfId="61" applyFont="1" applyFill="1" applyBorder="1" applyAlignment="1" applyProtection="1">
      <alignment horizontal="center" vertical="center" shrinkToFit="1"/>
      <protection/>
    </xf>
    <xf numFmtId="0" fontId="94" fillId="0" borderId="63" xfId="61" applyFont="1" applyBorder="1" applyAlignment="1" applyProtection="1">
      <alignment vertical="center"/>
      <protection/>
    </xf>
    <xf numFmtId="0" fontId="89" fillId="0" borderId="63" xfId="61" applyFont="1" applyBorder="1" applyAlignment="1" applyProtection="1">
      <alignment horizontal="distributed" vertical="center"/>
      <protection/>
    </xf>
    <xf numFmtId="0" fontId="94" fillId="0" borderId="67" xfId="61" applyFont="1" applyBorder="1" applyAlignment="1" applyProtection="1">
      <alignment horizontal="center" vertical="center"/>
      <protection/>
    </xf>
    <xf numFmtId="177" fontId="89" fillId="0" borderId="110" xfId="61" applyNumberFormat="1" applyFont="1" applyFill="1" applyBorder="1" applyAlignment="1" applyProtection="1">
      <alignment horizontal="right" vertical="center"/>
      <protection/>
    </xf>
    <xf numFmtId="177" fontId="89" fillId="0" borderId="149" xfId="61" applyNumberFormat="1" applyFont="1" applyBorder="1" applyAlignment="1">
      <alignment horizontal="right" vertical="center"/>
      <protection/>
    </xf>
    <xf numFmtId="177" fontId="89" fillId="0" borderId="150" xfId="61" applyNumberFormat="1" applyFont="1" applyBorder="1" applyAlignment="1">
      <alignment horizontal="right" vertical="center"/>
      <protection/>
    </xf>
    <xf numFmtId="177" fontId="89" fillId="0" borderId="104" xfId="61" applyNumberFormat="1" applyFont="1" applyBorder="1" applyAlignment="1">
      <alignment horizontal="right" vertical="center"/>
      <protection/>
    </xf>
    <xf numFmtId="0" fontId="10" fillId="0" borderId="0" xfId="61" applyFont="1" applyAlignment="1">
      <alignment horizontal="center" vertical="center"/>
      <protection/>
    </xf>
    <xf numFmtId="0" fontId="15" fillId="0" borderId="0" xfId="61" applyFont="1" applyBorder="1" applyAlignment="1" applyProtection="1">
      <alignment horizontal="right" vertical="center"/>
      <protection/>
    </xf>
    <xf numFmtId="0" fontId="12" fillId="0" borderId="0" xfId="61" applyFont="1" applyBorder="1" applyAlignment="1" applyProtection="1">
      <alignment vertical="center"/>
      <protection/>
    </xf>
    <xf numFmtId="0" fontId="17" fillId="0" borderId="0" xfId="61" applyFont="1" applyBorder="1">
      <alignment/>
      <protection/>
    </xf>
    <xf numFmtId="177" fontId="17" fillId="0" borderId="0" xfId="61" applyNumberFormat="1" applyFont="1" applyFill="1">
      <alignment/>
      <protection/>
    </xf>
    <xf numFmtId="177" fontId="17" fillId="0" borderId="0" xfId="61" applyNumberFormat="1" applyFont="1" applyFill="1" applyAlignment="1">
      <alignment shrinkToFit="1"/>
      <protection/>
    </xf>
    <xf numFmtId="0" fontId="17" fillId="0" borderId="0" xfId="61" applyFont="1" applyAlignment="1" applyProtection="1">
      <alignment horizontal="center" vertical="center" shrinkToFit="1"/>
      <protection/>
    </xf>
    <xf numFmtId="177" fontId="89" fillId="0" borderId="79" xfId="61" applyNumberFormat="1" applyFont="1" applyFill="1" applyBorder="1" applyAlignment="1" applyProtection="1">
      <alignment vertical="center"/>
      <protection/>
    </xf>
    <xf numFmtId="177" fontId="89" fillId="0" borderId="209" xfId="61" applyNumberFormat="1" applyFont="1" applyFill="1" applyBorder="1" applyAlignment="1" applyProtection="1">
      <alignment vertical="center"/>
      <protection/>
    </xf>
    <xf numFmtId="177" fontId="89" fillId="0" borderId="208" xfId="61" applyNumberFormat="1" applyFont="1" applyFill="1" applyBorder="1" applyAlignment="1" applyProtection="1">
      <alignment vertical="center"/>
      <protection/>
    </xf>
    <xf numFmtId="177" fontId="89" fillId="0" borderId="199" xfId="61" applyNumberFormat="1" applyFont="1" applyFill="1" applyBorder="1" applyAlignment="1" applyProtection="1">
      <alignment vertical="center"/>
      <protection/>
    </xf>
    <xf numFmtId="0" fontId="17" fillId="0" borderId="0" xfId="61" applyFont="1" applyBorder="1" applyAlignment="1" applyProtection="1">
      <alignment horizontal="center" vertical="center" shrinkToFit="1"/>
      <protection/>
    </xf>
    <xf numFmtId="177" fontId="89" fillId="0" borderId="110" xfId="61" applyNumberFormat="1" applyFont="1" applyFill="1" applyBorder="1" applyAlignment="1" applyProtection="1">
      <alignment vertical="center"/>
      <protection/>
    </xf>
    <xf numFmtId="177" fontId="89" fillId="0" borderId="276" xfId="61" applyNumberFormat="1" applyFont="1" applyFill="1" applyBorder="1" applyAlignment="1" applyProtection="1">
      <alignment vertical="center"/>
      <protection/>
    </xf>
    <xf numFmtId="177" fontId="89" fillId="0" borderId="277" xfId="61" applyNumberFormat="1" applyFont="1" applyFill="1" applyBorder="1" applyAlignment="1" applyProtection="1">
      <alignment vertical="center"/>
      <protection/>
    </xf>
    <xf numFmtId="177" fontId="89" fillId="0" borderId="200" xfId="61" applyNumberFormat="1" applyFont="1" applyFill="1" applyBorder="1" applyAlignment="1" applyProtection="1">
      <alignment vertical="center"/>
      <protection/>
    </xf>
    <xf numFmtId="0" fontId="15" fillId="0" borderId="61" xfId="61" applyFont="1" applyFill="1" applyBorder="1" applyAlignment="1" applyProtection="1">
      <alignment horizontal="center" vertical="center"/>
      <protection/>
    </xf>
    <xf numFmtId="0" fontId="12" fillId="0" borderId="36" xfId="61" applyFont="1" applyFill="1" applyBorder="1" applyAlignment="1" applyProtection="1">
      <alignment vertical="center"/>
      <protection/>
    </xf>
    <xf numFmtId="0" fontId="10" fillId="0" borderId="36" xfId="61" applyFont="1" applyFill="1" applyBorder="1" applyAlignment="1" applyProtection="1">
      <alignment horizontal="distributed" vertical="center"/>
      <protection/>
    </xf>
    <xf numFmtId="0" fontId="12" fillId="0" borderId="68" xfId="61" applyFont="1" applyFill="1" applyBorder="1" applyAlignment="1" applyProtection="1">
      <alignment horizontal="center" vertical="center"/>
      <protection/>
    </xf>
    <xf numFmtId="176" fontId="89" fillId="0" borderId="75" xfId="62" applyNumberFormat="1" applyFont="1" applyBorder="1" applyAlignment="1">
      <alignment horizontal="right" vertical="center"/>
      <protection/>
    </xf>
    <xf numFmtId="176" fontId="89" fillId="0" borderId="210" xfId="61" applyNumberFormat="1" applyFont="1" applyBorder="1" applyAlignment="1">
      <alignment horizontal="right" vertical="center"/>
      <protection/>
    </xf>
    <xf numFmtId="176" fontId="89" fillId="0" borderId="278" xfId="61" applyNumberFormat="1" applyFont="1" applyBorder="1" applyAlignment="1">
      <alignment horizontal="right" vertical="center"/>
      <protection/>
    </xf>
    <xf numFmtId="176" fontId="89" fillId="0" borderId="279" xfId="61" applyNumberFormat="1" applyFont="1" applyBorder="1" applyAlignment="1">
      <alignment horizontal="right" vertical="center"/>
      <protection/>
    </xf>
    <xf numFmtId="0" fontId="17" fillId="0" borderId="0" xfId="61" applyFont="1" applyFill="1" applyAlignment="1" applyProtection="1">
      <alignment horizontal="center" vertical="center" shrinkToFit="1"/>
      <protection/>
    </xf>
    <xf numFmtId="0" fontId="15" fillId="0" borderId="71" xfId="61" applyFont="1" applyFill="1" applyBorder="1" applyAlignment="1" applyProtection="1">
      <alignment horizontal="center" vertical="center"/>
      <protection/>
    </xf>
    <xf numFmtId="0" fontId="12" fillId="0" borderId="33" xfId="61" applyFont="1" applyBorder="1" applyAlignment="1" applyProtection="1">
      <alignment vertical="center"/>
      <protection/>
    </xf>
    <xf numFmtId="0" fontId="10" fillId="0" borderId="33" xfId="61" applyFont="1" applyBorder="1" applyAlignment="1" applyProtection="1">
      <alignment horizontal="distributed" vertical="center"/>
      <protection/>
    </xf>
    <xf numFmtId="0" fontId="12" fillId="0" borderId="66" xfId="61" applyFont="1" applyBorder="1" applyAlignment="1" applyProtection="1">
      <alignment horizontal="center" vertical="center"/>
      <protection/>
    </xf>
    <xf numFmtId="176" fontId="89" fillId="0" borderId="79" xfId="62" applyNumberFormat="1" applyFont="1" applyBorder="1" applyAlignment="1">
      <alignment horizontal="right" vertical="center"/>
      <protection/>
    </xf>
    <xf numFmtId="176" fontId="89" fillId="0" borderId="209" xfId="61" applyNumberFormat="1" applyFont="1" applyBorder="1" applyAlignment="1">
      <alignment horizontal="right" vertical="center"/>
      <protection/>
    </xf>
    <xf numFmtId="176" fontId="89" fillId="0" borderId="208" xfId="61" applyNumberFormat="1" applyFont="1" applyBorder="1" applyAlignment="1">
      <alignment horizontal="right" vertical="center"/>
      <protection/>
    </xf>
    <xf numFmtId="176" fontId="89" fillId="0" borderId="199" xfId="61" applyNumberFormat="1" applyFont="1" applyBorder="1" applyAlignment="1">
      <alignment horizontal="right" vertical="center"/>
      <protection/>
    </xf>
    <xf numFmtId="0" fontId="15" fillId="0" borderId="72" xfId="61" applyFont="1" applyFill="1" applyBorder="1" applyAlignment="1" applyProtection="1">
      <alignment horizontal="center" vertical="center"/>
      <protection/>
    </xf>
    <xf numFmtId="0" fontId="12" fillId="0" borderId="64" xfId="61" applyFont="1" applyBorder="1" applyAlignment="1" applyProtection="1">
      <alignment vertical="center"/>
      <protection/>
    </xf>
    <xf numFmtId="0" fontId="10" fillId="0" borderId="64" xfId="61" applyFont="1" applyBorder="1" applyAlignment="1" applyProtection="1">
      <alignment horizontal="distributed" vertical="center"/>
      <protection/>
    </xf>
    <xf numFmtId="0" fontId="12" fillId="0" borderId="69" xfId="61" applyFont="1" applyBorder="1" applyAlignment="1" applyProtection="1">
      <alignment horizontal="center" vertical="center"/>
      <protection/>
    </xf>
    <xf numFmtId="176" fontId="89" fillId="0" borderId="83" xfId="62" applyNumberFormat="1" applyFont="1" applyBorder="1" applyAlignment="1">
      <alignment horizontal="right" vertical="center"/>
      <protection/>
    </xf>
    <xf numFmtId="176" fontId="89" fillId="0" borderId="280" xfId="61" applyNumberFormat="1" applyFont="1" applyBorder="1" applyAlignment="1">
      <alignment horizontal="right" vertical="center"/>
      <protection/>
    </xf>
    <xf numFmtId="176" fontId="89" fillId="0" borderId="281" xfId="61" applyNumberFormat="1" applyFont="1" applyBorder="1" applyAlignment="1">
      <alignment horizontal="right" vertical="center"/>
      <protection/>
    </xf>
    <xf numFmtId="176" fontId="89" fillId="0" borderId="282" xfId="61" applyNumberFormat="1" applyFont="1" applyBorder="1" applyAlignment="1">
      <alignment horizontal="right" vertical="center"/>
      <protection/>
    </xf>
    <xf numFmtId="0" fontId="15" fillId="0" borderId="99" xfId="61" applyFont="1" applyFill="1" applyBorder="1" applyAlignment="1" applyProtection="1">
      <alignment horizontal="center" vertical="center"/>
      <protection/>
    </xf>
    <xf numFmtId="0" fontId="12" fillId="0" borderId="92" xfId="61" applyFont="1" applyBorder="1" applyAlignment="1" applyProtection="1">
      <alignment vertical="center"/>
      <protection/>
    </xf>
    <xf numFmtId="0" fontId="10" fillId="0" borderId="92" xfId="61" applyFont="1" applyBorder="1" applyAlignment="1" applyProtection="1">
      <alignment horizontal="distributed" vertical="center"/>
      <protection/>
    </xf>
    <xf numFmtId="0" fontId="12" fillId="0" borderId="100" xfId="61" applyFont="1" applyBorder="1" applyAlignment="1" applyProtection="1">
      <alignment horizontal="center" vertical="center"/>
      <protection/>
    </xf>
    <xf numFmtId="0" fontId="15" fillId="0" borderId="96" xfId="61" applyFont="1" applyFill="1" applyBorder="1" applyAlignment="1" applyProtection="1">
      <alignment horizontal="center" vertical="center"/>
      <protection/>
    </xf>
    <xf numFmtId="0" fontId="12" fillId="0" borderId="97" xfId="61" applyFont="1" applyBorder="1" applyAlignment="1" applyProtection="1">
      <alignment vertical="center"/>
      <protection/>
    </xf>
    <xf numFmtId="0" fontId="10" fillId="0" borderId="97" xfId="61" applyFont="1" applyBorder="1" applyAlignment="1" applyProtection="1">
      <alignment horizontal="distributed" vertical="center"/>
      <protection/>
    </xf>
    <xf numFmtId="0" fontId="12" fillId="0" borderId="98" xfId="61" applyFont="1" applyBorder="1" applyAlignment="1" applyProtection="1">
      <alignment horizontal="center" vertical="center"/>
      <protection/>
    </xf>
    <xf numFmtId="176" fontId="89" fillId="0" borderId="119" xfId="62" applyNumberFormat="1" applyFont="1" applyBorder="1" applyAlignment="1">
      <alignment horizontal="right" vertical="center"/>
      <protection/>
    </xf>
    <xf numFmtId="176" fontId="89" fillId="0" borderId="283" xfId="61" applyNumberFormat="1" applyFont="1" applyBorder="1" applyAlignment="1">
      <alignment horizontal="right" vertical="center"/>
      <protection/>
    </xf>
    <xf numFmtId="176" fontId="89" fillId="0" borderId="284" xfId="61" applyNumberFormat="1" applyFont="1" applyBorder="1" applyAlignment="1">
      <alignment horizontal="right" vertical="center"/>
      <protection/>
    </xf>
    <xf numFmtId="176" fontId="89" fillId="0" borderId="162" xfId="61" applyNumberFormat="1" applyFont="1" applyBorder="1" applyAlignment="1">
      <alignment horizontal="right" vertical="center"/>
      <protection/>
    </xf>
    <xf numFmtId="0" fontId="15" fillId="0" borderId="73" xfId="61" applyFont="1" applyFill="1" applyBorder="1" applyAlignment="1" applyProtection="1">
      <alignment horizontal="center" vertical="center"/>
      <protection/>
    </xf>
    <xf numFmtId="0" fontId="12" fillId="0" borderId="36" xfId="61" applyFont="1" applyBorder="1" applyAlignment="1" applyProtection="1">
      <alignment vertical="center"/>
      <protection/>
    </xf>
    <xf numFmtId="0" fontId="12" fillId="0" borderId="68" xfId="61" applyFont="1" applyBorder="1" applyAlignment="1" applyProtection="1">
      <alignment horizontal="center" vertical="center"/>
      <protection/>
    </xf>
    <xf numFmtId="0" fontId="10" fillId="0" borderId="36" xfId="61" applyFont="1" applyBorder="1" applyAlignment="1" applyProtection="1">
      <alignment horizontal="distributed" vertical="center"/>
      <protection/>
    </xf>
    <xf numFmtId="0" fontId="15" fillId="0" borderId="74" xfId="61" applyFont="1" applyFill="1" applyBorder="1" applyAlignment="1" applyProtection="1">
      <alignment horizontal="center" vertical="center"/>
      <protection/>
    </xf>
    <xf numFmtId="0" fontId="12" fillId="0" borderId="63" xfId="61" applyFont="1" applyBorder="1" applyAlignment="1" applyProtection="1">
      <alignment vertical="center"/>
      <protection/>
    </xf>
    <xf numFmtId="0" fontId="10" fillId="0" borderId="63" xfId="61" applyFont="1" applyBorder="1" applyAlignment="1" applyProtection="1">
      <alignment horizontal="distributed" vertical="center"/>
      <protection/>
    </xf>
    <xf numFmtId="0" fontId="12" fillId="0" borderId="67" xfId="61" applyFont="1" applyBorder="1" applyAlignment="1" applyProtection="1">
      <alignment horizontal="center" vertical="center"/>
      <protection/>
    </xf>
    <xf numFmtId="176" fontId="89" fillId="0" borderId="110" xfId="62" applyNumberFormat="1" applyFont="1" applyBorder="1" applyAlignment="1">
      <alignment horizontal="right" vertical="center"/>
      <protection/>
    </xf>
    <xf numFmtId="176" fontId="89" fillId="0" borderId="276" xfId="61" applyNumberFormat="1" applyFont="1" applyBorder="1" applyAlignment="1">
      <alignment horizontal="right" vertical="center"/>
      <protection/>
    </xf>
    <xf numFmtId="176" fontId="89" fillId="0" borderId="277" xfId="61" applyNumberFormat="1" applyFont="1" applyBorder="1" applyAlignment="1">
      <alignment horizontal="right" vertical="center"/>
      <protection/>
    </xf>
    <xf numFmtId="176" fontId="89" fillId="0" borderId="200" xfId="61" applyNumberFormat="1" applyFont="1" applyBorder="1" applyAlignment="1">
      <alignment horizontal="right" vertical="center"/>
      <protection/>
    </xf>
    <xf numFmtId="0" fontId="17" fillId="0" borderId="0" xfId="61" applyFont="1" applyAlignment="1">
      <alignment horizontal="center" vertical="center" shrinkToFit="1"/>
      <protection/>
    </xf>
    <xf numFmtId="0" fontId="94" fillId="0" borderId="0" xfId="61" applyFont="1" applyProtection="1">
      <alignment/>
      <protection/>
    </xf>
    <xf numFmtId="0" fontId="94" fillId="0" borderId="0" xfId="61" applyFont="1" applyAlignment="1" applyProtection="1">
      <alignment vertical="center"/>
      <protection/>
    </xf>
    <xf numFmtId="0" fontId="89" fillId="0" borderId="29" xfId="61" applyFont="1" applyBorder="1" applyAlignment="1" applyProtection="1">
      <alignment vertical="center"/>
      <protection/>
    </xf>
    <xf numFmtId="0" fontId="89" fillId="0" borderId="13" xfId="61" applyFont="1" applyBorder="1" applyAlignment="1" applyProtection="1">
      <alignment vertical="center"/>
      <protection/>
    </xf>
    <xf numFmtId="0" fontId="89" fillId="0" borderId="13" xfId="61" applyFont="1" applyBorder="1" applyAlignment="1" applyProtection="1">
      <alignment horizontal="right" vertical="center"/>
      <protection/>
    </xf>
    <xf numFmtId="0" fontId="89" fillId="0" borderId="20" xfId="61" applyFont="1" applyBorder="1" applyAlignment="1" applyProtection="1">
      <alignment vertical="center"/>
      <protection/>
    </xf>
    <xf numFmtId="0" fontId="89" fillId="0" borderId="109" xfId="61" applyFont="1" applyBorder="1" applyAlignment="1" applyProtection="1">
      <alignment vertical="center"/>
      <protection/>
    </xf>
    <xf numFmtId="0" fontId="89" fillId="0" borderId="275" xfId="61" applyFont="1" applyBorder="1" applyAlignment="1" applyProtection="1">
      <alignment horizontal="center" vertical="center" textRotation="255"/>
      <protection/>
    </xf>
    <xf numFmtId="177" fontId="89" fillId="0" borderId="79" xfId="61" applyNumberFormat="1" applyFont="1" applyFill="1" applyBorder="1" applyAlignment="1">
      <alignment horizontal="right" vertical="center"/>
      <protection/>
    </xf>
    <xf numFmtId="177" fontId="89" fillId="0" borderId="209" xfId="61" applyNumberFormat="1" applyFont="1" applyBorder="1" applyAlignment="1" applyProtection="1">
      <alignment horizontal="right" vertical="center"/>
      <protection/>
    </xf>
    <xf numFmtId="177" fontId="89" fillId="0" borderId="66" xfId="61" applyNumberFormat="1" applyFont="1" applyBorder="1" applyAlignment="1" applyProtection="1">
      <alignment horizontal="right" vertical="center"/>
      <protection/>
    </xf>
    <xf numFmtId="177" fontId="17" fillId="0" borderId="0" xfId="61" applyNumberFormat="1" applyFont="1" applyAlignment="1">
      <alignment horizontal="center" vertical="center" shrinkToFit="1"/>
      <protection/>
    </xf>
    <xf numFmtId="177" fontId="89" fillId="0" borderId="80" xfId="61" applyNumberFormat="1" applyFont="1" applyFill="1" applyBorder="1" applyAlignment="1">
      <alignment horizontal="right" vertical="center"/>
      <protection/>
    </xf>
    <xf numFmtId="177" fontId="89" fillId="0" borderId="137" xfId="61" applyNumberFormat="1" applyFont="1" applyFill="1" applyBorder="1" applyAlignment="1">
      <alignment horizontal="right" vertical="center"/>
      <protection/>
    </xf>
    <xf numFmtId="177" fontId="89" fillId="0" borderId="199" xfId="61" applyNumberFormat="1" applyFont="1" applyFill="1" applyBorder="1" applyAlignment="1">
      <alignment horizontal="right" vertical="center"/>
      <protection/>
    </xf>
    <xf numFmtId="177" fontId="89" fillId="0" borderId="110" xfId="61" applyNumberFormat="1" applyFont="1" applyFill="1" applyBorder="1" applyAlignment="1">
      <alignment horizontal="right" vertical="center"/>
      <protection/>
    </xf>
    <xf numFmtId="177" fontId="89" fillId="0" borderId="149" xfId="61" applyNumberFormat="1" applyFont="1" applyFill="1" applyBorder="1" applyAlignment="1">
      <alignment horizontal="right" vertical="center"/>
      <protection/>
    </xf>
    <xf numFmtId="177" fontId="89" fillId="0" borderId="144" xfId="61" applyNumberFormat="1" applyFont="1" applyFill="1" applyBorder="1" applyAlignment="1">
      <alignment horizontal="right" vertical="center"/>
      <protection/>
    </xf>
    <xf numFmtId="177" fontId="89" fillId="0" borderId="200" xfId="61" applyNumberFormat="1" applyFont="1" applyFill="1" applyBorder="1" applyAlignment="1">
      <alignment horizontal="right" vertical="center"/>
      <protection/>
    </xf>
    <xf numFmtId="176" fontId="89" fillId="0" borderId="75" xfId="62" applyNumberFormat="1" applyFont="1" applyBorder="1">
      <alignment vertical="center"/>
      <protection/>
    </xf>
    <xf numFmtId="176" fontId="89" fillId="0" borderId="76" xfId="61" applyNumberFormat="1" applyFont="1" applyBorder="1" applyAlignment="1">
      <alignment vertical="center"/>
      <protection/>
    </xf>
    <xf numFmtId="176" fontId="89" fillId="0" borderId="37" xfId="61" applyNumberFormat="1" applyFont="1" applyBorder="1" applyAlignment="1">
      <alignment vertical="center"/>
      <protection/>
    </xf>
    <xf numFmtId="176" fontId="89" fillId="0" borderId="35" xfId="61" applyNumberFormat="1" applyFont="1" applyBorder="1" applyAlignment="1">
      <alignment vertical="center"/>
      <protection/>
    </xf>
    <xf numFmtId="176" fontId="89" fillId="0" borderId="79" xfId="62" applyNumberFormat="1" applyFont="1" applyBorder="1">
      <alignment vertical="center"/>
      <protection/>
    </xf>
    <xf numFmtId="176" fontId="89" fillId="0" borderId="80" xfId="61" applyNumberFormat="1" applyFont="1" applyBorder="1" applyAlignment="1">
      <alignment vertical="center"/>
      <protection/>
    </xf>
    <xf numFmtId="176" fontId="89" fillId="0" borderId="34" xfId="61" applyNumberFormat="1" applyFont="1" applyBorder="1" applyAlignment="1">
      <alignment vertical="center"/>
      <protection/>
    </xf>
    <xf numFmtId="176" fontId="89" fillId="0" borderId="32" xfId="61" applyNumberFormat="1" applyFont="1" applyBorder="1" applyAlignment="1">
      <alignment vertical="center"/>
      <protection/>
    </xf>
    <xf numFmtId="176" fontId="89" fillId="0" borderId="83" xfId="62" applyNumberFormat="1" applyFont="1" applyBorder="1">
      <alignment vertical="center"/>
      <protection/>
    </xf>
    <xf numFmtId="176" fontId="89" fillId="0" borderId="84" xfId="61" applyNumberFormat="1" applyFont="1" applyBorder="1" applyAlignment="1">
      <alignment vertical="center"/>
      <protection/>
    </xf>
    <xf numFmtId="176" fontId="89" fillId="0" borderId="86" xfId="61" applyNumberFormat="1" applyFont="1" applyBorder="1" applyAlignment="1">
      <alignment vertical="center"/>
      <protection/>
    </xf>
    <xf numFmtId="176" fontId="89" fillId="0" borderId="85" xfId="61" applyNumberFormat="1" applyFont="1" applyBorder="1" applyAlignment="1">
      <alignment vertical="center"/>
      <protection/>
    </xf>
    <xf numFmtId="176" fontId="89" fillId="0" borderId="89" xfId="62" applyNumberFormat="1" applyFont="1" applyBorder="1">
      <alignment vertical="center"/>
      <protection/>
    </xf>
    <xf numFmtId="176" fontId="89" fillId="0" borderId="90" xfId="61" applyNumberFormat="1" applyFont="1" applyBorder="1" applyAlignment="1">
      <alignment vertical="center"/>
      <protection/>
    </xf>
    <xf numFmtId="176" fontId="89" fillId="0" borderId="93" xfId="61" applyNumberFormat="1" applyFont="1" applyBorder="1" applyAlignment="1">
      <alignment vertical="center"/>
      <protection/>
    </xf>
    <xf numFmtId="176" fontId="89" fillId="0" borderId="91" xfId="61" applyNumberFormat="1" applyFont="1" applyBorder="1" applyAlignment="1">
      <alignment vertical="center"/>
      <protection/>
    </xf>
    <xf numFmtId="0" fontId="89" fillId="0" borderId="33" xfId="61" applyFont="1" applyFill="1" applyBorder="1" applyAlignment="1" applyProtection="1">
      <alignment horizontal="distributed" vertical="center"/>
      <protection/>
    </xf>
    <xf numFmtId="176" fontId="89" fillId="0" borderId="110" xfId="62" applyNumberFormat="1" applyFont="1" applyBorder="1">
      <alignment vertical="center"/>
      <protection/>
    </xf>
    <xf numFmtId="176" fontId="89" fillId="0" borderId="149" xfId="61" applyNumberFormat="1" applyFont="1" applyBorder="1" applyAlignment="1">
      <alignment vertical="center"/>
      <protection/>
    </xf>
    <xf numFmtId="176" fontId="89" fillId="0" borderId="150" xfId="61" applyNumberFormat="1" applyFont="1" applyBorder="1" applyAlignment="1">
      <alignment vertical="center"/>
      <protection/>
    </xf>
    <xf numFmtId="176" fontId="89" fillId="0" borderId="104" xfId="61" applyNumberFormat="1" applyFont="1" applyBorder="1" applyAlignment="1">
      <alignment vertical="center"/>
      <protection/>
    </xf>
    <xf numFmtId="0" fontId="17" fillId="0" borderId="0" xfId="61" applyFont="1" applyAlignment="1" applyProtection="1">
      <alignment horizontal="left" vertical="center" shrinkToFit="1"/>
      <protection/>
    </xf>
    <xf numFmtId="0" fontId="12" fillId="0" borderId="0" xfId="61" applyFont="1" applyAlignment="1" applyProtection="1">
      <alignment vertical="center"/>
      <protection/>
    </xf>
    <xf numFmtId="177" fontId="89" fillId="0" borderId="34" xfId="61" applyNumberFormat="1" applyFont="1" applyFill="1" applyBorder="1" applyAlignment="1">
      <alignment horizontal="right" vertical="center"/>
      <protection/>
    </xf>
    <xf numFmtId="177" fontId="89" fillId="0" borderId="81" xfId="61" applyNumberFormat="1" applyFont="1" applyBorder="1" applyAlignment="1">
      <alignment horizontal="right" vertical="center"/>
      <protection/>
    </xf>
    <xf numFmtId="177" fontId="89" fillId="0" borderId="32" xfId="61" applyNumberFormat="1" applyFont="1" applyBorder="1" applyAlignment="1" applyProtection="1">
      <alignment horizontal="right" vertical="center"/>
      <protection/>
    </xf>
    <xf numFmtId="177" fontId="17" fillId="0" borderId="0" xfId="61" applyNumberFormat="1" applyFont="1" applyAlignment="1">
      <alignment horizontal="left" vertical="center" shrinkToFit="1"/>
      <protection/>
    </xf>
    <xf numFmtId="177" fontId="89" fillId="0" borderId="32" xfId="61" applyNumberFormat="1" applyFont="1" applyFill="1" applyBorder="1" applyAlignment="1">
      <alignment horizontal="right" vertical="center"/>
      <protection/>
    </xf>
    <xf numFmtId="177" fontId="89" fillId="0" borderId="150" xfId="61" applyNumberFormat="1" applyFont="1" applyFill="1" applyBorder="1" applyAlignment="1">
      <alignment horizontal="right" vertical="center"/>
      <protection/>
    </xf>
    <xf numFmtId="177" fontId="89" fillId="0" borderId="104" xfId="61" applyNumberFormat="1" applyFont="1" applyFill="1" applyBorder="1" applyAlignment="1">
      <alignment horizontal="right" vertical="center"/>
      <protection/>
    </xf>
    <xf numFmtId="0" fontId="17" fillId="0" borderId="0" xfId="61" applyFont="1" applyFill="1" applyBorder="1" applyAlignment="1" applyProtection="1">
      <alignment vertical="center"/>
      <protection/>
    </xf>
    <xf numFmtId="0" fontId="10" fillId="0" borderId="0" xfId="61" applyFont="1" applyBorder="1" applyAlignment="1" applyProtection="1">
      <alignment horizontal="distributed" vertical="center"/>
      <protection/>
    </xf>
    <xf numFmtId="0" fontId="12" fillId="0" borderId="0" xfId="61" applyFont="1" applyBorder="1" applyAlignment="1" applyProtection="1">
      <alignment horizontal="center" vertical="center"/>
      <protection/>
    </xf>
    <xf numFmtId="177" fontId="17" fillId="0" borderId="0" xfId="61" applyNumberFormat="1" applyFont="1" applyFill="1" applyBorder="1" applyAlignment="1">
      <alignment horizontal="right" vertical="center"/>
      <protection/>
    </xf>
    <xf numFmtId="177" fontId="17" fillId="0" borderId="0" xfId="61" applyNumberFormat="1" applyFont="1" applyBorder="1" applyAlignment="1">
      <alignment vertical="center"/>
      <protection/>
    </xf>
    <xf numFmtId="176" fontId="12" fillId="0" borderId="0" xfId="61" applyNumberFormat="1" applyFont="1" applyProtection="1">
      <alignment/>
      <protection/>
    </xf>
    <xf numFmtId="0" fontId="17" fillId="0" borderId="0" xfId="61" applyFont="1" applyAlignment="1">
      <alignment horizontal="left" vertical="center" shrinkToFit="1"/>
      <protection/>
    </xf>
    <xf numFmtId="177" fontId="89" fillId="0" borderId="79" xfId="61" applyNumberFormat="1" applyFont="1" applyBorder="1" applyAlignment="1">
      <alignment vertical="center"/>
      <protection/>
    </xf>
    <xf numFmtId="177" fontId="89" fillId="0" borderId="80" xfId="61" applyNumberFormat="1" applyFont="1" applyBorder="1" applyAlignment="1">
      <alignment vertical="center"/>
      <protection/>
    </xf>
    <xf numFmtId="177" fontId="89" fillId="0" borderId="34" xfId="61" applyNumberFormat="1" applyFont="1" applyBorder="1" applyAlignment="1">
      <alignment vertical="center"/>
      <protection/>
    </xf>
    <xf numFmtId="177" fontId="89" fillId="0" borderId="34" xfId="61" applyNumberFormat="1" applyFont="1" applyFill="1" applyBorder="1" applyAlignment="1">
      <alignment vertical="center"/>
      <protection/>
    </xf>
    <xf numFmtId="177" fontId="89" fillId="0" borderId="81" xfId="61" applyNumberFormat="1" applyFont="1" applyBorder="1" applyAlignment="1">
      <alignment vertical="center"/>
      <protection/>
    </xf>
    <xf numFmtId="177" fontId="89" fillId="0" borderId="32" xfId="61" applyNumberFormat="1" applyFont="1" applyBorder="1" applyAlignment="1" applyProtection="1">
      <alignment vertical="center"/>
      <protection/>
    </xf>
    <xf numFmtId="177" fontId="89" fillId="0" borderId="137" xfId="61" applyNumberFormat="1" applyFont="1" applyBorder="1" applyAlignment="1">
      <alignment vertical="center"/>
      <protection/>
    </xf>
    <xf numFmtId="177" fontId="89" fillId="0" borderId="199" xfId="61" applyNumberFormat="1" applyFont="1" applyBorder="1" applyAlignment="1">
      <alignment vertical="center"/>
      <protection/>
    </xf>
    <xf numFmtId="177" fontId="89" fillId="0" borderId="110" xfId="61" applyNumberFormat="1" applyFont="1" applyBorder="1" applyAlignment="1">
      <alignment vertical="center"/>
      <protection/>
    </xf>
    <xf numFmtId="177" fontId="89" fillId="0" borderId="149" xfId="61" applyNumberFormat="1" applyFont="1" applyBorder="1" applyAlignment="1">
      <alignment vertical="center"/>
      <protection/>
    </xf>
    <xf numFmtId="177" fontId="89" fillId="0" borderId="144" xfId="61" applyNumberFormat="1" applyFont="1" applyBorder="1" applyAlignment="1">
      <alignment vertical="center"/>
      <protection/>
    </xf>
    <xf numFmtId="177" fontId="89" fillId="0" borderId="200" xfId="61" applyNumberFormat="1" applyFont="1" applyBorder="1" applyAlignment="1">
      <alignment vertical="center"/>
      <protection/>
    </xf>
    <xf numFmtId="0" fontId="88" fillId="0" borderId="61" xfId="61" applyFont="1" applyFill="1" applyBorder="1" applyAlignment="1" applyProtection="1">
      <alignment horizontal="center" vertical="center"/>
      <protection/>
    </xf>
    <xf numFmtId="177" fontId="89" fillId="0" borderId="75" xfId="61" applyNumberFormat="1" applyFont="1" applyBorder="1" applyAlignment="1">
      <alignment vertical="center"/>
      <protection/>
    </xf>
    <xf numFmtId="0" fontId="88" fillId="0" borderId="71" xfId="61" applyFont="1" applyFill="1" applyBorder="1" applyAlignment="1" applyProtection="1">
      <alignment horizontal="center" vertical="center"/>
      <protection/>
    </xf>
    <xf numFmtId="0" fontId="88" fillId="0" borderId="72" xfId="61" applyFont="1" applyFill="1" applyBorder="1" applyAlignment="1" applyProtection="1">
      <alignment horizontal="center" vertical="center"/>
      <protection/>
    </xf>
    <xf numFmtId="177" fontId="89" fillId="0" borderId="119" xfId="61" applyNumberFormat="1" applyFont="1" applyBorder="1" applyAlignment="1">
      <alignment vertical="center"/>
      <protection/>
    </xf>
    <xf numFmtId="0" fontId="88" fillId="0" borderId="99" xfId="61" applyFont="1" applyFill="1" applyBorder="1" applyAlignment="1" applyProtection="1">
      <alignment horizontal="center" vertical="center"/>
      <protection/>
    </xf>
    <xf numFmtId="177" fontId="89" fillId="0" borderId="89" xfId="61" applyNumberFormat="1" applyFont="1" applyBorder="1" applyAlignment="1">
      <alignment vertical="center"/>
      <protection/>
    </xf>
    <xf numFmtId="177" fontId="89" fillId="0" borderId="83" xfId="61" applyNumberFormat="1" applyFont="1" applyBorder="1" applyAlignment="1">
      <alignment vertical="center"/>
      <protection/>
    </xf>
    <xf numFmtId="0" fontId="88" fillId="0" borderId="73" xfId="61" applyFont="1" applyFill="1" applyBorder="1" applyAlignment="1" applyProtection="1">
      <alignment horizontal="center" vertical="center"/>
      <protection/>
    </xf>
    <xf numFmtId="0" fontId="88" fillId="0" borderId="74" xfId="61" applyFont="1" applyFill="1" applyBorder="1" applyAlignment="1" applyProtection="1">
      <alignment horizontal="center" vertical="center"/>
      <protection/>
    </xf>
    <xf numFmtId="177" fontId="12" fillId="0" borderId="0" xfId="61" applyNumberFormat="1" applyFont="1" applyProtection="1">
      <alignment/>
      <protection/>
    </xf>
    <xf numFmtId="0" fontId="17" fillId="0" borderId="0" xfId="61" applyFont="1" applyBorder="1" applyAlignment="1">
      <alignment horizontal="right" vertical="top" shrinkToFit="1"/>
      <protection/>
    </xf>
    <xf numFmtId="0" fontId="25" fillId="0" borderId="0" xfId="61" applyFont="1" applyAlignment="1">
      <alignment vertical="top" shrinkToFit="1"/>
      <protection/>
    </xf>
    <xf numFmtId="0" fontId="23" fillId="0" borderId="0" xfId="71" applyFont="1" applyAlignment="1">
      <alignment vertical="center" shrinkToFit="1"/>
      <protection/>
    </xf>
    <xf numFmtId="0" fontId="10" fillId="0" borderId="0" xfId="71" applyFont="1" applyFill="1" applyAlignment="1" applyProtection="1">
      <alignment vertical="center" shrinkToFit="1"/>
      <protection locked="0"/>
    </xf>
    <xf numFmtId="0" fontId="12" fillId="0" borderId="0" xfId="71" applyFont="1" applyFill="1" applyBorder="1" applyAlignment="1" applyProtection="1">
      <alignment horizontal="center" vertical="center" shrinkToFit="1"/>
      <protection locked="0"/>
    </xf>
    <xf numFmtId="0" fontId="12" fillId="0" borderId="0" xfId="71" applyFont="1" applyFill="1" applyBorder="1" applyAlignment="1" applyProtection="1">
      <alignment horizontal="left" vertical="center" shrinkToFit="1"/>
      <protection locked="0"/>
    </xf>
    <xf numFmtId="0" fontId="23" fillId="0" borderId="0" xfId="71" applyFont="1" applyFill="1" applyBorder="1" applyAlignment="1" applyProtection="1">
      <alignment vertical="center" shrinkToFit="1"/>
      <protection locked="0"/>
    </xf>
    <xf numFmtId="0" fontId="15" fillId="0" borderId="0" xfId="71" applyFont="1" applyFill="1" applyBorder="1" applyAlignment="1" applyProtection="1">
      <alignment horizontal="right" vertical="center" shrinkToFit="1"/>
      <protection locked="0"/>
    </xf>
    <xf numFmtId="0" fontId="15" fillId="0" borderId="29" xfId="71" applyFont="1" applyBorder="1" applyAlignment="1">
      <alignment vertical="top" shrinkToFit="1"/>
      <protection/>
    </xf>
    <xf numFmtId="0" fontId="15" fillId="0" borderId="13" xfId="61" applyFont="1" applyBorder="1" applyAlignment="1">
      <alignment shrinkToFit="1"/>
      <protection/>
    </xf>
    <xf numFmtId="0" fontId="15" fillId="0" borderId="13" xfId="61" applyFont="1" applyBorder="1" applyAlignment="1">
      <alignment horizontal="right" shrinkToFit="1"/>
      <protection/>
    </xf>
    <xf numFmtId="0" fontId="17" fillId="0" borderId="20" xfId="61" applyFont="1" applyBorder="1" applyAlignment="1">
      <alignment shrinkToFit="1"/>
      <protection/>
    </xf>
    <xf numFmtId="0" fontId="15" fillId="0" borderId="20" xfId="71" applyFont="1" applyFill="1" applyBorder="1" applyAlignment="1" applyProtection="1">
      <alignment horizontal="left" shrinkToFit="1"/>
      <protection locked="0"/>
    </xf>
    <xf numFmtId="0" fontId="15" fillId="0" borderId="51" xfId="61" applyFont="1" applyBorder="1" applyAlignment="1">
      <alignment shrinkToFit="1"/>
      <protection/>
    </xf>
    <xf numFmtId="0" fontId="15" fillId="0" borderId="0" xfId="61" applyFont="1" applyBorder="1" applyAlignment="1">
      <alignment shrinkToFit="1"/>
      <protection/>
    </xf>
    <xf numFmtId="0" fontId="17" fillId="0" borderId="22" xfId="61" applyFont="1" applyBorder="1" applyAlignment="1">
      <alignment shrinkToFit="1"/>
      <protection/>
    </xf>
    <xf numFmtId="0" fontId="15" fillId="0" borderId="0" xfId="71" applyFont="1" applyFill="1" applyBorder="1" applyAlignment="1" applyProtection="1">
      <alignment horizontal="center" vertical="center" shrinkToFit="1"/>
      <protection locked="0"/>
    </xf>
    <xf numFmtId="0" fontId="15" fillId="0" borderId="51" xfId="71" applyFont="1" applyFill="1" applyBorder="1" applyAlignment="1" applyProtection="1">
      <alignment vertical="center" shrinkToFit="1"/>
      <protection locked="0"/>
    </xf>
    <xf numFmtId="0" fontId="15" fillId="0" borderId="0" xfId="71" applyFont="1" applyFill="1" applyBorder="1" applyAlignment="1" applyProtection="1">
      <alignment vertical="center" shrinkToFit="1"/>
      <protection locked="0"/>
    </xf>
    <xf numFmtId="0" fontId="15" fillId="0" borderId="51" xfId="71" applyFont="1" applyFill="1" applyBorder="1" applyAlignment="1" applyProtection="1">
      <alignment vertical="top" shrinkToFit="1"/>
      <protection locked="0"/>
    </xf>
    <xf numFmtId="0" fontId="15" fillId="0" borderId="0" xfId="71" applyFont="1" applyFill="1" applyBorder="1" applyAlignment="1" applyProtection="1">
      <alignment vertical="top" shrinkToFit="1"/>
      <protection locked="0"/>
    </xf>
    <xf numFmtId="0" fontId="15" fillId="0" borderId="22" xfId="71" applyFont="1" applyFill="1" applyBorder="1" applyAlignment="1" applyProtection="1">
      <alignment vertical="top" shrinkToFit="1"/>
      <protection locked="0"/>
    </xf>
    <xf numFmtId="0" fontId="15" fillId="0" borderId="285" xfId="71" applyFont="1" applyFill="1" applyBorder="1" applyAlignment="1" applyProtection="1">
      <alignment vertical="center" shrinkToFit="1"/>
      <protection locked="0"/>
    </xf>
    <xf numFmtId="0" fontId="15" fillId="0" borderId="157" xfId="71" applyFont="1" applyFill="1" applyBorder="1" applyAlignment="1" applyProtection="1">
      <alignment vertical="center" shrinkToFit="1"/>
      <protection locked="0"/>
    </xf>
    <xf numFmtId="0" fontId="15" fillId="0" borderId="155" xfId="71" applyFont="1" applyFill="1" applyBorder="1" applyAlignment="1" applyProtection="1">
      <alignment vertical="center" textRotation="255" shrinkToFit="1"/>
      <protection locked="0"/>
    </xf>
    <xf numFmtId="0" fontId="15" fillId="0" borderId="0" xfId="71" applyFont="1" applyFill="1" applyBorder="1" applyAlignment="1" applyProtection="1">
      <alignment vertical="center" textRotation="255" shrinkToFit="1"/>
      <protection locked="0"/>
    </xf>
    <xf numFmtId="0" fontId="15" fillId="0" borderId="0" xfId="71" applyFont="1" applyFill="1" applyBorder="1" applyAlignment="1" applyProtection="1">
      <alignment horizontal="center" vertical="center" textRotation="255" shrinkToFit="1"/>
      <protection locked="0"/>
    </xf>
    <xf numFmtId="177" fontId="15" fillId="0" borderId="0" xfId="72" applyNumberFormat="1" applyFont="1" applyFill="1" applyBorder="1" applyAlignment="1">
      <alignment horizontal="right" vertical="center" shrinkToFit="1"/>
      <protection/>
    </xf>
    <xf numFmtId="0" fontId="17" fillId="0" borderId="109" xfId="61" applyFont="1" applyBorder="1" applyAlignment="1">
      <alignment shrinkToFit="1"/>
      <protection/>
    </xf>
    <xf numFmtId="0" fontId="27" fillId="0" borderId="273" xfId="71" applyFont="1" applyFill="1" applyBorder="1" applyAlignment="1" applyProtection="1">
      <alignment horizontal="center" vertical="center" textRotation="255" shrinkToFit="1"/>
      <protection locked="0"/>
    </xf>
    <xf numFmtId="0" fontId="15" fillId="0" borderId="22" xfId="71" applyFont="1" applyFill="1" applyBorder="1" applyAlignment="1" applyProtection="1">
      <alignment horizontal="right" vertical="top" indent="1" shrinkToFit="1"/>
      <protection locked="0"/>
    </xf>
    <xf numFmtId="0" fontId="15" fillId="0" borderId="286" xfId="71" applyFont="1" applyFill="1" applyBorder="1" applyAlignment="1">
      <alignment horizontal="center" vertical="center" shrinkToFit="1"/>
      <protection/>
    </xf>
    <xf numFmtId="0" fontId="15" fillId="0" borderId="44" xfId="71" applyFont="1" applyFill="1" applyBorder="1" applyAlignment="1">
      <alignment horizontal="center" vertical="center" shrinkToFit="1"/>
      <protection/>
    </xf>
    <xf numFmtId="0" fontId="27" fillId="0" borderId="44" xfId="71" applyFont="1" applyFill="1" applyBorder="1" applyAlignment="1">
      <alignment horizontal="center" vertical="center" shrinkToFit="1"/>
      <protection/>
    </xf>
    <xf numFmtId="0" fontId="10" fillId="0" borderId="46" xfId="71" applyFont="1" applyFill="1" applyBorder="1" applyAlignment="1">
      <alignment horizontal="center" vertical="center" shrinkToFit="1"/>
      <protection/>
    </xf>
    <xf numFmtId="177" fontId="89" fillId="0" borderId="286" xfId="71" applyNumberFormat="1" applyFont="1" applyFill="1" applyBorder="1" applyAlignment="1" applyProtection="1">
      <alignment horizontal="right" vertical="center" shrinkToFit="1"/>
      <protection locked="0"/>
    </xf>
    <xf numFmtId="177" fontId="89" fillId="0" borderId="287" xfId="71" applyNumberFormat="1" applyFont="1" applyFill="1" applyBorder="1" applyAlignment="1" applyProtection="1">
      <alignment horizontal="right" vertical="center" shrinkToFit="1"/>
      <protection locked="0"/>
    </xf>
    <xf numFmtId="177" fontId="89" fillId="0" borderId="288" xfId="71" applyNumberFormat="1" applyFont="1" applyFill="1" applyBorder="1" applyAlignment="1" applyProtection="1">
      <alignment horizontal="right" vertical="center" shrinkToFit="1"/>
      <protection locked="0"/>
    </xf>
    <xf numFmtId="177" fontId="89" fillId="0" borderId="231" xfId="71" applyNumberFormat="1" applyFont="1" applyFill="1" applyBorder="1" applyAlignment="1" applyProtection="1">
      <alignment horizontal="right" vertical="center" shrinkToFit="1"/>
      <protection locked="0"/>
    </xf>
    <xf numFmtId="177" fontId="89" fillId="0" borderId="45" xfId="71" applyNumberFormat="1" applyFont="1" applyFill="1" applyBorder="1" applyAlignment="1" applyProtection="1">
      <alignment horizontal="right" vertical="center" shrinkToFit="1"/>
      <protection locked="0"/>
    </xf>
    <xf numFmtId="177" fontId="89" fillId="0" borderId="247" xfId="71" applyNumberFormat="1" applyFont="1" applyFill="1" applyBorder="1" applyAlignment="1" applyProtection="1">
      <alignment horizontal="right" vertical="center" shrinkToFit="1"/>
      <protection locked="0"/>
    </xf>
    <xf numFmtId="177" fontId="89" fillId="0" borderId="47" xfId="71" applyNumberFormat="1" applyFont="1" applyFill="1" applyBorder="1" applyAlignment="1" applyProtection="1">
      <alignment horizontal="right" vertical="center" shrinkToFit="1"/>
      <protection locked="0"/>
    </xf>
    <xf numFmtId="177" fontId="89" fillId="0" borderId="289" xfId="71" applyNumberFormat="1" applyFont="1" applyFill="1" applyBorder="1" applyAlignment="1" applyProtection="1">
      <alignment horizontal="right" vertical="center" shrinkToFit="1"/>
      <protection locked="0"/>
    </xf>
    <xf numFmtId="177" fontId="89" fillId="0" borderId="244" xfId="71" applyNumberFormat="1" applyFont="1" applyFill="1" applyBorder="1" applyAlignment="1" applyProtection="1">
      <alignment horizontal="right" vertical="center" shrinkToFit="1"/>
      <protection locked="0"/>
    </xf>
    <xf numFmtId="177" fontId="89" fillId="0" borderId="246" xfId="71" applyNumberFormat="1" applyFont="1" applyFill="1" applyBorder="1" applyAlignment="1" applyProtection="1">
      <alignment horizontal="right" vertical="center" shrinkToFit="1"/>
      <protection locked="0"/>
    </xf>
    <xf numFmtId="177" fontId="88" fillId="0" borderId="0" xfId="72" applyNumberFormat="1" applyFont="1" applyFill="1" applyBorder="1" applyAlignment="1">
      <alignment horizontal="right" vertical="center" shrinkToFit="1"/>
      <protection/>
    </xf>
    <xf numFmtId="177" fontId="89" fillId="0" borderId="231" xfId="71" applyNumberFormat="1" applyFont="1" applyFill="1" applyBorder="1" applyAlignment="1" applyProtection="1">
      <alignment vertical="center" shrinkToFit="1"/>
      <protection locked="0"/>
    </xf>
    <xf numFmtId="177" fontId="89" fillId="0" borderId="45" xfId="71" applyNumberFormat="1" applyFont="1" applyFill="1" applyBorder="1" applyAlignment="1" applyProtection="1">
      <alignment vertical="center" shrinkToFit="1"/>
      <protection locked="0"/>
    </xf>
    <xf numFmtId="177" fontId="89" fillId="0" borderId="288" xfId="71" applyNumberFormat="1" applyFont="1" applyFill="1" applyBorder="1" applyAlignment="1" applyProtection="1">
      <alignment vertical="center" shrinkToFit="1"/>
      <protection locked="0"/>
    </xf>
    <xf numFmtId="177" fontId="89" fillId="0" borderId="47" xfId="71" applyNumberFormat="1" applyFont="1" applyFill="1" applyBorder="1" applyAlignment="1" applyProtection="1">
      <alignment vertical="center" shrinkToFit="1"/>
      <protection locked="0"/>
    </xf>
    <xf numFmtId="177" fontId="89" fillId="0" borderId="44" xfId="71" applyNumberFormat="1" applyFont="1" applyFill="1" applyBorder="1" applyAlignment="1" applyProtection="1">
      <alignment vertical="center" shrinkToFit="1"/>
      <protection locked="0"/>
    </xf>
    <xf numFmtId="177" fontId="89" fillId="0" borderId="287" xfId="71" applyNumberFormat="1" applyFont="1" applyFill="1" applyBorder="1" applyAlignment="1" applyProtection="1">
      <alignment vertical="center" shrinkToFit="1"/>
      <protection locked="0"/>
    </xf>
    <xf numFmtId="177" fontId="89" fillId="0" borderId="247" xfId="71" applyNumberFormat="1" applyFont="1" applyFill="1" applyBorder="1" applyAlignment="1" applyProtection="1">
      <alignment vertical="center" shrinkToFit="1"/>
      <protection locked="0"/>
    </xf>
    <xf numFmtId="0" fontId="27" fillId="0" borderId="46" xfId="71" applyFont="1" applyFill="1" applyBorder="1" applyAlignment="1">
      <alignment horizontal="center" vertical="center" shrinkToFit="1"/>
      <protection/>
    </xf>
    <xf numFmtId="0" fontId="23" fillId="0" borderId="0" xfId="71" applyFont="1" applyFill="1" applyAlignment="1">
      <alignment vertical="center" shrinkToFit="1"/>
      <protection/>
    </xf>
    <xf numFmtId="0" fontId="15" fillId="0" borderId="61" xfId="71" applyFont="1" applyFill="1" applyBorder="1" applyAlignment="1" applyProtection="1">
      <alignment horizontal="center" vertical="center" shrinkToFit="1"/>
      <protection locked="0"/>
    </xf>
    <xf numFmtId="0" fontId="15" fillId="0" borderId="36" xfId="71" applyFont="1" applyFill="1" applyBorder="1" applyAlignment="1" applyProtection="1">
      <alignment vertical="center" shrinkToFit="1"/>
      <protection locked="0"/>
    </xf>
    <xf numFmtId="0" fontId="15" fillId="0" borderId="36" xfId="71" applyFont="1" applyFill="1" applyBorder="1" applyAlignment="1" applyProtection="1">
      <alignment horizontal="distributed" vertical="center" shrinkToFit="1"/>
      <protection locked="0"/>
    </xf>
    <xf numFmtId="0" fontId="10" fillId="0" borderId="68" xfId="71" applyFont="1" applyFill="1" applyBorder="1" applyAlignment="1" applyProtection="1">
      <alignment vertical="center" shrinkToFit="1"/>
      <protection locked="0"/>
    </xf>
    <xf numFmtId="177" fontId="95" fillId="0" borderId="285" xfId="61" applyNumberFormat="1" applyFont="1" applyFill="1" applyBorder="1" applyAlignment="1" applyProtection="1">
      <alignment vertical="center" shrinkToFit="1"/>
      <protection locked="0"/>
    </xf>
    <xf numFmtId="177" fontId="95" fillId="0" borderId="16" xfId="61" applyNumberFormat="1" applyFont="1" applyFill="1" applyBorder="1" applyAlignment="1" applyProtection="1">
      <alignment vertical="center" shrinkToFit="1"/>
      <protection locked="0"/>
    </xf>
    <xf numFmtId="177" fontId="95" fillId="0" borderId="70" xfId="61" applyNumberFormat="1" applyFont="1" applyFill="1" applyBorder="1" applyAlignment="1" applyProtection="1">
      <alignment vertical="center" shrinkToFit="1"/>
      <protection locked="0"/>
    </xf>
    <xf numFmtId="177" fontId="95" fillId="0" borderId="196" xfId="61" applyNumberFormat="1" applyFont="1" applyFill="1" applyBorder="1" applyAlignment="1" applyProtection="1">
      <alignment vertical="center" shrinkToFit="1"/>
      <protection locked="0"/>
    </xf>
    <xf numFmtId="177" fontId="95" fillId="0" borderId="157" xfId="61" applyNumberFormat="1" applyFont="1" applyFill="1" applyBorder="1" applyAlignment="1" applyProtection="1">
      <alignment vertical="center" shrinkToFit="1"/>
      <protection locked="0"/>
    </xf>
    <xf numFmtId="177" fontId="89" fillId="0" borderId="0" xfId="72" applyNumberFormat="1" applyFont="1" applyFill="1" applyBorder="1" applyAlignment="1">
      <alignment horizontal="right" vertical="center" shrinkToFit="1"/>
      <protection/>
    </xf>
    <xf numFmtId="177" fontId="95" fillId="0" borderId="189" xfId="61" applyNumberFormat="1" applyFont="1" applyFill="1" applyBorder="1" applyAlignment="1" applyProtection="1">
      <alignment vertical="center" shrinkToFit="1"/>
      <protection locked="0"/>
    </xf>
    <xf numFmtId="177" fontId="88" fillId="0" borderId="221" xfId="61" applyNumberFormat="1" applyFont="1" applyFill="1" applyBorder="1" applyAlignment="1" applyProtection="1">
      <alignment vertical="center" shrinkToFit="1"/>
      <protection locked="0"/>
    </xf>
    <xf numFmtId="0" fontId="15" fillId="0" borderId="73" xfId="71" applyFont="1" applyFill="1" applyBorder="1" applyAlignment="1">
      <alignment horizontal="center" vertical="center" shrinkToFit="1"/>
      <protection/>
    </xf>
    <xf numFmtId="0" fontId="15" fillId="0" borderId="36" xfId="71" applyFont="1" applyFill="1" applyBorder="1" applyAlignment="1">
      <alignment horizontal="center" vertical="center" shrinkToFit="1"/>
      <protection/>
    </xf>
    <xf numFmtId="0" fontId="15" fillId="0" borderId="68" xfId="71" applyFont="1" applyFill="1" applyBorder="1" applyAlignment="1" applyProtection="1">
      <alignment horizontal="distributed" vertical="center" shrinkToFit="1"/>
      <protection locked="0"/>
    </xf>
    <xf numFmtId="0" fontId="15" fillId="0" borderId="71" xfId="71" applyFont="1" applyFill="1" applyBorder="1" applyAlignment="1" applyProtection="1">
      <alignment horizontal="center" vertical="center" shrinkToFit="1"/>
      <protection locked="0"/>
    </xf>
    <xf numFmtId="0" fontId="15" fillId="0" borderId="33" xfId="71" applyFont="1" applyFill="1" applyBorder="1" applyAlignment="1" applyProtection="1">
      <alignment vertical="center" shrinkToFit="1"/>
      <protection locked="0"/>
    </xf>
    <xf numFmtId="0" fontId="15" fillId="0" borderId="33" xfId="71" applyFont="1" applyFill="1" applyBorder="1" applyAlignment="1" applyProtection="1">
      <alignment horizontal="distributed" vertical="center" shrinkToFit="1"/>
      <protection locked="0"/>
    </xf>
    <xf numFmtId="0" fontId="10" fillId="0" borderId="66" xfId="71" applyFont="1" applyFill="1" applyBorder="1" applyAlignment="1" applyProtection="1">
      <alignment vertical="center" shrinkToFit="1"/>
      <protection locked="0"/>
    </xf>
    <xf numFmtId="177" fontId="95" fillId="0" borderId="285" xfId="61" applyNumberFormat="1" applyFont="1" applyBorder="1" applyAlignment="1" applyProtection="1">
      <alignment vertical="center" shrinkToFit="1"/>
      <protection locked="0"/>
    </xf>
    <xf numFmtId="177" fontId="95" fillId="0" borderId="16" xfId="61" applyNumberFormat="1" applyFont="1" applyBorder="1" applyAlignment="1" applyProtection="1">
      <alignment vertical="center" shrinkToFit="1"/>
      <protection locked="0"/>
    </xf>
    <xf numFmtId="177" fontId="95" fillId="0" borderId="70" xfId="61" applyNumberFormat="1" applyFont="1" applyBorder="1" applyAlignment="1" applyProtection="1">
      <alignment vertical="center" shrinkToFit="1"/>
      <protection locked="0"/>
    </xf>
    <xf numFmtId="177" fontId="95" fillId="0" borderId="196" xfId="61" applyNumberFormat="1" applyFont="1" applyBorder="1" applyAlignment="1" applyProtection="1">
      <alignment vertical="center" shrinkToFit="1"/>
      <protection locked="0"/>
    </xf>
    <xf numFmtId="177" fontId="95" fillId="0" borderId="157" xfId="61" applyNumberFormat="1" applyFont="1" applyBorder="1" applyAlignment="1" applyProtection="1">
      <alignment vertical="center" shrinkToFit="1"/>
      <protection locked="0"/>
    </xf>
    <xf numFmtId="177" fontId="95" fillId="0" borderId="195" xfId="61" applyNumberFormat="1" applyFont="1" applyBorder="1" applyAlignment="1" applyProtection="1">
      <alignment vertical="center" shrinkToFit="1"/>
      <protection locked="0"/>
    </xf>
    <xf numFmtId="177" fontId="88" fillId="0" borderId="21" xfId="61" applyNumberFormat="1" applyFont="1" applyFill="1" applyBorder="1" applyAlignment="1" applyProtection="1">
      <alignment vertical="center" shrinkToFit="1"/>
      <protection locked="0"/>
    </xf>
    <xf numFmtId="0" fontId="15" fillId="0" borderId="71" xfId="71" applyFont="1" applyFill="1" applyBorder="1" applyAlignment="1">
      <alignment horizontal="center" vertical="center" shrinkToFit="1"/>
      <protection/>
    </xf>
    <xf numFmtId="0" fontId="15" fillId="0" borderId="33" xfId="71" applyFont="1" applyFill="1" applyBorder="1" applyAlignment="1">
      <alignment horizontal="center" vertical="center" shrinkToFit="1"/>
      <protection/>
    </xf>
    <xf numFmtId="0" fontId="15" fillId="0" borderId="66" xfId="71" applyFont="1" applyFill="1" applyBorder="1" applyAlignment="1" applyProtection="1">
      <alignment horizontal="distributed" vertical="center" shrinkToFit="1"/>
      <protection locked="0"/>
    </xf>
    <xf numFmtId="177" fontId="95" fillId="0" borderId="290" xfId="61" applyNumberFormat="1" applyFont="1" applyBorder="1" applyAlignment="1" applyProtection="1">
      <alignment vertical="center" shrinkToFit="1"/>
      <protection locked="0"/>
    </xf>
    <xf numFmtId="177" fontId="95" fillId="0" borderId="21" xfId="61" applyNumberFormat="1" applyFont="1" applyBorder="1" applyAlignment="1" applyProtection="1">
      <alignment vertical="center" shrinkToFit="1"/>
      <protection locked="0"/>
    </xf>
    <xf numFmtId="177" fontId="95" fillId="0" borderId="291" xfId="61" applyNumberFormat="1" applyFont="1" applyBorder="1" applyAlignment="1" applyProtection="1">
      <alignment vertical="center" shrinkToFit="1"/>
      <protection locked="0"/>
    </xf>
    <xf numFmtId="177" fontId="95" fillId="0" borderId="202" xfId="61" applyNumberFormat="1" applyFont="1" applyBorder="1" applyAlignment="1" applyProtection="1">
      <alignment vertical="center" shrinkToFit="1"/>
      <protection locked="0"/>
    </xf>
    <xf numFmtId="177" fontId="95" fillId="0" borderId="292" xfId="61" applyNumberFormat="1" applyFont="1" applyBorder="1" applyAlignment="1" applyProtection="1">
      <alignment vertical="center" shrinkToFit="1"/>
      <protection locked="0"/>
    </xf>
    <xf numFmtId="177" fontId="95" fillId="0" borderId="201" xfId="61" applyNumberFormat="1" applyFont="1" applyBorder="1" applyAlignment="1" applyProtection="1">
      <alignment vertical="center" shrinkToFit="1"/>
      <protection locked="0"/>
    </xf>
    <xf numFmtId="0" fontId="15" fillId="0" borderId="72" xfId="71" applyFont="1" applyFill="1" applyBorder="1" applyAlignment="1" applyProtection="1">
      <alignment horizontal="center" vertical="center" shrinkToFit="1"/>
      <protection locked="0"/>
    </xf>
    <xf numFmtId="0" fontId="15" fillId="0" borderId="64" xfId="71" applyFont="1" applyFill="1" applyBorder="1" applyAlignment="1" applyProtection="1">
      <alignment vertical="center" shrinkToFit="1"/>
      <protection locked="0"/>
    </xf>
    <xf numFmtId="0" fontId="15" fillId="0" borderId="64" xfId="71" applyFont="1" applyFill="1" applyBorder="1" applyAlignment="1" applyProtection="1">
      <alignment horizontal="distributed" vertical="center" shrinkToFit="1"/>
      <protection locked="0"/>
    </xf>
    <xf numFmtId="0" fontId="10" fillId="0" borderId="69" xfId="71" applyFont="1" applyFill="1" applyBorder="1" applyAlignment="1" applyProtection="1">
      <alignment vertical="center" shrinkToFit="1"/>
      <protection locked="0"/>
    </xf>
    <xf numFmtId="177" fontId="88" fillId="0" borderId="16" xfId="61" applyNumberFormat="1" applyFont="1" applyFill="1" applyBorder="1" applyAlignment="1" applyProtection="1">
      <alignment vertical="center" shrinkToFit="1"/>
      <protection locked="0"/>
    </xf>
    <xf numFmtId="0" fontId="15" fillId="0" borderId="72" xfId="71" applyFont="1" applyFill="1" applyBorder="1" applyAlignment="1">
      <alignment horizontal="center" vertical="center" shrinkToFit="1"/>
      <protection/>
    </xf>
    <xf numFmtId="0" fontId="15" fillId="0" borderId="64" xfId="71" applyFont="1" applyFill="1" applyBorder="1" applyAlignment="1">
      <alignment horizontal="center" vertical="center" shrinkToFit="1"/>
      <protection/>
    </xf>
    <xf numFmtId="0" fontId="15" fillId="0" borderId="69" xfId="71" applyFont="1" applyFill="1" applyBorder="1" applyAlignment="1" applyProtection="1">
      <alignment horizontal="distributed" vertical="center" shrinkToFit="1"/>
      <protection locked="0"/>
    </xf>
    <xf numFmtId="0" fontId="15" fillId="0" borderId="99" xfId="71" applyFont="1" applyFill="1" applyBorder="1" applyAlignment="1" applyProtection="1">
      <alignment horizontal="center" vertical="center" shrinkToFit="1"/>
      <protection locked="0"/>
    </xf>
    <xf numFmtId="0" fontId="15" fillId="0" borderId="92" xfId="71" applyFont="1" applyFill="1" applyBorder="1" applyAlignment="1" applyProtection="1">
      <alignment vertical="center" shrinkToFit="1"/>
      <protection locked="0"/>
    </xf>
    <xf numFmtId="0" fontId="15" fillId="0" borderId="92" xfId="71" applyFont="1" applyFill="1" applyBorder="1" applyAlignment="1" applyProtection="1">
      <alignment horizontal="distributed" vertical="center" shrinkToFit="1"/>
      <protection locked="0"/>
    </xf>
    <xf numFmtId="0" fontId="10" fillId="0" borderId="100" xfId="71" applyFont="1" applyFill="1" applyBorder="1" applyAlignment="1" applyProtection="1">
      <alignment vertical="center" shrinkToFit="1"/>
      <protection locked="0"/>
    </xf>
    <xf numFmtId="0" fontId="15" fillId="0" borderId="100" xfId="71" applyFont="1" applyFill="1" applyBorder="1" applyAlignment="1" applyProtection="1">
      <alignment horizontal="distributed" vertical="center" shrinkToFit="1"/>
      <protection locked="0"/>
    </xf>
    <xf numFmtId="0" fontId="15" fillId="0" borderId="99" xfId="71" applyFont="1" applyFill="1" applyBorder="1" applyAlignment="1">
      <alignment horizontal="center" vertical="center" shrinkToFit="1"/>
      <protection/>
    </xf>
    <xf numFmtId="0" fontId="15" fillId="0" borderId="92" xfId="71" applyFont="1" applyFill="1" applyBorder="1" applyAlignment="1">
      <alignment horizontal="center" vertical="center" shrinkToFit="1"/>
      <protection/>
    </xf>
    <xf numFmtId="177" fontId="95" fillId="0" borderId="195" xfId="61" applyNumberFormat="1" applyFont="1" applyFill="1" applyBorder="1" applyAlignment="1" applyProtection="1">
      <alignment vertical="center" shrinkToFit="1"/>
      <protection locked="0"/>
    </xf>
    <xf numFmtId="0" fontId="15" fillId="0" borderId="73" xfId="71" applyFont="1" applyFill="1" applyBorder="1" applyAlignment="1" applyProtection="1">
      <alignment horizontal="center" vertical="center" shrinkToFit="1"/>
      <protection locked="0"/>
    </xf>
    <xf numFmtId="177" fontId="88" fillId="0" borderId="37" xfId="61" applyNumberFormat="1" applyFont="1" applyFill="1" applyBorder="1" applyAlignment="1" applyProtection="1">
      <alignment vertical="center" shrinkToFit="1"/>
      <protection locked="0"/>
    </xf>
    <xf numFmtId="0" fontId="15" fillId="0" borderId="96" xfId="71" applyFont="1" applyFill="1" applyBorder="1" applyAlignment="1">
      <alignment horizontal="center" vertical="center" shrinkToFit="1"/>
      <protection/>
    </xf>
    <xf numFmtId="0" fontId="15" fillId="0" borderId="97" xfId="71" applyFont="1" applyFill="1" applyBorder="1" applyAlignment="1">
      <alignment horizontal="center" vertical="center" shrinkToFit="1"/>
      <protection/>
    </xf>
    <xf numFmtId="0" fontId="15" fillId="0" borderId="97" xfId="71" applyFont="1" applyFill="1" applyBorder="1" applyAlignment="1" applyProtection="1">
      <alignment horizontal="distributed" vertical="center" shrinkToFit="1"/>
      <protection locked="0"/>
    </xf>
    <xf numFmtId="0" fontId="15" fillId="0" borderId="98" xfId="71" applyFont="1" applyFill="1" applyBorder="1" applyAlignment="1" applyProtection="1">
      <alignment horizontal="distributed" vertical="center" shrinkToFit="1"/>
      <protection locked="0"/>
    </xf>
    <xf numFmtId="177" fontId="88" fillId="0" borderId="201" xfId="71" applyNumberFormat="1" applyFont="1" applyFill="1" applyBorder="1" applyAlignment="1" applyProtection="1">
      <alignment horizontal="right" vertical="center" shrinkToFit="1"/>
      <protection locked="0"/>
    </xf>
    <xf numFmtId="177" fontId="88" fillId="0" borderId="21" xfId="71" applyNumberFormat="1" applyFont="1" applyFill="1" applyBorder="1" applyAlignment="1" applyProtection="1">
      <alignment horizontal="right" vertical="center" shrinkToFit="1"/>
      <protection locked="0"/>
    </xf>
    <xf numFmtId="177" fontId="88" fillId="0" borderId="202" xfId="71" applyNumberFormat="1" applyFont="1" applyFill="1" applyBorder="1" applyAlignment="1" applyProtection="1">
      <alignment horizontal="right" vertical="center" shrinkToFit="1"/>
      <protection locked="0"/>
    </xf>
    <xf numFmtId="177" fontId="88" fillId="0" borderId="14" xfId="71" applyNumberFormat="1" applyFont="1" applyFill="1" applyBorder="1" applyAlignment="1" applyProtection="1">
      <alignment horizontal="right" vertical="center" shrinkToFit="1"/>
      <protection locked="0"/>
    </xf>
    <xf numFmtId="177" fontId="88" fillId="0" borderId="293" xfId="71" applyNumberFormat="1" applyFont="1" applyFill="1" applyBorder="1" applyAlignment="1" applyProtection="1">
      <alignment horizontal="right" vertical="center" shrinkToFit="1"/>
      <protection locked="0"/>
    </xf>
    <xf numFmtId="177" fontId="88" fillId="0" borderId="294" xfId="71" applyNumberFormat="1" applyFont="1" applyFill="1" applyBorder="1" applyAlignment="1" applyProtection="1">
      <alignment horizontal="right" vertical="center" shrinkToFit="1"/>
      <protection locked="0"/>
    </xf>
    <xf numFmtId="177" fontId="88" fillId="0" borderId="295" xfId="71" applyNumberFormat="1" applyFont="1" applyFill="1" applyBorder="1" applyAlignment="1" applyProtection="1">
      <alignment horizontal="right" vertical="center" shrinkToFit="1"/>
      <protection locked="0"/>
    </xf>
    <xf numFmtId="177" fontId="88" fillId="0" borderId="291" xfId="71" applyNumberFormat="1" applyFont="1" applyFill="1" applyBorder="1" applyAlignment="1" applyProtection="1">
      <alignment horizontal="right" vertical="center" shrinkToFit="1"/>
      <protection locked="0"/>
    </xf>
    <xf numFmtId="0" fontId="27" fillId="0" borderId="296" xfId="61" applyFont="1" applyBorder="1" applyAlignment="1">
      <alignment horizontal="center" vertical="center" shrinkToFit="1"/>
      <protection/>
    </xf>
    <xf numFmtId="177" fontId="88" fillId="0" borderId="290" xfId="71" applyNumberFormat="1" applyFont="1" applyFill="1" applyBorder="1" applyAlignment="1" applyProtection="1">
      <alignment horizontal="right" vertical="center" shrinkToFit="1"/>
      <protection locked="0"/>
    </xf>
    <xf numFmtId="177" fontId="88" fillId="0" borderId="22" xfId="71" applyNumberFormat="1" applyFont="1" applyFill="1" applyBorder="1" applyAlignment="1" applyProtection="1">
      <alignment horizontal="right" vertical="center" shrinkToFit="1"/>
      <protection locked="0"/>
    </xf>
    <xf numFmtId="177" fontId="88" fillId="0" borderId="285" xfId="71" applyNumberFormat="1" applyFont="1" applyFill="1" applyBorder="1" applyAlignment="1" applyProtection="1">
      <alignment horizontal="right" vertical="center" shrinkToFit="1"/>
      <protection locked="0"/>
    </xf>
    <xf numFmtId="177" fontId="88" fillId="0" borderId="16" xfId="71" applyNumberFormat="1" applyFont="1" applyFill="1" applyBorder="1" applyAlignment="1" applyProtection="1">
      <alignment horizontal="right" vertical="center" shrinkToFit="1"/>
      <protection locked="0"/>
    </xf>
    <xf numFmtId="177" fontId="88" fillId="0" borderId="70" xfId="71" applyNumberFormat="1" applyFont="1" applyFill="1" applyBorder="1" applyAlignment="1" applyProtection="1">
      <alignment horizontal="right" vertical="center" shrinkToFit="1"/>
      <protection locked="0"/>
    </xf>
    <xf numFmtId="177" fontId="88" fillId="0" borderId="196" xfId="71" applyNumberFormat="1" applyFont="1" applyFill="1" applyBorder="1" applyAlignment="1" applyProtection="1">
      <alignment horizontal="right" vertical="center" shrinkToFit="1"/>
      <protection locked="0"/>
    </xf>
    <xf numFmtId="177" fontId="88" fillId="0" borderId="157" xfId="71" applyNumberFormat="1" applyFont="1" applyFill="1" applyBorder="1" applyAlignment="1" applyProtection="1">
      <alignment horizontal="right" vertical="center" shrinkToFit="1"/>
      <protection locked="0"/>
    </xf>
    <xf numFmtId="177" fontId="88" fillId="0" borderId="195" xfId="71" applyNumberFormat="1" applyFont="1" applyFill="1" applyBorder="1" applyAlignment="1" applyProtection="1">
      <alignment horizontal="right" vertical="center" shrinkToFit="1"/>
      <protection locked="0"/>
    </xf>
    <xf numFmtId="177" fontId="88" fillId="0" borderId="164" xfId="71" applyNumberFormat="1" applyFont="1" applyFill="1" applyBorder="1" applyAlignment="1" applyProtection="1">
      <alignment horizontal="right" vertical="center" shrinkToFit="1"/>
      <protection locked="0"/>
    </xf>
    <xf numFmtId="177" fontId="88" fillId="0" borderId="297" xfId="71" applyNumberFormat="1" applyFont="1" applyFill="1" applyBorder="1" applyAlignment="1" applyProtection="1">
      <alignment horizontal="right" vertical="center" shrinkToFit="1"/>
      <protection locked="0"/>
    </xf>
    <xf numFmtId="177" fontId="88" fillId="0" borderId="0" xfId="71" applyNumberFormat="1" applyFont="1" applyFill="1" applyBorder="1" applyAlignment="1" applyProtection="1">
      <alignment horizontal="right" vertical="center" shrinkToFit="1"/>
      <protection locked="0"/>
    </xf>
    <xf numFmtId="3" fontId="27" fillId="0" borderId="64" xfId="71" applyNumberFormat="1" applyFont="1" applyFill="1" applyBorder="1" applyAlignment="1" applyProtection="1">
      <alignment horizontal="distributed" vertical="center" shrinkToFit="1"/>
      <protection locked="0"/>
    </xf>
    <xf numFmtId="3" fontId="27" fillId="0" borderId="69" xfId="71" applyNumberFormat="1" applyFont="1" applyFill="1" applyBorder="1" applyAlignment="1" applyProtection="1">
      <alignment horizontal="center" vertical="center" shrinkToFit="1"/>
      <protection locked="0"/>
    </xf>
    <xf numFmtId="177" fontId="88" fillId="0" borderId="115" xfId="71" applyNumberFormat="1" applyFont="1" applyFill="1" applyBorder="1" applyAlignment="1" applyProtection="1">
      <alignment horizontal="right" vertical="center" shrinkToFit="1"/>
      <protection locked="0"/>
    </xf>
    <xf numFmtId="177" fontId="88" fillId="0" borderId="40" xfId="71" applyNumberFormat="1" applyFont="1" applyFill="1" applyBorder="1" applyAlignment="1" applyProtection="1">
      <alignment horizontal="right" vertical="center" shrinkToFit="1"/>
      <protection locked="0"/>
    </xf>
    <xf numFmtId="177" fontId="88" fillId="0" borderId="41" xfId="71" applyNumberFormat="1" applyFont="1" applyFill="1" applyBorder="1" applyAlignment="1" applyProtection="1">
      <alignment horizontal="right" vertical="center" shrinkToFit="1"/>
      <protection locked="0"/>
    </xf>
    <xf numFmtId="177" fontId="88" fillId="0" borderId="38" xfId="71" applyNumberFormat="1" applyFont="1" applyFill="1" applyBorder="1" applyAlignment="1" applyProtection="1">
      <alignment horizontal="right" vertical="center" shrinkToFit="1"/>
      <protection locked="0"/>
    </xf>
    <xf numFmtId="177" fontId="88" fillId="0" borderId="145" xfId="71" applyNumberFormat="1" applyFont="1" applyFill="1" applyBorder="1" applyAlignment="1" applyProtection="1">
      <alignment horizontal="right" vertical="center" shrinkToFit="1"/>
      <protection locked="0"/>
    </xf>
    <xf numFmtId="177" fontId="88" fillId="0" borderId="298" xfId="71" applyNumberFormat="1" applyFont="1" applyFill="1" applyBorder="1" applyAlignment="1" applyProtection="1">
      <alignment horizontal="right" vertical="center" shrinkToFit="1"/>
      <protection locked="0"/>
    </xf>
    <xf numFmtId="177" fontId="88" fillId="0" borderId="118" xfId="71" applyNumberFormat="1" applyFont="1" applyFill="1" applyBorder="1" applyAlignment="1" applyProtection="1">
      <alignment horizontal="right" vertical="center" shrinkToFit="1"/>
      <protection locked="0"/>
    </xf>
    <xf numFmtId="177" fontId="88" fillId="0" borderId="108" xfId="71" applyNumberFormat="1" applyFont="1" applyFill="1" applyBorder="1" applyAlignment="1" applyProtection="1">
      <alignment horizontal="right" vertical="center" shrinkToFit="1"/>
      <protection locked="0"/>
    </xf>
    <xf numFmtId="177" fontId="88" fillId="0" borderId="52" xfId="71" applyNumberFormat="1" applyFont="1" applyFill="1" applyBorder="1" applyAlignment="1" applyProtection="1">
      <alignment horizontal="right" vertical="center" shrinkToFit="1"/>
      <protection locked="0"/>
    </xf>
    <xf numFmtId="177" fontId="88" fillId="0" borderId="116" xfId="71" applyNumberFormat="1" applyFont="1" applyFill="1" applyBorder="1" applyAlignment="1" applyProtection="1">
      <alignment horizontal="right" vertical="center" shrinkToFit="1"/>
      <protection locked="0"/>
    </xf>
    <xf numFmtId="177" fontId="88" fillId="0" borderId="117" xfId="71" applyNumberFormat="1" applyFont="1" applyFill="1" applyBorder="1" applyAlignment="1" applyProtection="1">
      <alignment horizontal="right" vertical="center" shrinkToFit="1"/>
      <protection locked="0"/>
    </xf>
    <xf numFmtId="0" fontId="27" fillId="0" borderId="109" xfId="61" applyFont="1" applyBorder="1" applyAlignment="1">
      <alignment horizontal="center" vertical="center" shrinkToFit="1"/>
      <protection/>
    </xf>
    <xf numFmtId="177" fontId="15" fillId="0" borderId="0" xfId="71" applyNumberFormat="1" applyFont="1" applyFill="1" applyBorder="1" applyAlignment="1" applyProtection="1">
      <alignment horizontal="right" vertical="center" shrinkToFit="1"/>
      <protection locked="0"/>
    </xf>
    <xf numFmtId="0" fontId="17" fillId="0" borderId="0" xfId="71" applyFont="1" applyAlignment="1">
      <alignment vertical="center" shrinkToFit="1"/>
      <protection/>
    </xf>
    <xf numFmtId="0" fontId="17" fillId="0" borderId="0" xfId="71" applyNumberFormat="1" applyFont="1" applyAlignment="1">
      <alignment vertical="center" shrinkToFit="1"/>
      <protection/>
    </xf>
    <xf numFmtId="177" fontId="17" fillId="0" borderId="0" xfId="71" applyNumberFormat="1" applyFont="1" applyAlignment="1">
      <alignment vertical="center" shrinkToFit="1"/>
      <protection/>
    </xf>
    <xf numFmtId="0" fontId="14" fillId="0" borderId="0" xfId="61" applyFont="1" applyAlignment="1">
      <alignment horizontal="right"/>
      <protection/>
    </xf>
    <xf numFmtId="0" fontId="14" fillId="0" borderId="0" xfId="61" applyFont="1" applyAlignment="1">
      <alignment/>
      <protection/>
    </xf>
    <xf numFmtId="0" fontId="30" fillId="0" borderId="0" xfId="61" applyFont="1" applyAlignment="1" applyProtection="1">
      <alignment horizontal="left"/>
      <protection/>
    </xf>
    <xf numFmtId="0" fontId="10" fillId="0" borderId="0" xfId="61" applyFont="1">
      <alignment/>
      <protection/>
    </xf>
    <xf numFmtId="0" fontId="10" fillId="0" borderId="0" xfId="61" applyFont="1" applyProtection="1">
      <alignment/>
      <protection/>
    </xf>
    <xf numFmtId="0" fontId="10" fillId="0" borderId="0" xfId="61" applyFont="1" applyBorder="1" applyProtection="1">
      <alignment/>
      <protection/>
    </xf>
    <xf numFmtId="0" fontId="5" fillId="0" borderId="19" xfId="61" applyFont="1" applyBorder="1" applyAlignment="1">
      <alignment/>
      <protection/>
    </xf>
    <xf numFmtId="0" fontId="88" fillId="0" borderId="19" xfId="61" applyFont="1" applyBorder="1" applyAlignment="1" applyProtection="1">
      <alignment horizontal="right"/>
      <protection/>
    </xf>
    <xf numFmtId="0" fontId="15" fillId="0" borderId="29" xfId="61" applyFont="1" applyBorder="1" applyAlignment="1" applyProtection="1">
      <alignment vertical="center"/>
      <protection/>
    </xf>
    <xf numFmtId="0" fontId="15" fillId="0" borderId="13" xfId="61" applyFont="1" applyBorder="1" applyAlignment="1" applyProtection="1">
      <alignment vertical="center"/>
      <protection/>
    </xf>
    <xf numFmtId="0" fontId="15" fillId="0" borderId="13" xfId="61" applyFont="1" applyBorder="1" applyAlignment="1" applyProtection="1">
      <alignment horizontal="right" vertical="center"/>
      <protection/>
    </xf>
    <xf numFmtId="0" fontId="15" fillId="0" borderId="20" xfId="61" applyFont="1" applyBorder="1" applyAlignment="1" applyProtection="1">
      <alignment vertical="center"/>
      <protection/>
    </xf>
    <xf numFmtId="0" fontId="15" fillId="0" borderId="51" xfId="61" applyFont="1" applyBorder="1" applyAlignment="1" applyProtection="1">
      <alignment vertical="center"/>
      <protection/>
    </xf>
    <xf numFmtId="0" fontId="15" fillId="0" borderId="0" xfId="61" applyFont="1" applyBorder="1" applyAlignment="1" applyProtection="1">
      <alignment vertical="center"/>
      <protection/>
    </xf>
    <xf numFmtId="0" fontId="15" fillId="0" borderId="22" xfId="61" applyFont="1" applyBorder="1" applyAlignment="1" applyProtection="1">
      <alignment vertical="center"/>
      <protection/>
    </xf>
    <xf numFmtId="0" fontId="15" fillId="0" borderId="131" xfId="61" applyFont="1" applyBorder="1" applyAlignment="1" applyProtection="1">
      <alignment horizontal="center" vertical="center"/>
      <protection/>
    </xf>
    <xf numFmtId="0" fontId="15" fillId="0" borderId="12" xfId="61" applyFont="1" applyBorder="1" applyAlignment="1" applyProtection="1">
      <alignment horizontal="center" vertical="center"/>
      <protection/>
    </xf>
    <xf numFmtId="0" fontId="15" fillId="0" borderId="26" xfId="61" applyFont="1" applyBorder="1" applyAlignment="1" applyProtection="1">
      <alignment horizontal="center" vertical="center"/>
      <protection/>
    </xf>
    <xf numFmtId="0" fontId="17" fillId="0" borderId="12" xfId="61" applyFont="1" applyBorder="1" applyAlignment="1">
      <alignment horizontal="center" vertical="center"/>
      <protection/>
    </xf>
    <xf numFmtId="0" fontId="17" fillId="0" borderId="26" xfId="61" applyFont="1" applyBorder="1" applyAlignment="1">
      <alignment horizontal="center" vertical="center"/>
      <protection/>
    </xf>
    <xf numFmtId="0" fontId="4" fillId="0" borderId="13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131" xfId="61" applyFont="1" applyBorder="1" applyAlignment="1" applyProtection="1">
      <alignment horizontal="center" vertical="center"/>
      <protection/>
    </xf>
    <xf numFmtId="0" fontId="4" fillId="0" borderId="12" xfId="61" applyFont="1" applyBorder="1" applyAlignment="1" applyProtection="1">
      <alignment horizontal="center" vertical="center"/>
      <protection/>
    </xf>
    <xf numFmtId="0" fontId="4" fillId="0" borderId="26" xfId="61" applyFont="1" applyBorder="1" applyAlignment="1" applyProtection="1">
      <alignment horizontal="center" vertical="center"/>
      <protection/>
    </xf>
    <xf numFmtId="0" fontId="4" fillId="0" borderId="18" xfId="61" applyFont="1" applyBorder="1" applyAlignment="1">
      <alignment horizontal="center" vertical="center"/>
      <protection/>
    </xf>
    <xf numFmtId="0" fontId="15" fillId="0" borderId="299" xfId="61" applyFont="1" applyBorder="1" applyAlignment="1" applyProtection="1">
      <alignment horizontal="center" vertical="distributed" textRotation="255"/>
      <protection/>
    </xf>
    <xf numFmtId="0" fontId="15" fillId="0" borderId="300" xfId="61" applyFont="1" applyBorder="1" applyAlignment="1" applyProtection="1">
      <alignment horizontal="center" vertical="distributed" textRotation="255"/>
      <protection/>
    </xf>
    <xf numFmtId="0" fontId="27" fillId="0" borderId="300" xfId="61" applyFont="1" applyBorder="1" applyAlignment="1" applyProtection="1">
      <alignment horizontal="center" vertical="distributed" textRotation="255" wrapText="1"/>
      <protection/>
    </xf>
    <xf numFmtId="0" fontId="15" fillId="0" borderId="23" xfId="61" applyFont="1" applyBorder="1" applyAlignment="1" applyProtection="1">
      <alignment horizontal="center" vertical="distributed" textRotation="255"/>
      <protection/>
    </xf>
    <xf numFmtId="0" fontId="15" fillId="0" borderId="301" xfId="61" applyFont="1" applyBorder="1" applyAlignment="1" applyProtection="1">
      <alignment horizontal="center" vertical="distributed" textRotation="255"/>
      <protection/>
    </xf>
    <xf numFmtId="0" fontId="15" fillId="0" borderId="302" xfId="61" applyFont="1" applyBorder="1" applyAlignment="1" applyProtection="1">
      <alignment horizontal="center" vertical="distributed" textRotation="255"/>
      <protection/>
    </xf>
    <xf numFmtId="0" fontId="15" fillId="0" borderId="303" xfId="61" applyFont="1" applyBorder="1" applyAlignment="1" applyProtection="1">
      <alignment vertical="distributed" textRotation="255"/>
      <protection/>
    </xf>
    <xf numFmtId="0" fontId="15" fillId="0" borderId="22" xfId="61" applyFont="1" applyBorder="1" applyAlignment="1" applyProtection="1">
      <alignment horizontal="center" vertical="distributed" textRotation="255"/>
      <protection/>
    </xf>
    <xf numFmtId="0" fontId="27" fillId="0" borderId="203" xfId="61" applyFont="1" applyBorder="1" applyAlignment="1" applyProtection="1">
      <alignment horizontal="center" vertical="distributed" textRotation="255" wrapText="1"/>
      <protection/>
    </xf>
    <xf numFmtId="0" fontId="15" fillId="0" borderId="51" xfId="61" applyFont="1" applyBorder="1" applyAlignment="1" applyProtection="1">
      <alignment horizontal="center" vertical="distributed" textRotation="255"/>
      <protection/>
    </xf>
    <xf numFmtId="0" fontId="15" fillId="0" borderId="303" xfId="61" applyFont="1" applyBorder="1" applyAlignment="1" applyProtection="1">
      <alignment horizontal="center" vertical="distributed" textRotation="255"/>
      <protection/>
    </xf>
    <xf numFmtId="0" fontId="15" fillId="0" borderId="300" xfId="61" applyFont="1" applyBorder="1" applyAlignment="1" applyProtection="1">
      <alignment horizontal="center" vertical="distributed" textRotation="255" wrapText="1"/>
      <protection/>
    </xf>
    <xf numFmtId="0" fontId="15" fillId="0" borderId="203" xfId="61" applyFont="1" applyBorder="1" applyAlignment="1" applyProtection="1">
      <alignment horizontal="center" vertical="distributed" textRotation="255"/>
      <protection/>
    </xf>
    <xf numFmtId="0" fontId="15" fillId="0" borderId="123" xfId="61" applyFont="1" applyBorder="1" applyAlignment="1" applyProtection="1">
      <alignment horizontal="left" vertical="top" wrapText="1"/>
      <protection/>
    </xf>
    <xf numFmtId="0" fontId="15" fillId="0" borderId="19" xfId="61" applyFont="1" applyBorder="1" applyAlignment="1" applyProtection="1">
      <alignment horizontal="left" vertical="top"/>
      <protection/>
    </xf>
    <xf numFmtId="0" fontId="15" fillId="0" borderId="109" xfId="61" applyFont="1" applyBorder="1" applyAlignment="1" applyProtection="1">
      <alignment vertical="center"/>
      <protection/>
    </xf>
    <xf numFmtId="0" fontId="15" fillId="0" borderId="118" xfId="61" applyFont="1" applyBorder="1" applyAlignment="1" applyProtection="1">
      <alignment horizontal="center" vertical="distributed" textRotation="255"/>
      <protection/>
    </xf>
    <xf numFmtId="0" fontId="15" fillId="0" borderId="108" xfId="61" applyFont="1" applyBorder="1" applyAlignment="1" applyProtection="1">
      <alignment horizontal="center" vertical="distributed" textRotation="255"/>
      <protection/>
    </xf>
    <xf numFmtId="0" fontId="27" fillId="0" borderId="108" xfId="61" applyFont="1" applyBorder="1" applyAlignment="1" applyProtection="1">
      <alignment horizontal="center" vertical="distributed" textRotation="255" wrapText="1"/>
      <protection/>
    </xf>
    <xf numFmtId="0" fontId="15" fillId="0" borderId="52" xfId="61" applyFont="1" applyBorder="1" applyAlignment="1" applyProtection="1">
      <alignment horizontal="center" vertical="distributed" textRotation="255"/>
      <protection/>
    </xf>
    <xf numFmtId="0" fontId="15" fillId="0" borderId="108" xfId="61" applyFont="1" applyBorder="1" applyAlignment="1" applyProtection="1">
      <alignment vertical="distributed" textRotation="255"/>
      <protection/>
    </xf>
    <xf numFmtId="0" fontId="27" fillId="0" borderId="52" xfId="61" applyFont="1" applyBorder="1" applyAlignment="1" applyProtection="1">
      <alignment horizontal="center" vertical="distributed" textRotation="255" wrapText="1"/>
      <protection/>
    </xf>
    <xf numFmtId="0" fontId="15" fillId="0" borderId="108" xfId="61" applyFont="1" applyBorder="1" applyAlignment="1" applyProtection="1">
      <alignment horizontal="center" vertical="distributed" textRotation="255" wrapText="1"/>
      <protection/>
    </xf>
    <xf numFmtId="0" fontId="15" fillId="0" borderId="117" xfId="61" applyFont="1" applyBorder="1" applyAlignment="1" applyProtection="1">
      <alignment horizontal="center" vertical="distributed" textRotation="255"/>
      <protection/>
    </xf>
    <xf numFmtId="178" fontId="89" fillId="0" borderId="304" xfId="61" applyNumberFormat="1" applyFont="1" applyBorder="1" applyAlignment="1" applyProtection="1">
      <alignment horizontal="right" vertical="center"/>
      <protection/>
    </xf>
    <xf numFmtId="178" fontId="89" fillId="0" borderId="305" xfId="61" applyNumberFormat="1" applyFont="1" applyBorder="1" applyAlignment="1" applyProtection="1">
      <alignment horizontal="right" vertical="center"/>
      <protection/>
    </xf>
    <xf numFmtId="178" fontId="89" fillId="0" borderId="306" xfId="61" applyNumberFormat="1" applyFont="1" applyBorder="1" applyAlignment="1" applyProtection="1">
      <alignment horizontal="right" vertical="center"/>
      <protection/>
    </xf>
    <xf numFmtId="178" fontId="89" fillId="0" borderId="307" xfId="61" applyNumberFormat="1" applyFont="1" applyBorder="1" applyAlignment="1" applyProtection="1">
      <alignment horizontal="right" vertical="center"/>
      <protection/>
    </xf>
    <xf numFmtId="178" fontId="89" fillId="0" borderId="308" xfId="61" applyNumberFormat="1" applyFont="1" applyBorder="1" applyAlignment="1" applyProtection="1">
      <alignment horizontal="right" vertical="center"/>
      <protection/>
    </xf>
    <xf numFmtId="178" fontId="89" fillId="0" borderId="45" xfId="61" applyNumberFormat="1" applyFont="1" applyBorder="1" applyAlignment="1" applyProtection="1">
      <alignment horizontal="right" vertical="center"/>
      <protection/>
    </xf>
    <xf numFmtId="178" fontId="89" fillId="0" borderId="46" xfId="61" applyNumberFormat="1" applyFont="1" applyBorder="1" applyAlignment="1" applyProtection="1">
      <alignment horizontal="right" vertical="center"/>
      <protection/>
    </xf>
    <xf numFmtId="177" fontId="89" fillId="0" borderId="231" xfId="61" applyNumberFormat="1" applyFont="1" applyBorder="1" applyAlignment="1" applyProtection="1">
      <alignment horizontal="right" vertical="center" shrinkToFit="1"/>
      <protection/>
    </xf>
    <xf numFmtId="177" fontId="89" fillId="0" borderId="45" xfId="61" applyNumberFormat="1" applyFont="1" applyBorder="1" applyAlignment="1" applyProtection="1">
      <alignment horizontal="right" vertical="center" shrinkToFit="1"/>
      <protection/>
    </xf>
    <xf numFmtId="177" fontId="89" fillId="0" borderId="44" xfId="61" applyNumberFormat="1" applyFont="1" applyBorder="1" applyAlignment="1" applyProtection="1">
      <alignment horizontal="right" vertical="center" shrinkToFit="1"/>
      <protection/>
    </xf>
    <xf numFmtId="177" fontId="89" fillId="0" borderId="46" xfId="61" applyNumberFormat="1" applyFont="1" applyBorder="1" applyAlignment="1" applyProtection="1">
      <alignment horizontal="right" vertical="center" shrinkToFit="1"/>
      <protection/>
    </xf>
    <xf numFmtId="177" fontId="89" fillId="0" borderId="286" xfId="61" applyNumberFormat="1" applyFont="1" applyBorder="1" applyAlignment="1" applyProtection="1">
      <alignment horizontal="right" vertical="center" shrinkToFit="1"/>
      <protection/>
    </xf>
    <xf numFmtId="177" fontId="89" fillId="0" borderId="247" xfId="61" applyNumberFormat="1" applyFont="1" applyBorder="1" applyAlignment="1" applyProtection="1">
      <alignment horizontal="right" vertical="center" shrinkToFit="1"/>
      <protection/>
    </xf>
    <xf numFmtId="177" fontId="89" fillId="0" borderId="304" xfId="61" applyNumberFormat="1" applyFont="1" applyBorder="1" applyAlignment="1" applyProtection="1">
      <alignment horizontal="right" vertical="center" shrinkToFit="1"/>
      <protection/>
    </xf>
    <xf numFmtId="177" fontId="89" fillId="0" borderId="309" xfId="61" applyNumberFormat="1" applyFont="1" applyBorder="1" applyAlignment="1" applyProtection="1">
      <alignment horizontal="right" vertical="center" shrinkToFit="1"/>
      <protection/>
    </xf>
    <xf numFmtId="177" fontId="89" fillId="0" borderId="305" xfId="61" applyNumberFormat="1" applyFont="1" applyBorder="1" applyAlignment="1" applyProtection="1">
      <alignment horizontal="right" vertical="center" shrinkToFit="1"/>
      <protection/>
    </xf>
    <xf numFmtId="177" fontId="89" fillId="0" borderId="306" xfId="61" applyNumberFormat="1" applyFont="1" applyBorder="1" applyAlignment="1" applyProtection="1">
      <alignment horizontal="right" vertical="center" shrinkToFit="1"/>
      <protection/>
    </xf>
    <xf numFmtId="0" fontId="10" fillId="0" borderId="0" xfId="61" applyFont="1" applyBorder="1">
      <alignment/>
      <protection/>
    </xf>
    <xf numFmtId="0" fontId="10" fillId="0" borderId="310" xfId="61" applyFont="1" applyBorder="1" applyAlignment="1" applyProtection="1">
      <alignment horizontal="center" vertical="center" shrinkToFit="1"/>
      <protection/>
    </xf>
    <xf numFmtId="0" fontId="10" fillId="0" borderId="167" xfId="61" applyFont="1" applyBorder="1" applyAlignment="1" applyProtection="1">
      <alignment vertical="center"/>
      <protection/>
    </xf>
    <xf numFmtId="0" fontId="15" fillId="0" borderId="167" xfId="61" applyFont="1" applyBorder="1" applyAlignment="1" applyProtection="1">
      <alignment horizontal="distributed" vertical="center"/>
      <protection/>
    </xf>
    <xf numFmtId="0" fontId="10" fillId="0" borderId="169" xfId="61" applyFont="1" applyBorder="1" applyAlignment="1" applyProtection="1">
      <alignment horizontal="center" vertical="center"/>
      <protection/>
    </xf>
    <xf numFmtId="176" fontId="89" fillId="0" borderId="166" xfId="61" applyNumberFormat="1" applyFont="1" applyBorder="1" applyAlignment="1">
      <alignment vertical="center"/>
      <protection/>
    </xf>
    <xf numFmtId="176" fontId="89" fillId="0" borderId="168" xfId="61" applyNumberFormat="1" applyFont="1" applyBorder="1" applyAlignment="1">
      <alignment vertical="center"/>
      <protection/>
    </xf>
    <xf numFmtId="176" fontId="89" fillId="0" borderId="311" xfId="61" applyNumberFormat="1" applyFont="1" applyBorder="1" applyAlignment="1">
      <alignment vertical="center"/>
      <protection/>
    </xf>
    <xf numFmtId="176" fontId="89" fillId="0" borderId="312" xfId="61" applyNumberFormat="1" applyFont="1" applyBorder="1" applyAlignment="1">
      <alignment vertical="center"/>
      <protection/>
    </xf>
    <xf numFmtId="176" fontId="89" fillId="0" borderId="313" xfId="61" applyNumberFormat="1" applyFont="1" applyBorder="1" applyAlignment="1">
      <alignment vertical="center"/>
      <protection/>
    </xf>
    <xf numFmtId="176" fontId="89" fillId="0" borderId="314" xfId="61" applyNumberFormat="1" applyFont="1" applyBorder="1" applyAlignment="1">
      <alignment vertical="center"/>
      <protection/>
    </xf>
    <xf numFmtId="0" fontId="10" fillId="0" borderId="315" xfId="61" applyFont="1" applyBorder="1" applyAlignment="1" applyProtection="1">
      <alignment horizontal="center" vertical="center" shrinkToFit="1"/>
      <protection/>
    </xf>
    <xf numFmtId="0" fontId="10" fillId="0" borderId="172" xfId="61" applyFont="1" applyBorder="1" applyAlignment="1" applyProtection="1">
      <alignment vertical="center"/>
      <protection/>
    </xf>
    <xf numFmtId="0" fontId="15" fillId="0" borderId="172" xfId="61" applyFont="1" applyBorder="1" applyAlignment="1" applyProtection="1">
      <alignment horizontal="distributed" vertical="center"/>
      <protection/>
    </xf>
    <xf numFmtId="0" fontId="10" fillId="0" borderId="174" xfId="61" applyFont="1" applyBorder="1" applyAlignment="1" applyProtection="1">
      <alignment horizontal="center" vertical="center"/>
      <protection/>
    </xf>
    <xf numFmtId="176" fontId="89" fillId="0" borderId="171" xfId="61" applyNumberFormat="1" applyFont="1" applyBorder="1" applyAlignment="1">
      <alignment vertical="center"/>
      <protection/>
    </xf>
    <xf numFmtId="176" fontId="89" fillId="0" borderId="173" xfId="61" applyNumberFormat="1" applyFont="1" applyBorder="1" applyAlignment="1">
      <alignment vertical="center"/>
      <protection/>
    </xf>
    <xf numFmtId="176" fontId="89" fillId="0" borderId="316" xfId="61" applyNumberFormat="1" applyFont="1" applyBorder="1" applyAlignment="1">
      <alignment vertical="center"/>
      <protection/>
    </xf>
    <xf numFmtId="176" fontId="89" fillId="0" borderId="317" xfId="61" applyNumberFormat="1" applyFont="1" applyBorder="1" applyAlignment="1">
      <alignment vertical="center"/>
      <protection/>
    </xf>
    <xf numFmtId="176" fontId="89" fillId="0" borderId="318" xfId="61" applyNumberFormat="1" applyFont="1" applyBorder="1" applyAlignment="1">
      <alignment vertical="center"/>
      <protection/>
    </xf>
    <xf numFmtId="176" fontId="89" fillId="0" borderId="319" xfId="61" applyNumberFormat="1" applyFont="1" applyBorder="1" applyAlignment="1">
      <alignment vertical="center"/>
      <protection/>
    </xf>
    <xf numFmtId="0" fontId="10" fillId="0" borderId="320" xfId="61" applyFont="1" applyBorder="1" applyAlignment="1" applyProtection="1">
      <alignment horizontal="center" vertical="center" shrinkToFit="1"/>
      <protection/>
    </xf>
    <xf numFmtId="0" fontId="10" fillId="0" borderId="321" xfId="61" applyFont="1" applyBorder="1" applyAlignment="1" applyProtection="1">
      <alignment vertical="center"/>
      <protection/>
    </xf>
    <xf numFmtId="0" fontId="15" fillId="0" borderId="321" xfId="61" applyFont="1" applyBorder="1" applyAlignment="1" applyProtection="1">
      <alignment horizontal="distributed" vertical="center"/>
      <protection/>
    </xf>
    <xf numFmtId="0" fontId="10" fillId="0" borderId="322" xfId="61" applyFont="1" applyBorder="1" applyAlignment="1" applyProtection="1">
      <alignment horizontal="center" vertical="center"/>
      <protection/>
    </xf>
    <xf numFmtId="176" fontId="89" fillId="0" borderId="323" xfId="61" applyNumberFormat="1" applyFont="1" applyBorder="1" applyAlignment="1">
      <alignment vertical="center"/>
      <protection/>
    </xf>
    <xf numFmtId="176" fontId="89" fillId="0" borderId="324" xfId="61" applyNumberFormat="1" applyFont="1" applyBorder="1" applyAlignment="1">
      <alignment vertical="center"/>
      <protection/>
    </xf>
    <xf numFmtId="176" fontId="89" fillId="0" borderId="325" xfId="61" applyNumberFormat="1" applyFont="1" applyBorder="1" applyAlignment="1">
      <alignment vertical="center"/>
      <protection/>
    </xf>
    <xf numFmtId="176" fontId="89" fillId="0" borderId="326" xfId="61" applyNumberFormat="1" applyFont="1" applyBorder="1" applyAlignment="1">
      <alignment vertical="center"/>
      <protection/>
    </xf>
    <xf numFmtId="176" fontId="89" fillId="0" borderId="327" xfId="61" applyNumberFormat="1" applyFont="1" applyBorder="1" applyAlignment="1">
      <alignment vertical="center"/>
      <protection/>
    </xf>
    <xf numFmtId="176" fontId="89" fillId="0" borderId="328" xfId="61" applyNumberFormat="1" applyFont="1" applyBorder="1" applyAlignment="1">
      <alignment vertical="center"/>
      <protection/>
    </xf>
    <xf numFmtId="0" fontId="10" fillId="0" borderId="329" xfId="61" applyFont="1" applyBorder="1" applyAlignment="1" applyProtection="1">
      <alignment horizontal="center" vertical="center" shrinkToFit="1"/>
      <protection/>
    </xf>
    <xf numFmtId="0" fontId="10" fillId="0" borderId="330" xfId="61" applyFont="1" applyBorder="1" applyAlignment="1" applyProtection="1">
      <alignment vertical="center"/>
      <protection/>
    </xf>
    <xf numFmtId="0" fontId="15" fillId="0" borderId="330" xfId="61" applyFont="1" applyBorder="1" applyAlignment="1" applyProtection="1">
      <alignment horizontal="distributed" vertical="center"/>
      <protection/>
    </xf>
    <xf numFmtId="0" fontId="10" fillId="0" borderId="331" xfId="61" applyFont="1" applyBorder="1" applyAlignment="1" applyProtection="1">
      <alignment horizontal="center" vertical="center"/>
      <protection/>
    </xf>
    <xf numFmtId="0" fontId="10" fillId="0" borderId="332" xfId="61" applyFont="1" applyBorder="1" applyAlignment="1" applyProtection="1">
      <alignment horizontal="center" vertical="center" shrinkToFit="1"/>
      <protection/>
    </xf>
    <xf numFmtId="0" fontId="10" fillId="0" borderId="333" xfId="61" applyFont="1" applyBorder="1" applyAlignment="1" applyProtection="1">
      <alignment horizontal="center" vertical="center" shrinkToFit="1"/>
      <protection/>
    </xf>
    <xf numFmtId="0" fontId="10" fillId="0" borderId="186" xfId="61" applyFont="1" applyBorder="1" applyAlignment="1" applyProtection="1">
      <alignment vertical="center"/>
      <protection/>
    </xf>
    <xf numFmtId="0" fontId="15" fillId="0" borderId="186" xfId="61" applyFont="1" applyBorder="1" applyAlignment="1" applyProtection="1">
      <alignment horizontal="distributed" vertical="center"/>
      <protection/>
    </xf>
    <xf numFmtId="0" fontId="10" fillId="0" borderId="188" xfId="61" applyFont="1" applyBorder="1" applyAlignment="1" applyProtection="1">
      <alignment horizontal="center" vertical="center"/>
      <protection/>
    </xf>
    <xf numFmtId="176" fontId="89" fillId="0" borderId="185" xfId="61" applyNumberFormat="1" applyFont="1" applyBorder="1" applyAlignment="1">
      <alignment vertical="center"/>
      <protection/>
    </xf>
    <xf numFmtId="176" fontId="89" fillId="0" borderId="187" xfId="61" applyNumberFormat="1" applyFont="1" applyBorder="1" applyAlignment="1">
      <alignment vertical="center"/>
      <protection/>
    </xf>
    <xf numFmtId="176" fontId="89" fillId="0" borderId="334" xfId="61" applyNumberFormat="1" applyFont="1" applyBorder="1" applyAlignment="1">
      <alignment vertical="center"/>
      <protection/>
    </xf>
    <xf numFmtId="176" fontId="89" fillId="0" borderId="335" xfId="61" applyNumberFormat="1" applyFont="1" applyBorder="1" applyAlignment="1">
      <alignment vertical="center"/>
      <protection/>
    </xf>
    <xf numFmtId="176" fontId="89" fillId="0" borderId="178" xfId="61" applyNumberFormat="1" applyFont="1" applyBorder="1" applyAlignment="1">
      <alignment vertical="center"/>
      <protection/>
    </xf>
    <xf numFmtId="176" fontId="89" fillId="0" borderId="336" xfId="61" applyNumberFormat="1" applyFont="1" applyBorder="1" applyAlignment="1">
      <alignment vertical="center"/>
      <protection/>
    </xf>
    <xf numFmtId="176" fontId="89" fillId="0" borderId="337" xfId="61" applyNumberFormat="1" applyFont="1" applyBorder="1" applyAlignment="1">
      <alignment vertical="center"/>
      <protection/>
    </xf>
    <xf numFmtId="0" fontId="10" fillId="0" borderId="0" xfId="61" applyFont="1" applyAlignment="1" applyProtection="1">
      <alignment vertical="center"/>
      <protection/>
    </xf>
    <xf numFmtId="176" fontId="10" fillId="0" borderId="0" xfId="61" applyNumberFormat="1" applyFont="1" applyProtection="1">
      <alignment/>
      <protection/>
    </xf>
    <xf numFmtId="176" fontId="10" fillId="0" borderId="0" xfId="61" applyNumberFormat="1" applyFont="1">
      <alignment/>
      <protection/>
    </xf>
    <xf numFmtId="0" fontId="29" fillId="0" borderId="0" xfId="61" applyFont="1" applyAlignment="1" applyProtection="1">
      <alignment vertical="center"/>
      <protection/>
    </xf>
    <xf numFmtId="0" fontId="20" fillId="0" borderId="0" xfId="61" applyFont="1" applyBorder="1" applyAlignment="1" applyProtection="1">
      <alignment/>
      <protection/>
    </xf>
    <xf numFmtId="0" fontId="31" fillId="0" borderId="0" xfId="61" applyFont="1" applyBorder="1" applyAlignment="1">
      <alignment/>
      <protection/>
    </xf>
    <xf numFmtId="0" fontId="10" fillId="0" borderId="0" xfId="61" applyFont="1" applyBorder="1" applyAlignment="1" applyProtection="1">
      <alignment horizontal="right"/>
      <protection/>
    </xf>
    <xf numFmtId="0" fontId="20" fillId="0" borderId="29" xfId="61" applyFont="1" applyBorder="1" applyAlignment="1" applyProtection="1">
      <alignment vertical="center"/>
      <protection/>
    </xf>
    <xf numFmtId="0" fontId="20" fillId="0" borderId="13" xfId="61" applyFont="1" applyBorder="1" applyAlignment="1" applyProtection="1">
      <alignment vertical="center"/>
      <protection/>
    </xf>
    <xf numFmtId="0" fontId="20" fillId="0" borderId="20" xfId="61" applyFont="1" applyBorder="1" applyAlignment="1" applyProtection="1">
      <alignment vertical="center"/>
      <protection/>
    </xf>
    <xf numFmtId="0" fontId="15" fillId="0" borderId="0" xfId="61" applyFont="1" applyBorder="1" applyAlignment="1" applyProtection="1">
      <alignment horizontal="center" vertical="center"/>
      <protection/>
    </xf>
    <xf numFmtId="0" fontId="20" fillId="0" borderId="51" xfId="61" applyFont="1" applyBorder="1" applyAlignment="1" applyProtection="1">
      <alignment vertical="center"/>
      <protection/>
    </xf>
    <xf numFmtId="0" fontId="20" fillId="0" borderId="0" xfId="61" applyFont="1" applyBorder="1" applyAlignment="1" applyProtection="1">
      <alignment vertical="center"/>
      <protection/>
    </xf>
    <xf numFmtId="0" fontId="20" fillId="0" borderId="22" xfId="61" applyFont="1" applyBorder="1" applyAlignment="1" applyProtection="1">
      <alignment vertical="center"/>
      <protection/>
    </xf>
    <xf numFmtId="0" fontId="5" fillId="0" borderId="12" xfId="61" applyFont="1" applyBorder="1" applyAlignment="1">
      <alignment horizontal="center" vertical="center"/>
      <protection/>
    </xf>
    <xf numFmtId="0" fontId="5" fillId="0" borderId="26" xfId="61" applyFont="1" applyBorder="1" applyAlignment="1">
      <alignment horizontal="center" vertical="center"/>
      <protection/>
    </xf>
    <xf numFmtId="0" fontId="15" fillId="0" borderId="131" xfId="61" applyFont="1" applyBorder="1" applyAlignment="1">
      <alignment horizontal="center" vertical="center"/>
      <protection/>
    </xf>
    <xf numFmtId="0" fontId="15" fillId="0" borderId="12" xfId="61" applyFont="1" applyBorder="1" applyAlignment="1">
      <alignment horizontal="center" vertical="center"/>
      <protection/>
    </xf>
    <xf numFmtId="0" fontId="15" fillId="0" borderId="26" xfId="61" applyFont="1" applyBorder="1" applyAlignment="1">
      <alignment horizontal="center" vertical="center"/>
      <protection/>
    </xf>
    <xf numFmtId="0" fontId="15" fillId="0" borderId="131" xfId="61" applyFont="1" applyBorder="1" applyAlignment="1" applyProtection="1">
      <alignment horizontal="center" vertical="center" wrapText="1"/>
      <protection/>
    </xf>
    <xf numFmtId="0" fontId="15" fillId="0" borderId="0" xfId="61" applyFont="1" applyBorder="1" applyAlignment="1" applyProtection="1">
      <alignment horizontal="center" vertical="center" wrapText="1"/>
      <protection/>
    </xf>
    <xf numFmtId="0" fontId="15" fillId="0" borderId="26" xfId="61" applyFont="1" applyBorder="1" applyAlignment="1">
      <alignment horizontal="center" vertical="center" wrapText="1"/>
      <protection/>
    </xf>
    <xf numFmtId="0" fontId="15" fillId="0" borderId="338" xfId="61" applyFont="1" applyBorder="1" applyAlignment="1" applyProtection="1">
      <alignment horizontal="center" vertical="center"/>
      <protection/>
    </xf>
    <xf numFmtId="0" fontId="15" fillId="0" borderId="11" xfId="61" applyFont="1" applyBorder="1" applyAlignment="1" applyProtection="1">
      <alignment horizontal="center" vertical="center"/>
      <protection/>
    </xf>
    <xf numFmtId="0" fontId="15" fillId="0" borderId="339" xfId="61" applyFont="1" applyBorder="1" applyAlignment="1" applyProtection="1">
      <alignment horizontal="center" vertical="center"/>
      <protection/>
    </xf>
    <xf numFmtId="0" fontId="15" fillId="0" borderId="131" xfId="61" applyFont="1" applyBorder="1" applyAlignment="1" applyProtection="1">
      <alignment horizontal="center" vertical="distributed" textRotation="255"/>
      <protection/>
    </xf>
    <xf numFmtId="0" fontId="15" fillId="0" borderId="12" xfId="61" applyFont="1" applyBorder="1" applyAlignment="1" applyProtection="1">
      <alignment horizontal="center" vertical="distributed" textRotation="255"/>
      <protection/>
    </xf>
    <xf numFmtId="0" fontId="15" fillId="0" borderId="26" xfId="61" applyFont="1" applyBorder="1" applyAlignment="1" applyProtection="1">
      <alignment horizontal="center" vertical="distributed" textRotation="255"/>
      <protection/>
    </xf>
    <xf numFmtId="0" fontId="23" fillId="0" borderId="12" xfId="61" applyFont="1" applyBorder="1" applyAlignment="1" applyProtection="1">
      <alignment horizontal="center" vertical="distributed" textRotation="255"/>
      <protection/>
    </xf>
    <xf numFmtId="0" fontId="15" fillId="0" borderId="12" xfId="61" applyFont="1" applyBorder="1" applyAlignment="1" applyProtection="1">
      <alignment horizontal="center" vertical="distributed" textRotation="255" wrapText="1"/>
      <protection/>
    </xf>
    <xf numFmtId="0" fontId="15" fillId="0" borderId="131" xfId="61" applyFont="1" applyFill="1" applyBorder="1" applyAlignment="1">
      <alignment vertical="distributed" textRotation="255"/>
      <protection/>
    </xf>
    <xf numFmtId="0" fontId="15" fillId="0" borderId="26" xfId="61" applyFont="1" applyFill="1" applyBorder="1" applyAlignment="1" applyProtection="1">
      <alignment horizontal="center" vertical="distributed" textRotation="255"/>
      <protection/>
    </xf>
    <xf numFmtId="0" fontId="15" fillId="0" borderId="0" xfId="61" applyFont="1" applyBorder="1" applyAlignment="1" applyProtection="1">
      <alignment horizontal="center" vertical="distributed" textRotation="255"/>
      <protection/>
    </xf>
    <xf numFmtId="0" fontId="20" fillId="0" borderId="123" xfId="61" applyFont="1" applyBorder="1" applyAlignment="1" applyProtection="1">
      <alignment horizontal="left" vertical="top" wrapText="1"/>
      <protection/>
    </xf>
    <xf numFmtId="0" fontId="20" fillId="0" borderId="19" xfId="61" applyFont="1" applyBorder="1" applyAlignment="1" applyProtection="1">
      <alignment horizontal="left" vertical="top"/>
      <protection/>
    </xf>
    <xf numFmtId="0" fontId="20" fillId="0" borderId="109" xfId="61" applyFont="1" applyBorder="1" applyAlignment="1" applyProtection="1">
      <alignment vertical="center"/>
      <protection/>
    </xf>
    <xf numFmtId="0" fontId="23" fillId="0" borderId="108" xfId="61" applyFont="1" applyBorder="1" applyAlignment="1" applyProtection="1">
      <alignment horizontal="center" vertical="distributed" textRotation="255"/>
      <protection/>
    </xf>
    <xf numFmtId="0" fontId="15" fillId="0" borderId="118" xfId="61" applyFont="1" applyFill="1" applyBorder="1" applyAlignment="1">
      <alignment vertical="distributed" textRotation="255"/>
      <protection/>
    </xf>
    <xf numFmtId="0" fontId="15" fillId="0" borderId="19" xfId="61" applyFont="1" applyFill="1" applyBorder="1" applyAlignment="1">
      <alignment vertical="distributed" textRotation="255"/>
      <protection/>
    </xf>
    <xf numFmtId="0" fontId="15" fillId="0" borderId="52" xfId="61" applyFont="1" applyFill="1" applyBorder="1" applyAlignment="1" applyProtection="1">
      <alignment horizontal="center" vertical="distributed" textRotation="255"/>
      <protection/>
    </xf>
    <xf numFmtId="0" fontId="15" fillId="0" borderId="118" xfId="61" applyFont="1" applyBorder="1" applyAlignment="1">
      <alignment horizontal="center" vertical="justify"/>
      <protection/>
    </xf>
    <xf numFmtId="177" fontId="89" fillId="0" borderId="307" xfId="61" applyNumberFormat="1" applyFont="1" applyBorder="1" applyAlignment="1" applyProtection="1">
      <alignment horizontal="right" vertical="center" shrinkToFit="1"/>
      <protection/>
    </xf>
    <xf numFmtId="177" fontId="89" fillId="0" borderId="288" xfId="61" applyNumberFormat="1" applyFont="1" applyBorder="1" applyAlignment="1" applyProtection="1">
      <alignment horizontal="right" vertical="center" shrinkToFit="1"/>
      <protection/>
    </xf>
    <xf numFmtId="177" fontId="89" fillId="0" borderId="231" xfId="61" applyNumberFormat="1" applyFont="1" applyBorder="1" applyAlignment="1">
      <alignment horizontal="right" vertical="center" shrinkToFit="1"/>
      <protection/>
    </xf>
    <xf numFmtId="177" fontId="89" fillId="0" borderId="44" xfId="61" applyNumberFormat="1" applyFont="1" applyBorder="1" applyAlignment="1">
      <alignment horizontal="right" vertical="center" shrinkToFit="1"/>
      <protection/>
    </xf>
    <xf numFmtId="177" fontId="89" fillId="0" borderId="288" xfId="61" applyNumberFormat="1" applyFont="1" applyBorder="1" applyAlignment="1">
      <alignment horizontal="right" vertical="center" shrinkToFit="1"/>
      <protection/>
    </xf>
    <xf numFmtId="177" fontId="89" fillId="0" borderId="47" xfId="61" applyNumberFormat="1" applyFont="1" applyBorder="1" applyAlignment="1" applyProtection="1">
      <alignment horizontal="right" vertical="center" shrinkToFit="1"/>
      <protection/>
    </xf>
    <xf numFmtId="176" fontId="24" fillId="0" borderId="0" xfId="61" applyNumberFormat="1" applyFont="1" applyBorder="1" applyAlignment="1" applyProtection="1">
      <alignment horizontal="right" vertical="center" shrinkToFit="1"/>
      <protection/>
    </xf>
    <xf numFmtId="0" fontId="10" fillId="0" borderId="0" xfId="61" applyFont="1" applyAlignment="1">
      <alignment shrinkToFit="1"/>
      <protection/>
    </xf>
    <xf numFmtId="0" fontId="10" fillId="0" borderId="73" xfId="61" applyFont="1" applyBorder="1" applyAlignment="1" applyProtection="1">
      <alignment horizontal="center" vertical="center" shrinkToFit="1"/>
      <protection/>
    </xf>
    <xf numFmtId="0" fontId="10" fillId="0" borderId="36" xfId="61" applyFont="1" applyBorder="1" applyAlignment="1" applyProtection="1">
      <alignment vertical="center"/>
      <protection/>
    </xf>
    <xf numFmtId="0" fontId="15" fillId="0" borderId="36" xfId="61" applyFont="1" applyBorder="1" applyAlignment="1" applyProtection="1">
      <alignment horizontal="distributed" vertical="center"/>
      <protection/>
    </xf>
    <xf numFmtId="0" fontId="32" fillId="0" borderId="68" xfId="61" applyFont="1" applyBorder="1" applyAlignment="1" applyProtection="1">
      <alignment horizontal="center" vertical="center"/>
      <protection/>
    </xf>
    <xf numFmtId="176" fontId="89" fillId="0" borderId="77" xfId="61" applyNumberFormat="1" applyFont="1" applyBorder="1" applyAlignment="1">
      <alignment vertical="center"/>
      <protection/>
    </xf>
    <xf numFmtId="176" fontId="89" fillId="0" borderId="73" xfId="61" applyNumberFormat="1" applyFont="1" applyBorder="1" applyAlignment="1">
      <alignment vertical="center"/>
      <protection/>
    </xf>
    <xf numFmtId="176" fontId="89" fillId="0" borderId="36" xfId="61" applyNumberFormat="1" applyFont="1" applyBorder="1" applyAlignment="1">
      <alignment vertical="center"/>
      <protection/>
    </xf>
    <xf numFmtId="176" fontId="10" fillId="0" borderId="0" xfId="61" applyNumberFormat="1" applyFont="1" applyBorder="1" applyAlignment="1">
      <alignment horizontal="right" vertical="center"/>
      <protection/>
    </xf>
    <xf numFmtId="0" fontId="10" fillId="0" borderId="71" xfId="61" applyFont="1" applyBorder="1" applyAlignment="1" applyProtection="1">
      <alignment horizontal="center" vertical="center" shrinkToFit="1"/>
      <protection/>
    </xf>
    <xf numFmtId="0" fontId="10" fillId="0" borderId="33" xfId="61" applyFont="1" applyBorder="1" applyAlignment="1" applyProtection="1">
      <alignment vertical="center"/>
      <protection/>
    </xf>
    <xf numFmtId="0" fontId="15" fillId="0" borderId="33" xfId="61" applyFont="1" applyBorder="1" applyAlignment="1" applyProtection="1">
      <alignment horizontal="distributed" vertical="center"/>
      <protection/>
    </xf>
    <xf numFmtId="0" fontId="32" fillId="0" borderId="66" xfId="61" applyFont="1" applyBorder="1" applyAlignment="1" applyProtection="1">
      <alignment horizontal="center" vertical="center"/>
      <protection/>
    </xf>
    <xf numFmtId="176" fontId="89" fillId="0" borderId="81" xfId="61" applyNumberFormat="1" applyFont="1" applyBorder="1" applyAlignment="1">
      <alignment vertical="center"/>
      <protection/>
    </xf>
    <xf numFmtId="176" fontId="89" fillId="0" borderId="71" xfId="61" applyNumberFormat="1" applyFont="1" applyBorder="1" applyAlignment="1">
      <alignment vertical="center"/>
      <protection/>
    </xf>
    <xf numFmtId="176" fontId="89" fillId="0" borderId="33" xfId="61" applyNumberFormat="1" applyFont="1" applyBorder="1" applyAlignment="1">
      <alignment vertical="center"/>
      <protection/>
    </xf>
    <xf numFmtId="0" fontId="10" fillId="0" borderId="340" xfId="61" applyFont="1" applyBorder="1" applyAlignment="1" applyProtection="1">
      <alignment horizontal="center" vertical="center" shrinkToFit="1"/>
      <protection/>
    </xf>
    <xf numFmtId="0" fontId="10" fillId="0" borderId="341" xfId="61" applyFont="1" applyBorder="1" applyAlignment="1" applyProtection="1">
      <alignment vertical="center"/>
      <protection/>
    </xf>
    <xf numFmtId="0" fontId="15" fillId="0" borderId="341" xfId="61" applyFont="1" applyBorder="1" applyAlignment="1" applyProtection="1">
      <alignment horizontal="distributed" vertical="center"/>
      <protection/>
    </xf>
    <xf numFmtId="0" fontId="32" fillId="0" borderId="342" xfId="61" applyFont="1" applyBorder="1" applyAlignment="1" applyProtection="1">
      <alignment horizontal="center" vertical="center"/>
      <protection/>
    </xf>
    <xf numFmtId="176" fontId="89" fillId="0" borderId="87" xfId="61" applyNumberFormat="1" applyFont="1" applyBorder="1" applyAlignment="1">
      <alignment vertical="center"/>
      <protection/>
    </xf>
    <xf numFmtId="176" fontId="89" fillId="0" borderId="72" xfId="61" applyNumberFormat="1" applyFont="1" applyBorder="1" applyAlignment="1">
      <alignment vertical="center"/>
      <protection/>
    </xf>
    <xf numFmtId="176" fontId="89" fillId="0" borderId="64" xfId="61" applyNumberFormat="1" applyFont="1" applyBorder="1" applyAlignment="1">
      <alignment vertical="center"/>
      <protection/>
    </xf>
    <xf numFmtId="0" fontId="10" fillId="0" borderId="343" xfId="61" applyFont="1" applyBorder="1" applyAlignment="1" applyProtection="1">
      <alignment horizontal="center" vertical="center" shrinkToFit="1"/>
      <protection/>
    </xf>
    <xf numFmtId="0" fontId="10" fillId="0" borderId="204" xfId="61" applyFont="1" applyBorder="1" applyAlignment="1" applyProtection="1">
      <alignment vertical="center"/>
      <protection/>
    </xf>
    <xf numFmtId="0" fontId="15" fillId="0" borderId="204" xfId="61" applyFont="1" applyBorder="1" applyAlignment="1" applyProtection="1">
      <alignment horizontal="distributed" vertical="center"/>
      <protection/>
    </xf>
    <xf numFmtId="0" fontId="32" fillId="0" borderId="140" xfId="61" applyFont="1" applyBorder="1" applyAlignment="1" applyProtection="1">
      <alignment horizontal="center" vertical="center"/>
      <protection/>
    </xf>
    <xf numFmtId="176" fontId="88" fillId="0" borderId="32" xfId="61" applyNumberFormat="1" applyFont="1" applyBorder="1" applyAlignment="1">
      <alignment vertical="center"/>
      <protection/>
    </xf>
    <xf numFmtId="0" fontId="10" fillId="0" borderId="74" xfId="61" applyFont="1" applyBorder="1" applyAlignment="1" applyProtection="1">
      <alignment horizontal="center" vertical="center" shrinkToFit="1"/>
      <protection/>
    </xf>
    <xf numFmtId="0" fontId="10" fillId="0" borderId="63" xfId="61" applyFont="1" applyBorder="1" applyAlignment="1" applyProtection="1">
      <alignment vertical="center"/>
      <protection/>
    </xf>
    <xf numFmtId="0" fontId="15" fillId="0" borderId="63" xfId="61" applyFont="1" applyBorder="1" applyAlignment="1" applyProtection="1">
      <alignment horizontal="distributed" vertical="center"/>
      <protection/>
    </xf>
    <xf numFmtId="0" fontId="32" fillId="0" borderId="67" xfId="61" applyFont="1" applyBorder="1" applyAlignment="1" applyProtection="1">
      <alignment horizontal="center" vertical="center"/>
      <protection/>
    </xf>
    <xf numFmtId="176" fontId="89" fillId="0" borderId="113" xfId="61" applyNumberFormat="1" applyFont="1" applyBorder="1" applyAlignment="1">
      <alignment vertical="center"/>
      <protection/>
    </xf>
    <xf numFmtId="176" fontId="89" fillId="0" borderId="74" xfId="61" applyNumberFormat="1" applyFont="1" applyBorder="1" applyAlignment="1">
      <alignment vertical="center"/>
      <protection/>
    </xf>
    <xf numFmtId="176" fontId="89" fillId="0" borderId="63" xfId="61" applyNumberFormat="1" applyFont="1" applyBorder="1" applyAlignment="1">
      <alignment vertical="center"/>
      <protection/>
    </xf>
    <xf numFmtId="177" fontId="10" fillId="0" borderId="0" xfId="61" applyNumberFormat="1" applyFont="1">
      <alignment/>
      <protection/>
    </xf>
    <xf numFmtId="0" fontId="15" fillId="0" borderId="13" xfId="61" applyFont="1" applyBorder="1" applyAlignment="1" applyProtection="1">
      <alignment horizontal="right" vertical="top"/>
      <protection/>
    </xf>
    <xf numFmtId="0" fontId="23" fillId="0" borderId="344" xfId="61" applyFont="1" applyBorder="1" applyAlignment="1" applyProtection="1">
      <alignment horizontal="center" vertical="center" wrapText="1"/>
      <protection/>
    </xf>
    <xf numFmtId="0" fontId="15" fillId="0" borderId="0" xfId="61" applyFont="1" applyBorder="1" applyAlignment="1" applyProtection="1">
      <alignment horizontal="right" vertical="top"/>
      <protection/>
    </xf>
    <xf numFmtId="0" fontId="15" fillId="0" borderId="338" xfId="61" applyFont="1" applyBorder="1" applyAlignment="1">
      <alignment horizontal="center" vertical="center"/>
      <protection/>
    </xf>
    <xf numFmtId="0" fontId="15" fillId="0" borderId="11" xfId="61" applyFont="1" applyBorder="1" applyAlignment="1">
      <alignment horizontal="center" vertical="center"/>
      <protection/>
    </xf>
    <xf numFmtId="0" fontId="15" fillId="0" borderId="339" xfId="61" applyFont="1" applyBorder="1" applyAlignment="1">
      <alignment horizontal="center" vertical="center"/>
      <protection/>
    </xf>
    <xf numFmtId="0" fontId="27" fillId="0" borderId="131" xfId="61" applyFont="1" applyBorder="1" applyAlignment="1" applyProtection="1">
      <alignment horizontal="center" vertical="center" wrapText="1"/>
      <protection/>
    </xf>
    <xf numFmtId="0" fontId="27" fillId="0" borderId="26" xfId="61" applyFont="1" applyBorder="1" applyAlignment="1" applyProtection="1">
      <alignment horizontal="center" vertical="center" wrapText="1"/>
      <protection/>
    </xf>
    <xf numFmtId="0" fontId="23" fillId="0" borderId="50" xfId="61" applyFont="1" applyBorder="1" applyAlignment="1" applyProtection="1">
      <alignment horizontal="center" vertical="center" wrapText="1"/>
      <protection/>
    </xf>
    <xf numFmtId="0" fontId="15" fillId="0" borderId="131" xfId="61" applyFont="1" applyBorder="1" applyAlignment="1" applyProtection="1">
      <alignment horizontal="right" vertical="center" wrapText="1"/>
      <protection/>
    </xf>
    <xf numFmtId="0" fontId="15" fillId="0" borderId="12" xfId="61" applyFont="1" applyBorder="1" applyAlignment="1" applyProtection="1">
      <alignment horizontal="right" vertical="center" wrapText="1"/>
      <protection/>
    </xf>
    <xf numFmtId="0" fontId="15" fillId="0" borderId="12" xfId="61" applyFont="1" applyBorder="1" applyAlignment="1" applyProtection="1">
      <alignment horizontal="left" vertical="center" wrapText="1"/>
      <protection/>
    </xf>
    <xf numFmtId="0" fontId="15" fillId="0" borderId="26" xfId="61" applyFont="1" applyBorder="1" applyAlignment="1" applyProtection="1">
      <alignment horizontal="left" vertical="center" wrapText="1"/>
      <protection/>
    </xf>
    <xf numFmtId="0" fontId="15" fillId="0" borderId="345" xfId="61" applyFont="1" applyBorder="1" applyAlignment="1" applyProtection="1">
      <alignment horizontal="center" vertical="center"/>
      <protection/>
    </xf>
    <xf numFmtId="0" fontId="15" fillId="0" borderId="346" xfId="61" applyFont="1" applyBorder="1" applyAlignment="1" applyProtection="1">
      <alignment horizontal="center" vertical="center"/>
      <protection/>
    </xf>
    <xf numFmtId="0" fontId="15" fillId="0" borderId="346" xfId="61" applyFont="1" applyBorder="1" applyAlignment="1">
      <alignment horizontal="center" vertical="center"/>
      <protection/>
    </xf>
    <xf numFmtId="0" fontId="15" fillId="0" borderId="347" xfId="61" applyFont="1" applyBorder="1" applyAlignment="1">
      <alignment horizontal="center" vertical="center"/>
      <protection/>
    </xf>
    <xf numFmtId="0" fontId="15" fillId="0" borderId="131" xfId="61" applyFont="1" applyFill="1" applyBorder="1" applyAlignment="1" applyProtection="1">
      <alignment horizontal="center" vertical="distributed" textRotation="255"/>
      <protection/>
    </xf>
    <xf numFmtId="177" fontId="15" fillId="0" borderId="50" xfId="61" applyNumberFormat="1" applyFont="1" applyBorder="1" applyAlignment="1" applyProtection="1">
      <alignment horizontal="center" vertical="distributed" textRotation="255"/>
      <protection/>
    </xf>
    <xf numFmtId="177" fontId="15" fillId="0" borderId="131" xfId="61" applyNumberFormat="1" applyFont="1" applyBorder="1" applyAlignment="1" applyProtection="1">
      <alignment horizontal="center" vertical="distributed" textRotation="255"/>
      <protection/>
    </xf>
    <xf numFmtId="177" fontId="15" fillId="0" borderId="12" xfId="61" applyNumberFormat="1" applyFont="1" applyBorder="1" applyAlignment="1" applyProtection="1">
      <alignment horizontal="center" vertical="distributed" textRotation="255"/>
      <protection/>
    </xf>
    <xf numFmtId="177" fontId="15" fillId="0" borderId="26" xfId="61" applyNumberFormat="1" applyFont="1" applyFill="1" applyBorder="1" applyAlignment="1" applyProtection="1">
      <alignment horizontal="center" vertical="distributed" textRotation="255"/>
      <protection/>
    </xf>
    <xf numFmtId="177" fontId="15" fillId="0" borderId="26" xfId="61" applyNumberFormat="1" applyFont="1" applyBorder="1" applyAlignment="1" applyProtection="1">
      <alignment horizontal="center" vertical="distributed" textRotation="255"/>
      <protection/>
    </xf>
    <xf numFmtId="0" fontId="20" fillId="0" borderId="123" xfId="61" applyFont="1" applyBorder="1" applyAlignment="1" applyProtection="1">
      <alignment horizontal="left"/>
      <protection/>
    </xf>
    <xf numFmtId="0" fontId="20" fillId="0" borderId="19" xfId="61" applyFont="1" applyBorder="1" applyAlignment="1" applyProtection="1">
      <alignment horizontal="left"/>
      <protection/>
    </xf>
    <xf numFmtId="0" fontId="15" fillId="0" borderId="118" xfId="61" applyFont="1" applyFill="1" applyBorder="1" applyAlignment="1" applyProtection="1">
      <alignment horizontal="center" vertical="distributed" textRotation="255"/>
      <protection/>
    </xf>
    <xf numFmtId="177" fontId="15" fillId="0" borderId="111" xfId="61" applyNumberFormat="1" applyFont="1" applyBorder="1" applyAlignment="1" applyProtection="1">
      <alignment horizontal="center" vertical="distributed" textRotation="255"/>
      <protection/>
    </xf>
    <xf numFmtId="177" fontId="15" fillId="0" borderId="118" xfId="61" applyNumberFormat="1" applyFont="1" applyBorder="1" applyAlignment="1" applyProtection="1">
      <alignment horizontal="center" vertical="distributed" textRotation="255"/>
      <protection/>
    </xf>
    <xf numFmtId="177" fontId="15" fillId="0" borderId="108" xfId="61" applyNumberFormat="1" applyFont="1" applyBorder="1" applyAlignment="1" applyProtection="1">
      <alignment horizontal="center" vertical="distributed" textRotation="255"/>
      <protection/>
    </xf>
    <xf numFmtId="177" fontId="15" fillId="0" borderId="52" xfId="61" applyNumberFormat="1" applyFont="1" applyFill="1" applyBorder="1" applyAlignment="1" applyProtection="1">
      <alignment horizontal="center" vertical="distributed" textRotation="255"/>
      <protection/>
    </xf>
    <xf numFmtId="177" fontId="15" fillId="0" borderId="52" xfId="61" applyNumberFormat="1" applyFont="1" applyBorder="1" applyAlignment="1" applyProtection="1">
      <alignment horizontal="center" vertical="distributed" textRotation="255"/>
      <protection/>
    </xf>
    <xf numFmtId="176" fontId="89" fillId="0" borderId="231" xfId="61" applyNumberFormat="1" applyFont="1" applyBorder="1" applyAlignment="1" applyProtection="1">
      <alignment horizontal="right" vertical="center" shrinkToFit="1"/>
      <protection/>
    </xf>
    <xf numFmtId="176" fontId="89" fillId="0" borderId="45" xfId="61" applyNumberFormat="1" applyFont="1" applyBorder="1" applyAlignment="1" applyProtection="1">
      <alignment horizontal="right" vertical="center" shrinkToFit="1"/>
      <protection/>
    </xf>
    <xf numFmtId="176" fontId="89" fillId="0" borderId="288" xfId="61" applyNumberFormat="1" applyFont="1" applyBorder="1" applyAlignment="1" applyProtection="1">
      <alignment horizontal="right" vertical="center" shrinkToFit="1"/>
      <protection/>
    </xf>
    <xf numFmtId="177" fontId="89" fillId="0" borderId="48" xfId="61" applyNumberFormat="1" applyFont="1" applyBorder="1" applyAlignment="1" applyProtection="1">
      <alignment horizontal="right" vertical="center" shrinkToFit="1"/>
      <protection/>
    </xf>
    <xf numFmtId="177" fontId="89" fillId="0" borderId="288" xfId="61" applyNumberFormat="1" applyFont="1" applyFill="1" applyBorder="1" applyAlignment="1" applyProtection="1">
      <alignment horizontal="right" vertical="center" shrinkToFit="1"/>
      <protection/>
    </xf>
    <xf numFmtId="177" fontId="89" fillId="0" borderId="308" xfId="61" applyNumberFormat="1" applyFont="1" applyBorder="1" applyAlignment="1" applyProtection="1">
      <alignment horizontal="right" vertical="center" shrinkToFit="1"/>
      <protection/>
    </xf>
    <xf numFmtId="0" fontId="10" fillId="0" borderId="0" xfId="61" applyFont="1" applyBorder="1" applyAlignment="1">
      <alignment shrinkToFit="1"/>
      <protection/>
    </xf>
    <xf numFmtId="0" fontId="10" fillId="0" borderId="61" xfId="61" applyFont="1" applyBorder="1" applyAlignment="1" applyProtection="1">
      <alignment horizontal="center" vertical="center" shrinkToFit="1"/>
      <protection/>
    </xf>
    <xf numFmtId="0" fontId="10" fillId="0" borderId="68" xfId="61" applyFont="1" applyBorder="1" applyAlignment="1" applyProtection="1">
      <alignment horizontal="center" vertical="center"/>
      <protection/>
    </xf>
    <xf numFmtId="176" fontId="89" fillId="0" borderId="75" xfId="61" applyNumberFormat="1" applyFont="1" applyBorder="1" applyAlignment="1">
      <alignment vertical="center"/>
      <protection/>
    </xf>
    <xf numFmtId="0" fontId="10" fillId="0" borderId="66" xfId="61" applyFont="1" applyBorder="1" applyAlignment="1" applyProtection="1">
      <alignment horizontal="center" vertical="center"/>
      <protection/>
    </xf>
    <xf numFmtId="176" fontId="89" fillId="0" borderId="79" xfId="61" applyNumberFormat="1" applyFont="1" applyBorder="1" applyAlignment="1">
      <alignment vertical="center"/>
      <protection/>
    </xf>
    <xf numFmtId="0" fontId="10" fillId="0" borderId="342" xfId="61" applyFont="1" applyBorder="1" applyAlignment="1" applyProtection="1">
      <alignment horizontal="center" vertical="center"/>
      <protection/>
    </xf>
    <xf numFmtId="176" fontId="89" fillId="0" borderId="83" xfId="61" applyNumberFormat="1" applyFont="1" applyBorder="1" applyAlignment="1">
      <alignment vertical="center"/>
      <protection/>
    </xf>
    <xf numFmtId="0" fontId="10" fillId="0" borderId="140" xfId="61" applyFont="1" applyBorder="1" applyAlignment="1" applyProtection="1">
      <alignment horizontal="center" vertical="center"/>
      <protection/>
    </xf>
    <xf numFmtId="0" fontId="10" fillId="0" borderId="67" xfId="61" applyFont="1" applyBorder="1" applyAlignment="1" applyProtection="1">
      <alignment horizontal="center" vertical="center"/>
      <protection/>
    </xf>
    <xf numFmtId="176" fontId="89" fillId="0" borderId="110" xfId="61" applyNumberFormat="1" applyFont="1" applyBorder="1" applyAlignment="1">
      <alignment vertical="center"/>
      <protection/>
    </xf>
    <xf numFmtId="0" fontId="5" fillId="0" borderId="0" xfId="61" applyFont="1" applyFill="1">
      <alignment/>
      <protection/>
    </xf>
    <xf numFmtId="0" fontId="17" fillId="0" borderId="29" xfId="61" applyFont="1" applyFill="1" applyBorder="1">
      <alignment/>
      <protection/>
    </xf>
    <xf numFmtId="0" fontId="17" fillId="0" borderId="13" xfId="61" applyFont="1" applyFill="1" applyBorder="1">
      <alignment/>
      <protection/>
    </xf>
    <xf numFmtId="0" fontId="17" fillId="0" borderId="50" xfId="61" applyFont="1" applyBorder="1" applyAlignment="1">
      <alignment/>
      <protection/>
    </xf>
    <xf numFmtId="0" fontId="17" fillId="0" borderId="51" xfId="61" applyFont="1" applyFill="1" applyBorder="1">
      <alignment/>
      <protection/>
    </xf>
    <xf numFmtId="0" fontId="17" fillId="0" borderId="0" xfId="61" applyFont="1" applyFill="1" applyBorder="1">
      <alignment/>
      <protection/>
    </xf>
    <xf numFmtId="0" fontId="17" fillId="0" borderId="20" xfId="61" applyFont="1" applyBorder="1" applyAlignment="1">
      <alignment horizontal="left"/>
      <protection/>
    </xf>
    <xf numFmtId="0" fontId="17" fillId="0" borderId="50" xfId="61" applyFont="1" applyFill="1" applyBorder="1" applyAlignment="1">
      <alignment horizontal="center" vertical="center"/>
      <protection/>
    </xf>
    <xf numFmtId="0" fontId="17" fillId="0" borderId="123" xfId="61" applyFont="1" applyFill="1" applyBorder="1" applyAlignment="1">
      <alignment vertical="top"/>
      <protection/>
    </xf>
    <xf numFmtId="0" fontId="17" fillId="0" borderId="19" xfId="61" applyFont="1" applyFill="1" applyBorder="1" applyAlignment="1">
      <alignment vertical="top"/>
      <protection/>
    </xf>
    <xf numFmtId="0" fontId="17" fillId="0" borderId="19" xfId="61" applyFont="1" applyFill="1" applyBorder="1">
      <alignment/>
      <protection/>
    </xf>
    <xf numFmtId="0" fontId="17" fillId="33" borderId="348" xfId="61" applyFont="1" applyFill="1" applyBorder="1" applyAlignment="1">
      <alignment horizontal="center" vertical="center" shrinkToFit="1"/>
      <protection/>
    </xf>
    <xf numFmtId="0" fontId="17" fillId="0" borderId="50" xfId="61" applyFont="1" applyBorder="1" applyAlignment="1">
      <alignment horizontal="center" vertical="center"/>
      <protection/>
    </xf>
    <xf numFmtId="0" fontId="17" fillId="0" borderId="33" xfId="61" applyFont="1" applyFill="1" applyBorder="1" applyAlignment="1">
      <alignment horizontal="center" vertical="center" shrinkToFit="1"/>
      <protection/>
    </xf>
    <xf numFmtId="177" fontId="17" fillId="0" borderId="79" xfId="61" applyNumberFormat="1" applyFont="1" applyFill="1" applyBorder="1" applyAlignment="1">
      <alignment horizontal="right" vertical="center"/>
      <protection/>
    </xf>
    <xf numFmtId="177" fontId="17" fillId="0" borderId="82" xfId="61" applyNumberFormat="1" applyFont="1" applyFill="1" applyBorder="1" applyAlignment="1">
      <alignment horizontal="right" vertical="center"/>
      <protection/>
    </xf>
    <xf numFmtId="177" fontId="17" fillId="33" borderId="349" xfId="61" applyNumberFormat="1" applyFont="1" applyFill="1" applyBorder="1" applyAlignment="1">
      <alignment horizontal="right" vertical="center"/>
      <protection/>
    </xf>
    <xf numFmtId="177" fontId="17" fillId="0" borderId="50" xfId="61" applyNumberFormat="1" applyFont="1" applyFill="1" applyBorder="1" applyAlignment="1">
      <alignment horizontal="right" vertical="center"/>
      <protection/>
    </xf>
    <xf numFmtId="177" fontId="17" fillId="0" borderId="110" xfId="61" applyNumberFormat="1" applyFont="1" applyFill="1" applyBorder="1" applyAlignment="1">
      <alignment horizontal="right" vertical="center"/>
      <protection/>
    </xf>
    <xf numFmtId="177" fontId="17" fillId="0" borderId="112" xfId="61" applyNumberFormat="1" applyFont="1" applyFill="1" applyBorder="1" applyAlignment="1">
      <alignment horizontal="right" vertical="center"/>
      <protection/>
    </xf>
    <xf numFmtId="177" fontId="17" fillId="33" borderId="350" xfId="61" applyNumberFormat="1" applyFont="1" applyFill="1" applyBorder="1" applyAlignment="1">
      <alignment horizontal="right" vertical="center"/>
      <protection/>
    </xf>
    <xf numFmtId="177" fontId="5" fillId="0" borderId="0" xfId="61" applyNumberFormat="1" applyFont="1" applyFill="1">
      <alignment/>
      <protection/>
    </xf>
    <xf numFmtId="0" fontId="17" fillId="0" borderId="61" xfId="61" applyFont="1" applyFill="1" applyBorder="1" applyAlignment="1">
      <alignment horizontal="center" vertical="center" shrinkToFit="1"/>
      <protection/>
    </xf>
    <xf numFmtId="0" fontId="17" fillId="0" borderId="56" xfId="61" applyFont="1" applyFill="1" applyBorder="1" applyAlignment="1">
      <alignment horizontal="center" vertical="center" shrinkToFit="1"/>
      <protection/>
    </xf>
    <xf numFmtId="0" fontId="10" fillId="0" borderId="56" xfId="61" applyFont="1" applyFill="1" applyBorder="1" applyAlignment="1">
      <alignment horizontal="distributed" vertical="center" shrinkToFit="1"/>
      <protection/>
    </xf>
    <xf numFmtId="0" fontId="17" fillId="0" borderId="65" xfId="61" applyFont="1" applyFill="1" applyBorder="1" applyAlignment="1">
      <alignment horizontal="distributed" vertical="center" shrinkToFit="1"/>
      <protection/>
    </xf>
    <xf numFmtId="177" fontId="17" fillId="0" borderId="60" xfId="61" applyNumberFormat="1" applyFont="1" applyFill="1" applyBorder="1" applyAlignment="1">
      <alignment horizontal="right" vertical="center"/>
      <protection/>
    </xf>
    <xf numFmtId="177" fontId="17" fillId="0" borderId="54" xfId="61" applyNumberFormat="1" applyFont="1" applyFill="1" applyBorder="1" applyAlignment="1">
      <alignment horizontal="right" vertical="center"/>
      <protection/>
    </xf>
    <xf numFmtId="177" fontId="17" fillId="0" borderId="29" xfId="61" applyNumberFormat="1" applyFont="1" applyFill="1" applyBorder="1" applyAlignment="1">
      <alignment horizontal="right" vertical="center"/>
      <protection/>
    </xf>
    <xf numFmtId="177" fontId="17" fillId="0" borderId="351" xfId="61" applyNumberFormat="1" applyFont="1" applyFill="1" applyBorder="1" applyAlignment="1">
      <alignment horizontal="right" vertical="center"/>
      <protection/>
    </xf>
    <xf numFmtId="177" fontId="17" fillId="0" borderId="20" xfId="61" applyNumberFormat="1" applyFont="1" applyFill="1" applyBorder="1" applyAlignment="1">
      <alignment vertical="center"/>
      <protection/>
    </xf>
    <xf numFmtId="0" fontId="17" fillId="0" borderId="71" xfId="61" applyFont="1" applyFill="1" applyBorder="1" applyAlignment="1">
      <alignment horizontal="center" vertical="center" shrinkToFit="1"/>
      <protection/>
    </xf>
    <xf numFmtId="0" fontId="10" fillId="0" borderId="33" xfId="61" applyFont="1" applyFill="1" applyBorder="1" applyAlignment="1">
      <alignment horizontal="distributed" vertical="center" shrinkToFit="1"/>
      <protection/>
    </xf>
    <xf numFmtId="0" fontId="17" fillId="0" borderId="66" xfId="61" applyFont="1" applyFill="1" applyBorder="1" applyAlignment="1">
      <alignment horizontal="distributed" vertical="center" shrinkToFit="1"/>
      <protection/>
    </xf>
    <xf numFmtId="177" fontId="17" fillId="0" borderId="349" xfId="61" applyNumberFormat="1" applyFont="1" applyFill="1" applyBorder="1" applyAlignment="1">
      <alignment horizontal="right" vertical="center"/>
      <protection/>
    </xf>
    <xf numFmtId="177" fontId="17" fillId="0" borderId="22" xfId="61" applyNumberFormat="1" applyFont="1" applyFill="1" applyBorder="1" applyAlignment="1">
      <alignment vertical="center"/>
      <protection/>
    </xf>
    <xf numFmtId="177" fontId="17" fillId="0" borderId="75" xfId="61" applyNumberFormat="1" applyFont="1" applyFill="1" applyBorder="1" applyAlignment="1">
      <alignment horizontal="right" vertical="center"/>
      <protection/>
    </xf>
    <xf numFmtId="177" fontId="17" fillId="0" borderId="78" xfId="61" applyNumberFormat="1" applyFont="1" applyFill="1" applyBorder="1" applyAlignment="1">
      <alignment horizontal="right" vertical="center"/>
      <protection/>
    </xf>
    <xf numFmtId="177" fontId="17" fillId="0" borderId="352" xfId="61" applyNumberFormat="1" applyFont="1" applyFill="1" applyBorder="1" applyAlignment="1">
      <alignment horizontal="right" vertical="center"/>
      <protection/>
    </xf>
    <xf numFmtId="0" fontId="17" fillId="0" borderId="33" xfId="61" applyFont="1" applyFill="1" applyBorder="1" applyAlignment="1">
      <alignment horizontal="distributed" vertical="center" shrinkToFit="1"/>
      <protection/>
    </xf>
    <xf numFmtId="0" fontId="10" fillId="33" borderId="33" xfId="61" applyFont="1" applyFill="1" applyBorder="1" applyAlignment="1">
      <alignment horizontal="distributed" vertical="center" shrinkToFit="1"/>
      <protection/>
    </xf>
    <xf numFmtId="0" fontId="17" fillId="0" borderId="96" xfId="61" applyFont="1" applyFill="1" applyBorder="1" applyAlignment="1">
      <alignment horizontal="center" vertical="center" shrinkToFit="1"/>
      <protection/>
    </xf>
    <xf numFmtId="0" fontId="17" fillId="0" borderId="97" xfId="61" applyFont="1" applyFill="1" applyBorder="1" applyAlignment="1">
      <alignment horizontal="center" vertical="center" shrinkToFit="1"/>
      <protection/>
    </xf>
    <xf numFmtId="0" fontId="10" fillId="0" borderId="64" xfId="61" applyFont="1" applyFill="1" applyBorder="1" applyAlignment="1">
      <alignment horizontal="distributed" vertical="center" shrinkToFit="1"/>
      <protection/>
    </xf>
    <xf numFmtId="0" fontId="17" fillId="0" borderId="97" xfId="61" applyFont="1" applyFill="1" applyBorder="1" applyAlignment="1">
      <alignment horizontal="distributed" vertical="center" shrinkToFit="1"/>
      <protection/>
    </xf>
    <xf numFmtId="177" fontId="17" fillId="0" borderId="83" xfId="61" applyNumberFormat="1" applyFont="1" applyFill="1" applyBorder="1" applyAlignment="1">
      <alignment horizontal="right" vertical="center"/>
      <protection/>
    </xf>
    <xf numFmtId="177" fontId="17" fillId="0" borderId="119" xfId="61" applyNumberFormat="1" applyFont="1" applyFill="1" applyBorder="1" applyAlignment="1">
      <alignment horizontal="right" vertical="center"/>
      <protection/>
    </xf>
    <xf numFmtId="177" fontId="17" fillId="0" borderId="147" xfId="61" applyNumberFormat="1" applyFont="1" applyFill="1" applyBorder="1" applyAlignment="1">
      <alignment horizontal="right" vertical="center"/>
      <protection/>
    </xf>
    <xf numFmtId="177" fontId="17" fillId="0" borderId="353" xfId="61" applyNumberFormat="1" applyFont="1" applyFill="1" applyBorder="1" applyAlignment="1">
      <alignment horizontal="right" vertical="center"/>
      <protection/>
    </xf>
    <xf numFmtId="177" fontId="17" fillId="0" borderId="148" xfId="61" applyNumberFormat="1" applyFont="1" applyFill="1" applyBorder="1" applyAlignment="1">
      <alignment horizontal="right" vertical="center"/>
      <protection/>
    </xf>
    <xf numFmtId="177" fontId="17" fillId="0" borderId="290" xfId="61" applyNumberFormat="1" applyFont="1" applyFill="1" applyBorder="1" applyAlignment="1">
      <alignment horizontal="right" vertical="center"/>
      <protection/>
    </xf>
    <xf numFmtId="177" fontId="17" fillId="0" borderId="354" xfId="61" applyNumberFormat="1" applyFont="1" applyFill="1" applyBorder="1" applyAlignment="1">
      <alignment horizontal="right" vertical="center"/>
      <protection/>
    </xf>
    <xf numFmtId="177" fontId="5" fillId="0" borderId="0" xfId="61" applyNumberFormat="1" applyFont="1" applyFill="1" applyBorder="1" applyAlignment="1">
      <alignment vertical="center"/>
      <protection/>
    </xf>
    <xf numFmtId="177" fontId="17" fillId="0" borderId="355" xfId="61" applyNumberFormat="1" applyFont="1" applyFill="1" applyBorder="1" applyAlignment="1">
      <alignment horizontal="right" vertical="center"/>
      <protection/>
    </xf>
    <xf numFmtId="177" fontId="17" fillId="0" borderId="356" xfId="61" applyNumberFormat="1" applyFont="1" applyFill="1" applyBorder="1" applyAlignment="1">
      <alignment horizontal="right" vertical="center"/>
      <protection/>
    </xf>
    <xf numFmtId="177" fontId="17" fillId="0" borderId="357" xfId="61" applyNumberFormat="1" applyFont="1" applyFill="1" applyBorder="1" applyAlignment="1">
      <alignment horizontal="right" vertical="center"/>
      <protection/>
    </xf>
    <xf numFmtId="177" fontId="17" fillId="0" borderId="358" xfId="61" applyNumberFormat="1" applyFont="1" applyFill="1" applyBorder="1" applyAlignment="1">
      <alignment horizontal="right" vertical="center"/>
      <protection/>
    </xf>
    <xf numFmtId="177" fontId="17" fillId="0" borderId="359" xfId="61" applyNumberFormat="1" applyFont="1" applyFill="1" applyBorder="1" applyAlignment="1">
      <alignment horizontal="right" vertical="center"/>
      <protection/>
    </xf>
    <xf numFmtId="177" fontId="17" fillId="0" borderId="360" xfId="61" applyNumberFormat="1" applyFont="1" applyFill="1" applyBorder="1" applyAlignment="1">
      <alignment horizontal="right" vertical="center"/>
      <protection/>
    </xf>
    <xf numFmtId="177" fontId="17" fillId="0" borderId="361" xfId="61" applyNumberFormat="1" applyFont="1" applyFill="1" applyBorder="1" applyAlignment="1">
      <alignment horizontal="right" vertical="center"/>
      <protection/>
    </xf>
    <xf numFmtId="177" fontId="17" fillId="0" borderId="362" xfId="61" applyNumberFormat="1" applyFont="1" applyFill="1" applyBorder="1" applyAlignment="1">
      <alignment horizontal="right" vertical="center"/>
      <protection/>
    </xf>
    <xf numFmtId="177" fontId="17" fillId="0" borderId="111" xfId="61" applyNumberFormat="1" applyFont="1" applyFill="1" applyBorder="1" applyAlignment="1">
      <alignment vertical="center"/>
      <protection/>
    </xf>
    <xf numFmtId="177" fontId="17" fillId="0" borderId="0" xfId="61" applyNumberFormat="1" applyFont="1" applyBorder="1" applyAlignment="1">
      <alignment/>
      <protection/>
    </xf>
    <xf numFmtId="177" fontId="17" fillId="0" borderId="0" xfId="61" applyNumberFormat="1" applyFont="1" applyFill="1" applyBorder="1">
      <alignment/>
      <protection/>
    </xf>
    <xf numFmtId="177" fontId="17" fillId="0" borderId="0" xfId="61" applyNumberFormat="1" applyFont="1" applyFill="1" applyBorder="1" applyAlignment="1">
      <alignment horizontal="right"/>
      <protection/>
    </xf>
    <xf numFmtId="0" fontId="5" fillId="0" borderId="0" xfId="61" applyFont="1" applyFill="1" applyBorder="1">
      <alignment/>
      <protection/>
    </xf>
    <xf numFmtId="0" fontId="10" fillId="0" borderId="0" xfId="61" applyFont="1" applyFill="1" applyBorder="1" applyAlignment="1">
      <alignment horizontal="distributed" vertical="center" shrinkToFit="1"/>
      <protection/>
    </xf>
    <xf numFmtId="177" fontId="10" fillId="33" borderId="112" xfId="0" applyNumberFormat="1" applyFont="1" applyFill="1" applyBorder="1" applyAlignment="1">
      <alignment horizontal="center" vertical="center" shrinkToFit="1"/>
    </xf>
    <xf numFmtId="177" fontId="10" fillId="33" borderId="63" xfId="0" applyNumberFormat="1" applyFont="1" applyFill="1" applyBorder="1" applyAlignment="1">
      <alignment horizontal="center" vertical="center" shrinkToFit="1"/>
    </xf>
    <xf numFmtId="177" fontId="10" fillId="33" borderId="0" xfId="0" applyNumberFormat="1" applyFont="1" applyFill="1" applyBorder="1" applyAlignment="1">
      <alignment horizontal="center" vertical="center" shrinkToFit="1"/>
    </xf>
    <xf numFmtId="178" fontId="6" fillId="33" borderId="0" xfId="0" applyNumberFormat="1" applyFont="1" applyFill="1" applyBorder="1" applyAlignment="1">
      <alignment horizontal="left" vertical="center" shrinkToFit="1"/>
    </xf>
    <xf numFmtId="178" fontId="6" fillId="33" borderId="346" xfId="0" applyNumberFormat="1" applyFont="1" applyFill="1" applyBorder="1" applyAlignment="1">
      <alignment horizontal="center" vertical="center" wrapText="1"/>
    </xf>
    <xf numFmtId="178" fontId="6" fillId="33" borderId="12" xfId="0" applyNumberFormat="1" applyFont="1" applyFill="1" applyBorder="1" applyAlignment="1">
      <alignment horizontal="center" vertical="center" wrapText="1"/>
    </xf>
    <xf numFmtId="178" fontId="6" fillId="33" borderId="131" xfId="0" applyNumberFormat="1" applyFont="1" applyFill="1" applyBorder="1" applyAlignment="1">
      <alignment horizontal="center" vertical="center"/>
    </xf>
    <xf numFmtId="178" fontId="4" fillId="33" borderId="155" xfId="0" applyNumberFormat="1" applyFont="1" applyFill="1" applyBorder="1" applyAlignment="1">
      <alignment horizontal="center" vertical="center" wrapText="1"/>
    </xf>
    <xf numFmtId="178" fontId="4" fillId="33" borderId="0" xfId="0" applyNumberFormat="1" applyFont="1" applyFill="1" applyBorder="1" applyAlignment="1">
      <alignment horizontal="center" vertical="center" wrapText="1"/>
    </xf>
    <xf numFmtId="0" fontId="6" fillId="33" borderId="0" xfId="0" applyFont="1" applyFill="1" applyBorder="1" applyAlignment="1">
      <alignment horizontal="left" vertical="center" shrinkToFit="1"/>
    </xf>
    <xf numFmtId="178" fontId="6" fillId="33" borderId="347" xfId="0" applyNumberFormat="1" applyFont="1" applyFill="1" applyBorder="1" applyAlignment="1">
      <alignment horizontal="center" vertical="center" wrapText="1"/>
    </xf>
    <xf numFmtId="178" fontId="6" fillId="33" borderId="26" xfId="0" applyNumberFormat="1" applyFont="1" applyFill="1" applyBorder="1" applyAlignment="1">
      <alignment horizontal="center" vertical="center" wrapText="1"/>
    </xf>
    <xf numFmtId="177" fontId="10" fillId="33" borderId="82" xfId="0" applyNumberFormat="1" applyFont="1" applyFill="1" applyBorder="1" applyAlignment="1">
      <alignment horizontal="center" vertical="center" shrinkToFit="1"/>
    </xf>
    <xf numFmtId="177" fontId="10" fillId="33" borderId="33" xfId="0" applyNumberFormat="1" applyFont="1" applyFill="1" applyBorder="1" applyAlignment="1">
      <alignment horizontal="center" vertical="center" shrinkToFit="1"/>
    </xf>
    <xf numFmtId="178" fontId="16" fillId="33" borderId="0" xfId="0" applyNumberFormat="1" applyFont="1" applyFill="1" applyAlignment="1">
      <alignment horizontal="center" vertical="center"/>
    </xf>
    <xf numFmtId="178" fontId="16" fillId="33" borderId="0" xfId="0" applyNumberFormat="1" applyFont="1" applyFill="1" applyBorder="1" applyAlignment="1">
      <alignment horizontal="center" vertical="center"/>
    </xf>
    <xf numFmtId="178" fontId="6" fillId="33" borderId="29" xfId="0" applyNumberFormat="1" applyFont="1" applyFill="1" applyBorder="1" applyAlignment="1">
      <alignment horizontal="center" vertical="center"/>
    </xf>
    <xf numFmtId="178" fontId="6" fillId="33" borderId="363" xfId="0" applyNumberFormat="1" applyFont="1" applyFill="1" applyBorder="1" applyAlignment="1">
      <alignment horizontal="center" vertical="center"/>
    </xf>
    <xf numFmtId="178" fontId="6" fillId="33" borderId="43" xfId="0" applyNumberFormat="1" applyFont="1" applyFill="1" applyBorder="1" applyAlignment="1">
      <alignment horizontal="center" vertical="center"/>
    </xf>
    <xf numFmtId="178" fontId="6" fillId="33" borderId="19" xfId="0" applyNumberFormat="1" applyFont="1" applyFill="1" applyBorder="1" applyAlignment="1">
      <alignment horizontal="right"/>
    </xf>
    <xf numFmtId="178" fontId="6" fillId="33" borderId="364" xfId="0" applyNumberFormat="1" applyFont="1" applyFill="1" applyBorder="1" applyAlignment="1">
      <alignment horizontal="left" vertical="center" wrapText="1" shrinkToFit="1"/>
    </xf>
    <xf numFmtId="178" fontId="6" fillId="33" borderId="365" xfId="0" applyNumberFormat="1" applyFont="1" applyFill="1" applyBorder="1" applyAlignment="1">
      <alignment horizontal="left" vertical="center" shrinkToFit="1"/>
    </xf>
    <xf numFmtId="178" fontId="6" fillId="33" borderId="366" xfId="0" applyNumberFormat="1" applyFont="1" applyFill="1" applyBorder="1" applyAlignment="1">
      <alignment horizontal="left" vertical="center" shrinkToFit="1"/>
    </xf>
    <xf numFmtId="178" fontId="6" fillId="33" borderId="367" xfId="0" applyNumberFormat="1" applyFont="1" applyFill="1" applyBorder="1" applyAlignment="1">
      <alignment horizontal="left" vertical="center" shrinkToFit="1"/>
    </xf>
    <xf numFmtId="177" fontId="10" fillId="33" borderId="138" xfId="0" applyNumberFormat="1" applyFont="1" applyFill="1" applyBorder="1" applyAlignment="1">
      <alignment horizontal="center" vertical="center" shrinkToFit="1"/>
    </xf>
    <xf numFmtId="177" fontId="10" fillId="33" borderId="56" xfId="0" applyNumberFormat="1" applyFont="1" applyFill="1" applyBorder="1" applyAlignment="1">
      <alignment horizontal="center" vertical="center" shrinkToFit="1"/>
    </xf>
    <xf numFmtId="178" fontId="6" fillId="33" borderId="54" xfId="0" applyNumberFormat="1" applyFont="1" applyFill="1" applyBorder="1" applyAlignment="1">
      <alignment horizontal="center" vertical="center" wrapText="1"/>
    </xf>
    <xf numFmtId="178" fontId="6" fillId="33" borderId="50" xfId="0" applyNumberFormat="1" applyFont="1" applyFill="1" applyBorder="1" applyAlignment="1">
      <alignment horizontal="center" vertical="center" wrapText="1"/>
    </xf>
    <xf numFmtId="178" fontId="6" fillId="33" borderId="347" xfId="0" applyNumberFormat="1" applyFont="1" applyFill="1" applyBorder="1" applyAlignment="1">
      <alignment horizontal="center" vertical="center"/>
    </xf>
    <xf numFmtId="178" fontId="6" fillId="33" borderId="26" xfId="0" applyNumberFormat="1" applyFont="1" applyFill="1" applyBorder="1" applyAlignment="1">
      <alignment horizontal="center" vertical="center"/>
    </xf>
    <xf numFmtId="178" fontId="6" fillId="33" borderId="13" xfId="0" applyNumberFormat="1" applyFont="1" applyFill="1" applyBorder="1" applyAlignment="1">
      <alignment horizontal="center" vertical="center" wrapText="1"/>
    </xf>
    <xf numFmtId="178" fontId="6" fillId="33" borderId="0" xfId="0" applyNumberFormat="1" applyFont="1" applyFill="1" applyBorder="1" applyAlignment="1">
      <alignment horizontal="center" vertical="center" wrapText="1"/>
    </xf>
    <xf numFmtId="0" fontId="10" fillId="33" borderId="0" xfId="0" applyFont="1" applyFill="1" applyBorder="1" applyAlignment="1">
      <alignment horizontal="center" vertical="center" shrinkToFit="1"/>
    </xf>
    <xf numFmtId="0" fontId="4" fillId="33" borderId="11"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10" fillId="33" borderId="82"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66" xfId="0" applyFont="1" applyFill="1" applyBorder="1" applyAlignment="1">
      <alignment horizontal="center" vertical="center" shrinkToFit="1"/>
    </xf>
    <xf numFmtId="0" fontId="4" fillId="33" borderId="54" xfId="0" applyFont="1" applyFill="1" applyBorder="1" applyAlignment="1">
      <alignment horizontal="center" vertical="center" wrapText="1" shrinkToFit="1"/>
    </xf>
    <xf numFmtId="0" fontId="20" fillId="33" borderId="50" xfId="0" applyFont="1" applyFill="1" applyBorder="1" applyAlignment="1">
      <alignment/>
    </xf>
    <xf numFmtId="0" fontId="20" fillId="33" borderId="55" xfId="0" applyFont="1" applyFill="1" applyBorder="1" applyAlignment="1">
      <alignment/>
    </xf>
    <xf numFmtId="0" fontId="9" fillId="33" borderId="14" xfId="0" applyFont="1" applyFill="1" applyBorder="1" applyAlignment="1">
      <alignment horizontal="center" vertical="center"/>
    </xf>
    <xf numFmtId="0" fontId="9" fillId="33" borderId="21" xfId="0" applyFont="1" applyFill="1" applyBorder="1" applyAlignment="1">
      <alignment horizontal="center" vertical="center"/>
    </xf>
    <xf numFmtId="0" fontId="6" fillId="33" borderId="364" xfId="0" applyFont="1" applyFill="1" applyBorder="1" applyAlignment="1">
      <alignment horizontal="left" vertical="top" wrapText="1" shrinkToFit="1"/>
    </xf>
    <xf numFmtId="0" fontId="6" fillId="33" borderId="365" xfId="0" applyFont="1" applyFill="1" applyBorder="1" applyAlignment="1">
      <alignment horizontal="left" vertical="top" shrinkToFit="1"/>
    </xf>
    <xf numFmtId="0" fontId="6" fillId="33" borderId="368" xfId="0" applyFont="1" applyFill="1" applyBorder="1" applyAlignment="1">
      <alignment horizontal="left" vertical="top" shrinkToFit="1"/>
    </xf>
    <xf numFmtId="0" fontId="6" fillId="33" borderId="366" xfId="0" applyFont="1" applyFill="1" applyBorder="1" applyAlignment="1">
      <alignment horizontal="left" vertical="top" wrapText="1" shrinkToFit="1"/>
    </xf>
    <xf numFmtId="0" fontId="6" fillId="33" borderId="367" xfId="0" applyFont="1" applyFill="1" applyBorder="1" applyAlignment="1">
      <alignment horizontal="left" vertical="top" shrinkToFit="1"/>
    </xf>
    <xf numFmtId="0" fontId="6" fillId="33" borderId="369" xfId="0" applyFont="1" applyFill="1" applyBorder="1" applyAlignment="1">
      <alignment horizontal="left" vertical="top" shrinkToFit="1"/>
    </xf>
    <xf numFmtId="0" fontId="6" fillId="33" borderId="370" xfId="0" applyFont="1" applyFill="1" applyBorder="1" applyAlignment="1">
      <alignment horizontal="left" vertical="top" shrinkToFit="1"/>
    </xf>
    <xf numFmtId="0" fontId="6" fillId="33" borderId="371" xfId="0" applyFont="1" applyFill="1" applyBorder="1" applyAlignment="1">
      <alignment horizontal="left" vertical="top" shrinkToFit="1"/>
    </xf>
    <xf numFmtId="0" fontId="6" fillId="33" borderId="372" xfId="0" applyFont="1" applyFill="1" applyBorder="1" applyAlignment="1">
      <alignment horizontal="left" vertical="top" shrinkToFit="1"/>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57" xfId="0" applyFont="1" applyFill="1" applyBorder="1" applyAlignment="1">
      <alignment horizontal="center" vertical="center" wrapText="1"/>
    </xf>
    <xf numFmtId="0" fontId="4" fillId="33" borderId="13" xfId="0" applyFont="1" applyFill="1" applyBorder="1" applyAlignment="1">
      <alignment horizontal="center" vertical="center" shrinkToFit="1"/>
    </xf>
    <xf numFmtId="0" fontId="4" fillId="33" borderId="339" xfId="0" applyFont="1" applyFill="1" applyBorder="1" applyAlignment="1">
      <alignment horizontal="center" vertical="center" wrapText="1" shrinkToFit="1"/>
    </xf>
    <xf numFmtId="0" fontId="4" fillId="33" borderId="196" xfId="0" applyFont="1" applyFill="1" applyBorder="1" applyAlignment="1">
      <alignment horizontal="center" vertical="center" wrapText="1" shrinkToFit="1"/>
    </xf>
    <xf numFmtId="0" fontId="6" fillId="33" borderId="11"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33" borderId="11"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6" fillId="33" borderId="0" xfId="0" applyFont="1" applyFill="1" applyAlignment="1">
      <alignment horizontal="left" vertical="center"/>
    </xf>
    <xf numFmtId="0" fontId="4" fillId="33" borderId="0" xfId="0" applyFont="1" applyFill="1" applyAlignment="1">
      <alignment horizontal="left" vertical="center" shrinkToFit="1"/>
    </xf>
    <xf numFmtId="0" fontId="4" fillId="33" borderId="50" xfId="0" applyFont="1" applyFill="1" applyBorder="1" applyAlignment="1">
      <alignment horizontal="center" vertical="center" wrapText="1" shrinkToFit="1"/>
    </xf>
    <xf numFmtId="0" fontId="4" fillId="33" borderId="55" xfId="0" applyFont="1" applyFill="1" applyBorder="1" applyAlignment="1">
      <alignment horizontal="center" vertical="center" wrapText="1" shrinkToFit="1"/>
    </xf>
    <xf numFmtId="0" fontId="10" fillId="33" borderId="112"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10" fillId="33" borderId="67" xfId="0" applyFont="1" applyFill="1" applyBorder="1" applyAlignment="1">
      <alignment horizontal="center" vertical="center" shrinkToFit="1"/>
    </xf>
    <xf numFmtId="180" fontId="6" fillId="33" borderId="17" xfId="73" applyNumberFormat="1" applyFont="1" applyFill="1" applyBorder="1" applyAlignment="1">
      <alignment horizontal="center" vertical="center" wrapText="1"/>
      <protection/>
    </xf>
    <xf numFmtId="180" fontId="6" fillId="33" borderId="117" xfId="73" applyNumberFormat="1" applyFont="1" applyFill="1" applyBorder="1" applyAlignment="1">
      <alignment horizontal="center" vertical="center" wrapText="1"/>
      <protection/>
    </xf>
    <xf numFmtId="180" fontId="6" fillId="33" borderId="232" xfId="73" applyNumberFormat="1" applyFont="1" applyFill="1" applyBorder="1" applyAlignment="1">
      <alignment horizontal="center" vertical="center" wrapText="1"/>
      <protection/>
    </xf>
    <xf numFmtId="180" fontId="6" fillId="33" borderId="116" xfId="73" applyNumberFormat="1" applyFont="1" applyFill="1" applyBorder="1" applyAlignment="1">
      <alignment horizontal="center" vertical="center" wrapText="1"/>
      <protection/>
    </xf>
    <xf numFmtId="177" fontId="6" fillId="33" borderId="17" xfId="73" applyNumberFormat="1" applyFont="1" applyFill="1" applyBorder="1" applyAlignment="1">
      <alignment horizontal="center" vertical="center" wrapText="1"/>
      <protection/>
    </xf>
    <xf numFmtId="177" fontId="6" fillId="33" borderId="117" xfId="73" applyNumberFormat="1" applyFont="1" applyFill="1" applyBorder="1" applyAlignment="1">
      <alignment horizontal="center" vertical="center" wrapText="1"/>
      <protection/>
    </xf>
    <xf numFmtId="177" fontId="6" fillId="33" borderId="11" xfId="73" applyNumberFormat="1" applyFont="1" applyFill="1" applyBorder="1" applyAlignment="1">
      <alignment horizontal="center" vertical="center" wrapText="1"/>
      <protection/>
    </xf>
    <xf numFmtId="177" fontId="6" fillId="33" borderId="108" xfId="73" applyNumberFormat="1" applyFont="1" applyFill="1" applyBorder="1" applyAlignment="1">
      <alignment horizontal="center" vertical="center" wrapText="1"/>
      <protection/>
    </xf>
    <xf numFmtId="177" fontId="6" fillId="33" borderId="13" xfId="73" applyNumberFormat="1" applyFont="1" applyFill="1" applyBorder="1" applyAlignment="1">
      <alignment horizontal="left" vertical="center" shrinkToFit="1"/>
      <protection/>
    </xf>
    <xf numFmtId="177" fontId="16" fillId="33" borderId="0" xfId="73" applyNumberFormat="1" applyFont="1" applyFill="1" applyAlignment="1">
      <alignment horizontal="center" vertical="center"/>
      <protection/>
    </xf>
    <xf numFmtId="177" fontId="6" fillId="33" borderId="373" xfId="73" applyNumberFormat="1" applyFont="1" applyFill="1" applyBorder="1" applyAlignment="1">
      <alignment horizontal="left" vertical="center" wrapText="1" shrinkToFit="1"/>
      <protection/>
    </xf>
    <xf numFmtId="177" fontId="6" fillId="33" borderId="374" xfId="73" applyNumberFormat="1" applyFont="1" applyFill="1" applyBorder="1" applyAlignment="1">
      <alignment horizontal="left" vertical="center" shrinkToFit="1"/>
      <protection/>
    </xf>
    <xf numFmtId="177" fontId="6" fillId="33" borderId="375" xfId="73" applyNumberFormat="1" applyFont="1" applyFill="1" applyBorder="1" applyAlignment="1">
      <alignment horizontal="left" vertical="center" shrinkToFit="1"/>
      <protection/>
    </xf>
    <xf numFmtId="177" fontId="6" fillId="33" borderId="292" xfId="73" applyNumberFormat="1" applyFont="1" applyFill="1" applyBorder="1" applyAlignment="1">
      <alignment horizontal="center" vertical="center"/>
      <protection/>
    </xf>
    <xf numFmtId="177" fontId="6" fillId="33" borderId="14" xfId="73" applyNumberFormat="1" applyFont="1" applyFill="1" applyBorder="1" applyAlignment="1">
      <alignment horizontal="center" vertical="center"/>
      <protection/>
    </xf>
    <xf numFmtId="177" fontId="6" fillId="33" borderId="291" xfId="73" applyNumberFormat="1" applyFont="1" applyFill="1" applyBorder="1" applyAlignment="1">
      <alignment horizontal="center" vertical="center"/>
      <protection/>
    </xf>
    <xf numFmtId="177" fontId="6" fillId="33" borderId="232" xfId="73" applyNumberFormat="1" applyFont="1" applyFill="1" applyBorder="1" applyAlignment="1">
      <alignment horizontal="center" vertical="center" wrapText="1"/>
      <protection/>
    </xf>
    <xf numFmtId="177" fontId="6" fillId="33" borderId="116" xfId="73" applyNumberFormat="1" applyFont="1" applyFill="1" applyBorder="1" applyAlignment="1">
      <alignment horizontal="center" vertical="center" wrapText="1"/>
      <protection/>
    </xf>
    <xf numFmtId="180" fontId="6" fillId="33" borderId="339" xfId="73" applyNumberFormat="1" applyFont="1" applyFill="1" applyBorder="1" applyAlignment="1">
      <alignment horizontal="center" vertical="center" wrapText="1"/>
      <protection/>
    </xf>
    <xf numFmtId="180" fontId="6" fillId="33" borderId="26" xfId="73" applyNumberFormat="1" applyFont="1" applyFill="1" applyBorder="1" applyAlignment="1">
      <alignment horizontal="center" vertical="center" wrapText="1"/>
      <protection/>
    </xf>
    <xf numFmtId="180" fontId="6" fillId="33" borderId="52" xfId="73" applyNumberFormat="1" applyFont="1" applyFill="1" applyBorder="1" applyAlignment="1">
      <alignment horizontal="center" vertical="center" wrapText="1"/>
      <protection/>
    </xf>
    <xf numFmtId="177" fontId="6" fillId="33" borderId="376" xfId="73" applyNumberFormat="1" applyFont="1" applyFill="1" applyBorder="1" applyAlignment="1">
      <alignment horizontal="center" vertical="center"/>
      <protection/>
    </xf>
    <xf numFmtId="177" fontId="6" fillId="33" borderId="122" xfId="73" applyNumberFormat="1" applyFont="1" applyFill="1" applyBorder="1" applyAlignment="1">
      <alignment horizontal="center" vertical="center"/>
      <protection/>
    </xf>
    <xf numFmtId="177" fontId="6" fillId="33" borderId="13" xfId="73" applyNumberFormat="1" applyFont="1" applyFill="1" applyBorder="1" applyAlignment="1">
      <alignment horizontal="center" vertical="center"/>
      <protection/>
    </xf>
    <xf numFmtId="177" fontId="6" fillId="33" borderId="158" xfId="73" applyNumberFormat="1" applyFont="1" applyFill="1" applyBorder="1" applyAlignment="1">
      <alignment horizontal="center" vertical="center"/>
      <protection/>
    </xf>
    <xf numFmtId="180" fontId="6" fillId="33" borderId="339" xfId="73" applyNumberFormat="1" applyFont="1" applyFill="1" applyBorder="1" applyAlignment="1">
      <alignment horizontal="right" vertical="center" wrapText="1"/>
      <protection/>
    </xf>
    <xf numFmtId="180" fontId="6" fillId="33" borderId="52" xfId="73" applyNumberFormat="1" applyFont="1" applyFill="1" applyBorder="1" applyAlignment="1">
      <alignment horizontal="right" vertical="center" wrapText="1"/>
      <protection/>
    </xf>
    <xf numFmtId="177" fontId="6" fillId="33" borderId="356" xfId="73" applyNumberFormat="1" applyFont="1" applyFill="1" applyBorder="1" applyAlignment="1">
      <alignment horizontal="center" vertical="center" wrapText="1"/>
      <protection/>
    </xf>
    <xf numFmtId="177" fontId="6" fillId="33" borderId="51" xfId="73" applyNumberFormat="1" applyFont="1" applyFill="1" applyBorder="1" applyAlignment="1">
      <alignment horizontal="center" vertical="center" wrapText="1"/>
      <protection/>
    </xf>
    <xf numFmtId="177" fontId="6" fillId="33" borderId="123" xfId="73" applyNumberFormat="1" applyFont="1" applyFill="1" applyBorder="1" applyAlignment="1">
      <alignment horizontal="center" vertical="center" wrapText="1"/>
      <protection/>
    </xf>
    <xf numFmtId="177" fontId="17" fillId="33" borderId="112" xfId="0" applyNumberFormat="1" applyFont="1" applyFill="1" applyBorder="1" applyAlignment="1">
      <alignment horizontal="center" vertical="center"/>
    </xf>
    <xf numFmtId="177" fontId="17" fillId="33" borderId="63" xfId="0" applyNumberFormat="1" applyFont="1" applyFill="1" applyBorder="1" applyAlignment="1">
      <alignment horizontal="center" vertical="center"/>
    </xf>
    <xf numFmtId="177" fontId="17" fillId="33" borderId="67" xfId="0" applyNumberFormat="1" applyFont="1" applyFill="1" applyBorder="1" applyAlignment="1">
      <alignment horizontal="center" vertical="center"/>
    </xf>
    <xf numFmtId="177" fontId="6" fillId="33" borderId="134" xfId="0" applyNumberFormat="1" applyFont="1" applyFill="1" applyBorder="1" applyAlignment="1">
      <alignment horizontal="center" vertical="center"/>
    </xf>
    <xf numFmtId="177" fontId="9" fillId="33" borderId="161" xfId="0" applyNumberFormat="1" applyFont="1" applyFill="1" applyBorder="1" applyAlignment="1">
      <alignment horizontal="center" vertical="center"/>
    </xf>
    <xf numFmtId="177" fontId="6" fillId="33" borderId="11" xfId="0" applyNumberFormat="1" applyFont="1" applyFill="1" applyBorder="1" applyAlignment="1">
      <alignment horizontal="center" vertical="center"/>
    </xf>
    <xf numFmtId="177" fontId="9" fillId="33" borderId="108" xfId="0" applyNumberFormat="1" applyFont="1" applyFill="1" applyBorder="1" applyAlignment="1">
      <alignment horizontal="center" vertical="center"/>
    </xf>
    <xf numFmtId="177" fontId="17" fillId="33" borderId="82" xfId="0" applyNumberFormat="1" applyFont="1" applyFill="1" applyBorder="1" applyAlignment="1">
      <alignment horizontal="center" vertical="center"/>
    </xf>
    <xf numFmtId="177" fontId="17" fillId="33" borderId="33" xfId="0" applyNumberFormat="1" applyFont="1" applyFill="1" applyBorder="1" applyAlignment="1">
      <alignment horizontal="center" vertical="center"/>
    </xf>
    <xf numFmtId="177" fontId="17" fillId="33" borderId="66" xfId="0" applyNumberFormat="1" applyFont="1" applyFill="1" applyBorder="1" applyAlignment="1">
      <alignment horizontal="center" vertical="center"/>
    </xf>
    <xf numFmtId="177" fontId="6" fillId="33" borderId="0" xfId="0" applyNumberFormat="1" applyFont="1" applyFill="1" applyBorder="1" applyAlignment="1">
      <alignment vertical="center"/>
    </xf>
    <xf numFmtId="177" fontId="9" fillId="33" borderId="0" xfId="0" applyNumberFormat="1" applyFont="1" applyFill="1" applyBorder="1" applyAlignment="1">
      <alignment vertical="center"/>
    </xf>
    <xf numFmtId="177" fontId="9" fillId="33" borderId="19" xfId="0" applyNumberFormat="1" applyFont="1" applyFill="1" applyBorder="1" applyAlignment="1">
      <alignment horizontal="center" vertical="center"/>
    </xf>
    <xf numFmtId="177" fontId="6" fillId="33" borderId="42" xfId="0" applyNumberFormat="1" applyFont="1" applyFill="1" applyBorder="1" applyAlignment="1">
      <alignment horizontal="center" vertical="center"/>
    </xf>
    <xf numFmtId="177" fontId="6" fillId="33" borderId="13" xfId="0" applyNumberFormat="1" applyFont="1" applyFill="1" applyBorder="1" applyAlignment="1">
      <alignment horizontal="center" vertical="center"/>
    </xf>
    <xf numFmtId="177" fontId="6" fillId="33" borderId="363" xfId="0" applyNumberFormat="1" applyFont="1" applyFill="1" applyBorder="1" applyAlignment="1">
      <alignment horizontal="center" vertical="center"/>
    </xf>
    <xf numFmtId="177" fontId="6" fillId="33" borderId="43" xfId="0" applyNumberFormat="1" applyFont="1" applyFill="1" applyBorder="1" applyAlignment="1">
      <alignment horizontal="center" vertical="center"/>
    </xf>
    <xf numFmtId="177" fontId="9" fillId="33" borderId="13" xfId="0" applyNumberFormat="1" applyFont="1" applyFill="1" applyBorder="1" applyAlignment="1">
      <alignment horizontal="center" vertical="center"/>
    </xf>
    <xf numFmtId="177" fontId="9" fillId="33" borderId="363" xfId="0" applyNumberFormat="1" applyFont="1" applyFill="1" applyBorder="1" applyAlignment="1">
      <alignment horizontal="center" vertical="center"/>
    </xf>
    <xf numFmtId="177" fontId="9" fillId="33" borderId="43" xfId="0" applyNumberFormat="1" applyFont="1" applyFill="1" applyBorder="1" applyAlignment="1">
      <alignment horizontal="center" vertical="center"/>
    </xf>
    <xf numFmtId="177" fontId="6" fillId="33" borderId="124" xfId="0" applyNumberFormat="1" applyFont="1" applyFill="1" applyBorder="1" applyAlignment="1">
      <alignment horizontal="center" vertical="center"/>
    </xf>
    <xf numFmtId="177" fontId="9" fillId="33" borderId="123" xfId="0" applyNumberFormat="1" applyFont="1" applyFill="1" applyBorder="1" applyAlignment="1">
      <alignment horizontal="center" vertical="center"/>
    </xf>
    <xf numFmtId="177" fontId="6" fillId="33" borderId="364" xfId="0" applyNumberFormat="1" applyFont="1" applyFill="1" applyBorder="1" applyAlignment="1">
      <alignment horizontal="left" vertical="center" wrapText="1"/>
    </xf>
    <xf numFmtId="177" fontId="6" fillId="33" borderId="365" xfId="0" applyNumberFormat="1" applyFont="1" applyFill="1" applyBorder="1" applyAlignment="1">
      <alignment horizontal="left" vertical="center"/>
    </xf>
    <xf numFmtId="177" fontId="6" fillId="33" borderId="368" xfId="0" applyNumberFormat="1" applyFont="1" applyFill="1" applyBorder="1" applyAlignment="1">
      <alignment horizontal="left" vertical="center"/>
    </xf>
    <xf numFmtId="177" fontId="6" fillId="33" borderId="366" xfId="0" applyNumberFormat="1" applyFont="1" applyFill="1" applyBorder="1" applyAlignment="1">
      <alignment horizontal="left" vertical="center"/>
    </xf>
    <xf numFmtId="177" fontId="6" fillId="33" borderId="367" xfId="0" applyNumberFormat="1" applyFont="1" applyFill="1" applyBorder="1" applyAlignment="1">
      <alignment horizontal="left" vertical="center"/>
    </xf>
    <xf numFmtId="177" fontId="6" fillId="33" borderId="369" xfId="0" applyNumberFormat="1" applyFont="1" applyFill="1" applyBorder="1" applyAlignment="1">
      <alignment horizontal="left" vertical="center"/>
    </xf>
    <xf numFmtId="177" fontId="6" fillId="33" borderId="377" xfId="0" applyNumberFormat="1" applyFont="1" applyFill="1" applyBorder="1" applyAlignment="1">
      <alignment horizontal="left" vertical="center"/>
    </xf>
    <xf numFmtId="177" fontId="6" fillId="33" borderId="378" xfId="0" applyNumberFormat="1" applyFont="1" applyFill="1" applyBorder="1" applyAlignment="1">
      <alignment horizontal="left" vertical="center"/>
    </xf>
    <xf numFmtId="177" fontId="6" fillId="33" borderId="379" xfId="0" applyNumberFormat="1" applyFont="1" applyFill="1" applyBorder="1" applyAlignment="1">
      <alignment horizontal="left" vertical="center"/>
    </xf>
    <xf numFmtId="177" fontId="6" fillId="33" borderId="0" xfId="0" applyNumberFormat="1" applyFont="1" applyFill="1" applyBorder="1" applyAlignment="1">
      <alignment horizontal="center" vertical="center"/>
    </xf>
    <xf numFmtId="177" fontId="9" fillId="33" borderId="0" xfId="0" applyNumberFormat="1" applyFont="1" applyFill="1" applyBorder="1" applyAlignment="1">
      <alignment horizontal="center" vertical="center"/>
    </xf>
    <xf numFmtId="177" fontId="6" fillId="33" borderId="0" xfId="0" applyNumberFormat="1" applyFont="1" applyFill="1" applyBorder="1" applyAlignment="1">
      <alignment horizontal="right" vertical="center" shrinkToFit="1"/>
    </xf>
    <xf numFmtId="0" fontId="6" fillId="33" borderId="0" xfId="0" applyFont="1" applyFill="1" applyBorder="1" applyAlignment="1">
      <alignment horizontal="center" vertical="center" shrinkToFit="1"/>
    </xf>
    <xf numFmtId="177" fontId="16" fillId="33" borderId="0" xfId="0" applyNumberFormat="1" applyFont="1" applyFill="1" applyAlignment="1">
      <alignment horizontal="right" vertical="center"/>
    </xf>
    <xf numFmtId="177" fontId="17" fillId="33" borderId="138" xfId="0" applyNumberFormat="1" applyFont="1" applyFill="1" applyBorder="1" applyAlignment="1">
      <alignment horizontal="center" vertical="center"/>
    </xf>
    <xf numFmtId="177" fontId="17" fillId="33" borderId="56" xfId="0" applyNumberFormat="1" applyFont="1" applyFill="1" applyBorder="1" applyAlignment="1">
      <alignment horizontal="center" vertical="center"/>
    </xf>
    <xf numFmtId="177" fontId="17" fillId="33" borderId="65" xfId="0" applyNumberFormat="1" applyFont="1" applyFill="1" applyBorder="1" applyAlignment="1">
      <alignment horizontal="center" vertical="center"/>
    </xf>
    <xf numFmtId="177" fontId="12" fillId="33" borderId="356" xfId="0" applyNumberFormat="1" applyFont="1" applyFill="1" applyBorder="1" applyAlignment="1">
      <alignment horizontal="center" vertical="center"/>
    </xf>
    <xf numFmtId="177" fontId="12" fillId="33" borderId="155" xfId="0" applyNumberFormat="1" applyFont="1" applyFill="1" applyBorder="1" applyAlignment="1">
      <alignment horizontal="center" vertical="center"/>
    </xf>
    <xf numFmtId="177" fontId="12" fillId="33" borderId="156" xfId="0" applyNumberFormat="1" applyFont="1" applyFill="1" applyBorder="1" applyAlignment="1">
      <alignment horizontal="center" vertical="center"/>
    </xf>
    <xf numFmtId="177" fontId="12" fillId="33" borderId="285" xfId="0" applyNumberFormat="1" applyFont="1" applyFill="1" applyBorder="1" applyAlignment="1">
      <alignment horizontal="center" vertical="center"/>
    </xf>
    <xf numFmtId="177" fontId="12" fillId="33" borderId="157" xfId="0" applyNumberFormat="1" applyFont="1" applyFill="1" applyBorder="1" applyAlignment="1">
      <alignment horizontal="center" vertical="center"/>
    </xf>
    <xf numFmtId="177" fontId="12" fillId="33" borderId="151" xfId="0" applyNumberFormat="1" applyFont="1" applyFill="1" applyBorder="1" applyAlignment="1">
      <alignment horizontal="center" vertical="center"/>
    </xf>
    <xf numFmtId="177" fontId="91" fillId="33" borderId="155" xfId="0" applyNumberFormat="1" applyFont="1" applyFill="1" applyBorder="1" applyAlignment="1">
      <alignment horizontal="distributed" vertical="center"/>
    </xf>
    <xf numFmtId="177" fontId="91" fillId="33" borderId="19" xfId="0" applyNumberFormat="1" applyFont="1" applyFill="1" applyBorder="1" applyAlignment="1">
      <alignment horizontal="distributed" vertical="center"/>
    </xf>
    <xf numFmtId="177" fontId="91" fillId="33" borderId="134" xfId="0" applyNumberFormat="1" applyFont="1" applyFill="1" applyBorder="1" applyAlignment="1">
      <alignment horizontal="distributed" vertical="center"/>
    </xf>
    <xf numFmtId="177" fontId="92" fillId="33" borderId="157" xfId="0" applyNumberFormat="1" applyFont="1" applyFill="1" applyBorder="1" applyAlignment="1">
      <alignment horizontal="distributed" vertical="center"/>
    </xf>
    <xf numFmtId="177" fontId="91" fillId="33" borderId="292" xfId="0" applyNumberFormat="1" applyFont="1" applyFill="1" applyBorder="1" applyAlignment="1">
      <alignment horizontal="distributed" vertical="center"/>
    </xf>
    <xf numFmtId="177" fontId="92" fillId="33" borderId="292" xfId="0" applyNumberFormat="1" applyFont="1" applyFill="1" applyBorder="1" applyAlignment="1">
      <alignment horizontal="distributed" vertical="center"/>
    </xf>
    <xf numFmtId="0" fontId="89" fillId="33" borderId="338" xfId="0" applyNumberFormat="1" applyFont="1" applyFill="1" applyBorder="1" applyAlignment="1">
      <alignment horizontal="center" vertical="center"/>
    </xf>
    <xf numFmtId="0" fontId="94" fillId="33" borderId="195" xfId="0" applyNumberFormat="1" applyFont="1" applyFill="1" applyBorder="1" applyAlignment="1">
      <alignment horizontal="center" vertical="center"/>
    </xf>
    <xf numFmtId="0" fontId="89" fillId="33" borderId="131" xfId="0" applyNumberFormat="1" applyFont="1" applyFill="1" applyBorder="1" applyAlignment="1">
      <alignment horizontal="center" vertical="center"/>
    </xf>
    <xf numFmtId="0" fontId="89" fillId="33" borderId="380" xfId="0" applyNumberFormat="1" applyFont="1" applyFill="1" applyBorder="1" applyAlignment="1">
      <alignment horizontal="center" vertical="center"/>
    </xf>
    <xf numFmtId="0" fontId="94" fillId="33" borderId="131" xfId="0" applyNumberFormat="1" applyFont="1" applyFill="1" applyBorder="1" applyAlignment="1">
      <alignment horizontal="center" vertical="center"/>
    </xf>
    <xf numFmtId="0" fontId="89" fillId="33" borderId="345" xfId="0" applyNumberFormat="1" applyFont="1" applyFill="1" applyBorder="1" applyAlignment="1">
      <alignment horizontal="center" vertical="center"/>
    </xf>
    <xf numFmtId="0" fontId="94" fillId="33" borderId="381" xfId="0" applyNumberFormat="1" applyFont="1" applyFill="1" applyBorder="1" applyAlignment="1">
      <alignment horizontal="center" vertical="center"/>
    </xf>
    <xf numFmtId="177" fontId="91" fillId="33" borderId="0" xfId="0" applyNumberFormat="1" applyFont="1" applyFill="1" applyBorder="1" applyAlignment="1">
      <alignment horizontal="distributed" vertical="center"/>
    </xf>
    <xf numFmtId="177" fontId="91" fillId="33" borderId="157" xfId="0" applyNumberFormat="1" applyFont="1" applyFill="1" applyBorder="1" applyAlignment="1">
      <alignment horizontal="distributed" vertical="center"/>
    </xf>
    <xf numFmtId="177" fontId="92" fillId="33" borderId="0" xfId="0" applyNumberFormat="1" applyFont="1" applyFill="1" applyBorder="1" applyAlignment="1">
      <alignment horizontal="distributed" vertical="center"/>
    </xf>
    <xf numFmtId="177" fontId="91" fillId="33" borderId="382" xfId="0" applyNumberFormat="1" applyFont="1" applyFill="1" applyBorder="1" applyAlignment="1">
      <alignment horizontal="distributed" vertical="center"/>
    </xf>
    <xf numFmtId="177" fontId="92" fillId="33" borderId="382" xfId="0" applyNumberFormat="1" applyFont="1" applyFill="1" applyBorder="1" applyAlignment="1">
      <alignment horizontal="distributed" vertical="center"/>
    </xf>
    <xf numFmtId="177" fontId="91" fillId="33" borderId="383" xfId="0" applyNumberFormat="1" applyFont="1" applyFill="1" applyBorder="1" applyAlignment="1">
      <alignment horizontal="center" vertical="center"/>
    </xf>
    <xf numFmtId="177" fontId="92" fillId="33" borderId="275" xfId="0" applyNumberFormat="1" applyFont="1" applyFill="1" applyBorder="1" applyAlignment="1">
      <alignment horizontal="center" vertical="center"/>
    </xf>
    <xf numFmtId="177" fontId="91" fillId="33" borderId="19" xfId="0" applyNumberFormat="1" applyFont="1" applyFill="1" applyBorder="1" applyAlignment="1">
      <alignment horizontal="right" vertical="center" shrinkToFit="1"/>
    </xf>
    <xf numFmtId="177" fontId="92" fillId="33" borderId="153" xfId="0" applyNumberFormat="1" applyFont="1" applyFill="1" applyBorder="1" applyAlignment="1">
      <alignment horizontal="distributed" vertical="center"/>
    </xf>
    <xf numFmtId="177" fontId="12" fillId="33" borderId="29" xfId="0" applyNumberFormat="1" applyFont="1" applyFill="1" applyBorder="1" applyAlignment="1">
      <alignment horizontal="center" vertical="center"/>
    </xf>
    <xf numFmtId="177" fontId="12" fillId="33" borderId="13" xfId="0" applyNumberFormat="1" applyFont="1" applyFill="1" applyBorder="1" applyAlignment="1">
      <alignment horizontal="center" vertical="center"/>
    </xf>
    <xf numFmtId="177" fontId="12" fillId="33" borderId="20" xfId="0" applyNumberFormat="1" applyFont="1" applyFill="1" applyBorder="1" applyAlignment="1">
      <alignment horizontal="center" vertical="center"/>
    </xf>
    <xf numFmtId="177" fontId="96" fillId="33" borderId="0" xfId="0" applyNumberFormat="1" applyFont="1" applyFill="1" applyBorder="1" applyAlignment="1">
      <alignment horizontal="left" vertical="center"/>
    </xf>
    <xf numFmtId="177" fontId="92" fillId="33" borderId="19" xfId="0" applyNumberFormat="1" applyFont="1" applyFill="1" applyBorder="1" applyAlignment="1">
      <alignment horizontal="distributed" vertical="center"/>
    </xf>
    <xf numFmtId="177" fontId="94" fillId="33" borderId="51" xfId="0" applyNumberFormat="1" applyFont="1" applyFill="1" applyBorder="1" applyAlignment="1">
      <alignment horizontal="center" vertical="center"/>
    </xf>
    <xf numFmtId="177" fontId="94" fillId="33" borderId="0" xfId="0" applyNumberFormat="1" applyFont="1" applyFill="1" applyBorder="1" applyAlignment="1">
      <alignment horizontal="center" vertical="center"/>
    </xf>
    <xf numFmtId="177" fontId="94" fillId="33" borderId="22" xfId="0" applyNumberFormat="1" applyFont="1" applyFill="1" applyBorder="1" applyAlignment="1">
      <alignment horizontal="center" vertical="center"/>
    </xf>
    <xf numFmtId="177" fontId="94" fillId="33" borderId="123" xfId="0" applyNumberFormat="1" applyFont="1" applyFill="1" applyBorder="1" applyAlignment="1">
      <alignment horizontal="center" vertical="center"/>
    </xf>
    <xf numFmtId="177" fontId="94" fillId="33" borderId="19" xfId="0" applyNumberFormat="1" applyFont="1" applyFill="1" applyBorder="1" applyAlignment="1">
      <alignment horizontal="center" vertical="center"/>
    </xf>
    <xf numFmtId="177" fontId="94" fillId="33" borderId="109" xfId="0" applyNumberFormat="1" applyFont="1" applyFill="1" applyBorder="1" applyAlignment="1">
      <alignment horizontal="center" vertical="center"/>
    </xf>
    <xf numFmtId="177" fontId="16" fillId="33" borderId="0" xfId="0" applyNumberFormat="1" applyFont="1" applyFill="1" applyBorder="1" applyAlignment="1">
      <alignment horizontal="left" vertical="center"/>
    </xf>
    <xf numFmtId="177" fontId="6" fillId="33" borderId="384" xfId="0" applyNumberFormat="1" applyFont="1" applyFill="1" applyBorder="1" applyAlignment="1">
      <alignment horizontal="center" vertical="center"/>
    </xf>
    <xf numFmtId="177" fontId="9" fillId="33" borderId="385" xfId="0" applyNumberFormat="1" applyFont="1" applyFill="1" applyBorder="1" applyAlignment="1">
      <alignment horizontal="center" vertical="center"/>
    </xf>
    <xf numFmtId="177" fontId="6" fillId="33" borderId="29" xfId="0" applyNumberFormat="1" applyFont="1" applyFill="1" applyBorder="1" applyAlignment="1">
      <alignment horizontal="center" vertical="center"/>
    </xf>
    <xf numFmtId="177" fontId="6" fillId="33" borderId="20" xfId="0" applyNumberFormat="1" applyFont="1" applyFill="1" applyBorder="1" applyAlignment="1">
      <alignment horizontal="center" vertical="center"/>
    </xf>
    <xf numFmtId="177" fontId="6" fillId="33" borderId="123" xfId="0" applyNumberFormat="1" applyFont="1" applyFill="1" applyBorder="1" applyAlignment="1">
      <alignment horizontal="center" vertical="center"/>
    </xf>
    <xf numFmtId="177" fontId="6" fillId="33" borderId="19" xfId="0" applyNumberFormat="1" applyFont="1" applyFill="1" applyBorder="1" applyAlignment="1">
      <alignment horizontal="center" vertical="center"/>
    </xf>
    <xf numFmtId="177" fontId="6" fillId="33" borderId="109" xfId="0" applyNumberFormat="1" applyFont="1" applyFill="1" applyBorder="1" applyAlignment="1">
      <alignment horizontal="center" vertical="center"/>
    </xf>
    <xf numFmtId="177" fontId="6" fillId="33" borderId="19" xfId="0" applyNumberFormat="1" applyFont="1" applyFill="1" applyBorder="1" applyAlignment="1">
      <alignment horizontal="right" vertical="center" shrinkToFit="1"/>
    </xf>
    <xf numFmtId="0" fontId="16" fillId="33" borderId="0" xfId="0" applyNumberFormat="1" applyFont="1" applyFill="1" applyAlignment="1">
      <alignment horizontal="right" vertical="center" indent="1"/>
    </xf>
    <xf numFmtId="177" fontId="6" fillId="33" borderId="386" xfId="0" applyNumberFormat="1" applyFont="1" applyFill="1" applyBorder="1" applyAlignment="1">
      <alignment horizontal="center" vertical="center"/>
    </xf>
    <xf numFmtId="177" fontId="9" fillId="33" borderId="387" xfId="0" applyNumberFormat="1" applyFont="1" applyFill="1" applyBorder="1" applyAlignment="1">
      <alignment horizontal="center" vertical="center"/>
    </xf>
    <xf numFmtId="0" fontId="96" fillId="33" borderId="0" xfId="0" applyNumberFormat="1" applyFont="1" applyFill="1" applyAlignment="1">
      <alignment horizontal="right" vertical="center" indent="1"/>
    </xf>
    <xf numFmtId="0" fontId="94" fillId="33" borderId="118" xfId="0" applyNumberFormat="1" applyFont="1" applyFill="1" applyBorder="1" applyAlignment="1">
      <alignment horizontal="center" vertical="center"/>
    </xf>
    <xf numFmtId="177" fontId="91" fillId="33" borderId="386" xfId="0" applyNumberFormat="1" applyFont="1" applyFill="1" applyBorder="1" applyAlignment="1">
      <alignment horizontal="center" vertical="center"/>
    </xf>
    <xf numFmtId="177" fontId="92" fillId="33" borderId="387" xfId="0" applyNumberFormat="1" applyFont="1" applyFill="1" applyBorder="1" applyAlignment="1">
      <alignment horizontal="center" vertical="center"/>
    </xf>
    <xf numFmtId="177" fontId="91" fillId="33" borderId="29" xfId="0" applyNumberFormat="1" applyFont="1" applyFill="1" applyBorder="1" applyAlignment="1">
      <alignment horizontal="center" vertical="center"/>
    </xf>
    <xf numFmtId="177" fontId="91" fillId="33" borderId="13" xfId="0" applyNumberFormat="1" applyFont="1" applyFill="1" applyBorder="1" applyAlignment="1">
      <alignment horizontal="center" vertical="center"/>
    </xf>
    <xf numFmtId="177" fontId="91" fillId="33" borderId="20" xfId="0" applyNumberFormat="1" applyFont="1" applyFill="1" applyBorder="1" applyAlignment="1">
      <alignment horizontal="center" vertical="center"/>
    </xf>
    <xf numFmtId="177" fontId="91" fillId="33" borderId="123" xfId="0" applyNumberFormat="1" applyFont="1" applyFill="1" applyBorder="1" applyAlignment="1">
      <alignment horizontal="center" vertical="center"/>
    </xf>
    <xf numFmtId="177" fontId="91" fillId="33" borderId="19" xfId="0" applyNumberFormat="1" applyFont="1" applyFill="1" applyBorder="1" applyAlignment="1">
      <alignment horizontal="center" vertical="center"/>
    </xf>
    <xf numFmtId="177" fontId="91" fillId="33" borderId="109" xfId="0" applyNumberFormat="1" applyFont="1" applyFill="1" applyBorder="1" applyAlignment="1">
      <alignment horizontal="center" vertical="center"/>
    </xf>
    <xf numFmtId="0" fontId="16" fillId="0" borderId="0" xfId="0" applyNumberFormat="1" applyFont="1" applyAlignment="1">
      <alignment horizontal="center" vertical="center"/>
    </xf>
    <xf numFmtId="0" fontId="12" fillId="0" borderId="0" xfId="0" applyFont="1" applyBorder="1" applyAlignment="1">
      <alignment horizontal="center" vertical="center"/>
    </xf>
    <xf numFmtId="177" fontId="6" fillId="0" borderId="19" xfId="0" applyNumberFormat="1" applyFont="1" applyBorder="1" applyAlignment="1">
      <alignment horizontal="right" vertical="center" shrinkToFit="1"/>
    </xf>
    <xf numFmtId="0" fontId="6" fillId="0" borderId="285" xfId="0" applyNumberFormat="1" applyFont="1" applyFill="1" applyBorder="1" applyAlignment="1">
      <alignment horizontal="center" vertical="center"/>
    </xf>
    <xf numFmtId="0" fontId="6" fillId="0" borderId="151" xfId="0" applyNumberFormat="1" applyFont="1" applyFill="1" applyBorder="1" applyAlignment="1">
      <alignment horizontal="center" vertical="center"/>
    </xf>
    <xf numFmtId="0" fontId="6" fillId="0" borderId="388" xfId="0" applyNumberFormat="1" applyFont="1" applyFill="1" applyBorder="1" applyAlignment="1">
      <alignment horizontal="center" vertical="center"/>
    </xf>
    <xf numFmtId="0" fontId="6" fillId="0" borderId="139" xfId="0" applyNumberFormat="1" applyFont="1" applyFill="1" applyBorder="1" applyAlignment="1">
      <alignment horizontal="center" vertical="center"/>
    </xf>
    <xf numFmtId="0" fontId="16" fillId="0" borderId="0" xfId="0" applyNumberFormat="1" applyFont="1" applyFill="1" applyAlignment="1">
      <alignment horizontal="center" vertical="center"/>
    </xf>
    <xf numFmtId="0" fontId="12" fillId="0" borderId="0" xfId="0" applyFont="1" applyFill="1" applyBorder="1" applyAlignment="1">
      <alignment horizontal="center" vertical="center"/>
    </xf>
    <xf numFmtId="177" fontId="6" fillId="0" borderId="19" xfId="0" applyNumberFormat="1" applyFont="1" applyFill="1" applyBorder="1" applyAlignment="1">
      <alignment horizontal="right" vertical="center" shrinkToFit="1"/>
    </xf>
    <xf numFmtId="0" fontId="4" fillId="0" borderId="389" xfId="0" applyNumberFormat="1" applyFont="1" applyBorder="1" applyAlignment="1">
      <alignment vertical="center" wrapText="1"/>
    </xf>
    <xf numFmtId="0" fontId="4" fillId="0" borderId="390" xfId="0" applyNumberFormat="1" applyFont="1" applyBorder="1" applyAlignment="1">
      <alignment vertical="center" wrapText="1"/>
    </xf>
    <xf numFmtId="0" fontId="4" fillId="0" borderId="389" xfId="0" applyNumberFormat="1" applyFont="1" applyFill="1" applyBorder="1" applyAlignment="1">
      <alignment vertical="center" wrapText="1"/>
    </xf>
    <xf numFmtId="0" fontId="4" fillId="0" borderId="390" xfId="0" applyNumberFormat="1" applyFont="1" applyFill="1" applyBorder="1" applyAlignment="1">
      <alignment vertical="center" wrapText="1"/>
    </xf>
    <xf numFmtId="0" fontId="6" fillId="0" borderId="74" xfId="0" applyNumberFormat="1" applyFont="1" applyFill="1" applyBorder="1" applyAlignment="1">
      <alignment horizontal="center" vertical="center" shrinkToFit="1"/>
    </xf>
    <xf numFmtId="0" fontId="9" fillId="0" borderId="104" xfId="0" applyFont="1" applyFill="1" applyBorder="1" applyAlignment="1">
      <alignment horizontal="center" vertical="center" shrinkToFit="1"/>
    </xf>
    <xf numFmtId="0" fontId="4" fillId="0" borderId="29" xfId="0" applyNumberFormat="1" applyFont="1" applyFill="1" applyBorder="1" applyAlignment="1">
      <alignment horizontal="right" vertical="center" shrinkToFit="1"/>
    </xf>
    <xf numFmtId="0" fontId="4" fillId="0" borderId="20" xfId="0" applyFont="1" applyFill="1" applyBorder="1" applyAlignment="1">
      <alignment horizontal="right" vertical="center" shrinkToFit="1"/>
    </xf>
    <xf numFmtId="0" fontId="6" fillId="0" borderId="195" xfId="0" applyNumberFormat="1" applyFont="1" applyFill="1" applyBorder="1" applyAlignment="1">
      <alignment horizontal="center" vertical="center" shrinkToFit="1"/>
    </xf>
    <xf numFmtId="0" fontId="9" fillId="0" borderId="196" xfId="0" applyFont="1" applyFill="1" applyBorder="1" applyAlignment="1">
      <alignment horizontal="center" vertical="center" shrinkToFit="1"/>
    </xf>
    <xf numFmtId="0" fontId="6" fillId="0" borderId="99" xfId="0" applyNumberFormat="1" applyFont="1" applyFill="1" applyBorder="1" applyAlignment="1">
      <alignment horizontal="center" vertical="center" shrinkToFit="1"/>
    </xf>
    <xf numFmtId="0" fontId="9" fillId="0" borderId="91" xfId="0" applyFont="1" applyFill="1" applyBorder="1" applyAlignment="1">
      <alignment horizontal="center" vertical="center" shrinkToFit="1"/>
    </xf>
    <xf numFmtId="0" fontId="6" fillId="0" borderId="71" xfId="0" applyNumberFormat="1"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6" fillId="0" borderId="54" xfId="0" applyFont="1" applyFill="1" applyBorder="1" applyAlignment="1">
      <alignment horizontal="center" vertical="center" wrapText="1" shrinkToFit="1"/>
    </xf>
    <xf numFmtId="0" fontId="6" fillId="0" borderId="111" xfId="0" applyFont="1" applyFill="1" applyBorder="1" applyAlignment="1">
      <alignment horizontal="center" vertical="center" shrinkToFit="1"/>
    </xf>
    <xf numFmtId="0" fontId="6" fillId="33" borderId="10" xfId="0" applyNumberFormat="1" applyFont="1" applyFill="1" applyBorder="1" applyAlignment="1">
      <alignment horizontal="center" shrinkToFit="1"/>
    </xf>
    <xf numFmtId="0" fontId="6" fillId="33" borderId="20" xfId="0" applyNumberFormat="1" applyFont="1" applyFill="1" applyBorder="1" applyAlignment="1">
      <alignment horizontal="center" shrinkToFit="1"/>
    </xf>
    <xf numFmtId="0" fontId="6" fillId="0" borderId="53" xfId="0" applyNumberFormat="1" applyFont="1" applyFill="1" applyBorder="1" applyAlignment="1">
      <alignment horizontal="center" vertical="center" shrinkToFit="1"/>
    </xf>
    <xf numFmtId="0" fontId="9" fillId="0" borderId="116" xfId="0" applyFont="1" applyFill="1" applyBorder="1" applyAlignment="1">
      <alignment horizontal="center" vertical="center" shrinkToFit="1"/>
    </xf>
    <xf numFmtId="0" fontId="6" fillId="33" borderId="383" xfId="0" applyFont="1" applyFill="1" applyBorder="1" applyAlignment="1">
      <alignment shrinkToFit="1"/>
    </xf>
    <xf numFmtId="0" fontId="6" fillId="0" borderId="13" xfId="0" applyNumberFormat="1" applyFont="1" applyFill="1" applyBorder="1" applyAlignment="1">
      <alignment horizontal="left" vertical="center" shrinkToFit="1"/>
    </xf>
    <xf numFmtId="0" fontId="4" fillId="33" borderId="391" xfId="0" applyNumberFormat="1" applyFont="1" applyFill="1" applyBorder="1" applyAlignment="1">
      <alignment vertical="center" wrapText="1" shrinkToFit="1"/>
    </xf>
    <xf numFmtId="0" fontId="4" fillId="33" borderId="392" xfId="0" applyFont="1" applyFill="1" applyBorder="1" applyAlignment="1">
      <alignment vertical="center" shrinkToFit="1"/>
    </xf>
    <xf numFmtId="0" fontId="4" fillId="33" borderId="393" xfId="0" applyNumberFormat="1" applyFont="1" applyFill="1" applyBorder="1" applyAlignment="1">
      <alignment vertical="center" shrinkToFit="1"/>
    </xf>
    <xf numFmtId="0" fontId="4" fillId="33" borderId="394" xfId="0" applyFont="1" applyFill="1" applyBorder="1" applyAlignment="1">
      <alignment vertical="center" shrinkToFit="1"/>
    </xf>
    <xf numFmtId="0" fontId="4" fillId="33" borderId="395" xfId="0" applyFont="1" applyFill="1" applyBorder="1" applyAlignment="1">
      <alignment vertical="center" shrinkToFit="1"/>
    </xf>
    <xf numFmtId="0" fontId="4" fillId="33" borderId="396" xfId="0" applyFont="1" applyFill="1" applyBorder="1" applyAlignment="1">
      <alignment vertical="center" shrinkToFit="1"/>
    </xf>
    <xf numFmtId="0" fontId="6" fillId="0" borderId="51" xfId="0" applyNumberFormat="1" applyFont="1" applyFill="1" applyBorder="1" applyAlignment="1">
      <alignment horizontal="center" vertical="center" textRotation="255" shrinkToFit="1"/>
    </xf>
    <xf numFmtId="0" fontId="6" fillId="0" borderId="123" xfId="0" applyNumberFormat="1" applyFont="1" applyFill="1" applyBorder="1" applyAlignment="1">
      <alignment horizontal="center" vertical="center" textRotation="255" shrinkToFit="1"/>
    </xf>
    <xf numFmtId="0" fontId="6" fillId="0" borderId="29" xfId="0" applyNumberFormat="1" applyFont="1" applyFill="1" applyBorder="1" applyAlignment="1">
      <alignment horizontal="center" vertical="center" textRotation="255" shrinkToFit="1"/>
    </xf>
    <xf numFmtId="0" fontId="4" fillId="0" borderId="123" xfId="0" applyNumberFormat="1" applyFont="1" applyFill="1" applyBorder="1" applyAlignment="1">
      <alignment horizontal="left" vertical="center" shrinkToFit="1"/>
    </xf>
    <xf numFmtId="0" fontId="4" fillId="0" borderId="109" xfId="0" applyNumberFormat="1" applyFont="1" applyFill="1" applyBorder="1" applyAlignment="1">
      <alignment horizontal="left" vertical="center" shrinkToFit="1"/>
    </xf>
    <xf numFmtId="0" fontId="6" fillId="0" borderId="27" xfId="0" applyNumberFormat="1" applyFont="1" applyFill="1" applyBorder="1" applyAlignment="1">
      <alignment horizontal="center" vertical="center" shrinkToFit="1"/>
    </xf>
    <xf numFmtId="0" fontId="9" fillId="0" borderId="108" xfId="0" applyFont="1" applyFill="1" applyBorder="1" applyAlignment="1">
      <alignment horizontal="center" vertical="center" shrinkToFit="1"/>
    </xf>
    <xf numFmtId="0" fontId="6" fillId="33" borderId="383" xfId="0" applyNumberFormat="1" applyFont="1" applyFill="1" applyBorder="1" applyAlignment="1">
      <alignment horizontal="center" shrinkToFit="1"/>
    </xf>
    <xf numFmtId="0" fontId="6" fillId="0" borderId="13" xfId="0" applyNumberFormat="1"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6" fillId="0" borderId="20" xfId="0" applyNumberFormat="1" applyFont="1" applyFill="1" applyBorder="1" applyAlignment="1">
      <alignment horizontal="center" vertical="center" shrinkToFit="1"/>
    </xf>
    <xf numFmtId="0" fontId="9" fillId="0" borderId="109" xfId="0" applyFont="1" applyFill="1" applyBorder="1" applyAlignment="1">
      <alignment horizontal="center" vertical="center" shrinkToFit="1"/>
    </xf>
    <xf numFmtId="0" fontId="6" fillId="0" borderId="356" xfId="0" applyNumberFormat="1" applyFont="1" applyFill="1" applyBorder="1" applyAlignment="1">
      <alignment horizontal="center" vertical="center" textRotation="255" shrinkToFit="1"/>
    </xf>
    <xf numFmtId="0" fontId="6" fillId="0" borderId="131" xfId="0" applyNumberFormat="1" applyFont="1" applyFill="1" applyBorder="1" applyAlignment="1">
      <alignment horizontal="center" vertical="center" textRotation="255" shrinkToFit="1"/>
    </xf>
    <xf numFmtId="0" fontId="6" fillId="0" borderId="118" xfId="0" applyNumberFormat="1" applyFont="1" applyFill="1" applyBorder="1" applyAlignment="1">
      <alignment horizontal="center" vertical="center" textRotation="255" shrinkToFit="1"/>
    </xf>
    <xf numFmtId="0" fontId="16" fillId="33" borderId="0" xfId="0" applyNumberFormat="1" applyFont="1" applyFill="1" applyAlignment="1">
      <alignment horizontal="center" vertical="center" shrinkToFit="1"/>
    </xf>
    <xf numFmtId="0" fontId="12" fillId="33" borderId="0" xfId="0" applyFont="1" applyFill="1" applyAlignment="1">
      <alignment horizontal="center" vertical="center" shrinkToFit="1"/>
    </xf>
    <xf numFmtId="0" fontId="16" fillId="0" borderId="0" xfId="0" applyNumberFormat="1" applyFont="1" applyFill="1" applyAlignment="1">
      <alignment horizontal="center" vertical="center" shrinkToFit="1"/>
    </xf>
    <xf numFmtId="0" fontId="12" fillId="0" borderId="0" xfId="0" applyFont="1" applyFill="1" applyAlignment="1">
      <alignment horizontal="center" vertical="center" shrinkToFit="1"/>
    </xf>
    <xf numFmtId="0" fontId="6" fillId="0" borderId="123" xfId="0" applyNumberFormat="1" applyFont="1" applyFill="1" applyBorder="1" applyAlignment="1">
      <alignment horizontal="center" vertical="center" shrinkToFit="1"/>
    </xf>
    <xf numFmtId="0" fontId="6" fillId="0" borderId="109" xfId="0" applyFont="1" applyFill="1" applyBorder="1" applyAlignment="1">
      <alignment horizontal="center" vertical="center" shrinkToFit="1"/>
    </xf>
    <xf numFmtId="0" fontId="4" fillId="33" borderId="29" xfId="0" applyNumberFormat="1" applyFont="1" applyFill="1" applyBorder="1" applyAlignment="1">
      <alignment horizontal="center" shrinkToFit="1"/>
    </xf>
    <xf numFmtId="0" fontId="4" fillId="33" borderId="20" xfId="0" applyFont="1" applyFill="1" applyBorder="1" applyAlignment="1">
      <alignment horizontal="center" shrinkToFit="1"/>
    </xf>
    <xf numFmtId="0" fontId="6" fillId="33" borderId="13" xfId="0" applyNumberFormat="1" applyFont="1" applyFill="1" applyBorder="1" applyAlignment="1">
      <alignment horizontal="center" shrinkToFit="1"/>
    </xf>
    <xf numFmtId="0" fontId="6" fillId="33" borderId="161" xfId="0" applyNumberFormat="1" applyFont="1" applyFill="1" applyBorder="1" applyAlignment="1">
      <alignment horizontal="center" vertical="center"/>
    </xf>
    <xf numFmtId="0" fontId="9" fillId="33" borderId="109" xfId="0" applyFont="1" applyFill="1" applyBorder="1" applyAlignment="1">
      <alignment horizontal="center" vertical="center"/>
    </xf>
    <xf numFmtId="0" fontId="6" fillId="0" borderId="397" xfId="0" applyNumberFormat="1" applyFont="1" applyFill="1" applyBorder="1" applyAlignment="1">
      <alignment horizontal="center" vertical="center"/>
    </xf>
    <xf numFmtId="0" fontId="6" fillId="0" borderId="116"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xf numFmtId="0" fontId="6" fillId="33" borderId="29" xfId="0" applyNumberFormat="1" applyFont="1" applyFill="1" applyBorder="1" applyAlignment="1">
      <alignment horizontal="center" vertical="center"/>
    </xf>
    <xf numFmtId="0" fontId="6" fillId="33" borderId="13" xfId="0" applyNumberFormat="1" applyFont="1" applyFill="1" applyBorder="1" applyAlignment="1">
      <alignment horizontal="center" vertical="center"/>
    </xf>
    <xf numFmtId="0" fontId="6" fillId="33" borderId="20" xfId="0" applyNumberFormat="1" applyFont="1" applyFill="1" applyBorder="1" applyAlignment="1">
      <alignment horizontal="center" vertical="center"/>
    </xf>
    <xf numFmtId="177" fontId="88" fillId="0" borderId="16" xfId="0" applyNumberFormat="1" applyFont="1" applyFill="1" applyBorder="1" applyAlignment="1">
      <alignment horizontal="right" vertical="center" shrinkToFit="1"/>
    </xf>
    <xf numFmtId="177" fontId="88" fillId="0" borderId="196" xfId="0" applyNumberFormat="1" applyFont="1" applyFill="1" applyBorder="1" applyAlignment="1">
      <alignment horizontal="right" vertical="center" shrinkToFit="1"/>
    </xf>
    <xf numFmtId="177" fontId="88" fillId="0" borderId="164" xfId="0" applyNumberFormat="1" applyFont="1" applyFill="1" applyBorder="1" applyAlignment="1">
      <alignment horizontal="right" vertical="center" shrinkToFit="1"/>
    </xf>
    <xf numFmtId="0" fontId="6" fillId="0" borderId="45" xfId="0" applyNumberFormat="1" applyFont="1" applyFill="1" applyBorder="1" applyAlignment="1">
      <alignment horizontal="center" vertical="center"/>
    </xf>
    <xf numFmtId="0" fontId="9" fillId="0" borderId="45" xfId="0" applyFont="1" applyFill="1" applyBorder="1" applyAlignment="1">
      <alignment/>
    </xf>
    <xf numFmtId="177" fontId="88" fillId="0" borderId="80" xfId="0" applyNumberFormat="1" applyFont="1" applyFill="1" applyBorder="1" applyAlignment="1">
      <alignment horizontal="right" vertical="center" shrinkToFit="1"/>
    </xf>
    <xf numFmtId="177" fontId="88" fillId="0" borderId="32" xfId="0" applyNumberFormat="1" applyFont="1" applyFill="1" applyBorder="1" applyAlignment="1">
      <alignment horizontal="right" vertical="center" shrinkToFit="1"/>
    </xf>
    <xf numFmtId="0" fontId="6" fillId="0" borderId="19" xfId="0" applyNumberFormat="1" applyFont="1" applyFill="1" applyBorder="1" applyAlignment="1">
      <alignment horizontal="right" vertical="center" shrinkToFit="1"/>
    </xf>
    <xf numFmtId="0" fontId="9" fillId="0" borderId="45" xfId="0" applyFont="1" applyFill="1" applyBorder="1" applyAlignment="1">
      <alignment vertical="center"/>
    </xf>
    <xf numFmtId="0" fontId="6" fillId="0" borderId="30" xfId="0" applyNumberFormat="1" applyFont="1" applyFill="1" applyBorder="1" applyAlignment="1">
      <alignment horizontal="center" vertical="center"/>
    </xf>
    <xf numFmtId="0" fontId="9" fillId="0" borderId="116" xfId="0" applyFont="1" applyFill="1" applyBorder="1" applyAlignment="1">
      <alignment horizontal="center" vertical="center"/>
    </xf>
    <xf numFmtId="177" fontId="88" fillId="0" borderId="90" xfId="0" applyNumberFormat="1" applyFont="1" applyFill="1" applyBorder="1" applyAlignment="1">
      <alignment horizontal="right" vertical="center" shrinkToFit="1"/>
    </xf>
    <xf numFmtId="177" fontId="88" fillId="0" borderId="91" xfId="0" applyNumberFormat="1" applyFont="1" applyFill="1" applyBorder="1" applyAlignment="1">
      <alignment horizontal="right" vertical="center" shrinkToFit="1"/>
    </xf>
    <xf numFmtId="0" fontId="6" fillId="0" borderId="54" xfId="0" applyNumberFormat="1" applyFont="1" applyFill="1" applyBorder="1" applyAlignment="1">
      <alignment horizontal="center" vertical="center" wrapText="1" shrinkToFit="1"/>
    </xf>
    <xf numFmtId="0" fontId="6" fillId="0" borderId="50" xfId="0" applyNumberFormat="1" applyFont="1" applyFill="1" applyBorder="1" applyAlignment="1">
      <alignment horizontal="center" vertical="center" shrinkToFit="1"/>
    </xf>
    <xf numFmtId="0" fontId="6" fillId="0" borderId="111" xfId="0" applyNumberFormat="1" applyFont="1" applyFill="1" applyBorder="1" applyAlignment="1">
      <alignment horizontal="center" vertical="center" shrinkToFit="1"/>
    </xf>
    <xf numFmtId="177" fontId="88" fillId="0" borderId="149" xfId="0" applyNumberFormat="1" applyFont="1" applyFill="1" applyBorder="1" applyAlignment="1">
      <alignment horizontal="right" vertical="center" shrinkToFit="1"/>
    </xf>
    <xf numFmtId="177" fontId="88" fillId="0" borderId="104" xfId="0" applyNumberFormat="1" applyFont="1" applyFill="1" applyBorder="1" applyAlignment="1">
      <alignment horizontal="right" vertical="center" shrinkToFit="1"/>
    </xf>
    <xf numFmtId="0" fontId="6" fillId="0" borderId="161" xfId="0" applyNumberFormat="1" applyFont="1" applyFill="1" applyBorder="1" applyAlignment="1">
      <alignment horizontal="center" vertical="center"/>
    </xf>
    <xf numFmtId="0" fontId="9" fillId="0" borderId="109" xfId="0" applyFont="1" applyFill="1" applyBorder="1" applyAlignment="1">
      <alignment horizontal="center" vertical="center"/>
    </xf>
    <xf numFmtId="0" fontId="6" fillId="0" borderId="47" xfId="0" applyNumberFormat="1" applyFont="1" applyFill="1" applyBorder="1" applyAlignment="1">
      <alignment horizontal="center" vertical="center"/>
    </xf>
    <xf numFmtId="0" fontId="9" fillId="0" borderId="45" xfId="0" applyFont="1" applyFill="1" applyBorder="1" applyAlignment="1">
      <alignment horizontal="center" vertical="center"/>
    </xf>
    <xf numFmtId="0" fontId="6" fillId="33" borderId="19" xfId="0" applyNumberFormat="1" applyFont="1" applyFill="1" applyBorder="1" applyAlignment="1">
      <alignment horizontal="right" vertical="center" shrinkToFit="1"/>
    </xf>
    <xf numFmtId="0" fontId="6" fillId="33" borderId="0" xfId="0" applyNumberFormat="1" applyFont="1" applyFill="1" applyBorder="1" applyAlignment="1">
      <alignment horizontal="right" vertical="center" shrinkToFit="1"/>
    </xf>
    <xf numFmtId="0" fontId="6" fillId="33" borderId="11" xfId="0" applyNumberFormat="1" applyFont="1" applyFill="1" applyBorder="1" applyAlignment="1">
      <alignment horizontal="center" vertical="center"/>
    </xf>
    <xf numFmtId="0" fontId="9" fillId="33" borderId="108" xfId="0" applyFont="1" applyFill="1" applyBorder="1" applyAlignment="1">
      <alignment horizontal="center" vertical="center"/>
    </xf>
    <xf numFmtId="0" fontId="6" fillId="33" borderId="51" xfId="0" applyNumberFormat="1" applyFont="1" applyFill="1" applyBorder="1" applyAlignment="1">
      <alignment horizontal="center" vertical="center"/>
    </xf>
    <xf numFmtId="0" fontId="9" fillId="33" borderId="51" xfId="0" applyFont="1" applyFill="1" applyBorder="1" applyAlignment="1">
      <alignment horizontal="center" vertical="center"/>
    </xf>
    <xf numFmtId="0" fontId="16" fillId="0" borderId="0" xfId="0" applyNumberFormat="1" applyFont="1" applyFill="1" applyAlignment="1">
      <alignment horizontal="center"/>
    </xf>
    <xf numFmtId="0" fontId="12" fillId="0" borderId="0" xfId="0" applyFont="1" applyFill="1" applyAlignment="1">
      <alignment horizontal="center"/>
    </xf>
    <xf numFmtId="0" fontId="16" fillId="33" borderId="0" xfId="0" applyNumberFormat="1" applyFont="1" applyFill="1" applyAlignment="1">
      <alignment horizontal="center"/>
    </xf>
    <xf numFmtId="0" fontId="12" fillId="33" borderId="0" xfId="0" applyFont="1" applyFill="1" applyAlignment="1">
      <alignment horizontal="center"/>
    </xf>
    <xf numFmtId="0" fontId="6" fillId="33" borderId="30" xfId="0" applyNumberFormat="1" applyFont="1" applyFill="1" applyBorder="1" applyAlignment="1">
      <alignment horizontal="center" vertical="center"/>
    </xf>
    <xf numFmtId="0" fontId="9" fillId="33" borderId="116" xfId="0" applyFont="1" applyFill="1" applyBorder="1" applyAlignment="1">
      <alignment horizontal="center" vertical="center"/>
    </xf>
    <xf numFmtId="0" fontId="6" fillId="33" borderId="346" xfId="0" applyNumberFormat="1" applyFont="1" applyFill="1" applyBorder="1" applyAlignment="1">
      <alignment horizontal="center" vertical="center"/>
    </xf>
    <xf numFmtId="0" fontId="6" fillId="33" borderId="108" xfId="0" applyNumberFormat="1" applyFont="1" applyFill="1" applyBorder="1" applyAlignment="1">
      <alignment horizontal="center" vertical="center"/>
    </xf>
    <xf numFmtId="0" fontId="6" fillId="33" borderId="134" xfId="0" applyNumberFormat="1" applyFont="1" applyFill="1" applyBorder="1" applyAlignment="1">
      <alignment horizontal="center" vertical="center"/>
    </xf>
    <xf numFmtId="0" fontId="9" fillId="33" borderId="19" xfId="0" applyFont="1" applyFill="1" applyBorder="1" applyAlignment="1">
      <alignment horizontal="center" vertical="center"/>
    </xf>
    <xf numFmtId="0" fontId="9" fillId="0" borderId="288" xfId="0" applyFont="1" applyFill="1" applyBorder="1" applyAlignment="1">
      <alignment horizontal="center" vertical="center"/>
    </xf>
    <xf numFmtId="0" fontId="6" fillId="33" borderId="20" xfId="0" applyNumberFormat="1" applyFont="1" applyFill="1" applyBorder="1" applyAlignment="1">
      <alignment horizontal="center" vertical="center" wrapText="1" shrinkToFit="1"/>
    </xf>
    <xf numFmtId="0" fontId="6" fillId="33" borderId="22" xfId="0" applyNumberFormat="1" applyFont="1" applyFill="1" applyBorder="1" applyAlignment="1">
      <alignment horizontal="center" vertical="center" shrinkToFit="1"/>
    </xf>
    <xf numFmtId="0" fontId="6" fillId="33" borderId="109" xfId="0" applyNumberFormat="1" applyFont="1" applyFill="1" applyBorder="1" applyAlignment="1">
      <alignment horizontal="center" vertical="center" shrinkToFit="1"/>
    </xf>
    <xf numFmtId="0" fontId="9" fillId="0" borderId="288" xfId="0" applyFont="1" applyFill="1" applyBorder="1" applyAlignment="1">
      <alignment/>
    </xf>
    <xf numFmtId="0" fontId="6" fillId="0" borderId="51" xfId="0" applyNumberFormat="1" applyFont="1" applyFill="1" applyBorder="1" applyAlignment="1">
      <alignment horizontal="left" vertical="top" wrapText="1"/>
    </xf>
    <xf numFmtId="0" fontId="6" fillId="0" borderId="0" xfId="0" applyNumberFormat="1" applyFont="1" applyFill="1" applyBorder="1" applyAlignment="1">
      <alignment horizontal="left" vertical="top"/>
    </xf>
    <xf numFmtId="0" fontId="6" fillId="0" borderId="22" xfId="0" applyNumberFormat="1" applyFont="1" applyFill="1" applyBorder="1" applyAlignment="1">
      <alignment horizontal="left" vertical="top"/>
    </xf>
    <xf numFmtId="0" fontId="6" fillId="0" borderId="123" xfId="0" applyNumberFormat="1" applyFont="1" applyFill="1" applyBorder="1" applyAlignment="1">
      <alignment horizontal="left" vertical="top"/>
    </xf>
    <xf numFmtId="0" fontId="6" fillId="0" borderId="19" xfId="0" applyNumberFormat="1" applyFont="1" applyFill="1" applyBorder="1" applyAlignment="1">
      <alignment horizontal="left" vertical="top"/>
    </xf>
    <xf numFmtId="0" fontId="6" fillId="0" borderId="109" xfId="0" applyNumberFormat="1" applyFont="1" applyFill="1" applyBorder="1" applyAlignment="1">
      <alignment horizontal="left" vertical="top"/>
    </xf>
    <xf numFmtId="184" fontId="88" fillId="0" borderId="26" xfId="0" applyNumberFormat="1" applyFont="1" applyFill="1" applyBorder="1" applyAlignment="1">
      <alignment horizontal="center" vertical="center"/>
    </xf>
    <xf numFmtId="184" fontId="88" fillId="0" borderId="196" xfId="0" applyNumberFormat="1" applyFont="1" applyFill="1" applyBorder="1" applyAlignment="1">
      <alignment horizontal="center" vertical="center"/>
    </xf>
    <xf numFmtId="184" fontId="88" fillId="0" borderId="339" xfId="0" applyNumberFormat="1" applyFont="1" applyFill="1" applyBorder="1" applyAlignment="1">
      <alignment horizontal="center" vertical="center"/>
    </xf>
    <xf numFmtId="0" fontId="6" fillId="0" borderId="0" xfId="0" applyNumberFormat="1"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12" xfId="0" applyNumberFormat="1" applyFont="1" applyFill="1" applyBorder="1" applyAlignment="1">
      <alignment horizontal="center" vertical="center" shrinkToFit="1"/>
    </xf>
    <xf numFmtId="0" fontId="6" fillId="0" borderId="108" xfId="0" applyFont="1" applyFill="1" applyBorder="1" applyAlignment="1">
      <alignment horizontal="center" vertical="center" shrinkToFit="1"/>
    </xf>
    <xf numFmtId="0" fontId="6" fillId="0" borderId="17" xfId="0" applyNumberFormat="1" applyFont="1" applyFill="1" applyBorder="1" applyAlignment="1">
      <alignment horizontal="center" vertical="center" shrinkToFit="1"/>
    </xf>
    <xf numFmtId="0" fontId="6" fillId="0" borderId="156" xfId="0" applyNumberFormat="1" applyFont="1" applyFill="1" applyBorder="1" applyAlignment="1">
      <alignment horizontal="center" vertical="center" shrinkToFit="1"/>
    </xf>
    <xf numFmtId="0" fontId="6" fillId="0" borderId="398" xfId="0" applyNumberFormat="1" applyFont="1" applyFill="1" applyBorder="1" applyAlignment="1">
      <alignment horizontal="center" vertical="center" shrinkToFit="1"/>
    </xf>
    <xf numFmtId="0" fontId="6" fillId="0" borderId="67" xfId="0" applyNumberFormat="1" applyFont="1" applyFill="1" applyBorder="1" applyAlignment="1">
      <alignment horizontal="center" vertical="center" shrinkToFit="1"/>
    </xf>
    <xf numFmtId="0" fontId="6" fillId="0" borderId="18" xfId="0" applyNumberFormat="1" applyFont="1" applyFill="1" applyBorder="1" applyAlignment="1">
      <alignment horizontal="center" vertical="center" shrinkToFit="1"/>
    </xf>
    <xf numFmtId="0" fontId="6" fillId="0" borderId="22" xfId="0" applyNumberFormat="1" applyFont="1" applyFill="1" applyBorder="1" applyAlignment="1">
      <alignment horizontal="center" vertical="center" shrinkToFit="1"/>
    </xf>
    <xf numFmtId="0" fontId="10" fillId="0" borderId="29" xfId="0" applyNumberFormat="1" applyFont="1" applyFill="1" applyBorder="1" applyAlignment="1">
      <alignment horizontal="center" vertical="center" shrinkToFit="1"/>
    </xf>
    <xf numFmtId="0" fontId="10" fillId="0" borderId="13" xfId="0" applyNumberFormat="1" applyFont="1" applyFill="1" applyBorder="1" applyAlignment="1">
      <alignment horizontal="center" vertical="center" shrinkToFit="1"/>
    </xf>
    <xf numFmtId="0" fontId="10" fillId="0" borderId="20" xfId="0" applyNumberFormat="1" applyFont="1" applyFill="1" applyBorder="1" applyAlignment="1">
      <alignment horizontal="center" vertical="center" shrinkToFit="1"/>
    </xf>
    <xf numFmtId="0" fontId="6" fillId="0" borderId="0" xfId="0" applyNumberFormat="1" applyFont="1" applyFill="1" applyBorder="1" applyAlignment="1">
      <alignment horizontal="left" vertical="top" wrapText="1"/>
    </xf>
    <xf numFmtId="0" fontId="6" fillId="0" borderId="22" xfId="0" applyNumberFormat="1" applyFont="1" applyFill="1" applyBorder="1" applyAlignment="1">
      <alignment horizontal="left" vertical="top" wrapText="1"/>
    </xf>
    <xf numFmtId="0" fontId="6" fillId="0" borderId="123" xfId="0" applyNumberFormat="1" applyFont="1" applyFill="1" applyBorder="1" applyAlignment="1">
      <alignment horizontal="left" vertical="top" wrapText="1"/>
    </xf>
    <xf numFmtId="0" fontId="6" fillId="0" borderId="19" xfId="0" applyNumberFormat="1" applyFont="1" applyFill="1" applyBorder="1" applyAlignment="1">
      <alignment horizontal="left" vertical="top" wrapText="1"/>
    </xf>
    <xf numFmtId="0" fontId="6" fillId="0" borderId="109" xfId="0" applyNumberFormat="1" applyFont="1" applyFill="1" applyBorder="1" applyAlignment="1">
      <alignment horizontal="left" vertical="top" wrapText="1"/>
    </xf>
    <xf numFmtId="185" fontId="88" fillId="0" borderId="26" xfId="0" applyNumberFormat="1" applyFont="1" applyFill="1" applyBorder="1" applyAlignment="1">
      <alignment horizontal="center" vertical="center"/>
    </xf>
    <xf numFmtId="185" fontId="88" fillId="0" borderId="196" xfId="0" applyNumberFormat="1" applyFont="1" applyFill="1" applyBorder="1" applyAlignment="1">
      <alignment horizontal="center" vertical="center"/>
    </xf>
    <xf numFmtId="0" fontId="6" fillId="0" borderId="23" xfId="0" applyNumberFormat="1" applyFont="1" applyFill="1" applyBorder="1" applyAlignment="1">
      <alignment vertical="center" shrinkToFit="1"/>
    </xf>
    <xf numFmtId="0" fontId="6" fillId="0" borderId="49" xfId="0" applyFont="1" applyFill="1" applyBorder="1" applyAlignment="1">
      <alignment vertical="center" shrinkToFit="1"/>
    </xf>
    <xf numFmtId="0" fontId="10" fillId="0" borderId="53" xfId="0" applyFont="1" applyFill="1" applyBorder="1" applyAlignment="1">
      <alignment horizontal="center" vertical="center" shrinkToFit="1"/>
    </xf>
    <xf numFmtId="0" fontId="10" fillId="0" borderId="123"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116" xfId="0" applyFont="1" applyFill="1" applyBorder="1" applyAlignment="1">
      <alignment horizontal="center" vertical="center" shrinkToFit="1"/>
    </xf>
    <xf numFmtId="0" fontId="6" fillId="0" borderId="70" xfId="0" applyNumberFormat="1" applyFont="1" applyFill="1" applyBorder="1" applyAlignment="1">
      <alignment horizontal="center" vertical="center" shrinkToFit="1"/>
    </xf>
    <xf numFmtId="0" fontId="6" fillId="0" borderId="164" xfId="0" applyNumberFormat="1" applyFont="1" applyFill="1" applyBorder="1" applyAlignment="1">
      <alignment horizontal="center" vertical="center" shrinkToFit="1"/>
    </xf>
    <xf numFmtId="0" fontId="6" fillId="0" borderId="291" xfId="0" applyNumberFormat="1" applyFont="1" applyFill="1" applyBorder="1" applyAlignment="1">
      <alignment horizontal="center" vertical="center" shrinkToFit="1"/>
    </xf>
    <xf numFmtId="0" fontId="6" fillId="0" borderId="14" xfId="0" applyNumberFormat="1" applyFont="1" applyFill="1" applyBorder="1" applyAlignment="1">
      <alignment horizontal="center" vertical="center" shrinkToFit="1"/>
    </xf>
    <xf numFmtId="0" fontId="6" fillId="0" borderId="145" xfId="0" applyNumberFormat="1" applyFont="1" applyFill="1" applyBorder="1" applyAlignment="1">
      <alignment horizontal="center" vertical="center" shrinkToFit="1"/>
    </xf>
    <xf numFmtId="0" fontId="6" fillId="0" borderId="38" xfId="0" applyNumberFormat="1" applyFont="1" applyFill="1" applyBorder="1" applyAlignment="1">
      <alignment horizontal="center" vertical="center" shrinkToFit="1"/>
    </xf>
    <xf numFmtId="184" fontId="15" fillId="0" borderId="28" xfId="0" applyNumberFormat="1" applyFont="1" applyFill="1" applyBorder="1" applyAlignment="1">
      <alignment horizontal="center" vertical="center"/>
    </xf>
    <xf numFmtId="184" fontId="15" fillId="0" borderId="52" xfId="0" applyNumberFormat="1" applyFont="1" applyFill="1" applyBorder="1" applyAlignment="1">
      <alignment horizontal="center" vertical="center"/>
    </xf>
    <xf numFmtId="0" fontId="6" fillId="0" borderId="299" xfId="0" applyNumberFormat="1" applyFont="1" applyFill="1" applyBorder="1" applyAlignment="1">
      <alignment horizontal="center" vertical="center" shrinkToFit="1"/>
    </xf>
    <xf numFmtId="0" fontId="6" fillId="0" borderId="275" xfId="0" applyFont="1" applyFill="1" applyBorder="1" applyAlignment="1">
      <alignment horizontal="center" vertical="center" shrinkToFit="1"/>
    </xf>
    <xf numFmtId="185" fontId="88" fillId="0" borderId="339" xfId="0" applyNumberFormat="1" applyFont="1" applyFill="1" applyBorder="1" applyAlignment="1">
      <alignment horizontal="center" vertical="center"/>
    </xf>
    <xf numFmtId="185" fontId="88" fillId="0" borderId="52" xfId="0" applyNumberFormat="1" applyFont="1" applyFill="1" applyBorder="1" applyAlignment="1">
      <alignment horizontal="center" vertical="center"/>
    </xf>
    <xf numFmtId="184" fontId="88" fillId="0" borderId="52" xfId="0" applyNumberFormat="1" applyFont="1" applyFill="1" applyBorder="1" applyAlignment="1">
      <alignment horizontal="center" vertical="center"/>
    </xf>
    <xf numFmtId="0" fontId="6" fillId="0" borderId="0" xfId="0" applyNumberFormat="1" applyFont="1" applyFill="1" applyBorder="1" applyAlignment="1">
      <alignment horizontal="right" vertical="center" shrinkToFit="1"/>
    </xf>
    <xf numFmtId="185" fontId="15" fillId="0" borderId="28" xfId="0" applyNumberFormat="1" applyFont="1" applyFill="1" applyBorder="1" applyAlignment="1">
      <alignment horizontal="center" vertical="center"/>
    </xf>
    <xf numFmtId="185" fontId="15" fillId="0" borderId="52" xfId="0" applyNumberFormat="1" applyFont="1" applyFill="1" applyBorder="1" applyAlignment="1">
      <alignment horizontal="center" vertical="center"/>
    </xf>
    <xf numFmtId="177" fontId="17" fillId="33" borderId="399" xfId="0" applyNumberFormat="1" applyFont="1" applyFill="1" applyBorder="1" applyAlignment="1">
      <alignment horizontal="center" vertical="center" textRotation="255"/>
    </xf>
    <xf numFmtId="177" fontId="17" fillId="33" borderId="400" xfId="0" applyNumberFormat="1" applyFont="1" applyFill="1" applyBorder="1" applyAlignment="1">
      <alignment horizontal="center" vertical="center" textRotation="255"/>
    </xf>
    <xf numFmtId="177" fontId="17" fillId="33" borderId="399" xfId="0" applyNumberFormat="1" applyFont="1" applyFill="1" applyBorder="1" applyAlignment="1">
      <alignment horizontal="center" vertical="center" wrapText="1"/>
    </xf>
    <xf numFmtId="177" fontId="17" fillId="33" borderId="400" xfId="0" applyNumberFormat="1" applyFont="1" applyFill="1" applyBorder="1" applyAlignment="1">
      <alignment horizontal="center" vertical="center"/>
    </xf>
    <xf numFmtId="177" fontId="17" fillId="33" borderId="131" xfId="0" applyNumberFormat="1" applyFont="1" applyFill="1" applyBorder="1" applyAlignment="1">
      <alignment horizontal="center" vertical="center" wrapText="1"/>
    </xf>
    <xf numFmtId="177" fontId="17" fillId="33" borderId="118" xfId="0" applyNumberFormat="1" applyFont="1" applyFill="1" applyBorder="1" applyAlignment="1">
      <alignment horizontal="center" vertical="center"/>
    </xf>
    <xf numFmtId="177" fontId="17" fillId="33" borderId="401" xfId="0" applyNumberFormat="1" applyFont="1" applyFill="1" applyBorder="1" applyAlignment="1">
      <alignment horizontal="center" vertical="center" textRotation="255"/>
    </xf>
    <xf numFmtId="177" fontId="17" fillId="33" borderId="402" xfId="0" applyNumberFormat="1" applyFont="1" applyFill="1" applyBorder="1" applyAlignment="1">
      <alignment horizontal="center" vertical="center" textRotation="255"/>
    </xf>
    <xf numFmtId="177" fontId="5" fillId="33" borderId="403" xfId="0" applyNumberFormat="1" applyFont="1" applyFill="1" applyBorder="1" applyAlignment="1">
      <alignment horizontal="center" vertical="center"/>
    </xf>
    <xf numFmtId="177" fontId="5" fillId="33" borderId="404" xfId="0" applyNumberFormat="1" applyFont="1" applyFill="1" applyBorder="1" applyAlignment="1">
      <alignment horizontal="center" vertical="center"/>
    </xf>
    <xf numFmtId="177" fontId="5" fillId="33" borderId="405" xfId="0" applyNumberFormat="1" applyFont="1" applyFill="1" applyBorder="1" applyAlignment="1">
      <alignment horizontal="center" vertical="center"/>
    </xf>
    <xf numFmtId="177" fontId="5" fillId="33" borderId="406" xfId="0" applyNumberFormat="1" applyFont="1" applyFill="1" applyBorder="1" applyAlignment="1">
      <alignment horizontal="center" vertical="center"/>
    </xf>
    <xf numFmtId="177" fontId="5" fillId="33" borderId="403" xfId="0" applyNumberFormat="1" applyFont="1" applyFill="1" applyBorder="1" applyAlignment="1">
      <alignment horizontal="center" vertical="center" wrapText="1"/>
    </xf>
    <xf numFmtId="177" fontId="5" fillId="33" borderId="404" xfId="0" applyNumberFormat="1" applyFont="1" applyFill="1" applyBorder="1" applyAlignment="1">
      <alignment horizontal="center" vertical="center" wrapText="1"/>
    </xf>
    <xf numFmtId="177" fontId="5" fillId="33" borderId="401" xfId="0" applyNumberFormat="1" applyFont="1" applyFill="1" applyBorder="1" applyAlignment="1">
      <alignment horizontal="center" vertical="center"/>
    </xf>
    <xf numFmtId="177" fontId="5" fillId="33" borderId="400" xfId="0" applyNumberFormat="1" applyFont="1" applyFill="1" applyBorder="1" applyAlignment="1">
      <alignment horizontal="center" vertical="center"/>
    </xf>
    <xf numFmtId="177" fontId="5" fillId="33" borderId="51" xfId="0" applyNumberFormat="1" applyFont="1" applyFill="1" applyBorder="1" applyAlignment="1">
      <alignment horizontal="center" vertical="center" textRotation="255"/>
    </xf>
    <xf numFmtId="177" fontId="5" fillId="33" borderId="123" xfId="0" applyNumberFormat="1" applyFont="1" applyFill="1" applyBorder="1" applyAlignment="1">
      <alignment horizontal="center" vertical="center" textRotation="255"/>
    </xf>
    <xf numFmtId="177" fontId="5" fillId="33" borderId="356" xfId="0" applyNumberFormat="1" applyFont="1" applyFill="1" applyBorder="1" applyAlignment="1">
      <alignment horizontal="center" vertical="center" textRotation="255"/>
    </xf>
    <xf numFmtId="177" fontId="5" fillId="33" borderId="285" xfId="0" applyNumberFormat="1" applyFont="1" applyFill="1" applyBorder="1" applyAlignment="1">
      <alignment horizontal="center" vertical="center" textRotation="255"/>
    </xf>
    <xf numFmtId="177" fontId="5" fillId="33" borderId="407" xfId="0" applyNumberFormat="1" applyFont="1" applyFill="1" applyBorder="1" applyAlignment="1">
      <alignment horizontal="center" vertical="center"/>
    </xf>
    <xf numFmtId="177" fontId="5" fillId="33" borderId="408" xfId="0" applyNumberFormat="1" applyFont="1" applyFill="1" applyBorder="1" applyAlignment="1">
      <alignment horizontal="center" vertical="center"/>
    </xf>
    <xf numFmtId="0" fontId="18" fillId="33" borderId="0" xfId="0" applyNumberFormat="1" applyFont="1" applyFill="1" applyBorder="1" applyAlignment="1">
      <alignment horizontal="center" vertical="center"/>
    </xf>
    <xf numFmtId="0" fontId="18" fillId="33" borderId="0" xfId="0" applyFont="1" applyFill="1" applyAlignment="1">
      <alignment horizontal="center" vertical="center"/>
    </xf>
    <xf numFmtId="177" fontId="5" fillId="33" borderId="409" xfId="0" applyNumberFormat="1" applyFont="1" applyFill="1" applyBorder="1" applyAlignment="1">
      <alignment horizontal="center" vertical="center"/>
    </xf>
    <xf numFmtId="177" fontId="5" fillId="33" borderId="410" xfId="0" applyNumberFormat="1" applyFont="1" applyFill="1" applyBorder="1" applyAlignment="1">
      <alignment horizontal="center" vertical="center"/>
    </xf>
    <xf numFmtId="177" fontId="5" fillId="33" borderId="27" xfId="0" applyNumberFormat="1" applyFont="1" applyFill="1" applyBorder="1" applyAlignment="1">
      <alignment horizontal="center" vertical="center" wrapText="1"/>
    </xf>
    <xf numFmtId="177" fontId="5" fillId="33" borderId="108" xfId="0" applyNumberFormat="1" applyFont="1" applyFill="1" applyBorder="1" applyAlignment="1">
      <alignment horizontal="center" vertical="center" wrapText="1"/>
    </xf>
    <xf numFmtId="177" fontId="5" fillId="33" borderId="27" xfId="0" applyNumberFormat="1" applyFont="1" applyFill="1" applyBorder="1" applyAlignment="1">
      <alignment horizontal="center" vertical="center"/>
    </xf>
    <xf numFmtId="177" fontId="5" fillId="33" borderId="108" xfId="0" applyNumberFormat="1" applyFont="1" applyFill="1" applyBorder="1" applyAlignment="1">
      <alignment horizontal="center" vertical="center"/>
    </xf>
    <xf numFmtId="177" fontId="6" fillId="33" borderId="364" xfId="0" applyNumberFormat="1" applyFont="1" applyFill="1" applyBorder="1" applyAlignment="1">
      <alignment horizontal="left" vertical="top" wrapText="1"/>
    </xf>
    <xf numFmtId="177" fontId="6" fillId="33" borderId="368" xfId="0" applyNumberFormat="1" applyFont="1" applyFill="1" applyBorder="1" applyAlignment="1">
      <alignment horizontal="left" vertical="top" wrapText="1"/>
    </xf>
    <xf numFmtId="177" fontId="6" fillId="33" borderId="377" xfId="0" applyNumberFormat="1" applyFont="1" applyFill="1" applyBorder="1" applyAlignment="1">
      <alignment horizontal="left" vertical="top" wrapText="1"/>
    </xf>
    <xf numFmtId="177" fontId="6" fillId="33" borderId="379" xfId="0" applyNumberFormat="1" applyFont="1" applyFill="1" applyBorder="1" applyAlignment="1">
      <alignment horizontal="left" vertical="top" wrapText="1"/>
    </xf>
    <xf numFmtId="177" fontId="5" fillId="33" borderId="54" xfId="0" applyNumberFormat="1" applyFont="1" applyFill="1" applyBorder="1" applyAlignment="1">
      <alignment horizontal="center" vertical="center"/>
    </xf>
    <xf numFmtId="177" fontId="5" fillId="33" borderId="111" xfId="0" applyNumberFormat="1" applyFont="1" applyFill="1" applyBorder="1" applyAlignment="1">
      <alignment horizontal="center" vertical="center"/>
    </xf>
    <xf numFmtId="177" fontId="5" fillId="33" borderId="53" xfId="0" applyNumberFormat="1" applyFont="1" applyFill="1" applyBorder="1" applyAlignment="1">
      <alignment horizontal="center" vertical="center"/>
    </xf>
    <xf numFmtId="177" fontId="5" fillId="33" borderId="116" xfId="0" applyNumberFormat="1" applyFont="1" applyFill="1" applyBorder="1" applyAlignment="1">
      <alignment horizontal="center" vertical="center"/>
    </xf>
    <xf numFmtId="177" fontId="5" fillId="33" borderId="28" xfId="0" applyNumberFormat="1" applyFont="1" applyFill="1" applyBorder="1" applyAlignment="1">
      <alignment horizontal="center" vertical="center"/>
    </xf>
    <xf numFmtId="177" fontId="5" fillId="33" borderId="5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6" fillId="0" borderId="411" xfId="0" applyNumberFormat="1" applyFont="1" applyFill="1" applyBorder="1" applyAlignment="1">
      <alignment horizontal="left" vertical="center" wrapText="1"/>
    </xf>
    <xf numFmtId="0" fontId="6" fillId="0" borderId="412" xfId="0" applyNumberFormat="1" applyFont="1" applyFill="1" applyBorder="1" applyAlignment="1">
      <alignment horizontal="left" vertical="center"/>
    </xf>
    <xf numFmtId="0" fontId="6" fillId="0" borderId="413" xfId="0" applyNumberFormat="1" applyFont="1" applyFill="1" applyBorder="1" applyAlignment="1">
      <alignment horizontal="left" vertical="center"/>
    </xf>
    <xf numFmtId="0" fontId="5" fillId="0" borderId="18" xfId="0" applyNumberFormat="1" applyFont="1" applyFill="1" applyBorder="1" applyAlignment="1">
      <alignment horizontal="center" vertical="center"/>
    </xf>
    <xf numFmtId="0" fontId="6" fillId="0" borderId="373" xfId="0" applyNumberFormat="1" applyFont="1" applyFill="1" applyBorder="1" applyAlignment="1">
      <alignment horizontal="right" vertical="top" textRotation="255" wrapText="1"/>
    </xf>
    <xf numFmtId="0" fontId="6" fillId="0" borderId="374" xfId="0" applyNumberFormat="1" applyFont="1" applyFill="1" applyBorder="1" applyAlignment="1">
      <alignment horizontal="right" vertical="top" textRotation="255" wrapText="1"/>
    </xf>
    <xf numFmtId="0" fontId="6" fillId="0" borderId="375" xfId="0" applyNumberFormat="1" applyFont="1" applyFill="1" applyBorder="1" applyAlignment="1">
      <alignment horizontal="right" vertical="top" textRotation="255" wrapText="1"/>
    </xf>
    <xf numFmtId="0" fontId="6" fillId="0" borderId="27"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08"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xf>
    <xf numFmtId="0" fontId="5" fillId="0" borderId="383" xfId="0" applyNumberFormat="1" applyFont="1" applyFill="1" applyBorder="1" applyAlignment="1">
      <alignment horizontal="center" vertical="center"/>
    </xf>
    <xf numFmtId="0" fontId="5" fillId="0" borderId="157"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wrapText="1"/>
    </xf>
    <xf numFmtId="0" fontId="6" fillId="0" borderId="51" xfId="0" applyNumberFormat="1" applyFont="1" applyFill="1" applyBorder="1" applyAlignment="1">
      <alignment horizontal="center" vertical="center" wrapText="1"/>
    </xf>
    <xf numFmtId="0" fontId="6" fillId="0" borderId="123" xfId="0" applyNumberFormat="1" applyFont="1" applyFill="1" applyBorder="1" applyAlignment="1">
      <alignment horizontal="center" vertical="center" wrapText="1"/>
    </xf>
    <xf numFmtId="0" fontId="5" fillId="0" borderId="50" xfId="0" applyNumberFormat="1" applyFont="1" applyFill="1" applyBorder="1" applyAlignment="1">
      <alignment horizontal="center" vertical="center"/>
    </xf>
    <xf numFmtId="0" fontId="5" fillId="0" borderId="232" xfId="0" applyNumberFormat="1" applyFont="1" applyFill="1" applyBorder="1" applyAlignment="1">
      <alignment horizontal="center" vertical="center"/>
    </xf>
    <xf numFmtId="0" fontId="5" fillId="0" borderId="116" xfId="0" applyNumberFormat="1" applyFont="1" applyFill="1" applyBorder="1" applyAlignment="1">
      <alignment horizontal="center" vertical="center"/>
    </xf>
    <xf numFmtId="0" fontId="6" fillId="0" borderId="19" xfId="0" applyNumberFormat="1" applyFont="1" applyFill="1" applyBorder="1" applyAlignment="1">
      <alignment horizontal="center" shrinkToFit="1"/>
    </xf>
    <xf numFmtId="0" fontId="19" fillId="0" borderId="0" xfId="0" applyNumberFormat="1" applyFont="1" applyFill="1" applyAlignment="1">
      <alignment horizontal="center" vertical="center"/>
    </xf>
    <xf numFmtId="0" fontId="5" fillId="0" borderId="1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17" xfId="0" applyNumberFormat="1" applyFont="1" applyFill="1" applyBorder="1" applyAlignment="1">
      <alignment horizontal="center" vertical="center" wrapText="1"/>
    </xf>
    <xf numFmtId="0" fontId="22" fillId="0" borderId="235" xfId="0" applyNumberFormat="1" applyFont="1" applyFill="1" applyBorder="1" applyAlignment="1">
      <alignment horizontal="center" vertical="center" wrapText="1"/>
    </xf>
    <xf numFmtId="0" fontId="22" fillId="0" borderId="238" xfId="0" applyNumberFormat="1" applyFont="1" applyFill="1" applyBorder="1" applyAlignment="1">
      <alignment horizontal="center" vertical="center" wrapText="1"/>
    </xf>
    <xf numFmtId="0" fontId="7" fillId="0" borderId="237" xfId="0" applyNumberFormat="1" applyFont="1" applyFill="1" applyBorder="1" applyAlignment="1">
      <alignment horizontal="center" vertical="center" wrapText="1"/>
    </xf>
    <xf numFmtId="0" fontId="7" fillId="0" borderId="240" xfId="0" applyNumberFormat="1" applyFont="1" applyFill="1" applyBorder="1" applyAlignment="1">
      <alignment horizontal="center" vertical="center" wrapText="1"/>
    </xf>
    <xf numFmtId="0" fontId="6" fillId="0" borderId="114" xfId="0" applyNumberFormat="1" applyFont="1" applyFill="1" applyBorder="1" applyAlignment="1">
      <alignment horizontal="center" vertical="center" wrapText="1" shrinkToFit="1"/>
    </xf>
    <xf numFmtId="0" fontId="6" fillId="0" borderId="18" xfId="0" applyNumberFormat="1" applyFont="1" applyFill="1" applyBorder="1" applyAlignment="1">
      <alignment horizontal="center" vertical="center" wrapText="1" shrinkToFit="1"/>
    </xf>
    <xf numFmtId="0" fontId="6" fillId="0" borderId="117" xfId="0" applyNumberFormat="1" applyFont="1" applyFill="1" applyBorder="1" applyAlignment="1">
      <alignment horizontal="center" vertical="center" wrapText="1" shrinkToFit="1"/>
    </xf>
    <xf numFmtId="0" fontId="6" fillId="0" borderId="414" xfId="0" applyNumberFormat="1" applyFont="1" applyFill="1" applyBorder="1" applyAlignment="1">
      <alignment horizontal="center" vertical="center" wrapText="1"/>
    </xf>
    <xf numFmtId="0" fontId="6" fillId="0" borderId="415" xfId="0" applyNumberFormat="1" applyFont="1" applyFill="1" applyBorder="1" applyAlignment="1">
      <alignment horizontal="center" vertical="center" wrapText="1"/>
    </xf>
    <xf numFmtId="0" fontId="6" fillId="0" borderId="380" xfId="0" applyNumberFormat="1" applyFont="1" applyFill="1" applyBorder="1" applyAlignment="1">
      <alignment horizontal="center" vertical="center"/>
    </xf>
    <xf numFmtId="0" fontId="6" fillId="0" borderId="131" xfId="0" applyNumberFormat="1" applyFont="1" applyFill="1" applyBorder="1" applyAlignment="1">
      <alignment horizontal="center" vertical="center"/>
    </xf>
    <xf numFmtId="0" fontId="6" fillId="0" borderId="118"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wrapText="1"/>
    </xf>
    <xf numFmtId="0" fontId="5" fillId="0" borderId="108"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14"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17" xfId="0" applyNumberFormat="1" applyFont="1" applyFill="1" applyBorder="1" applyAlignment="1">
      <alignment horizontal="center" vertical="center" wrapText="1"/>
    </xf>
    <xf numFmtId="0" fontId="6" fillId="0" borderId="53" xfId="0" applyNumberFormat="1" applyFont="1" applyFill="1" applyBorder="1" applyAlignment="1">
      <alignment horizontal="center" vertical="center"/>
    </xf>
    <xf numFmtId="0" fontId="5" fillId="0" borderId="190" xfId="0" applyNumberFormat="1" applyFont="1" applyFill="1" applyBorder="1" applyAlignment="1">
      <alignment horizontal="center" vertical="center" wrapText="1"/>
    </xf>
    <xf numFmtId="0" fontId="5" fillId="0" borderId="20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6" fillId="0" borderId="221"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40"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0" fontId="6" fillId="0" borderId="52" xfId="0" applyNumberFormat="1" applyFont="1" applyFill="1" applyBorder="1" applyAlignment="1">
      <alignment horizontal="center" vertical="center" wrapText="1"/>
    </xf>
    <xf numFmtId="0" fontId="6" fillId="0" borderId="237" xfId="0" applyNumberFormat="1" applyFont="1" applyFill="1" applyBorder="1" applyAlignment="1">
      <alignment horizontal="center" vertical="center" wrapText="1"/>
    </xf>
    <xf numFmtId="0" fontId="6" fillId="0" borderId="240" xfId="0" applyNumberFormat="1" applyFont="1" applyFill="1" applyBorder="1" applyAlignment="1">
      <alignment horizontal="center" vertical="center" wrapText="1"/>
    </xf>
    <xf numFmtId="0" fontId="4" fillId="0" borderId="414" xfId="0" applyNumberFormat="1" applyFont="1" applyFill="1" applyBorder="1" applyAlignment="1">
      <alignment horizontal="center" vertical="center" wrapText="1"/>
    </xf>
    <xf numFmtId="0" fontId="4" fillId="0" borderId="415" xfId="0" applyNumberFormat="1" applyFont="1" applyFill="1" applyBorder="1" applyAlignment="1">
      <alignment horizontal="center" vertical="center" wrapText="1"/>
    </xf>
    <xf numFmtId="0" fontId="6" fillId="0" borderId="19" xfId="0" applyNumberFormat="1" applyFont="1" applyFill="1" applyBorder="1" applyAlignment="1">
      <alignment horizontal="right" shrinkToFit="1"/>
    </xf>
    <xf numFmtId="0" fontId="6" fillId="0" borderId="416" xfId="0" applyNumberFormat="1" applyFont="1" applyFill="1" applyBorder="1" applyAlignment="1">
      <alignment horizontal="center" vertical="center" wrapText="1"/>
    </xf>
    <xf numFmtId="0" fontId="6" fillId="0" borderId="417" xfId="0" applyNumberFormat="1" applyFont="1" applyFill="1" applyBorder="1" applyAlignment="1">
      <alignment horizontal="center" vertical="center" wrapText="1"/>
    </xf>
    <xf numFmtId="0" fontId="21" fillId="0" borderId="418" xfId="0" applyNumberFormat="1" applyFont="1" applyFill="1" applyBorder="1" applyAlignment="1">
      <alignment horizontal="center" vertical="center" wrapText="1"/>
    </xf>
    <xf numFmtId="0" fontId="21" fillId="0" borderId="419" xfId="0" applyNumberFormat="1" applyFont="1" applyFill="1" applyBorder="1" applyAlignment="1">
      <alignment horizontal="center" vertical="center"/>
    </xf>
    <xf numFmtId="0" fontId="6" fillId="0" borderId="158" xfId="0" applyNumberFormat="1" applyFont="1" applyFill="1" applyBorder="1" applyAlignment="1">
      <alignment horizontal="center" vertical="center" wrapText="1"/>
    </xf>
    <xf numFmtId="0" fontId="6" fillId="0" borderId="292" xfId="0" applyNumberFormat="1" applyFont="1" applyFill="1" applyBorder="1" applyAlignment="1">
      <alignment horizontal="center" vertical="center"/>
    </xf>
    <xf numFmtId="0" fontId="6" fillId="0" borderId="39" xfId="0" applyNumberFormat="1" applyFont="1" applyFill="1" applyBorder="1" applyAlignment="1">
      <alignment horizontal="center" vertical="center"/>
    </xf>
    <xf numFmtId="0" fontId="6" fillId="0" borderId="292" xfId="0" applyNumberFormat="1" applyFont="1" applyFill="1" applyBorder="1" applyAlignment="1">
      <alignment horizontal="center" vertical="center" wrapText="1"/>
    </xf>
    <xf numFmtId="0" fontId="6" fillId="0" borderId="39" xfId="0" applyNumberFormat="1" applyFont="1" applyFill="1" applyBorder="1" applyAlignment="1">
      <alignment horizontal="center" vertical="center" wrapText="1"/>
    </xf>
    <xf numFmtId="0" fontId="6" fillId="33" borderId="344" xfId="0" applyNumberFormat="1" applyFont="1" applyFill="1" applyBorder="1" applyAlignment="1">
      <alignment horizontal="center" vertical="center"/>
    </xf>
    <xf numFmtId="0" fontId="6" fillId="33" borderId="148" xfId="0" applyNumberFormat="1" applyFont="1" applyFill="1" applyBorder="1" applyAlignment="1">
      <alignment horizontal="center" vertical="center"/>
    </xf>
    <xf numFmtId="0" fontId="6" fillId="33" borderId="358" xfId="0" applyNumberFormat="1" applyFont="1" applyFill="1" applyBorder="1" applyAlignment="1">
      <alignment horizontal="center" vertical="center"/>
    </xf>
    <xf numFmtId="177" fontId="6" fillId="33" borderId="291" xfId="0" applyNumberFormat="1" applyFont="1" applyFill="1" applyBorder="1" applyAlignment="1">
      <alignment horizontal="center" vertical="center" wrapText="1"/>
    </xf>
    <xf numFmtId="177" fontId="6" fillId="33" borderId="145" xfId="0" applyNumberFormat="1" applyFont="1" applyFill="1" applyBorder="1" applyAlignment="1">
      <alignment horizontal="center" vertical="center" wrapText="1"/>
    </xf>
    <xf numFmtId="177" fontId="5" fillId="33" borderId="13" xfId="0" applyNumberFormat="1" applyFont="1" applyFill="1" applyBorder="1" applyAlignment="1">
      <alignment horizontal="center" vertical="center" shrinkToFit="1"/>
    </xf>
    <xf numFmtId="177" fontId="5" fillId="33" borderId="20" xfId="0" applyNumberFormat="1" applyFont="1" applyFill="1" applyBorder="1" applyAlignment="1">
      <alignment horizontal="center" vertical="center" shrinkToFit="1"/>
    </xf>
    <xf numFmtId="177" fontId="5" fillId="0" borderId="21" xfId="0" applyNumberFormat="1" applyFont="1" applyFill="1" applyBorder="1" applyAlignment="1">
      <alignment horizontal="center" vertical="center" shrinkToFit="1"/>
    </xf>
    <xf numFmtId="177" fontId="5" fillId="33" borderId="291" xfId="0" applyNumberFormat="1" applyFont="1" applyFill="1" applyBorder="1" applyAlignment="1">
      <alignment horizontal="center" vertical="center" shrinkToFit="1"/>
    </xf>
    <xf numFmtId="177" fontId="5" fillId="33" borderId="296" xfId="0" applyNumberFormat="1" applyFont="1" applyFill="1" applyBorder="1" applyAlignment="1">
      <alignment horizontal="center" vertical="center" shrinkToFit="1"/>
    </xf>
    <xf numFmtId="177" fontId="5" fillId="0" borderId="291" xfId="0" applyNumberFormat="1" applyFont="1" applyFill="1" applyBorder="1" applyAlignment="1">
      <alignment horizontal="center" vertical="center" shrinkToFit="1"/>
    </xf>
    <xf numFmtId="177" fontId="5" fillId="0" borderId="296" xfId="0" applyNumberFormat="1" applyFont="1" applyFill="1" applyBorder="1" applyAlignment="1">
      <alignment horizontal="center" vertical="center" shrinkToFit="1"/>
    </xf>
    <xf numFmtId="177" fontId="5" fillId="33" borderId="29" xfId="0" applyNumberFormat="1" applyFont="1" applyFill="1" applyBorder="1" applyAlignment="1">
      <alignment horizontal="center" vertical="center" shrinkToFit="1"/>
    </xf>
    <xf numFmtId="177" fontId="5" fillId="0" borderId="13" xfId="0" applyNumberFormat="1" applyFont="1" applyFill="1" applyBorder="1" applyAlignment="1">
      <alignment horizontal="center" vertical="center" shrinkToFit="1"/>
    </xf>
    <xf numFmtId="177" fontId="5" fillId="0" borderId="20" xfId="0" applyNumberFormat="1" applyFont="1" applyFill="1" applyBorder="1" applyAlignment="1">
      <alignment horizontal="center" vertical="center" shrinkToFit="1"/>
    </xf>
    <xf numFmtId="177" fontId="5" fillId="0" borderId="0" xfId="0" applyNumberFormat="1" applyFont="1" applyFill="1" applyBorder="1" applyAlignment="1">
      <alignment horizontal="right" vertical="center"/>
    </xf>
    <xf numFmtId="177" fontId="5" fillId="33" borderId="29" xfId="0" applyNumberFormat="1" applyFont="1" applyFill="1" applyBorder="1" applyAlignment="1">
      <alignment horizontal="right" vertical="center" shrinkToFit="1"/>
    </xf>
    <xf numFmtId="177" fontId="5" fillId="33" borderId="20" xfId="0" applyNumberFormat="1" applyFont="1" applyFill="1" applyBorder="1" applyAlignment="1">
      <alignment horizontal="right" vertical="center" shrinkToFit="1"/>
    </xf>
    <xf numFmtId="177" fontId="5" fillId="33" borderId="285" xfId="0" applyNumberFormat="1" applyFont="1" applyFill="1" applyBorder="1" applyAlignment="1">
      <alignment horizontal="right" vertical="center" shrinkToFit="1"/>
    </xf>
    <xf numFmtId="177" fontId="5" fillId="33" borderId="151" xfId="0" applyNumberFormat="1" applyFont="1" applyFill="1" applyBorder="1" applyAlignment="1">
      <alignment horizontal="right" vertical="center" shrinkToFit="1"/>
    </xf>
    <xf numFmtId="177" fontId="5" fillId="33" borderId="157" xfId="0" applyNumberFormat="1" applyFont="1" applyFill="1" applyBorder="1" applyAlignment="1">
      <alignment horizontal="center" vertical="center" shrinkToFit="1"/>
    </xf>
    <xf numFmtId="177" fontId="5" fillId="0" borderId="157" xfId="0" applyNumberFormat="1" applyFont="1" applyFill="1" applyBorder="1" applyAlignment="1">
      <alignment horizontal="center" vertical="center" shrinkToFit="1"/>
    </xf>
    <xf numFmtId="177" fontId="5" fillId="0" borderId="14" xfId="0" applyNumberFormat="1" applyFont="1" applyFill="1" applyBorder="1" applyAlignment="1">
      <alignment horizontal="center" vertical="center" shrinkToFit="1"/>
    </xf>
    <xf numFmtId="177" fontId="6" fillId="0" borderId="202" xfId="0" applyNumberFormat="1" applyFont="1" applyFill="1" applyBorder="1" applyAlignment="1">
      <alignment horizontal="center" vertical="center" wrapText="1"/>
    </xf>
    <xf numFmtId="177" fontId="6" fillId="0" borderId="41" xfId="0" applyNumberFormat="1" applyFont="1" applyFill="1" applyBorder="1" applyAlignment="1">
      <alignment horizontal="center" vertical="center" wrapText="1"/>
    </xf>
    <xf numFmtId="177" fontId="5" fillId="0" borderId="286" xfId="0" applyNumberFormat="1" applyFont="1" applyFill="1" applyBorder="1" applyAlignment="1">
      <alignment horizontal="center" vertical="center" shrinkToFit="1"/>
    </xf>
    <xf numFmtId="177" fontId="5" fillId="0" borderId="44" xfId="0" applyNumberFormat="1" applyFont="1" applyFill="1" applyBorder="1" applyAlignment="1">
      <alignment horizontal="center" vertical="center" shrinkToFit="1"/>
    </xf>
    <xf numFmtId="177" fontId="5" fillId="0" borderId="46" xfId="0" applyNumberFormat="1" applyFont="1" applyFill="1" applyBorder="1" applyAlignment="1">
      <alignment horizontal="center" vertical="center" shrinkToFit="1"/>
    </xf>
    <xf numFmtId="177" fontId="5" fillId="0" borderId="29" xfId="0" applyNumberFormat="1" applyFont="1" applyFill="1" applyBorder="1" applyAlignment="1">
      <alignment horizontal="center" vertical="center" shrinkToFit="1"/>
    </xf>
    <xf numFmtId="178" fontId="6" fillId="0" borderId="364" xfId="0" applyNumberFormat="1" applyFont="1" applyFill="1" applyBorder="1" applyAlignment="1">
      <alignment horizontal="left" vertical="center" wrapText="1" shrinkToFit="1"/>
    </xf>
    <xf numFmtId="178" fontId="6" fillId="0" borderId="365" xfId="0" applyNumberFormat="1" applyFont="1" applyFill="1" applyBorder="1" applyAlignment="1">
      <alignment horizontal="left" vertical="center" shrinkToFit="1"/>
    </xf>
    <xf numFmtId="178" fontId="6" fillId="0" borderId="368" xfId="0" applyNumberFormat="1" applyFont="1" applyFill="1" applyBorder="1" applyAlignment="1">
      <alignment horizontal="left" vertical="center" shrinkToFit="1"/>
    </xf>
    <xf numFmtId="178" fontId="6" fillId="0" borderId="366" xfId="0" applyNumberFormat="1" applyFont="1" applyFill="1" applyBorder="1" applyAlignment="1">
      <alignment horizontal="left" vertical="center" shrinkToFit="1"/>
    </xf>
    <xf numFmtId="178" fontId="6" fillId="0" borderId="367" xfId="0" applyNumberFormat="1" applyFont="1" applyFill="1" applyBorder="1" applyAlignment="1">
      <alignment horizontal="left" vertical="center" shrinkToFit="1"/>
    </xf>
    <xf numFmtId="178" fontId="6" fillId="0" borderId="369" xfId="0" applyNumberFormat="1" applyFont="1" applyFill="1" applyBorder="1" applyAlignment="1">
      <alignment horizontal="left" vertical="center" shrinkToFit="1"/>
    </xf>
    <xf numFmtId="178" fontId="6" fillId="0" borderId="377" xfId="0" applyNumberFormat="1" applyFont="1" applyFill="1" applyBorder="1" applyAlignment="1">
      <alignment horizontal="left" vertical="center" shrinkToFit="1"/>
    </xf>
    <xf numFmtId="178" fontId="6" fillId="0" borderId="378" xfId="0" applyNumberFormat="1" applyFont="1" applyFill="1" applyBorder="1" applyAlignment="1">
      <alignment horizontal="left" vertical="center" shrinkToFit="1"/>
    </xf>
    <xf numFmtId="178" fontId="6" fillId="0" borderId="379" xfId="0" applyNumberFormat="1" applyFont="1" applyFill="1" applyBorder="1" applyAlignment="1">
      <alignment horizontal="left" vertical="center" shrinkToFit="1"/>
    </xf>
    <xf numFmtId="177" fontId="5" fillId="0" borderId="201" xfId="0" applyNumberFormat="1" applyFont="1" applyFill="1" applyBorder="1" applyAlignment="1">
      <alignment horizontal="center" vertical="center" shrinkToFit="1"/>
    </xf>
    <xf numFmtId="177" fontId="5" fillId="0" borderId="29" xfId="0" applyNumberFormat="1" applyFont="1" applyFill="1" applyBorder="1" applyAlignment="1">
      <alignment horizontal="right" vertical="center" shrinkToFit="1"/>
    </xf>
    <xf numFmtId="177" fontId="5" fillId="0" borderId="20" xfId="0" applyNumberFormat="1" applyFont="1" applyFill="1" applyBorder="1" applyAlignment="1">
      <alignment horizontal="right" vertical="center" shrinkToFit="1"/>
    </xf>
    <xf numFmtId="177" fontId="5" fillId="0" borderId="285" xfId="0" applyNumberFormat="1" applyFont="1" applyFill="1" applyBorder="1" applyAlignment="1">
      <alignment horizontal="right" vertical="center" shrinkToFit="1"/>
    </xf>
    <xf numFmtId="177" fontId="5" fillId="0" borderId="151" xfId="0" applyNumberFormat="1" applyFont="1" applyFill="1" applyBorder="1" applyAlignment="1">
      <alignment horizontal="right" vertical="center" shrinkToFit="1"/>
    </xf>
    <xf numFmtId="177" fontId="6" fillId="33" borderId="202" xfId="0" applyNumberFormat="1" applyFont="1" applyFill="1" applyBorder="1" applyAlignment="1">
      <alignment horizontal="center" vertical="center" wrapText="1"/>
    </xf>
    <xf numFmtId="177" fontId="6" fillId="33" borderId="41"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08" xfId="0" applyNumberFormat="1" applyFont="1" applyFill="1" applyBorder="1" applyAlignment="1">
      <alignment horizontal="center" vertical="center" wrapText="1"/>
    </xf>
    <xf numFmtId="177" fontId="16" fillId="0" borderId="0" xfId="0" applyNumberFormat="1" applyFont="1" applyFill="1" applyBorder="1" applyAlignment="1">
      <alignment horizontal="center" vertical="center"/>
    </xf>
    <xf numFmtId="177" fontId="5" fillId="33" borderId="21" xfId="0" applyNumberFormat="1" applyFont="1" applyFill="1" applyBorder="1" applyAlignment="1">
      <alignment horizontal="center" vertical="center" shrinkToFit="1"/>
    </xf>
    <xf numFmtId="177" fontId="5" fillId="33" borderId="21" xfId="0" applyNumberFormat="1" applyFont="1" applyFill="1" applyBorder="1" applyAlignment="1">
      <alignment horizontal="center" vertical="center" wrapText="1"/>
    </xf>
    <xf numFmtId="177" fontId="5" fillId="33" borderId="40" xfId="0" applyNumberFormat="1" applyFont="1" applyFill="1" applyBorder="1" applyAlignment="1">
      <alignment horizontal="center" vertical="center" wrapText="1"/>
    </xf>
    <xf numFmtId="177" fontId="5" fillId="33" borderId="14" xfId="0" applyNumberFormat="1" applyFont="1" applyFill="1" applyBorder="1" applyAlignment="1">
      <alignment horizontal="center" vertical="center" shrinkToFit="1"/>
    </xf>
    <xf numFmtId="177" fontId="6" fillId="0" borderId="291" xfId="0" applyNumberFormat="1" applyFont="1" applyFill="1" applyBorder="1" applyAlignment="1">
      <alignment horizontal="center" vertical="center" wrapText="1"/>
    </xf>
    <xf numFmtId="177" fontId="6" fillId="0" borderId="145" xfId="0" applyNumberFormat="1" applyFont="1" applyFill="1" applyBorder="1" applyAlignment="1">
      <alignment horizontal="center" vertical="center" wrapText="1"/>
    </xf>
    <xf numFmtId="177" fontId="5" fillId="33" borderId="201" xfId="0" applyNumberFormat="1" applyFont="1" applyFill="1" applyBorder="1" applyAlignment="1">
      <alignment horizontal="center" vertical="center" shrinkToFit="1"/>
    </xf>
    <xf numFmtId="0" fontId="25" fillId="0" borderId="0" xfId="61" applyFont="1" applyBorder="1" applyAlignment="1">
      <alignment horizontal="center" vertical="center" shrinkToFit="1"/>
      <protection/>
    </xf>
    <xf numFmtId="0" fontId="15" fillId="0" borderId="0" xfId="61" applyFont="1" applyBorder="1" applyAlignment="1">
      <alignment horizontal="right" shrinkToFit="1"/>
      <protection/>
    </xf>
    <xf numFmtId="0" fontId="15" fillId="0" borderId="13" xfId="61" applyFont="1" applyBorder="1" applyAlignment="1">
      <alignment horizontal="center" vertical="center" shrinkToFit="1"/>
      <protection/>
    </xf>
    <xf numFmtId="0" fontId="15" fillId="0" borderId="157" xfId="61" applyFont="1" applyBorder="1" applyAlignment="1">
      <alignment horizontal="center" vertical="center" shrinkToFit="1"/>
      <protection/>
    </xf>
    <xf numFmtId="0" fontId="27" fillId="0" borderId="12" xfId="61" applyFont="1" applyBorder="1" applyAlignment="1">
      <alignment horizontal="center" vertical="distributed" textRotation="255" shrinkToFit="1"/>
      <protection/>
    </xf>
    <xf numFmtId="0" fontId="27" fillId="0" borderId="18" xfId="61" applyFont="1" applyBorder="1" applyAlignment="1">
      <alignment horizontal="center" vertical="distributed" textRotation="255" shrinkToFit="1"/>
      <protection/>
    </xf>
    <xf numFmtId="0" fontId="27" fillId="0" borderId="18" xfId="61" applyFont="1" applyFill="1" applyBorder="1" applyAlignment="1">
      <alignment horizontal="center" vertical="distributed" textRotation="255" shrinkToFit="1"/>
      <protection/>
    </xf>
    <xf numFmtId="0" fontId="27" fillId="0" borderId="155" xfId="61" applyFont="1" applyBorder="1" applyAlignment="1">
      <alignment horizontal="center" vertical="center" shrinkToFit="1"/>
      <protection/>
    </xf>
    <xf numFmtId="0" fontId="27" fillId="0" borderId="0" xfId="61" applyFont="1" applyBorder="1" applyAlignment="1">
      <alignment horizontal="center" vertical="center" shrinkToFit="1"/>
      <protection/>
    </xf>
    <xf numFmtId="0" fontId="27" fillId="0" borderId="418" xfId="61" applyFont="1" applyBorder="1" applyAlignment="1">
      <alignment horizontal="center" vertical="center" wrapText="1" shrinkToFit="1"/>
      <protection/>
    </xf>
    <xf numFmtId="0" fontId="27" fillId="0" borderId="233" xfId="61" applyFont="1" applyBorder="1" applyAlignment="1">
      <alignment horizontal="center" vertical="center" shrinkToFit="1"/>
      <protection/>
    </xf>
    <xf numFmtId="0" fontId="27" fillId="0" borderId="420" xfId="61" applyFont="1" applyBorder="1" applyAlignment="1">
      <alignment horizontal="center" vertical="center" shrinkToFit="1"/>
      <protection/>
    </xf>
    <xf numFmtId="0" fontId="27" fillId="0" borderId="234" xfId="61" applyFont="1" applyBorder="1" applyAlignment="1">
      <alignment horizontal="center" vertical="center" shrinkToFit="1"/>
      <protection/>
    </xf>
    <xf numFmtId="0" fontId="27" fillId="0" borderId="30" xfId="61" applyFont="1" applyBorder="1" applyAlignment="1">
      <alignment horizontal="center" vertical="center" shrinkToFit="1"/>
      <protection/>
    </xf>
    <xf numFmtId="0" fontId="27" fillId="0" borderId="0" xfId="61" applyFont="1" applyBorder="1" applyAlignment="1">
      <alignment horizontal="center" vertical="center" wrapText="1" shrinkToFit="1"/>
      <protection/>
    </xf>
    <xf numFmtId="0" fontId="27" fillId="0" borderId="421" xfId="61" applyFont="1" applyFill="1" applyBorder="1" applyAlignment="1">
      <alignment horizontal="center" vertical="distributed" textRotation="255" shrinkToFit="1"/>
      <protection/>
    </xf>
    <xf numFmtId="0" fontId="27" fillId="0" borderId="422" xfId="61" applyFont="1" applyFill="1" applyBorder="1" applyAlignment="1">
      <alignment horizontal="center" vertical="distributed" textRotation="255" shrinkToFit="1"/>
      <protection/>
    </xf>
    <xf numFmtId="0" fontId="27" fillId="0" borderId="106" xfId="61" applyFont="1" applyFill="1" applyBorder="1" applyAlignment="1">
      <alignment horizontal="center" vertical="distributed" textRotation="255" shrinkToFit="1"/>
      <protection/>
    </xf>
    <xf numFmtId="0" fontId="27" fillId="0" borderId="423" xfId="61" applyFont="1" applyFill="1" applyBorder="1" applyAlignment="1">
      <alignment horizontal="center" vertical="distributed" textRotation="255" shrinkToFit="1"/>
      <protection/>
    </xf>
    <xf numFmtId="0" fontId="15" fillId="0" borderId="420" xfId="61" applyFont="1" applyBorder="1" applyAlignment="1">
      <alignment horizontal="center" vertical="center" textRotation="255" shrinkToFit="1"/>
      <protection/>
    </xf>
    <xf numFmtId="0" fontId="15" fillId="0" borderId="419" xfId="61" applyFont="1" applyBorder="1" applyAlignment="1">
      <alignment horizontal="center" vertical="center" textRotation="255" shrinkToFit="1"/>
      <protection/>
    </xf>
    <xf numFmtId="0" fontId="15" fillId="0" borderId="18" xfId="61" applyFont="1" applyBorder="1" applyAlignment="1">
      <alignment horizontal="center" vertical="center" textRotation="255" shrinkToFit="1"/>
      <protection/>
    </xf>
    <xf numFmtId="0" fontId="15" fillId="0" borderId="117" xfId="61" applyFont="1" applyBorder="1" applyAlignment="1">
      <alignment horizontal="center" vertical="center" textRotation="255" shrinkToFit="1"/>
      <protection/>
    </xf>
    <xf numFmtId="0" fontId="27" fillId="0" borderId="422" xfId="61" applyFont="1" applyBorder="1" applyAlignment="1">
      <alignment horizontal="center" vertical="distributed" textRotation="255" shrinkToFit="1"/>
      <protection/>
    </xf>
    <xf numFmtId="0" fontId="17" fillId="0" borderId="422" xfId="61" applyFont="1" applyBorder="1" applyAlignment="1">
      <alignment horizontal="center" vertical="distributed" shrinkToFit="1"/>
      <protection/>
    </xf>
    <xf numFmtId="0" fontId="27" fillId="0" borderId="424" xfId="61" applyFont="1" applyBorder="1" applyAlignment="1">
      <alignment horizontal="center" vertical="distributed" textRotation="255" shrinkToFit="1"/>
      <protection/>
    </xf>
    <xf numFmtId="0" fontId="17" fillId="0" borderId="424" xfId="61" applyFont="1" applyBorder="1" applyAlignment="1">
      <alignment horizontal="center" vertical="distributed" shrinkToFit="1"/>
      <protection/>
    </xf>
    <xf numFmtId="0" fontId="27" fillId="0" borderId="17" xfId="61" applyFont="1" applyBorder="1" applyAlignment="1">
      <alignment horizontal="center" vertical="center" shrinkToFit="1"/>
      <protection/>
    </xf>
    <xf numFmtId="0" fontId="27" fillId="0" borderId="232" xfId="61" applyFont="1" applyBorder="1" applyAlignment="1">
      <alignment horizontal="center" vertical="center" shrinkToFit="1"/>
      <protection/>
    </xf>
    <xf numFmtId="0" fontId="27" fillId="0" borderId="18" xfId="61" applyFont="1" applyBorder="1" applyAlignment="1">
      <alignment horizontal="center" vertical="center" shrinkToFit="1"/>
      <protection/>
    </xf>
    <xf numFmtId="0" fontId="27" fillId="0" borderId="421" xfId="61" applyFont="1" applyBorder="1" applyAlignment="1">
      <alignment horizontal="center" vertical="distributed" textRotation="255" shrinkToFit="1"/>
      <protection/>
    </xf>
    <xf numFmtId="0" fontId="15" fillId="0" borderId="51" xfId="61" applyFont="1" applyBorder="1" applyAlignment="1">
      <alignment horizontal="left" shrinkToFit="1"/>
      <protection/>
    </xf>
    <xf numFmtId="0" fontId="15" fillId="0" borderId="0" xfId="61" applyFont="1" applyBorder="1" applyAlignment="1">
      <alignment horizontal="left" shrinkToFit="1"/>
      <protection/>
    </xf>
    <xf numFmtId="0" fontId="10" fillId="0" borderId="286" xfId="61" applyFont="1" applyBorder="1" applyAlignment="1">
      <alignment horizontal="center" vertical="center" shrinkToFit="1"/>
      <protection/>
    </xf>
    <xf numFmtId="0" fontId="10" fillId="0" borderId="44" xfId="61" applyFont="1" applyBorder="1" applyAlignment="1">
      <alignment horizontal="center" vertical="center" shrinkToFit="1"/>
      <protection/>
    </xf>
    <xf numFmtId="0" fontId="10" fillId="0" borderId="46" xfId="61" applyFont="1" applyBorder="1" applyAlignment="1">
      <alignment horizontal="center" vertical="center" shrinkToFit="1"/>
      <protection/>
    </xf>
    <xf numFmtId="0" fontId="27" fillId="0" borderId="424" xfId="61" applyFont="1" applyFill="1" applyBorder="1" applyAlignment="1">
      <alignment horizontal="center" vertical="distributed" textRotation="255" shrinkToFit="1"/>
      <protection/>
    </xf>
    <xf numFmtId="0" fontId="17" fillId="0" borderId="424" xfId="61" applyFont="1" applyFill="1" applyBorder="1" applyAlignment="1">
      <alignment horizontal="center" vertical="distributed" shrinkToFit="1"/>
      <protection/>
    </xf>
    <xf numFmtId="0" fontId="15" fillId="0" borderId="0" xfId="61" applyFont="1" applyBorder="1" applyAlignment="1">
      <alignment horizontal="center" vertical="center" textRotation="255" shrinkToFit="1"/>
      <protection/>
    </xf>
    <xf numFmtId="0" fontId="15" fillId="0" borderId="19" xfId="61" applyFont="1" applyBorder="1" applyAlignment="1">
      <alignment horizontal="center" vertical="center" textRotation="255" shrinkToFit="1"/>
      <protection/>
    </xf>
    <xf numFmtId="0" fontId="25" fillId="0" borderId="0" xfId="61" applyFont="1" applyAlignment="1" applyProtection="1">
      <alignment horizontal="center" vertical="top"/>
      <protection/>
    </xf>
    <xf numFmtId="0" fontId="25" fillId="0" borderId="0" xfId="61" applyFont="1" applyAlignment="1">
      <alignment horizontal="center" vertical="top"/>
      <protection/>
    </xf>
    <xf numFmtId="0" fontId="88" fillId="0" borderId="0" xfId="61" applyFont="1" applyBorder="1" applyAlignment="1" applyProtection="1">
      <alignment horizontal="right" vertical="center"/>
      <protection/>
    </xf>
    <xf numFmtId="0" fontId="88" fillId="0" borderId="0" xfId="61" applyFont="1" applyBorder="1" applyAlignment="1">
      <alignment horizontal="right" vertical="center"/>
      <protection/>
    </xf>
    <xf numFmtId="0" fontId="10" fillId="0" borderId="54" xfId="61" applyFont="1" applyFill="1" applyBorder="1" applyAlignment="1" applyProtection="1">
      <alignment horizontal="center" vertical="center" textRotation="255"/>
      <protection/>
    </xf>
    <xf numFmtId="0" fontId="10" fillId="0" borderId="111" xfId="61" applyFont="1" applyFill="1" applyBorder="1" applyAlignment="1" applyProtection="1">
      <alignment horizontal="center" vertical="center" textRotation="255"/>
      <protection/>
    </xf>
    <xf numFmtId="0" fontId="10" fillId="0" borderId="363" xfId="61" applyFont="1" applyBorder="1" applyAlignment="1" applyProtection="1">
      <alignment horizontal="center" vertical="center"/>
      <protection/>
    </xf>
    <xf numFmtId="0" fontId="10" fillId="0" borderId="425" xfId="61" applyFont="1" applyBorder="1" applyAlignment="1" applyProtection="1">
      <alignment horizontal="center" vertical="center"/>
      <protection/>
    </xf>
    <xf numFmtId="0" fontId="10" fillId="0" borderId="426" xfId="61" applyFont="1" applyBorder="1" applyAlignment="1" applyProtection="1">
      <alignment horizontal="center" vertical="center" textRotation="255"/>
      <protection/>
    </xf>
    <xf numFmtId="0" fontId="10" fillId="0" borderId="427" xfId="61" applyFont="1" applyBorder="1" applyAlignment="1" applyProtection="1">
      <alignment horizontal="center" vertical="center" textRotation="255"/>
      <protection/>
    </xf>
    <xf numFmtId="0" fontId="10" fillId="0" borderId="10" xfId="61" applyFont="1" applyBorder="1" applyAlignment="1" applyProtection="1">
      <alignment horizontal="center" vertical="center" textRotation="255"/>
      <protection/>
    </xf>
    <xf numFmtId="0" fontId="10" fillId="0" borderId="49" xfId="61" applyFont="1" applyBorder="1" applyAlignment="1" applyProtection="1">
      <alignment horizontal="center" vertical="center" textRotation="255"/>
      <protection/>
    </xf>
    <xf numFmtId="0" fontId="10" fillId="0" borderId="428" xfId="61" applyFont="1" applyBorder="1" applyAlignment="1" applyProtection="1">
      <alignment horizontal="center" vertical="center" textRotation="255" wrapText="1"/>
      <protection/>
    </xf>
    <xf numFmtId="0" fontId="10" fillId="0" borderId="429" xfId="61" applyFont="1" applyBorder="1" applyAlignment="1">
      <alignment horizontal="center" vertical="center" textRotation="255"/>
      <protection/>
    </xf>
    <xf numFmtId="0" fontId="10" fillId="0" borderId="426" xfId="61" applyFont="1" applyBorder="1" applyAlignment="1" applyProtection="1">
      <alignment horizontal="center" vertical="center" textRotation="255" wrapText="1"/>
      <protection/>
    </xf>
    <xf numFmtId="0" fontId="10" fillId="0" borderId="427" xfId="61" applyFont="1" applyBorder="1" applyAlignment="1">
      <alignment horizontal="center" vertical="center" textRotation="255"/>
      <protection/>
    </xf>
    <xf numFmtId="0" fontId="89" fillId="0" borderId="112" xfId="61" applyFont="1" applyBorder="1" applyAlignment="1" applyProtection="1">
      <alignment horizontal="center" vertical="center"/>
      <protection/>
    </xf>
    <xf numFmtId="0" fontId="89" fillId="0" borderId="63" xfId="61" applyFont="1" applyBorder="1" applyAlignment="1" applyProtection="1">
      <alignment horizontal="center" vertical="center"/>
      <protection/>
    </xf>
    <xf numFmtId="0" fontId="89" fillId="0" borderId="67" xfId="61" applyFont="1" applyBorder="1" applyAlignment="1" applyProtection="1">
      <alignment horizontal="center" vertical="center"/>
      <protection/>
    </xf>
    <xf numFmtId="0" fontId="88" fillId="0" borderId="0" xfId="61" applyFont="1" applyBorder="1" applyAlignment="1">
      <alignment horizontal="left" vertical="center"/>
      <protection/>
    </xf>
    <xf numFmtId="0" fontId="15" fillId="0" borderId="0" xfId="61" applyFont="1" applyBorder="1" applyAlignment="1" applyProtection="1">
      <alignment horizontal="right" vertical="center"/>
      <protection/>
    </xf>
    <xf numFmtId="0" fontId="10" fillId="0" borderId="386" xfId="61" applyFont="1" applyBorder="1" applyAlignment="1" applyProtection="1">
      <alignment horizontal="center" vertical="center" textRotation="255" wrapText="1"/>
      <protection/>
    </xf>
    <xf numFmtId="0" fontId="10" fillId="0" borderId="387" xfId="61" applyFont="1" applyBorder="1" applyAlignment="1">
      <alignment horizontal="center" vertical="center" textRotation="255"/>
      <protection/>
    </xf>
    <xf numFmtId="0" fontId="10" fillId="0" borderId="123" xfId="61" applyFont="1" applyBorder="1" applyAlignment="1" applyProtection="1">
      <alignment horizontal="left" vertical="top" wrapText="1"/>
      <protection/>
    </xf>
    <xf numFmtId="0" fontId="10" fillId="0" borderId="19" xfId="61" applyFont="1" applyBorder="1" applyAlignment="1" applyProtection="1">
      <alignment horizontal="left" vertical="top"/>
      <protection/>
    </xf>
    <xf numFmtId="0" fontId="89" fillId="0" borderId="82" xfId="61" applyFont="1" applyBorder="1" applyAlignment="1" applyProtection="1">
      <alignment horizontal="center" vertical="center"/>
      <protection/>
    </xf>
    <xf numFmtId="0" fontId="89" fillId="0" borderId="33" xfId="61" applyFont="1" applyBorder="1" applyAlignment="1" applyProtection="1">
      <alignment horizontal="center" vertical="center"/>
      <protection/>
    </xf>
    <xf numFmtId="0" fontId="89" fillId="0" borderId="66" xfId="61" applyFont="1" applyBorder="1" applyAlignment="1" applyProtection="1">
      <alignment horizontal="center" vertical="center"/>
      <protection/>
    </xf>
    <xf numFmtId="0" fontId="15" fillId="0" borderId="0" xfId="61" applyFont="1" applyBorder="1" applyAlignment="1">
      <alignment horizontal="left"/>
      <protection/>
    </xf>
    <xf numFmtId="0" fontId="10" fillId="0" borderId="430" xfId="61" applyFont="1" applyBorder="1" applyAlignment="1" applyProtection="1">
      <alignment horizontal="center" vertical="center" textRotation="255"/>
      <protection/>
    </xf>
    <xf numFmtId="0" fontId="10" fillId="0" borderId="431" xfId="61" applyFont="1" applyBorder="1" applyAlignment="1" applyProtection="1">
      <alignment horizontal="center" vertical="center" textRotation="255"/>
      <protection/>
    </xf>
    <xf numFmtId="0" fontId="10" fillId="0" borderId="28" xfId="61" applyFont="1" applyBorder="1" applyAlignment="1" applyProtection="1">
      <alignment horizontal="center" vertical="center" textRotation="255" wrapText="1"/>
      <protection/>
    </xf>
    <xf numFmtId="0" fontId="10" fillId="0" borderId="52" xfId="61" applyFont="1" applyBorder="1" applyAlignment="1">
      <alignment horizontal="center" vertical="center" textRotation="255"/>
      <protection/>
    </xf>
    <xf numFmtId="0" fontId="89" fillId="0" borderId="54" xfId="61" applyFont="1" applyFill="1" applyBorder="1" applyAlignment="1" applyProtection="1">
      <alignment horizontal="center" vertical="center" textRotation="255"/>
      <protection/>
    </xf>
    <xf numFmtId="0" fontId="89" fillId="0" borderId="111" xfId="61" applyFont="1" applyFill="1" applyBorder="1" applyAlignment="1" applyProtection="1">
      <alignment horizontal="center" vertical="center" textRotation="255"/>
      <protection/>
    </xf>
    <xf numFmtId="0" fontId="89" fillId="0" borderId="363" xfId="61" applyFont="1" applyBorder="1" applyAlignment="1" applyProtection="1">
      <alignment horizontal="center" vertical="center"/>
      <protection/>
    </xf>
    <xf numFmtId="0" fontId="89" fillId="0" borderId="425" xfId="61" applyFont="1" applyBorder="1" applyAlignment="1" applyProtection="1">
      <alignment horizontal="center" vertical="center"/>
      <protection/>
    </xf>
    <xf numFmtId="0" fontId="89" fillId="0" borderId="426" xfId="61" applyFont="1" applyBorder="1" applyAlignment="1" applyProtection="1">
      <alignment horizontal="center" vertical="center" textRotation="255"/>
      <protection/>
    </xf>
    <xf numFmtId="0" fontId="89" fillId="0" borderId="427" xfId="61" applyFont="1" applyBorder="1" applyAlignment="1" applyProtection="1">
      <alignment horizontal="center" vertical="center" textRotation="255"/>
      <protection/>
    </xf>
    <xf numFmtId="0" fontId="89" fillId="0" borderId="10" xfId="61" applyFont="1" applyBorder="1" applyAlignment="1" applyProtection="1">
      <alignment horizontal="center" vertical="center" textRotation="255"/>
      <protection/>
    </xf>
    <xf numFmtId="0" fontId="89" fillId="0" borderId="49" xfId="61" applyFont="1" applyBorder="1" applyAlignment="1" applyProtection="1">
      <alignment horizontal="center" vertical="center" textRotation="255"/>
      <protection/>
    </xf>
    <xf numFmtId="0" fontId="89" fillId="0" borderId="428" xfId="61" applyFont="1" applyBorder="1" applyAlignment="1" applyProtection="1">
      <alignment horizontal="center" vertical="center" textRotation="255" wrapText="1"/>
      <protection/>
    </xf>
    <xf numFmtId="0" fontId="89" fillId="0" borderId="429" xfId="61" applyFont="1" applyBorder="1" applyAlignment="1">
      <alignment horizontal="center" vertical="center" textRotation="255"/>
      <protection/>
    </xf>
    <xf numFmtId="0" fontId="89" fillId="0" borderId="426" xfId="61" applyFont="1" applyBorder="1" applyAlignment="1" applyProtection="1">
      <alignment horizontal="center" vertical="center" textRotation="255" wrapText="1"/>
      <protection/>
    </xf>
    <xf numFmtId="0" fontId="89" fillId="0" borderId="427" xfId="61" applyFont="1" applyBorder="1" applyAlignment="1">
      <alignment horizontal="center" vertical="center" textRotation="255"/>
      <protection/>
    </xf>
    <xf numFmtId="0" fontId="15" fillId="0" borderId="0" xfId="61" applyFont="1" applyBorder="1" applyAlignment="1">
      <alignment horizontal="left" vertical="center"/>
      <protection/>
    </xf>
    <xf numFmtId="0" fontId="15" fillId="0" borderId="0" xfId="61" applyFont="1" applyAlignment="1" applyProtection="1">
      <alignment horizontal="right"/>
      <protection/>
    </xf>
    <xf numFmtId="0" fontId="89" fillId="0" borderId="386" xfId="61" applyFont="1" applyBorder="1" applyAlignment="1" applyProtection="1">
      <alignment horizontal="center" vertical="center" textRotation="255" wrapText="1"/>
      <protection/>
    </xf>
    <xf numFmtId="0" fontId="89" fillId="0" borderId="387" xfId="61" applyFont="1" applyBorder="1" applyAlignment="1">
      <alignment horizontal="center" vertical="center" textRotation="255"/>
      <protection/>
    </xf>
    <xf numFmtId="0" fontId="89" fillId="0" borderId="123" xfId="61" applyFont="1" applyBorder="1" applyAlignment="1" applyProtection="1">
      <alignment horizontal="left" vertical="top" wrapText="1"/>
      <protection/>
    </xf>
    <xf numFmtId="0" fontId="89" fillId="0" borderId="19" xfId="61" applyFont="1" applyBorder="1" applyAlignment="1" applyProtection="1">
      <alignment horizontal="left" vertical="top"/>
      <protection/>
    </xf>
    <xf numFmtId="0" fontId="15" fillId="0" borderId="0" xfId="61" applyFont="1" applyBorder="1" applyAlignment="1" applyProtection="1">
      <alignment horizontal="left" vertical="center"/>
      <protection/>
    </xf>
    <xf numFmtId="0" fontId="15" fillId="0" borderId="13" xfId="71" applyFont="1" applyFill="1" applyBorder="1" applyAlignment="1" applyProtection="1">
      <alignment horizontal="center" vertical="top" textRotation="255" shrinkToFit="1"/>
      <protection locked="0"/>
    </xf>
    <xf numFmtId="0" fontId="15" fillId="0" borderId="0" xfId="71" applyFont="1" applyFill="1" applyBorder="1" applyAlignment="1" applyProtection="1">
      <alignment horizontal="center" vertical="top" textRotation="255" shrinkToFit="1"/>
      <protection locked="0"/>
    </xf>
    <xf numFmtId="0" fontId="15" fillId="0" borderId="19" xfId="71" applyFont="1" applyFill="1" applyBorder="1" applyAlignment="1" applyProtection="1">
      <alignment horizontal="center" vertical="top" textRotation="255" shrinkToFit="1"/>
      <protection locked="0"/>
    </xf>
    <xf numFmtId="0" fontId="15" fillId="0" borderId="114" xfId="71" applyFont="1" applyFill="1" applyBorder="1" applyAlignment="1" applyProtection="1">
      <alignment horizontal="center" vertical="top" textRotation="255" shrinkToFit="1"/>
      <protection locked="0"/>
    </xf>
    <xf numFmtId="0" fontId="15" fillId="0" borderId="18" xfId="71" applyFont="1" applyFill="1" applyBorder="1" applyAlignment="1" applyProtection="1">
      <alignment horizontal="center" vertical="top" textRotation="255" shrinkToFit="1"/>
      <protection locked="0"/>
    </xf>
    <xf numFmtId="0" fontId="15" fillId="0" borderId="117" xfId="71" applyFont="1" applyFill="1" applyBorder="1" applyAlignment="1" applyProtection="1">
      <alignment horizontal="center" vertical="top" textRotation="255" shrinkToFit="1"/>
      <protection locked="0"/>
    </xf>
    <xf numFmtId="0" fontId="15" fillId="0" borderId="21" xfId="71" applyFont="1" applyFill="1" applyBorder="1" applyAlignment="1" applyProtection="1">
      <alignment horizontal="center" vertical="top" textRotation="255" shrinkToFit="1"/>
      <protection locked="0"/>
    </xf>
    <xf numFmtId="0" fontId="15" fillId="0" borderId="40" xfId="71" applyFont="1" applyFill="1" applyBorder="1" applyAlignment="1" applyProtection="1">
      <alignment horizontal="center" vertical="top" textRotation="255" shrinkToFit="1"/>
      <protection locked="0"/>
    </xf>
    <xf numFmtId="0" fontId="15" fillId="0" borderId="202" xfId="71" applyFont="1" applyFill="1" applyBorder="1" applyAlignment="1" applyProtection="1">
      <alignment horizontal="center" vertical="top" textRotation="255" shrinkToFit="1"/>
      <protection locked="0"/>
    </xf>
    <xf numFmtId="0" fontId="15" fillId="0" borderId="41" xfId="71" applyFont="1" applyFill="1" applyBorder="1" applyAlignment="1" applyProtection="1">
      <alignment horizontal="center" vertical="top" textRotation="255" shrinkToFit="1"/>
      <protection locked="0"/>
    </xf>
    <xf numFmtId="0" fontId="25" fillId="0" borderId="0" xfId="71" applyFont="1" applyFill="1" applyBorder="1" applyAlignment="1" applyProtection="1">
      <alignment horizontal="right" vertical="top" shrinkToFit="1"/>
      <protection locked="0"/>
    </xf>
    <xf numFmtId="0" fontId="28" fillId="0" borderId="0" xfId="61" applyFont="1" applyAlignment="1">
      <alignment horizontal="right" vertical="top" shrinkToFit="1"/>
      <protection/>
    </xf>
    <xf numFmtId="0" fontId="25" fillId="0" borderId="0" xfId="71" applyFont="1" applyFill="1" applyBorder="1" applyAlignment="1" applyProtection="1">
      <alignment vertical="top" shrinkToFit="1"/>
      <protection locked="0"/>
    </xf>
    <xf numFmtId="0" fontId="25" fillId="0" borderId="0" xfId="61" applyFont="1" applyAlignment="1">
      <alignment vertical="top" shrinkToFit="1"/>
      <protection/>
    </xf>
    <xf numFmtId="0" fontId="88" fillId="0" borderId="0" xfId="71" applyFont="1" applyFill="1" applyBorder="1" applyAlignment="1" applyProtection="1">
      <alignment horizontal="right" vertical="center" shrinkToFit="1"/>
      <protection locked="0"/>
    </xf>
    <xf numFmtId="0" fontId="15" fillId="0" borderId="29" xfId="71" applyFont="1" applyFill="1" applyBorder="1" applyAlignment="1" applyProtection="1">
      <alignment horizontal="center" vertical="center" shrinkToFit="1"/>
      <protection locked="0"/>
    </xf>
    <xf numFmtId="0" fontId="15" fillId="0" borderId="13" xfId="71" applyFont="1" applyFill="1" applyBorder="1" applyAlignment="1" applyProtection="1">
      <alignment horizontal="center" vertical="center" shrinkToFit="1"/>
      <protection locked="0"/>
    </xf>
    <xf numFmtId="0" fontId="15" fillId="0" borderId="20" xfId="71" applyFont="1" applyFill="1" applyBorder="1" applyAlignment="1" applyProtection="1">
      <alignment horizontal="center" vertical="center" shrinkToFit="1"/>
      <protection locked="0"/>
    </xf>
    <xf numFmtId="0" fontId="15" fillId="0" borderId="51" xfId="71" applyFont="1" applyFill="1" applyBorder="1" applyAlignment="1" applyProtection="1">
      <alignment horizontal="center" vertical="center" shrinkToFit="1"/>
      <protection locked="0"/>
    </xf>
    <xf numFmtId="0" fontId="15" fillId="0" borderId="0" xfId="71" applyFont="1" applyFill="1" applyBorder="1" applyAlignment="1" applyProtection="1">
      <alignment horizontal="center" vertical="center" shrinkToFit="1"/>
      <protection locked="0"/>
    </xf>
    <xf numFmtId="0" fontId="15" fillId="0" borderId="22" xfId="71" applyFont="1" applyFill="1" applyBorder="1" applyAlignment="1" applyProtection="1">
      <alignment horizontal="center" vertical="center" shrinkToFit="1"/>
      <protection locked="0"/>
    </xf>
    <xf numFmtId="0" fontId="15" fillId="0" borderId="285" xfId="71" applyFont="1" applyFill="1" applyBorder="1" applyAlignment="1" applyProtection="1">
      <alignment horizontal="center" vertical="center" shrinkToFit="1"/>
      <protection locked="0"/>
    </xf>
    <xf numFmtId="0" fontId="15" fillId="0" borderId="157" xfId="71" applyFont="1" applyFill="1" applyBorder="1" applyAlignment="1" applyProtection="1">
      <alignment horizontal="center" vertical="center" shrinkToFit="1"/>
      <protection locked="0"/>
    </xf>
    <xf numFmtId="0" fontId="15" fillId="0" borderId="151" xfId="71" applyFont="1" applyFill="1" applyBorder="1" applyAlignment="1" applyProtection="1">
      <alignment horizontal="center" vertical="center" shrinkToFit="1"/>
      <protection locked="0"/>
    </xf>
    <xf numFmtId="0" fontId="15" fillId="0" borderId="158" xfId="71" applyFont="1" applyFill="1" applyBorder="1" applyAlignment="1" applyProtection="1">
      <alignment horizontal="center" vertical="center" shrinkToFit="1"/>
      <protection locked="0"/>
    </xf>
    <xf numFmtId="0" fontId="15" fillId="0" borderId="158" xfId="61" applyFont="1" applyBorder="1" applyAlignment="1">
      <alignment horizontal="center" vertical="center" shrinkToFit="1"/>
      <protection/>
    </xf>
    <xf numFmtId="0" fontId="15" fillId="0" borderId="122" xfId="61" applyFont="1" applyBorder="1" applyAlignment="1">
      <alignment horizontal="center" vertical="center" shrinkToFit="1"/>
      <protection/>
    </xf>
    <xf numFmtId="0" fontId="15" fillId="0" borderId="376" xfId="71" applyFont="1" applyBorder="1" applyAlignment="1">
      <alignment horizontal="center" vertical="center" shrinkToFit="1"/>
      <protection/>
    </xf>
    <xf numFmtId="0" fontId="15" fillId="0" borderId="27" xfId="71" applyFont="1" applyFill="1" applyBorder="1" applyAlignment="1" applyProtection="1">
      <alignment horizontal="center" vertical="top" textRotation="255" shrinkToFit="1"/>
      <protection locked="0"/>
    </xf>
    <xf numFmtId="0" fontId="15" fillId="0" borderId="12" xfId="71" applyFont="1" applyFill="1" applyBorder="1" applyAlignment="1" applyProtection="1">
      <alignment horizontal="center" vertical="top" textRotation="255" shrinkToFit="1"/>
      <protection locked="0"/>
    </xf>
    <xf numFmtId="0" fontId="15" fillId="0" borderId="108" xfId="71" applyFont="1" applyFill="1" applyBorder="1" applyAlignment="1" applyProtection="1">
      <alignment horizontal="center" vertical="top" textRotation="255" shrinkToFit="1"/>
      <protection locked="0"/>
    </xf>
    <xf numFmtId="0" fontId="15" fillId="0" borderId="29" xfId="71" applyFont="1" applyFill="1" applyBorder="1" applyAlignment="1" applyProtection="1">
      <alignment horizontal="left" shrinkToFit="1"/>
      <protection locked="0"/>
    </xf>
    <xf numFmtId="0" fontId="15" fillId="0" borderId="13" xfId="71" applyFont="1" applyFill="1" applyBorder="1" applyAlignment="1" applyProtection="1">
      <alignment horizontal="left" shrinkToFit="1"/>
      <protection locked="0"/>
    </xf>
    <xf numFmtId="0" fontId="15" fillId="0" borderId="17" xfId="71" applyFont="1" applyFill="1" applyBorder="1" applyAlignment="1" applyProtection="1">
      <alignment horizontal="center" vertical="center" shrinkToFit="1"/>
      <protection locked="0"/>
    </xf>
    <xf numFmtId="0" fontId="15" fillId="0" borderId="155" xfId="71" applyFont="1" applyFill="1" applyBorder="1" applyAlignment="1" applyProtection="1">
      <alignment horizontal="center" vertical="center" shrinkToFit="1"/>
      <protection locked="0"/>
    </xf>
    <xf numFmtId="0" fontId="15" fillId="0" borderId="156" xfId="71" applyFont="1" applyFill="1" applyBorder="1" applyAlignment="1" applyProtection="1">
      <alignment horizontal="center" vertical="center" shrinkToFit="1"/>
      <protection locked="0"/>
    </xf>
    <xf numFmtId="0" fontId="15" fillId="0" borderId="70" xfId="71" applyFont="1" applyFill="1" applyBorder="1" applyAlignment="1" applyProtection="1">
      <alignment horizontal="center" vertical="center" shrinkToFit="1"/>
      <protection locked="0"/>
    </xf>
    <xf numFmtId="0" fontId="15" fillId="0" borderId="164" xfId="71" applyFont="1" applyFill="1" applyBorder="1" applyAlignment="1" applyProtection="1">
      <alignment horizontal="center" vertical="center" shrinkToFit="1"/>
      <protection locked="0"/>
    </xf>
    <xf numFmtId="0" fontId="15" fillId="0" borderId="16" xfId="71" applyFont="1" applyFill="1" applyBorder="1" applyAlignment="1" applyProtection="1">
      <alignment horizontal="center" vertical="center" shrinkToFit="1"/>
      <protection locked="0"/>
    </xf>
    <xf numFmtId="0" fontId="15" fillId="0" borderId="196" xfId="71" applyFont="1" applyFill="1" applyBorder="1" applyAlignment="1" applyProtection="1">
      <alignment horizontal="center" vertical="center" shrinkToFit="1"/>
      <protection locked="0"/>
    </xf>
    <xf numFmtId="0" fontId="15" fillId="0" borderId="14" xfId="71" applyFont="1" applyFill="1" applyBorder="1" applyAlignment="1" applyProtection="1">
      <alignment horizontal="center" vertical="center" shrinkToFit="1"/>
      <protection locked="0"/>
    </xf>
    <xf numFmtId="0" fontId="15" fillId="0" borderId="21" xfId="71" applyFont="1" applyFill="1" applyBorder="1" applyAlignment="1" applyProtection="1">
      <alignment horizontal="center" vertical="center" shrinkToFit="1"/>
      <protection locked="0"/>
    </xf>
    <xf numFmtId="0" fontId="15" fillId="0" borderId="339" xfId="71" applyFont="1" applyFill="1" applyBorder="1" applyAlignment="1" applyProtection="1">
      <alignment horizontal="center" vertical="center" shrinkToFit="1"/>
      <protection locked="0"/>
    </xf>
    <xf numFmtId="0" fontId="15" fillId="0" borderId="356" xfId="71" applyFont="1" applyFill="1" applyBorder="1" applyAlignment="1" applyProtection="1">
      <alignment horizontal="center" vertical="center" shrinkToFit="1"/>
      <protection locked="0"/>
    </xf>
    <xf numFmtId="0" fontId="15" fillId="0" borderId="290" xfId="71" applyFont="1" applyFill="1" applyBorder="1" applyAlignment="1" applyProtection="1">
      <alignment horizontal="center" vertical="center" shrinkToFit="1"/>
      <protection locked="0"/>
    </xf>
    <xf numFmtId="0" fontId="15" fillId="0" borderId="292" xfId="71" applyFont="1" applyFill="1" applyBorder="1" applyAlignment="1" applyProtection="1">
      <alignment horizontal="center" vertical="center" shrinkToFit="1"/>
      <protection locked="0"/>
    </xf>
    <xf numFmtId="0" fontId="15" fillId="0" borderId="291" xfId="71" applyFont="1" applyFill="1" applyBorder="1" applyAlignment="1" applyProtection="1">
      <alignment horizontal="center" vertical="center" shrinkToFit="1"/>
      <protection locked="0"/>
    </xf>
    <xf numFmtId="0" fontId="15" fillId="0" borderId="296" xfId="71" applyFont="1" applyFill="1" applyBorder="1" applyAlignment="1" applyProtection="1">
      <alignment horizontal="center" vertical="center" shrinkToFit="1"/>
      <protection locked="0"/>
    </xf>
    <xf numFmtId="0" fontId="15" fillId="0" borderId="17" xfId="71" applyFont="1" applyFill="1" applyBorder="1" applyAlignment="1" applyProtection="1">
      <alignment horizontal="center" vertical="top" textRotation="255" shrinkToFit="1"/>
      <protection locked="0"/>
    </xf>
    <xf numFmtId="0" fontId="15" fillId="0" borderId="18" xfId="71" applyFont="1" applyBorder="1" applyAlignment="1" applyProtection="1">
      <alignment horizontal="center" vertical="top" textRotation="255" shrinkToFit="1"/>
      <protection locked="0"/>
    </xf>
    <xf numFmtId="0" fontId="15" fillId="0" borderId="117" xfId="71" applyFont="1" applyBorder="1" applyAlignment="1" applyProtection="1">
      <alignment horizontal="center" vertical="top" textRotation="255" shrinkToFit="1"/>
      <protection locked="0"/>
    </xf>
    <xf numFmtId="0" fontId="15" fillId="0" borderId="339" xfId="71" applyFont="1" applyFill="1" applyBorder="1" applyAlignment="1" applyProtection="1">
      <alignment vertical="top" textRotation="255" shrinkToFit="1"/>
      <protection locked="0"/>
    </xf>
    <xf numFmtId="0" fontId="15" fillId="0" borderId="26" xfId="71" applyFont="1" applyFill="1" applyBorder="1" applyAlignment="1" applyProtection="1">
      <alignment vertical="top" textRotation="255" shrinkToFit="1"/>
      <protection locked="0"/>
    </xf>
    <xf numFmtId="0" fontId="15" fillId="0" borderId="52" xfId="71" applyFont="1" applyFill="1" applyBorder="1" applyAlignment="1" applyProtection="1">
      <alignment vertical="top" textRotation="255" shrinkToFit="1"/>
      <protection locked="0"/>
    </xf>
    <xf numFmtId="0" fontId="15" fillId="0" borderId="232" xfId="71" applyFont="1" applyFill="1" applyBorder="1" applyAlignment="1" applyProtection="1">
      <alignment horizontal="center" vertical="center" textRotation="255" wrapText="1" shrinkToFit="1"/>
      <protection locked="0"/>
    </xf>
    <xf numFmtId="0" fontId="15" fillId="0" borderId="30" xfId="71" applyFont="1" applyFill="1" applyBorder="1" applyAlignment="1" applyProtection="1">
      <alignment horizontal="center" vertical="center" textRotation="255" wrapText="1" shrinkToFit="1"/>
      <protection locked="0"/>
    </xf>
    <xf numFmtId="0" fontId="15" fillId="0" borderId="116" xfId="71" applyFont="1" applyFill="1" applyBorder="1" applyAlignment="1" applyProtection="1">
      <alignment horizontal="center" vertical="center" textRotation="255" wrapText="1" shrinkToFit="1"/>
      <protection locked="0"/>
    </xf>
    <xf numFmtId="0" fontId="15" fillId="0" borderId="356" xfId="71" applyFont="1" applyFill="1" applyBorder="1" applyAlignment="1" applyProtection="1">
      <alignment horizontal="center" vertical="top" textRotation="255" shrinkToFit="1"/>
      <protection locked="0"/>
    </xf>
    <xf numFmtId="0" fontId="15" fillId="0" borderId="51" xfId="71" applyFont="1" applyFill="1" applyBorder="1" applyAlignment="1" applyProtection="1">
      <alignment horizontal="center" vertical="top" textRotation="255" shrinkToFit="1"/>
      <protection locked="0"/>
    </xf>
    <xf numFmtId="0" fontId="15" fillId="0" borderId="123" xfId="71" applyFont="1" applyFill="1" applyBorder="1" applyAlignment="1" applyProtection="1">
      <alignment horizontal="center" vertical="top" shrinkToFit="1"/>
      <protection locked="0"/>
    </xf>
    <xf numFmtId="0" fontId="15" fillId="0" borderId="11" xfId="71" applyFont="1" applyFill="1" applyBorder="1" applyAlignment="1" applyProtection="1">
      <alignment horizontal="center" vertical="top" textRotation="255" wrapText="1" shrinkToFit="1"/>
      <protection locked="0"/>
    </xf>
    <xf numFmtId="0" fontId="15" fillId="0" borderId="17" xfId="71" applyFont="1" applyFill="1" applyBorder="1" applyAlignment="1" applyProtection="1">
      <alignment horizontal="distributed" vertical="top" textRotation="255" shrinkToFit="1"/>
      <protection locked="0"/>
    </xf>
    <xf numFmtId="0" fontId="15" fillId="0" borderId="18" xfId="71" applyFont="1" applyFill="1" applyBorder="1" applyAlignment="1" applyProtection="1">
      <alignment horizontal="distributed" vertical="top" textRotation="255" shrinkToFit="1"/>
      <protection locked="0"/>
    </xf>
    <xf numFmtId="0" fontId="15" fillId="0" borderId="117" xfId="71" applyFont="1" applyFill="1" applyBorder="1" applyAlignment="1" applyProtection="1">
      <alignment horizontal="distributed" vertical="top" textRotation="255" shrinkToFit="1"/>
      <protection locked="0"/>
    </xf>
    <xf numFmtId="0" fontId="15" fillId="0" borderId="339" xfId="71" applyFont="1" applyFill="1" applyBorder="1" applyAlignment="1" applyProtection="1">
      <alignment horizontal="distributed" vertical="top" textRotation="255" shrinkToFit="1"/>
      <protection locked="0"/>
    </xf>
    <xf numFmtId="0" fontId="15" fillId="0" borderId="26" xfId="71" applyFont="1" applyFill="1" applyBorder="1" applyAlignment="1" applyProtection="1">
      <alignment horizontal="distributed" vertical="top" textRotation="255" shrinkToFit="1"/>
      <protection locked="0"/>
    </xf>
    <xf numFmtId="0" fontId="15" fillId="0" borderId="52" xfId="71" applyFont="1" applyFill="1" applyBorder="1" applyAlignment="1" applyProtection="1">
      <alignment horizontal="distributed" vertical="top" textRotation="255" shrinkToFit="1"/>
      <protection locked="0"/>
    </xf>
    <xf numFmtId="0" fontId="15" fillId="0" borderId="201" xfId="71" applyFont="1" applyFill="1" applyBorder="1" applyAlignment="1" applyProtection="1">
      <alignment horizontal="center" vertical="top" textRotation="255" shrinkToFit="1"/>
      <protection locked="0"/>
    </xf>
    <xf numFmtId="0" fontId="15" fillId="0" borderId="115" xfId="71" applyFont="1" applyFill="1" applyBorder="1" applyAlignment="1" applyProtection="1">
      <alignment horizontal="center" vertical="top" textRotation="255" shrinkToFit="1"/>
      <protection locked="0"/>
    </xf>
    <xf numFmtId="0" fontId="15" fillId="0" borderId="291" xfId="71" applyFont="1" applyFill="1" applyBorder="1" applyAlignment="1" applyProtection="1">
      <alignment horizontal="center" vertical="top" textRotation="255" shrinkToFit="1"/>
      <protection locked="0"/>
    </xf>
    <xf numFmtId="0" fontId="27" fillId="0" borderId="359" xfId="61" applyFont="1" applyBorder="1" applyAlignment="1">
      <alignment horizontal="center" vertical="center" shrinkToFit="1"/>
      <protection/>
    </xf>
    <xf numFmtId="0" fontId="27" fillId="0" borderId="39" xfId="61" applyFont="1" applyBorder="1" applyAlignment="1">
      <alignment horizontal="center" vertical="center" shrinkToFit="1"/>
      <protection/>
    </xf>
    <xf numFmtId="0" fontId="15" fillId="0" borderId="123" xfId="61" applyFont="1" applyBorder="1" applyAlignment="1">
      <alignment horizontal="left" vertical="top" wrapText="1" shrinkToFit="1"/>
      <protection/>
    </xf>
    <xf numFmtId="0" fontId="15" fillId="0" borderId="19" xfId="61" applyFont="1" applyBorder="1" applyAlignment="1">
      <alignment horizontal="left" vertical="top" shrinkToFit="1"/>
      <protection/>
    </xf>
    <xf numFmtId="0" fontId="15" fillId="0" borderId="11" xfId="71" applyFont="1" applyFill="1" applyBorder="1" applyAlignment="1" applyProtection="1">
      <alignment horizontal="distributed" vertical="center" textRotation="255" shrinkToFit="1"/>
      <protection locked="0"/>
    </xf>
    <xf numFmtId="0" fontId="15" fillId="0" borderId="12" xfId="71" applyFont="1" applyFill="1" applyBorder="1" applyAlignment="1" applyProtection="1">
      <alignment horizontal="distributed" vertical="center" textRotation="255" shrinkToFit="1"/>
      <protection locked="0"/>
    </xf>
    <xf numFmtId="0" fontId="15" fillId="0" borderId="108" xfId="71" applyFont="1" applyFill="1" applyBorder="1" applyAlignment="1" applyProtection="1">
      <alignment horizontal="distributed" vertical="center" textRotation="255" shrinkToFit="1"/>
      <protection locked="0"/>
    </xf>
    <xf numFmtId="0" fontId="15" fillId="0" borderId="292" xfId="71" applyFont="1" applyFill="1" applyBorder="1" applyAlignment="1" applyProtection="1">
      <alignment horizontal="distributed" vertical="top" textRotation="255" shrinkToFit="1"/>
      <protection locked="0"/>
    </xf>
    <xf numFmtId="0" fontId="15" fillId="0" borderId="39" xfId="71" applyFont="1" applyFill="1" applyBorder="1" applyAlignment="1" applyProtection="1">
      <alignment horizontal="distributed" vertical="top" textRotation="255" shrinkToFit="1"/>
      <protection locked="0"/>
    </xf>
    <xf numFmtId="0" fontId="27" fillId="0" borderId="339" xfId="71" applyFont="1" applyFill="1" applyBorder="1" applyAlignment="1" applyProtection="1">
      <alignment horizontal="center" vertical="top" textRotation="255" shrinkToFit="1"/>
      <protection locked="0"/>
    </xf>
    <xf numFmtId="0" fontId="27" fillId="0" borderId="26" xfId="71" applyFont="1" applyFill="1" applyBorder="1" applyAlignment="1" applyProtection="1">
      <alignment horizontal="center" vertical="top" textRotation="255" shrinkToFit="1"/>
      <protection locked="0"/>
    </xf>
    <xf numFmtId="0" fontId="27" fillId="0" borderId="52" xfId="71" applyFont="1" applyFill="1" applyBorder="1" applyAlignment="1" applyProtection="1">
      <alignment horizontal="center" vertical="top" textRotation="255" shrinkToFit="1"/>
      <protection locked="0"/>
    </xf>
    <xf numFmtId="0" fontId="15" fillId="0" borderId="0" xfId="71" applyFont="1" applyBorder="1" applyAlignment="1">
      <alignment horizontal="left" vertical="center" shrinkToFit="1"/>
      <protection/>
    </xf>
    <xf numFmtId="0" fontId="15" fillId="0" borderId="51" xfId="71" applyFont="1" applyFill="1" applyBorder="1" applyAlignment="1" applyProtection="1">
      <alignment horizontal="right" vertical="top" wrapText="1" indent="1" shrinkToFit="1"/>
      <protection locked="0"/>
    </xf>
    <xf numFmtId="0" fontId="15" fillId="0" borderId="0" xfId="71" applyFont="1" applyFill="1" applyBorder="1" applyAlignment="1" applyProtection="1">
      <alignment horizontal="right" vertical="top" wrapText="1" indent="1" shrinkToFit="1"/>
      <protection locked="0"/>
    </xf>
    <xf numFmtId="0" fontId="15" fillId="0" borderId="0" xfId="71" applyFont="1" applyFill="1" applyBorder="1" applyAlignment="1" applyProtection="1">
      <alignment horizontal="right" vertical="top" indent="1" shrinkToFit="1"/>
      <protection locked="0"/>
    </xf>
    <xf numFmtId="0" fontId="27" fillId="0" borderId="290" xfId="71" applyFont="1" applyFill="1" applyBorder="1" applyAlignment="1" applyProtection="1">
      <alignment horizontal="center" vertical="center" shrinkToFit="1"/>
      <protection locked="0"/>
    </xf>
    <xf numFmtId="0" fontId="27" fillId="0" borderId="292" xfId="71" applyFont="1" applyFill="1" applyBorder="1" applyAlignment="1" applyProtection="1">
      <alignment horizontal="center" vertical="center" shrinkToFit="1"/>
      <protection locked="0"/>
    </xf>
    <xf numFmtId="0" fontId="27" fillId="0" borderId="296" xfId="61" applyFont="1" applyFill="1" applyBorder="1" applyAlignment="1">
      <alignment horizontal="center" vertical="center" shrinkToFit="1"/>
      <protection/>
    </xf>
    <xf numFmtId="0" fontId="27" fillId="0" borderId="290" xfId="61" applyFont="1" applyBorder="1" applyAlignment="1">
      <alignment horizontal="center" vertical="center" shrinkToFit="1"/>
      <protection/>
    </xf>
    <xf numFmtId="0" fontId="27" fillId="0" borderId="292" xfId="61" applyFont="1" applyBorder="1" applyAlignment="1">
      <alignment horizontal="center" vertical="center" shrinkToFit="1"/>
      <protection/>
    </xf>
    <xf numFmtId="0" fontId="15" fillId="0" borderId="64" xfId="71" applyFont="1" applyFill="1" applyBorder="1" applyAlignment="1" applyProtection="1">
      <alignment horizontal="distributed" vertical="center" shrinkToFit="1"/>
      <protection locked="0"/>
    </xf>
    <xf numFmtId="0" fontId="17" fillId="0" borderId="64" xfId="61" applyFont="1" applyFill="1" applyBorder="1" applyAlignment="1">
      <alignment horizontal="distributed" vertical="center" shrinkToFit="1"/>
      <protection/>
    </xf>
    <xf numFmtId="0" fontId="17" fillId="0" borderId="69" xfId="61" applyFont="1" applyFill="1" applyBorder="1" applyAlignment="1">
      <alignment horizontal="distributed" vertical="center" shrinkToFit="1"/>
      <protection/>
    </xf>
    <xf numFmtId="0" fontId="27" fillId="0" borderId="359" xfId="71" applyFont="1" applyFill="1" applyBorder="1" applyAlignment="1" applyProtection="1">
      <alignment horizontal="center" vertical="center" shrinkToFit="1"/>
      <protection locked="0"/>
    </xf>
    <xf numFmtId="0" fontId="27" fillId="0" borderId="39" xfId="71" applyFont="1" applyFill="1" applyBorder="1" applyAlignment="1" applyProtection="1">
      <alignment horizontal="center" vertical="center" shrinkToFit="1"/>
      <protection locked="0"/>
    </xf>
    <xf numFmtId="0" fontId="27" fillId="0" borderId="101" xfId="61" applyFont="1" applyFill="1" applyBorder="1" applyAlignment="1">
      <alignment horizontal="center" vertical="center" shrinkToFit="1"/>
      <protection/>
    </xf>
    <xf numFmtId="0" fontId="4" fillId="0" borderId="363" xfId="61" applyFont="1" applyBorder="1" applyAlignment="1" applyProtection="1">
      <alignment horizontal="center" vertical="center"/>
      <protection/>
    </xf>
    <xf numFmtId="0" fontId="4" fillId="0" borderId="363" xfId="61" applyFont="1" applyBorder="1" applyAlignment="1">
      <alignment horizontal="center" vertical="center"/>
      <protection/>
    </xf>
    <xf numFmtId="0" fontId="4" fillId="0" borderId="43" xfId="61" applyFont="1" applyBorder="1" applyAlignment="1">
      <alignment horizontal="center" vertical="center"/>
      <protection/>
    </xf>
    <xf numFmtId="0" fontId="15" fillId="0" borderId="51" xfId="61" applyFont="1" applyBorder="1" applyAlignment="1" applyProtection="1">
      <alignment horizontal="left" vertical="top" wrapText="1"/>
      <protection/>
    </xf>
    <xf numFmtId="0" fontId="15" fillId="0" borderId="0" xfId="61" applyFont="1" applyBorder="1" applyAlignment="1" applyProtection="1">
      <alignment horizontal="left" vertical="top"/>
      <protection/>
    </xf>
    <xf numFmtId="0" fontId="15" fillId="0" borderId="307" xfId="61" applyFont="1" applyBorder="1" applyAlignment="1" applyProtection="1">
      <alignment horizontal="center" vertical="center"/>
      <protection/>
    </xf>
    <xf numFmtId="0" fontId="15" fillId="0" borderId="305" xfId="61" applyFont="1" applyBorder="1" applyAlignment="1" applyProtection="1">
      <alignment horizontal="center" vertical="center"/>
      <protection/>
    </xf>
    <xf numFmtId="0" fontId="15" fillId="0" borderId="309" xfId="61" applyFont="1" applyBorder="1" applyAlignment="1" applyProtection="1">
      <alignment horizontal="center" vertical="center"/>
      <protection/>
    </xf>
    <xf numFmtId="0" fontId="29" fillId="0" borderId="0" xfId="61" applyFont="1" applyAlignment="1" applyProtection="1">
      <alignment horizontal="right" vertical="center"/>
      <protection/>
    </xf>
    <xf numFmtId="0" fontId="29" fillId="0" borderId="0" xfId="61" applyFont="1" applyAlignment="1" applyProtection="1">
      <alignment horizontal="left" vertical="center"/>
      <protection/>
    </xf>
    <xf numFmtId="0" fontId="15" fillId="0" borderId="0" xfId="61" applyFont="1" applyBorder="1" applyAlignment="1" applyProtection="1">
      <alignment horizontal="right"/>
      <protection/>
    </xf>
    <xf numFmtId="0" fontId="15" fillId="0" borderId="0" xfId="61" applyFont="1" applyBorder="1" applyAlignment="1">
      <alignment horizontal="right"/>
      <protection/>
    </xf>
    <xf numFmtId="0" fontId="17" fillId="0" borderId="0" xfId="61" applyFont="1" applyBorder="1" applyAlignment="1">
      <alignment horizontal="right"/>
      <protection/>
    </xf>
    <xf numFmtId="0" fontId="15" fillId="0" borderId="363" xfId="61" applyFont="1" applyBorder="1" applyAlignment="1" applyProtection="1">
      <alignment horizontal="center" vertical="center"/>
      <protection/>
    </xf>
    <xf numFmtId="0" fontId="15" fillId="0" borderId="376" xfId="61" applyFont="1" applyBorder="1" applyAlignment="1" applyProtection="1">
      <alignment horizontal="center" vertical="center"/>
      <protection/>
    </xf>
    <xf numFmtId="0" fontId="17" fillId="0" borderId="158" xfId="61" applyFont="1" applyBorder="1" applyAlignment="1">
      <alignment horizontal="center" vertical="center"/>
      <protection/>
    </xf>
    <xf numFmtId="0" fontId="17" fillId="0" borderId="122" xfId="61" applyFont="1" applyBorder="1" applyAlignment="1">
      <alignment horizontal="center" vertical="center"/>
      <protection/>
    </xf>
    <xf numFmtId="0" fontId="4" fillId="0" borderId="42" xfId="61" applyFont="1" applyBorder="1" applyAlignment="1">
      <alignment horizontal="center" vertical="center"/>
      <protection/>
    </xf>
    <xf numFmtId="0" fontId="4" fillId="0" borderId="42" xfId="61" applyFont="1" applyBorder="1" applyAlignment="1" applyProtection="1">
      <alignment horizontal="center" vertical="center"/>
      <protection/>
    </xf>
    <xf numFmtId="0" fontId="4" fillId="0" borderId="43" xfId="61" applyFont="1" applyBorder="1" applyAlignment="1" applyProtection="1">
      <alignment horizontal="center" vertical="center"/>
      <protection/>
    </xf>
    <xf numFmtId="0" fontId="20" fillId="0" borderId="51" xfId="61" applyFont="1" applyBorder="1" applyAlignment="1" applyProtection="1">
      <alignment horizontal="left" vertical="top" wrapText="1"/>
      <protection/>
    </xf>
    <xf numFmtId="0" fontId="20" fillId="0" borderId="0" xfId="61" applyFont="1" applyBorder="1" applyAlignment="1" applyProtection="1">
      <alignment horizontal="left" vertical="top"/>
      <protection/>
    </xf>
    <xf numFmtId="0" fontId="4" fillId="0" borderId="307" xfId="61" applyFont="1" applyBorder="1" applyAlignment="1" applyProtection="1">
      <alignment horizontal="center" vertical="center" shrinkToFit="1"/>
      <protection/>
    </xf>
    <xf numFmtId="0" fontId="4" fillId="0" borderId="305" xfId="61" applyFont="1" applyBorder="1" applyAlignment="1" applyProtection="1">
      <alignment horizontal="center" vertical="center" shrinkToFit="1"/>
      <protection/>
    </xf>
    <xf numFmtId="0" fontId="4" fillId="0" borderId="309" xfId="61" applyFont="1" applyBorder="1" applyAlignment="1" applyProtection="1">
      <alignment horizontal="center" vertical="center" shrinkToFit="1"/>
      <protection/>
    </xf>
    <xf numFmtId="176" fontId="17" fillId="0" borderId="0" xfId="61" applyNumberFormat="1" applyFont="1" applyBorder="1" applyAlignment="1">
      <alignment horizontal="right"/>
      <protection/>
    </xf>
    <xf numFmtId="0" fontId="88" fillId="0" borderId="0" xfId="61" applyFont="1" applyBorder="1" applyAlignment="1">
      <alignment horizontal="right"/>
      <protection/>
    </xf>
    <xf numFmtId="0" fontId="4" fillId="0" borderId="158" xfId="61" applyFont="1" applyBorder="1" applyAlignment="1" applyProtection="1">
      <alignment horizontal="center" vertical="center"/>
      <protection/>
    </xf>
    <xf numFmtId="0" fontId="4" fillId="0" borderId="158" xfId="61" applyFont="1" applyBorder="1" applyAlignment="1">
      <alignment horizontal="center" vertical="center"/>
      <protection/>
    </xf>
    <xf numFmtId="0" fontId="5" fillId="0" borderId="158" xfId="61" applyFont="1" applyBorder="1" applyAlignment="1">
      <alignment horizontal="center" vertical="center"/>
      <protection/>
    </xf>
    <xf numFmtId="0" fontId="4" fillId="0" borderId="376" xfId="61" applyFont="1" applyBorder="1" applyAlignment="1" applyProtection="1">
      <alignment horizontal="center" vertical="center"/>
      <protection/>
    </xf>
    <xf numFmtId="0" fontId="5" fillId="0" borderId="122" xfId="61" applyFont="1" applyBorder="1" applyAlignment="1">
      <alignment horizontal="center" vertical="center"/>
      <protection/>
    </xf>
    <xf numFmtId="0" fontId="15" fillId="0" borderId="42" xfId="61" applyFont="1" applyBorder="1" applyAlignment="1">
      <alignment horizontal="center" vertical="center"/>
      <protection/>
    </xf>
    <xf numFmtId="0" fontId="15" fillId="0" borderId="363" xfId="61" applyFont="1" applyBorder="1" applyAlignment="1">
      <alignment horizontal="center" vertical="center"/>
      <protection/>
    </xf>
    <xf numFmtId="0" fontId="15" fillId="0" borderId="43" xfId="61" applyFont="1" applyBorder="1" applyAlignment="1">
      <alignment horizontal="center" vertical="center"/>
      <protection/>
    </xf>
    <xf numFmtId="0" fontId="15" fillId="0" borderId="376" xfId="61" applyFont="1" applyBorder="1" applyAlignment="1" applyProtection="1">
      <alignment horizontal="center" vertical="center" wrapText="1"/>
      <protection/>
    </xf>
    <xf numFmtId="0" fontId="15" fillId="0" borderId="158" xfId="61" applyFont="1" applyBorder="1" applyAlignment="1" applyProtection="1">
      <alignment horizontal="center" vertical="center" wrapText="1"/>
      <protection/>
    </xf>
    <xf numFmtId="0" fontId="15" fillId="0" borderId="122" xfId="61" applyFont="1" applyBorder="1" applyAlignment="1">
      <alignment horizontal="center" vertical="center" wrapText="1"/>
      <protection/>
    </xf>
    <xf numFmtId="0" fontId="15" fillId="0" borderId="158" xfId="61" applyFont="1" applyBorder="1" applyAlignment="1" applyProtection="1">
      <alignment horizontal="center" vertical="center"/>
      <protection/>
    </xf>
    <xf numFmtId="0" fontId="15" fillId="0" borderId="122" xfId="61" applyFont="1" applyBorder="1" applyAlignment="1" applyProtection="1">
      <alignment horizontal="center" vertical="center"/>
      <protection/>
    </xf>
    <xf numFmtId="0" fontId="29" fillId="0" borderId="0" xfId="61" applyFont="1" applyAlignment="1" applyProtection="1">
      <alignment horizontal="right"/>
      <protection/>
    </xf>
    <xf numFmtId="0" fontId="29" fillId="0" borderId="0" xfId="61" applyFont="1" applyAlignment="1" applyProtection="1">
      <alignment horizontal="left"/>
      <protection/>
    </xf>
    <xf numFmtId="0" fontId="10" fillId="0" borderId="0" xfId="61" applyFont="1" applyBorder="1" applyAlignment="1">
      <alignment horizontal="right"/>
      <protection/>
    </xf>
    <xf numFmtId="0" fontId="88" fillId="0" borderId="0" xfId="61" applyFont="1" applyBorder="1" applyAlignment="1" applyProtection="1">
      <alignment horizontal="right"/>
      <protection/>
    </xf>
    <xf numFmtId="0" fontId="15" fillId="0" borderId="376" xfId="61" applyFont="1" applyBorder="1" applyAlignment="1">
      <alignment horizontal="center" vertical="center"/>
      <protection/>
    </xf>
    <xf numFmtId="0" fontId="15" fillId="0" borderId="158" xfId="61" applyFont="1" applyBorder="1" applyAlignment="1">
      <alignment horizontal="center" vertical="center"/>
      <protection/>
    </xf>
    <xf numFmtId="0" fontId="15" fillId="0" borderId="122" xfId="61" applyFont="1" applyBorder="1" applyAlignment="1">
      <alignment horizontal="center" vertical="center"/>
      <protection/>
    </xf>
    <xf numFmtId="0" fontId="27" fillId="0" borderId="42" xfId="61" applyFont="1" applyBorder="1" applyAlignment="1" applyProtection="1">
      <alignment horizontal="center" vertical="center" wrapText="1"/>
      <protection/>
    </xf>
    <xf numFmtId="0" fontId="27" fillId="0" borderId="43" xfId="61" applyFont="1" applyBorder="1" applyAlignment="1" applyProtection="1">
      <alignment horizontal="center" vertical="center" wrapText="1"/>
      <protection/>
    </xf>
    <xf numFmtId="0" fontId="15" fillId="0" borderId="376" xfId="61" applyFont="1" applyBorder="1" applyAlignment="1" applyProtection="1">
      <alignment horizontal="right" vertical="center" wrapText="1"/>
      <protection/>
    </xf>
    <xf numFmtId="0" fontId="15" fillId="0" borderId="158" xfId="61" applyFont="1" applyBorder="1" applyAlignment="1" applyProtection="1">
      <alignment horizontal="right" vertical="center" wrapText="1"/>
      <protection/>
    </xf>
    <xf numFmtId="0" fontId="15" fillId="0" borderId="363" xfId="61" applyFont="1" applyBorder="1" applyAlignment="1" applyProtection="1">
      <alignment horizontal="left" vertical="center" wrapText="1"/>
      <protection/>
    </xf>
    <xf numFmtId="0" fontId="15" fillId="0" borderId="43" xfId="61" applyFont="1" applyBorder="1" applyAlignment="1" applyProtection="1">
      <alignment horizontal="left" vertical="center" wrapText="1"/>
      <protection/>
    </xf>
    <xf numFmtId="0" fontId="15" fillId="0" borderId="432" xfId="61" applyFont="1" applyBorder="1" applyAlignment="1" applyProtection="1">
      <alignment horizontal="center" vertical="center"/>
      <protection/>
    </xf>
    <xf numFmtId="0" fontId="20" fillId="0" borderId="51" xfId="61" applyFont="1" applyBorder="1" applyAlignment="1" applyProtection="1">
      <alignment horizontal="left"/>
      <protection/>
    </xf>
    <xf numFmtId="0" fontId="20" fillId="0" borderId="0" xfId="61" applyFont="1" applyBorder="1" applyAlignment="1" applyProtection="1">
      <alignment horizontal="left"/>
      <protection/>
    </xf>
    <xf numFmtId="0" fontId="15" fillId="0" borderId="307" xfId="61" applyFont="1" applyBorder="1" applyAlignment="1" applyProtection="1">
      <alignment horizontal="center" vertical="center" shrinkToFit="1"/>
      <protection/>
    </xf>
    <xf numFmtId="0" fontId="15" fillId="0" borderId="305" xfId="61" applyFont="1" applyBorder="1" applyAlignment="1" applyProtection="1">
      <alignment horizontal="center" vertical="center" shrinkToFit="1"/>
      <protection/>
    </xf>
    <xf numFmtId="0" fontId="15" fillId="0" borderId="309" xfId="61" applyFont="1" applyBorder="1" applyAlignment="1" applyProtection="1">
      <alignment horizontal="center" vertical="center" shrinkToFit="1"/>
      <protection/>
    </xf>
    <xf numFmtId="0" fontId="19" fillId="0" borderId="0" xfId="61" applyFont="1" applyFill="1" applyAlignment="1">
      <alignment horizontal="center" vertical="center"/>
      <protection/>
    </xf>
    <xf numFmtId="0" fontId="19" fillId="0" borderId="0" xfId="61" applyFont="1" applyAlignment="1">
      <alignment horizontal="center" vertical="center"/>
      <protection/>
    </xf>
    <xf numFmtId="0" fontId="19" fillId="0" borderId="0" xfId="61" applyFont="1" applyAlignment="1">
      <alignment horizontal="center"/>
      <protection/>
    </xf>
    <xf numFmtId="0" fontId="19" fillId="0" borderId="0" xfId="61" applyFont="1" applyAlignment="1">
      <alignment/>
      <protection/>
    </xf>
    <xf numFmtId="0" fontId="97" fillId="0" borderId="0" xfId="61" applyFont="1" applyFill="1" applyAlignment="1">
      <alignment horizontal="right"/>
      <protection/>
    </xf>
    <xf numFmtId="0" fontId="97" fillId="0" borderId="0" xfId="61" applyFont="1" applyAlignment="1">
      <alignment horizontal="right"/>
      <protection/>
    </xf>
    <xf numFmtId="0" fontId="97" fillId="0" borderId="0" xfId="61" applyFont="1" applyAlignment="1">
      <alignment/>
      <protection/>
    </xf>
    <xf numFmtId="0" fontId="17" fillId="0" borderId="13" xfId="61" applyFont="1" applyFill="1" applyBorder="1" applyAlignment="1">
      <alignment horizontal="center"/>
      <protection/>
    </xf>
    <xf numFmtId="0" fontId="17" fillId="0" borderId="20" xfId="61" applyFont="1" applyFill="1" applyBorder="1" applyAlignment="1">
      <alignment horizontal="center"/>
      <protection/>
    </xf>
    <xf numFmtId="0" fontId="17" fillId="0" borderId="29" xfId="61" applyFont="1" applyFill="1" applyBorder="1" applyAlignment="1">
      <alignment horizontal="center" vertical="center"/>
      <protection/>
    </xf>
    <xf numFmtId="0" fontId="17" fillId="0" borderId="13" xfId="61" applyFont="1" applyBorder="1" applyAlignment="1">
      <alignment/>
      <protection/>
    </xf>
    <xf numFmtId="0" fontId="17" fillId="0" borderId="20" xfId="61" applyFont="1" applyBorder="1" applyAlignment="1">
      <alignment/>
      <protection/>
    </xf>
    <xf numFmtId="0" fontId="17" fillId="0" borderId="286" xfId="61" applyFont="1" applyBorder="1" applyAlignment="1">
      <alignment horizontal="center" vertical="center"/>
      <protection/>
    </xf>
    <xf numFmtId="0" fontId="17" fillId="0" borderId="44" xfId="61" applyFont="1" applyBorder="1" applyAlignment="1">
      <alignment horizontal="center" vertical="center"/>
      <protection/>
    </xf>
    <xf numFmtId="0" fontId="17" fillId="0" borderId="46" xfId="61" applyFont="1" applyBorder="1" applyAlignment="1">
      <alignment horizontal="center" vertical="center"/>
      <protection/>
    </xf>
    <xf numFmtId="0" fontId="17" fillId="0" borderId="54" xfId="61" applyFont="1" applyFill="1" applyBorder="1" applyAlignment="1">
      <alignment horizontal="center" vertical="center"/>
      <protection/>
    </xf>
    <xf numFmtId="0" fontId="17" fillId="0" borderId="111" xfId="61" applyFont="1" applyBorder="1" applyAlignment="1">
      <alignment horizontal="center" vertical="center"/>
      <protection/>
    </xf>
    <xf numFmtId="0" fontId="17" fillId="0" borderId="29" xfId="61" applyFont="1" applyFill="1" applyBorder="1" applyAlignment="1">
      <alignment horizontal="left" vertical="center"/>
      <protection/>
    </xf>
    <xf numFmtId="0" fontId="17" fillId="0" borderId="123" xfId="61" applyFont="1" applyBorder="1" applyAlignment="1">
      <alignment vertical="center"/>
      <protection/>
    </xf>
    <xf numFmtId="0" fontId="17" fillId="0" borderId="111" xfId="61" applyFont="1" applyBorder="1" applyAlignment="1">
      <alignment/>
      <protection/>
    </xf>
    <xf numFmtId="0" fontId="17" fillId="0" borderId="54" xfId="61" applyFont="1" applyFill="1" applyBorder="1" applyAlignment="1">
      <alignment horizontal="center" vertical="center" shrinkToFit="1"/>
      <protection/>
    </xf>
    <xf numFmtId="0" fontId="17" fillId="0" borderId="111" xfId="61" applyFont="1" applyBorder="1" applyAlignment="1">
      <alignment horizontal="center" vertical="center" shrinkToFit="1"/>
      <protection/>
    </xf>
    <xf numFmtId="0" fontId="17" fillId="0" borderId="82" xfId="61" applyFont="1" applyFill="1" applyBorder="1" applyAlignment="1">
      <alignment horizontal="center" vertical="center" shrinkToFit="1"/>
      <protection/>
    </xf>
    <xf numFmtId="0" fontId="17" fillId="0" borderId="33" xfId="61" applyFont="1" applyFill="1" applyBorder="1" applyAlignment="1">
      <alignment horizontal="center" vertical="center" shrinkToFit="1"/>
      <protection/>
    </xf>
    <xf numFmtId="0" fontId="17" fillId="0" borderId="66" xfId="61" applyFont="1" applyFill="1" applyBorder="1" applyAlignment="1">
      <alignment horizontal="center" vertical="center" shrinkToFit="1"/>
      <protection/>
    </xf>
    <xf numFmtId="0" fontId="17" fillId="0" borderId="0" xfId="61" applyFont="1" applyFill="1" applyBorder="1" applyAlignment="1">
      <alignment horizontal="left" vertical="center" wrapText="1"/>
      <protection/>
    </xf>
    <xf numFmtId="0" fontId="17" fillId="0" borderId="0" xfId="61" applyFont="1" applyFill="1" applyBorder="1" applyAlignment="1">
      <alignment horizontal="left" vertical="center"/>
      <protection/>
    </xf>
    <xf numFmtId="0" fontId="17" fillId="0" borderId="0" xfId="61" applyFont="1" applyAlignment="1">
      <alignment/>
      <protection/>
    </xf>
    <xf numFmtId="0" fontId="5" fillId="0" borderId="0" xfId="61" applyFont="1" applyFill="1" applyBorder="1" applyAlignment="1">
      <alignment horizontal="left" vertical="center"/>
      <protection/>
    </xf>
    <xf numFmtId="0" fontId="17" fillId="0" borderId="112" xfId="61" applyFont="1" applyFill="1" applyBorder="1" applyAlignment="1">
      <alignment horizontal="center" vertical="center" shrinkToFit="1"/>
      <protection/>
    </xf>
    <xf numFmtId="0" fontId="17" fillId="0" borderId="63" xfId="61" applyFont="1" applyFill="1" applyBorder="1" applyAlignment="1">
      <alignment horizontal="center" vertical="center" shrinkToFit="1"/>
      <protection/>
    </xf>
    <xf numFmtId="0" fontId="17" fillId="0" borderId="67" xfId="61" applyFont="1" applyFill="1" applyBorder="1" applyAlignment="1">
      <alignment horizontal="center" vertical="center" shrinkToFit="1"/>
      <protection/>
    </xf>
    <xf numFmtId="0" fontId="97" fillId="0" borderId="112" xfId="61" applyFont="1" applyFill="1" applyBorder="1" applyAlignment="1">
      <alignment horizontal="center" vertical="center" shrinkToFit="1"/>
      <protection/>
    </xf>
    <xf numFmtId="0" fontId="97" fillId="0" borderId="63" xfId="61" applyFont="1" applyFill="1" applyBorder="1" applyAlignment="1">
      <alignment horizontal="center" vertical="center" shrinkToFit="1"/>
      <protection/>
    </xf>
    <xf numFmtId="0" fontId="97" fillId="0" borderId="67" xfId="61" applyFont="1" applyFill="1" applyBorder="1" applyAlignment="1">
      <alignment horizontal="center" vertical="center" shrinkToFit="1"/>
      <protection/>
    </xf>
    <xf numFmtId="177" fontId="17" fillId="0" borderId="433" xfId="61" applyNumberFormat="1" applyFont="1" applyFill="1" applyBorder="1" applyAlignment="1">
      <alignment horizontal="center"/>
      <protection/>
    </xf>
    <xf numFmtId="177" fontId="17" fillId="0" borderId="434" xfId="61" applyNumberFormat="1" applyFont="1" applyFill="1" applyBorder="1" applyAlignment="1">
      <alignment horizontal="center"/>
      <protection/>
    </xf>
    <xf numFmtId="0" fontId="5" fillId="0" borderId="434" xfId="61" applyFont="1" applyBorder="1" applyAlignment="1">
      <alignment/>
      <protection/>
    </xf>
    <xf numFmtId="0" fontId="5" fillId="0" borderId="435" xfId="61" applyFont="1" applyBorder="1" applyAlignment="1">
      <alignment/>
      <protection/>
    </xf>
    <xf numFmtId="0" fontId="10" fillId="0" borderId="290" xfId="61" applyFont="1" applyFill="1" applyBorder="1" applyAlignment="1">
      <alignment horizontal="center" vertical="center" wrapText="1" shrinkToFit="1"/>
      <protection/>
    </xf>
    <xf numFmtId="0" fontId="10" fillId="0" borderId="292" xfId="61" applyFont="1" applyFill="1" applyBorder="1" applyAlignment="1">
      <alignment horizontal="center" vertical="center" wrapText="1" shrinkToFit="1"/>
      <protection/>
    </xf>
    <xf numFmtId="0" fontId="10" fillId="0" borderId="296" xfId="61" applyFont="1" applyFill="1" applyBorder="1" applyAlignment="1">
      <alignment horizontal="center" vertical="center" wrapText="1" shrinkToFit="1"/>
      <protection/>
    </xf>
    <xf numFmtId="0" fontId="10" fillId="33" borderId="290" xfId="61" applyFont="1" applyFill="1" applyBorder="1" applyAlignment="1">
      <alignment horizontal="center" vertical="center" wrapText="1" shrinkToFit="1"/>
      <protection/>
    </xf>
    <xf numFmtId="0" fontId="10" fillId="33" borderId="292" xfId="61" applyFont="1" applyFill="1" applyBorder="1" applyAlignment="1">
      <alignment horizontal="center" vertical="center" wrapText="1" shrinkToFit="1"/>
      <protection/>
    </xf>
    <xf numFmtId="0" fontId="10" fillId="33" borderId="296" xfId="61" applyFont="1" applyFill="1" applyBorder="1" applyAlignment="1">
      <alignment horizontal="center" vertical="center" wrapText="1" shrinkToFit="1"/>
      <protection/>
    </xf>
    <xf numFmtId="0" fontId="10" fillId="0" borderId="359" xfId="61" applyFont="1" applyFill="1" applyBorder="1" applyAlignment="1">
      <alignment horizontal="center" vertical="center" wrapText="1" shrinkToFit="1"/>
      <protection/>
    </xf>
    <xf numFmtId="0" fontId="10" fillId="0" borderId="39" xfId="61" applyFont="1" applyFill="1" applyBorder="1" applyAlignment="1">
      <alignment horizontal="center" vertical="center" wrapText="1" shrinkToFit="1"/>
      <protection/>
    </xf>
    <xf numFmtId="0" fontId="10" fillId="0" borderId="101" xfId="61" applyFont="1" applyFill="1" applyBorder="1" applyAlignment="1">
      <alignment horizontal="center" vertical="center" wrapText="1" shrinkToFi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2 4" xfId="64"/>
    <cellStyle name="標準 3" xfId="65"/>
    <cellStyle name="標準 4" xfId="66"/>
    <cellStyle name="標準 5" xfId="67"/>
    <cellStyle name="標準 6" xfId="68"/>
    <cellStyle name="標準 7" xfId="69"/>
    <cellStyle name="標準 8" xfId="70"/>
    <cellStyle name="標準_（H18.6.1現在）NBC災害対策資機材保有状況" xfId="71"/>
    <cellStyle name="標準_【11埼玉県】⑲ＮＢＣ集計表（回答）" xfId="72"/>
    <cellStyle name="標準_消防年報５－２表"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9525</xdr:rowOff>
    </xdr:from>
    <xdr:to>
      <xdr:col>2</xdr:col>
      <xdr:colOff>0</xdr:colOff>
      <xdr:row>33</xdr:row>
      <xdr:rowOff>0</xdr:rowOff>
    </xdr:to>
    <xdr:sp>
      <xdr:nvSpPr>
        <xdr:cNvPr id="1" name="Line 1"/>
        <xdr:cNvSpPr>
          <a:spLocks/>
        </xdr:cNvSpPr>
      </xdr:nvSpPr>
      <xdr:spPr>
        <a:xfrm>
          <a:off x="9525" y="7877175"/>
          <a:ext cx="990600" cy="5238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857250</xdr:colOff>
      <xdr:row>0</xdr:row>
      <xdr:rowOff>238125</xdr:rowOff>
    </xdr:from>
    <xdr:to>
      <xdr:col>2</xdr:col>
      <xdr:colOff>1200150</xdr:colOff>
      <xdr:row>1</xdr:row>
      <xdr:rowOff>190500</xdr:rowOff>
    </xdr:to>
    <xdr:sp fLocksText="0">
      <xdr:nvSpPr>
        <xdr:cNvPr id="1" name="Text Box 1"/>
        <xdr:cNvSpPr txBox="1">
          <a:spLocks noChangeArrowheads="1"/>
        </xdr:cNvSpPr>
      </xdr:nvSpPr>
      <xdr:spPr>
        <a:xfrm>
          <a:off x="1162050" y="238125"/>
          <a:ext cx="34290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504825</xdr:colOff>
      <xdr:row>0</xdr:row>
      <xdr:rowOff>161925</xdr:rowOff>
    </xdr:from>
    <xdr:to>
      <xdr:col>44</xdr:col>
      <xdr:colOff>1162050</xdr:colOff>
      <xdr:row>1</xdr:row>
      <xdr:rowOff>28575</xdr:rowOff>
    </xdr:to>
    <xdr:sp fLocksText="0">
      <xdr:nvSpPr>
        <xdr:cNvPr id="2" name="Text Box 8"/>
        <xdr:cNvSpPr txBox="1">
          <a:spLocks noChangeArrowheads="1"/>
        </xdr:cNvSpPr>
      </xdr:nvSpPr>
      <xdr:spPr>
        <a:xfrm>
          <a:off x="14011275" y="161925"/>
          <a:ext cx="657225" cy="1047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66675</xdr:colOff>
      <xdr:row>2</xdr:row>
      <xdr:rowOff>19050</xdr:rowOff>
    </xdr:from>
    <xdr:to>
      <xdr:col>3</xdr:col>
      <xdr:colOff>85725</xdr:colOff>
      <xdr:row>8</xdr:row>
      <xdr:rowOff>0</xdr:rowOff>
    </xdr:to>
    <xdr:sp>
      <xdr:nvSpPr>
        <xdr:cNvPr id="3" name="直線コネクタ 3"/>
        <xdr:cNvSpPr>
          <a:spLocks/>
        </xdr:cNvSpPr>
      </xdr:nvSpPr>
      <xdr:spPr>
        <a:xfrm>
          <a:off x="66675" y="447675"/>
          <a:ext cx="1524000" cy="1924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42</xdr:col>
      <xdr:colOff>38100</xdr:colOff>
      <xdr:row>2</xdr:row>
      <xdr:rowOff>0</xdr:rowOff>
    </xdr:from>
    <xdr:to>
      <xdr:col>44</xdr:col>
      <xdr:colOff>1162050</xdr:colOff>
      <xdr:row>8</xdr:row>
      <xdr:rowOff>57150</xdr:rowOff>
    </xdr:to>
    <xdr:sp>
      <xdr:nvSpPr>
        <xdr:cNvPr id="4" name="直線コネクタ 4"/>
        <xdr:cNvSpPr>
          <a:spLocks/>
        </xdr:cNvSpPr>
      </xdr:nvSpPr>
      <xdr:spPr>
        <a:xfrm flipH="1">
          <a:off x="13249275" y="428625"/>
          <a:ext cx="1419225" cy="2000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0</xdr:rowOff>
    </xdr:from>
    <xdr:to>
      <xdr:col>4</xdr:col>
      <xdr:colOff>0</xdr:colOff>
      <xdr:row>6</xdr:row>
      <xdr:rowOff>19050</xdr:rowOff>
    </xdr:to>
    <xdr:sp>
      <xdr:nvSpPr>
        <xdr:cNvPr id="1" name="直線コネクタ 1"/>
        <xdr:cNvSpPr>
          <a:spLocks/>
        </xdr:cNvSpPr>
      </xdr:nvSpPr>
      <xdr:spPr>
        <a:xfrm>
          <a:off x="66675" y="504825"/>
          <a:ext cx="1304925" cy="2105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0</xdr:row>
      <xdr:rowOff>276225</xdr:rowOff>
    </xdr:from>
    <xdr:to>
      <xdr:col>2</xdr:col>
      <xdr:colOff>1000125</xdr:colOff>
      <xdr:row>1</xdr:row>
      <xdr:rowOff>228600</xdr:rowOff>
    </xdr:to>
    <xdr:sp fLocksText="0">
      <xdr:nvSpPr>
        <xdr:cNvPr id="1" name="Text Box 1"/>
        <xdr:cNvSpPr txBox="1">
          <a:spLocks noChangeArrowheads="1"/>
        </xdr:cNvSpPr>
      </xdr:nvSpPr>
      <xdr:spPr>
        <a:xfrm>
          <a:off x="1047750" y="276225"/>
          <a:ext cx="257175" cy="2286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xdr:row>
      <xdr:rowOff>228600</xdr:rowOff>
    </xdr:from>
    <xdr:to>
      <xdr:col>4</xdr:col>
      <xdr:colOff>0</xdr:colOff>
      <xdr:row>6</xdr:row>
      <xdr:rowOff>0</xdr:rowOff>
    </xdr:to>
    <xdr:sp>
      <xdr:nvSpPr>
        <xdr:cNvPr id="2" name="直線コネクタ 4"/>
        <xdr:cNvSpPr>
          <a:spLocks/>
        </xdr:cNvSpPr>
      </xdr:nvSpPr>
      <xdr:spPr>
        <a:xfrm>
          <a:off x="0" y="504825"/>
          <a:ext cx="1371600" cy="2085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0</xdr:colOff>
      <xdr:row>6</xdr:row>
      <xdr:rowOff>0</xdr:rowOff>
    </xdr:to>
    <xdr:sp>
      <xdr:nvSpPr>
        <xdr:cNvPr id="1" name="直線コネクタ 1"/>
        <xdr:cNvSpPr>
          <a:spLocks/>
        </xdr:cNvSpPr>
      </xdr:nvSpPr>
      <xdr:spPr>
        <a:xfrm>
          <a:off x="9525" y="504825"/>
          <a:ext cx="1343025" cy="2085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3</xdr:col>
      <xdr:colOff>66675</xdr:colOff>
      <xdr:row>4</xdr:row>
      <xdr:rowOff>285750</xdr:rowOff>
    </xdr:to>
    <xdr:sp>
      <xdr:nvSpPr>
        <xdr:cNvPr id="1" name="直線コネクタ 1"/>
        <xdr:cNvSpPr>
          <a:spLocks/>
        </xdr:cNvSpPr>
      </xdr:nvSpPr>
      <xdr:spPr>
        <a:xfrm>
          <a:off x="28575" y="809625"/>
          <a:ext cx="1533525"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9525</xdr:rowOff>
    </xdr:from>
    <xdr:to>
      <xdr:col>0</xdr:col>
      <xdr:colOff>552450</xdr:colOff>
      <xdr:row>28</xdr:row>
      <xdr:rowOff>180975</xdr:rowOff>
    </xdr:to>
    <xdr:sp>
      <xdr:nvSpPr>
        <xdr:cNvPr id="1" name="Line 1"/>
        <xdr:cNvSpPr>
          <a:spLocks/>
        </xdr:cNvSpPr>
      </xdr:nvSpPr>
      <xdr:spPr>
        <a:xfrm>
          <a:off x="19050" y="6667500"/>
          <a:ext cx="5334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xdr:row>
      <xdr:rowOff>19050</xdr:rowOff>
    </xdr:from>
    <xdr:to>
      <xdr:col>0</xdr:col>
      <xdr:colOff>571500</xdr:colOff>
      <xdr:row>4</xdr:row>
      <xdr:rowOff>171450</xdr:rowOff>
    </xdr:to>
    <xdr:sp>
      <xdr:nvSpPr>
        <xdr:cNvPr id="2" name="Line 2"/>
        <xdr:cNvSpPr>
          <a:spLocks/>
        </xdr:cNvSpPr>
      </xdr:nvSpPr>
      <xdr:spPr>
        <a:xfrm>
          <a:off x="19050" y="495300"/>
          <a:ext cx="552450" cy="6096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19050</xdr:colOff>
      <xdr:row>26</xdr:row>
      <xdr:rowOff>9525</xdr:rowOff>
    </xdr:from>
    <xdr:to>
      <xdr:col>2</xdr:col>
      <xdr:colOff>552450</xdr:colOff>
      <xdr:row>28</xdr:row>
      <xdr:rowOff>180975</xdr:rowOff>
    </xdr:to>
    <xdr:sp>
      <xdr:nvSpPr>
        <xdr:cNvPr id="3" name="Line 1"/>
        <xdr:cNvSpPr>
          <a:spLocks/>
        </xdr:cNvSpPr>
      </xdr:nvSpPr>
      <xdr:spPr>
        <a:xfrm>
          <a:off x="1314450" y="6667500"/>
          <a:ext cx="5334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19050</xdr:colOff>
      <xdr:row>26</xdr:row>
      <xdr:rowOff>9525</xdr:rowOff>
    </xdr:from>
    <xdr:to>
      <xdr:col>2</xdr:col>
      <xdr:colOff>552450</xdr:colOff>
      <xdr:row>28</xdr:row>
      <xdr:rowOff>180975</xdr:rowOff>
    </xdr:to>
    <xdr:sp>
      <xdr:nvSpPr>
        <xdr:cNvPr id="4" name="Line 1"/>
        <xdr:cNvSpPr>
          <a:spLocks/>
        </xdr:cNvSpPr>
      </xdr:nvSpPr>
      <xdr:spPr>
        <a:xfrm>
          <a:off x="1314450" y="6667500"/>
          <a:ext cx="5334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19050</xdr:rowOff>
    </xdr:from>
    <xdr:to>
      <xdr:col>3</xdr:col>
      <xdr:colOff>0</xdr:colOff>
      <xdr:row>23</xdr:row>
      <xdr:rowOff>180975</xdr:rowOff>
    </xdr:to>
    <xdr:sp>
      <xdr:nvSpPr>
        <xdr:cNvPr id="1" name="直線コネクタ 2"/>
        <xdr:cNvSpPr>
          <a:spLocks/>
        </xdr:cNvSpPr>
      </xdr:nvSpPr>
      <xdr:spPr>
        <a:xfrm>
          <a:off x="28575" y="5648325"/>
          <a:ext cx="1352550" cy="5429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9525</xdr:rowOff>
    </xdr:from>
    <xdr:to>
      <xdr:col>4</xdr:col>
      <xdr:colOff>0</xdr:colOff>
      <xdr:row>5</xdr:row>
      <xdr:rowOff>28575</xdr:rowOff>
    </xdr:to>
    <xdr:sp>
      <xdr:nvSpPr>
        <xdr:cNvPr id="2" name="直線コネクタ 3"/>
        <xdr:cNvSpPr>
          <a:spLocks/>
        </xdr:cNvSpPr>
      </xdr:nvSpPr>
      <xdr:spPr>
        <a:xfrm>
          <a:off x="28575" y="600075"/>
          <a:ext cx="2066925" cy="781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7</xdr:col>
      <xdr:colOff>0</xdr:colOff>
      <xdr:row>8</xdr:row>
      <xdr:rowOff>28575</xdr:rowOff>
    </xdr:to>
    <xdr:sp>
      <xdr:nvSpPr>
        <xdr:cNvPr id="1" name="Text Box 38"/>
        <xdr:cNvSpPr txBox="1">
          <a:spLocks noChangeArrowheads="1"/>
        </xdr:cNvSpPr>
      </xdr:nvSpPr>
      <xdr:spPr>
        <a:xfrm>
          <a:off x="3486150" y="2695575"/>
          <a:ext cx="0" cy="2857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40</a:t>
          </a:r>
        </a:p>
      </xdr:txBody>
    </xdr:sp>
    <xdr:clientData/>
  </xdr:twoCellAnchor>
  <xdr:twoCellAnchor>
    <xdr:from>
      <xdr:col>14</xdr:col>
      <xdr:colOff>0</xdr:colOff>
      <xdr:row>8</xdr:row>
      <xdr:rowOff>0</xdr:rowOff>
    </xdr:from>
    <xdr:to>
      <xdr:col>14</xdr:col>
      <xdr:colOff>19050</xdr:colOff>
      <xdr:row>8</xdr:row>
      <xdr:rowOff>38100</xdr:rowOff>
    </xdr:to>
    <xdr:sp>
      <xdr:nvSpPr>
        <xdr:cNvPr id="2" name="Text Box 25"/>
        <xdr:cNvSpPr txBox="1">
          <a:spLocks noChangeArrowheads="1"/>
        </xdr:cNvSpPr>
      </xdr:nvSpPr>
      <xdr:spPr>
        <a:xfrm>
          <a:off x="7686675" y="2695575"/>
          <a:ext cx="19050" cy="3810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73</a:t>
          </a:r>
        </a:p>
      </xdr:txBody>
    </xdr:sp>
    <xdr:clientData/>
  </xdr:twoCellAnchor>
  <xdr:twoCellAnchor>
    <xdr:from>
      <xdr:col>14</xdr:col>
      <xdr:colOff>161925</xdr:colOff>
      <xdr:row>8</xdr:row>
      <xdr:rowOff>0</xdr:rowOff>
    </xdr:from>
    <xdr:to>
      <xdr:col>14</xdr:col>
      <xdr:colOff>161925</xdr:colOff>
      <xdr:row>8</xdr:row>
      <xdr:rowOff>38100</xdr:rowOff>
    </xdr:to>
    <xdr:sp>
      <xdr:nvSpPr>
        <xdr:cNvPr id="3" name="Text Box 24"/>
        <xdr:cNvSpPr txBox="1">
          <a:spLocks noChangeArrowheads="1"/>
        </xdr:cNvSpPr>
      </xdr:nvSpPr>
      <xdr:spPr>
        <a:xfrm>
          <a:off x="7848600" y="2695575"/>
          <a:ext cx="0" cy="3810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9</a:t>
          </a:r>
        </a:p>
      </xdr:txBody>
    </xdr:sp>
    <xdr:clientData/>
  </xdr:twoCellAnchor>
  <xdr:twoCellAnchor>
    <xdr:from>
      <xdr:col>14</xdr:col>
      <xdr:colOff>161925</xdr:colOff>
      <xdr:row>8</xdr:row>
      <xdr:rowOff>0</xdr:rowOff>
    </xdr:from>
    <xdr:to>
      <xdr:col>14</xdr:col>
      <xdr:colOff>161925</xdr:colOff>
      <xdr:row>8</xdr:row>
      <xdr:rowOff>57150</xdr:rowOff>
    </xdr:to>
    <xdr:sp>
      <xdr:nvSpPr>
        <xdr:cNvPr id="4" name="Text Box 23"/>
        <xdr:cNvSpPr txBox="1">
          <a:spLocks noChangeArrowheads="1"/>
        </xdr:cNvSpPr>
      </xdr:nvSpPr>
      <xdr:spPr>
        <a:xfrm>
          <a:off x="7848600" y="2695575"/>
          <a:ext cx="0" cy="571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12</a:t>
          </a:r>
        </a:p>
      </xdr:txBody>
    </xdr:sp>
    <xdr:clientData/>
  </xdr:twoCellAnchor>
  <xdr:twoCellAnchor>
    <xdr:from>
      <xdr:col>14</xdr:col>
      <xdr:colOff>161925</xdr:colOff>
      <xdr:row>8</xdr:row>
      <xdr:rowOff>0</xdr:rowOff>
    </xdr:from>
    <xdr:to>
      <xdr:col>14</xdr:col>
      <xdr:colOff>161925</xdr:colOff>
      <xdr:row>8</xdr:row>
      <xdr:rowOff>76200</xdr:rowOff>
    </xdr:to>
    <xdr:sp>
      <xdr:nvSpPr>
        <xdr:cNvPr id="5" name="Text Box 22"/>
        <xdr:cNvSpPr txBox="1">
          <a:spLocks noChangeArrowheads="1"/>
        </xdr:cNvSpPr>
      </xdr:nvSpPr>
      <xdr:spPr>
        <a:xfrm>
          <a:off x="7848600" y="2695575"/>
          <a:ext cx="0" cy="7620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24</a:t>
          </a:r>
        </a:p>
      </xdr:txBody>
    </xdr:sp>
    <xdr:clientData/>
  </xdr:twoCellAnchor>
  <xdr:twoCellAnchor>
    <xdr:from>
      <xdr:col>14</xdr:col>
      <xdr:colOff>161925</xdr:colOff>
      <xdr:row>8</xdr:row>
      <xdr:rowOff>0</xdr:rowOff>
    </xdr:from>
    <xdr:to>
      <xdr:col>14</xdr:col>
      <xdr:colOff>161925</xdr:colOff>
      <xdr:row>8</xdr:row>
      <xdr:rowOff>28575</xdr:rowOff>
    </xdr:to>
    <xdr:sp>
      <xdr:nvSpPr>
        <xdr:cNvPr id="6" name="Text Box 21"/>
        <xdr:cNvSpPr txBox="1">
          <a:spLocks noChangeArrowheads="1"/>
        </xdr:cNvSpPr>
      </xdr:nvSpPr>
      <xdr:spPr>
        <a:xfrm>
          <a:off x="7848600" y="2695575"/>
          <a:ext cx="0" cy="2857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30</a:t>
          </a:r>
        </a:p>
      </xdr:txBody>
    </xdr:sp>
    <xdr:clientData/>
  </xdr:twoCellAnchor>
  <xdr:twoCellAnchor>
    <xdr:from>
      <xdr:col>14</xdr:col>
      <xdr:colOff>161925</xdr:colOff>
      <xdr:row>8</xdr:row>
      <xdr:rowOff>0</xdr:rowOff>
    </xdr:from>
    <xdr:to>
      <xdr:col>14</xdr:col>
      <xdr:colOff>161925</xdr:colOff>
      <xdr:row>8</xdr:row>
      <xdr:rowOff>95250</xdr:rowOff>
    </xdr:to>
    <xdr:sp>
      <xdr:nvSpPr>
        <xdr:cNvPr id="7" name="Text Box 20"/>
        <xdr:cNvSpPr txBox="1">
          <a:spLocks noChangeArrowheads="1"/>
        </xdr:cNvSpPr>
      </xdr:nvSpPr>
      <xdr:spPr>
        <a:xfrm>
          <a:off x="7848600" y="2695575"/>
          <a:ext cx="0" cy="952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36</a:t>
          </a:r>
        </a:p>
      </xdr:txBody>
    </xdr:sp>
    <xdr:clientData/>
  </xdr:twoCellAnchor>
  <xdr:twoCellAnchor>
    <xdr:from>
      <xdr:col>10</xdr:col>
      <xdr:colOff>0</xdr:colOff>
      <xdr:row>8</xdr:row>
      <xdr:rowOff>0</xdr:rowOff>
    </xdr:from>
    <xdr:to>
      <xdr:col>10</xdr:col>
      <xdr:colOff>19050</xdr:colOff>
      <xdr:row>8</xdr:row>
      <xdr:rowOff>38100</xdr:rowOff>
    </xdr:to>
    <xdr:sp>
      <xdr:nvSpPr>
        <xdr:cNvPr id="8" name="Text Box 31"/>
        <xdr:cNvSpPr txBox="1">
          <a:spLocks noChangeArrowheads="1"/>
        </xdr:cNvSpPr>
      </xdr:nvSpPr>
      <xdr:spPr>
        <a:xfrm>
          <a:off x="5248275" y="2695575"/>
          <a:ext cx="19050" cy="3810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73</a:t>
          </a:r>
        </a:p>
      </xdr:txBody>
    </xdr:sp>
    <xdr:clientData/>
  </xdr:twoCellAnchor>
  <xdr:twoCellAnchor>
    <xdr:from>
      <xdr:col>10</xdr:col>
      <xdr:colOff>161925</xdr:colOff>
      <xdr:row>8</xdr:row>
      <xdr:rowOff>0</xdr:rowOff>
    </xdr:from>
    <xdr:to>
      <xdr:col>10</xdr:col>
      <xdr:colOff>161925</xdr:colOff>
      <xdr:row>8</xdr:row>
      <xdr:rowOff>38100</xdr:rowOff>
    </xdr:to>
    <xdr:sp>
      <xdr:nvSpPr>
        <xdr:cNvPr id="9" name="Text Box 30"/>
        <xdr:cNvSpPr txBox="1">
          <a:spLocks noChangeArrowheads="1"/>
        </xdr:cNvSpPr>
      </xdr:nvSpPr>
      <xdr:spPr>
        <a:xfrm>
          <a:off x="5410200" y="2695575"/>
          <a:ext cx="0" cy="3810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9</a:t>
          </a:r>
        </a:p>
      </xdr:txBody>
    </xdr:sp>
    <xdr:clientData/>
  </xdr:twoCellAnchor>
  <xdr:twoCellAnchor>
    <xdr:from>
      <xdr:col>10</xdr:col>
      <xdr:colOff>161925</xdr:colOff>
      <xdr:row>8</xdr:row>
      <xdr:rowOff>0</xdr:rowOff>
    </xdr:from>
    <xdr:to>
      <xdr:col>10</xdr:col>
      <xdr:colOff>161925</xdr:colOff>
      <xdr:row>8</xdr:row>
      <xdr:rowOff>57150</xdr:rowOff>
    </xdr:to>
    <xdr:sp>
      <xdr:nvSpPr>
        <xdr:cNvPr id="10" name="Text Box 29"/>
        <xdr:cNvSpPr txBox="1">
          <a:spLocks noChangeArrowheads="1"/>
        </xdr:cNvSpPr>
      </xdr:nvSpPr>
      <xdr:spPr>
        <a:xfrm>
          <a:off x="5410200" y="2695575"/>
          <a:ext cx="0" cy="571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12</a:t>
          </a:r>
        </a:p>
      </xdr:txBody>
    </xdr:sp>
    <xdr:clientData/>
  </xdr:twoCellAnchor>
  <xdr:twoCellAnchor>
    <xdr:from>
      <xdr:col>10</xdr:col>
      <xdr:colOff>161925</xdr:colOff>
      <xdr:row>8</xdr:row>
      <xdr:rowOff>0</xdr:rowOff>
    </xdr:from>
    <xdr:to>
      <xdr:col>10</xdr:col>
      <xdr:colOff>161925</xdr:colOff>
      <xdr:row>8</xdr:row>
      <xdr:rowOff>76200</xdr:rowOff>
    </xdr:to>
    <xdr:sp>
      <xdr:nvSpPr>
        <xdr:cNvPr id="11" name="Text Box 28"/>
        <xdr:cNvSpPr txBox="1">
          <a:spLocks noChangeArrowheads="1"/>
        </xdr:cNvSpPr>
      </xdr:nvSpPr>
      <xdr:spPr>
        <a:xfrm>
          <a:off x="5410200" y="2695575"/>
          <a:ext cx="0" cy="7620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24</a:t>
          </a:r>
        </a:p>
      </xdr:txBody>
    </xdr:sp>
    <xdr:clientData/>
  </xdr:twoCellAnchor>
  <xdr:twoCellAnchor>
    <xdr:from>
      <xdr:col>10</xdr:col>
      <xdr:colOff>161925</xdr:colOff>
      <xdr:row>8</xdr:row>
      <xdr:rowOff>0</xdr:rowOff>
    </xdr:from>
    <xdr:to>
      <xdr:col>10</xdr:col>
      <xdr:colOff>161925</xdr:colOff>
      <xdr:row>8</xdr:row>
      <xdr:rowOff>28575</xdr:rowOff>
    </xdr:to>
    <xdr:sp>
      <xdr:nvSpPr>
        <xdr:cNvPr id="12" name="Text Box 27"/>
        <xdr:cNvSpPr txBox="1">
          <a:spLocks noChangeArrowheads="1"/>
        </xdr:cNvSpPr>
      </xdr:nvSpPr>
      <xdr:spPr>
        <a:xfrm>
          <a:off x="5410200" y="2695575"/>
          <a:ext cx="0" cy="28575"/>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30</a:t>
          </a:r>
        </a:p>
      </xdr:txBody>
    </xdr:sp>
    <xdr:clientData/>
  </xdr:twoCellAnchor>
  <xdr:twoCellAnchor>
    <xdr:from>
      <xdr:col>10</xdr:col>
      <xdr:colOff>161925</xdr:colOff>
      <xdr:row>8</xdr:row>
      <xdr:rowOff>0</xdr:rowOff>
    </xdr:from>
    <xdr:to>
      <xdr:col>10</xdr:col>
      <xdr:colOff>161925</xdr:colOff>
      <xdr:row>8</xdr:row>
      <xdr:rowOff>95250</xdr:rowOff>
    </xdr:to>
    <xdr:sp>
      <xdr:nvSpPr>
        <xdr:cNvPr id="13" name="Text Box 26"/>
        <xdr:cNvSpPr txBox="1">
          <a:spLocks noChangeArrowheads="1"/>
        </xdr:cNvSpPr>
      </xdr:nvSpPr>
      <xdr:spPr>
        <a:xfrm>
          <a:off x="5410200" y="2695575"/>
          <a:ext cx="0" cy="95250"/>
        </a:xfrm>
        <a:prstGeom prst="rect">
          <a:avLst/>
        </a:prstGeom>
        <a:noFill/>
        <a:ln w="9525" cmpd="sng">
          <a:noFill/>
        </a:ln>
      </xdr:spPr>
      <xdr:txBody>
        <a:bodyPr vertOverflow="clip" wrap="square" lIns="27432" tIns="18288" rIns="0" bIns="0"/>
        <a:p>
          <a:pPr algn="l">
            <a:defRPr/>
          </a:pPr>
          <a:r>
            <a:rPr lang="en-US" cap="none" sz="700" b="0" i="0" u="none" baseline="0">
              <a:solidFill>
                <a:srgbClr val="993366"/>
              </a:solidFill>
              <a:latin typeface="ＭＳ 明朝"/>
              <a:ea typeface="ＭＳ 明朝"/>
              <a:cs typeface="ＭＳ 明朝"/>
            </a:rPr>
            <a:t>36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38100</xdr:colOff>
      <xdr:row>17</xdr:row>
      <xdr:rowOff>0</xdr:rowOff>
    </xdr:to>
    <xdr:sp>
      <xdr:nvSpPr>
        <xdr:cNvPr id="1" name="Line 1"/>
        <xdr:cNvSpPr>
          <a:spLocks/>
        </xdr:cNvSpPr>
      </xdr:nvSpPr>
      <xdr:spPr>
        <a:xfrm>
          <a:off x="9525" y="762000"/>
          <a:ext cx="1323975" cy="203835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28575</xdr:rowOff>
    </xdr:from>
    <xdr:to>
      <xdr:col>4</xdr:col>
      <xdr:colOff>0</xdr:colOff>
      <xdr:row>17</xdr:row>
      <xdr:rowOff>0</xdr:rowOff>
    </xdr:to>
    <xdr:sp>
      <xdr:nvSpPr>
        <xdr:cNvPr id="2" name="Line 2"/>
        <xdr:cNvSpPr>
          <a:spLocks/>
        </xdr:cNvSpPr>
      </xdr:nvSpPr>
      <xdr:spPr>
        <a:xfrm>
          <a:off x="9525" y="762000"/>
          <a:ext cx="1323975"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38100</xdr:rowOff>
    </xdr:from>
    <xdr:to>
      <xdr:col>4</xdr:col>
      <xdr:colOff>66675</xdr:colOff>
      <xdr:row>3</xdr:row>
      <xdr:rowOff>704850</xdr:rowOff>
    </xdr:to>
    <xdr:sp>
      <xdr:nvSpPr>
        <xdr:cNvPr id="1" name="直線コネクタ 1"/>
        <xdr:cNvSpPr>
          <a:spLocks/>
        </xdr:cNvSpPr>
      </xdr:nvSpPr>
      <xdr:spPr>
        <a:xfrm>
          <a:off x="257175" y="590550"/>
          <a:ext cx="1409700" cy="933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5</xdr:col>
      <xdr:colOff>0</xdr:colOff>
      <xdr:row>4</xdr:row>
      <xdr:rowOff>0</xdr:rowOff>
    </xdr:to>
    <xdr:sp>
      <xdr:nvSpPr>
        <xdr:cNvPr id="1" name="直線コネクタ 1"/>
        <xdr:cNvSpPr>
          <a:spLocks/>
        </xdr:cNvSpPr>
      </xdr:nvSpPr>
      <xdr:spPr>
        <a:xfrm>
          <a:off x="171450" y="628650"/>
          <a:ext cx="150495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0</xdr:rowOff>
    </xdr:from>
    <xdr:to>
      <xdr:col>4</xdr:col>
      <xdr:colOff>0</xdr:colOff>
      <xdr:row>4</xdr:row>
      <xdr:rowOff>0</xdr:rowOff>
    </xdr:to>
    <xdr:sp>
      <xdr:nvSpPr>
        <xdr:cNvPr id="1" name="Text Box 1"/>
        <xdr:cNvSpPr txBox="1">
          <a:spLocks noChangeArrowheads="1"/>
        </xdr:cNvSpPr>
      </xdr:nvSpPr>
      <xdr:spPr>
        <a:xfrm>
          <a:off x="1504950" y="15525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項</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目</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別</a:t>
          </a:r>
        </a:p>
      </xdr:txBody>
    </xdr:sp>
    <xdr:clientData/>
  </xdr:twoCellAnchor>
  <xdr:twoCellAnchor>
    <xdr:from>
      <xdr:col>4</xdr:col>
      <xdr:colOff>0</xdr:colOff>
      <xdr:row>6</xdr:row>
      <xdr:rowOff>0</xdr:rowOff>
    </xdr:from>
    <xdr:to>
      <xdr:col>4</xdr:col>
      <xdr:colOff>0</xdr:colOff>
      <xdr:row>6</xdr:row>
      <xdr:rowOff>0</xdr:rowOff>
    </xdr:to>
    <xdr:sp>
      <xdr:nvSpPr>
        <xdr:cNvPr id="2" name="Text Box 2"/>
        <xdr:cNvSpPr txBox="1">
          <a:spLocks noChangeArrowheads="1"/>
        </xdr:cNvSpPr>
      </xdr:nvSpPr>
      <xdr:spPr>
        <a:xfrm>
          <a:off x="1504950" y="19907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体</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別</a:t>
          </a:r>
        </a:p>
      </xdr:txBody>
    </xdr:sp>
    <xdr:clientData/>
  </xdr:twoCellAnchor>
  <xdr:twoCellAnchor>
    <xdr:from>
      <xdr:col>0</xdr:col>
      <xdr:colOff>76200</xdr:colOff>
      <xdr:row>4</xdr:row>
      <xdr:rowOff>0</xdr:rowOff>
    </xdr:from>
    <xdr:to>
      <xdr:col>2</xdr:col>
      <xdr:colOff>904875</xdr:colOff>
      <xdr:row>4</xdr:row>
      <xdr:rowOff>0</xdr:rowOff>
    </xdr:to>
    <xdr:sp>
      <xdr:nvSpPr>
        <xdr:cNvPr id="3" name="Text Box 4"/>
        <xdr:cNvSpPr txBox="1">
          <a:spLocks noChangeArrowheads="1"/>
        </xdr:cNvSpPr>
      </xdr:nvSpPr>
      <xdr:spPr>
        <a:xfrm>
          <a:off x="76200" y="1552575"/>
          <a:ext cx="1152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体</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別</a:t>
          </a:r>
        </a:p>
      </xdr:txBody>
    </xdr:sp>
    <xdr:clientData/>
  </xdr:twoCellAnchor>
  <xdr:twoCellAnchor>
    <xdr:from>
      <xdr:col>2</xdr:col>
      <xdr:colOff>1114425</xdr:colOff>
      <xdr:row>0</xdr:row>
      <xdr:rowOff>400050</xdr:rowOff>
    </xdr:from>
    <xdr:to>
      <xdr:col>4</xdr:col>
      <xdr:colOff>123825</xdr:colOff>
      <xdr:row>1</xdr:row>
      <xdr:rowOff>228600</xdr:rowOff>
    </xdr:to>
    <xdr:sp fLocksText="0">
      <xdr:nvSpPr>
        <xdr:cNvPr id="4" name="Text Box 5"/>
        <xdr:cNvSpPr txBox="1">
          <a:spLocks noChangeArrowheads="1"/>
        </xdr:cNvSpPr>
      </xdr:nvSpPr>
      <xdr:spPr>
        <a:xfrm>
          <a:off x="1438275" y="400050"/>
          <a:ext cx="190500" cy="2286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66675</xdr:colOff>
      <xdr:row>2</xdr:row>
      <xdr:rowOff>0</xdr:rowOff>
    </xdr:from>
    <xdr:to>
      <xdr:col>4</xdr:col>
      <xdr:colOff>0</xdr:colOff>
      <xdr:row>4</xdr:row>
      <xdr:rowOff>0</xdr:rowOff>
    </xdr:to>
    <xdr:sp>
      <xdr:nvSpPr>
        <xdr:cNvPr id="5" name="直線コネクタ 5"/>
        <xdr:cNvSpPr>
          <a:spLocks/>
        </xdr:cNvSpPr>
      </xdr:nvSpPr>
      <xdr:spPr>
        <a:xfrm>
          <a:off x="66675" y="628650"/>
          <a:ext cx="1438275"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0</xdr:colOff>
      <xdr:row>4</xdr:row>
      <xdr:rowOff>0</xdr:rowOff>
    </xdr:to>
    <xdr:sp>
      <xdr:nvSpPr>
        <xdr:cNvPr id="1" name="Text Box 1"/>
        <xdr:cNvSpPr txBox="1">
          <a:spLocks noChangeArrowheads="1"/>
        </xdr:cNvSpPr>
      </xdr:nvSpPr>
      <xdr:spPr>
        <a:xfrm>
          <a:off x="1752600" y="14478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項</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目</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別</a:t>
          </a:r>
        </a:p>
      </xdr:txBody>
    </xdr:sp>
    <xdr:clientData/>
  </xdr:twoCellAnchor>
  <xdr:twoCellAnchor>
    <xdr:from>
      <xdr:col>5</xdr:col>
      <xdr:colOff>0</xdr:colOff>
      <xdr:row>6</xdr:row>
      <xdr:rowOff>0</xdr:rowOff>
    </xdr:from>
    <xdr:to>
      <xdr:col>5</xdr:col>
      <xdr:colOff>0</xdr:colOff>
      <xdr:row>6</xdr:row>
      <xdr:rowOff>0</xdr:rowOff>
    </xdr:to>
    <xdr:sp>
      <xdr:nvSpPr>
        <xdr:cNvPr id="2" name="Text Box 2"/>
        <xdr:cNvSpPr txBox="1">
          <a:spLocks noChangeArrowheads="1"/>
        </xdr:cNvSpPr>
      </xdr:nvSpPr>
      <xdr:spPr>
        <a:xfrm>
          <a:off x="1752600" y="18859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体</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別</a:t>
          </a:r>
        </a:p>
      </xdr:txBody>
    </xdr:sp>
    <xdr:clientData/>
  </xdr:twoCellAnchor>
  <xdr:twoCellAnchor>
    <xdr:from>
      <xdr:col>0</xdr:col>
      <xdr:colOff>323850</xdr:colOff>
      <xdr:row>0</xdr:row>
      <xdr:rowOff>285750</xdr:rowOff>
    </xdr:from>
    <xdr:to>
      <xdr:col>3</xdr:col>
      <xdr:colOff>1038225</xdr:colOff>
      <xdr:row>1</xdr:row>
      <xdr:rowOff>200025</xdr:rowOff>
    </xdr:to>
    <xdr:sp fLocksText="0">
      <xdr:nvSpPr>
        <xdr:cNvPr id="3" name="Text Box 6"/>
        <xdr:cNvSpPr txBox="1">
          <a:spLocks noChangeArrowheads="1"/>
        </xdr:cNvSpPr>
      </xdr:nvSpPr>
      <xdr:spPr>
        <a:xfrm>
          <a:off x="323850" y="285750"/>
          <a:ext cx="136207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xdr:row>
      <xdr:rowOff>0</xdr:rowOff>
    </xdr:from>
    <xdr:to>
      <xdr:col>5</xdr:col>
      <xdr:colOff>0</xdr:colOff>
      <xdr:row>4</xdr:row>
      <xdr:rowOff>0</xdr:rowOff>
    </xdr:to>
    <xdr:sp>
      <xdr:nvSpPr>
        <xdr:cNvPr id="4" name="直線コネクタ 4"/>
        <xdr:cNvSpPr>
          <a:spLocks/>
        </xdr:cNvSpPr>
      </xdr:nvSpPr>
      <xdr:spPr>
        <a:xfrm>
          <a:off x="323850" y="485775"/>
          <a:ext cx="142875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I48"/>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T10" sqref="T10"/>
    </sheetView>
  </sheetViews>
  <sheetFormatPr defaultColWidth="9" defaultRowHeight="15.75" customHeight="1"/>
  <cols>
    <col min="1" max="1" width="3.19921875" style="29" customWidth="1"/>
    <col min="2" max="2" width="1" style="29" customWidth="1"/>
    <col min="3" max="3" width="10.59765625" style="29" customWidth="1"/>
    <col min="4" max="4" width="1" style="29" customWidth="1"/>
    <col min="5" max="8" width="5.59765625" style="30" customWidth="1"/>
    <col min="9" max="9" width="5.59765625" style="30" hidden="1" customWidth="1"/>
    <col min="10" max="17" width="5.59765625" style="30" customWidth="1"/>
    <col min="18" max="16384" width="9" style="30" customWidth="1"/>
  </cols>
  <sheetData>
    <row r="1" spans="1:17" ht="23.25" customHeight="1">
      <c r="A1" s="1910" t="s">
        <v>183</v>
      </c>
      <c r="B1" s="1910"/>
      <c r="C1" s="1910"/>
      <c r="D1" s="1910"/>
      <c r="E1" s="1910"/>
      <c r="F1" s="1910"/>
      <c r="G1" s="1910"/>
      <c r="H1" s="1910"/>
      <c r="I1" s="1910"/>
      <c r="J1" s="1910"/>
      <c r="K1" s="1910"/>
      <c r="L1" s="1910"/>
      <c r="M1" s="1910"/>
      <c r="N1" s="1910"/>
      <c r="O1" s="1910"/>
      <c r="P1" s="1910"/>
      <c r="Q1" s="1911"/>
    </row>
    <row r="2" spans="1:17" ht="13.5" customHeight="1">
      <c r="A2" s="114"/>
      <c r="B2" s="114"/>
      <c r="C2" s="114"/>
      <c r="D2" s="114"/>
      <c r="E2" s="114"/>
      <c r="F2" s="114"/>
      <c r="G2" s="114"/>
      <c r="H2" s="114"/>
      <c r="I2" s="114"/>
      <c r="J2" s="114"/>
      <c r="K2" s="114"/>
      <c r="L2" s="114"/>
      <c r="M2" s="114"/>
      <c r="N2" s="114"/>
      <c r="O2" s="114"/>
      <c r="P2" s="114"/>
      <c r="Q2" s="354"/>
    </row>
    <row r="3" spans="1:17" ht="24.75" customHeight="1" thickBot="1">
      <c r="A3" s="32"/>
      <c r="B3" s="32"/>
      <c r="C3" s="32"/>
      <c r="D3" s="32"/>
      <c r="E3" s="33"/>
      <c r="F3" s="33"/>
      <c r="G3" s="33"/>
      <c r="H3" s="33"/>
      <c r="I3" s="33"/>
      <c r="J3" s="33"/>
      <c r="K3" s="33"/>
      <c r="L3" s="33"/>
      <c r="M3" s="33"/>
      <c r="N3" s="1915" t="s">
        <v>451</v>
      </c>
      <c r="O3" s="1915"/>
      <c r="P3" s="1915"/>
      <c r="Q3" s="1915"/>
    </row>
    <row r="4" spans="1:18" ht="16.5" customHeight="1">
      <c r="A4" s="1916" t="s">
        <v>11</v>
      </c>
      <c r="B4" s="1917"/>
      <c r="C4" s="1917"/>
      <c r="D4" s="457"/>
      <c r="E4" s="1926" t="s">
        <v>123</v>
      </c>
      <c r="F4" s="471"/>
      <c r="G4" s="469"/>
      <c r="H4" s="1922" t="s">
        <v>124</v>
      </c>
      <c r="I4" s="469"/>
      <c r="J4" s="1912" t="s">
        <v>125</v>
      </c>
      <c r="K4" s="1913"/>
      <c r="L4" s="1914"/>
      <c r="M4" s="1912" t="s">
        <v>345</v>
      </c>
      <c r="N4" s="1913"/>
      <c r="O4" s="1913"/>
      <c r="P4" s="1913"/>
      <c r="Q4" s="1914"/>
      <c r="R4" s="31"/>
    </row>
    <row r="5" spans="1:35" ht="16.5" customHeight="1">
      <c r="A5" s="1918"/>
      <c r="B5" s="1919"/>
      <c r="C5" s="1919"/>
      <c r="D5" s="458"/>
      <c r="E5" s="1927"/>
      <c r="F5" s="34" t="s">
        <v>177</v>
      </c>
      <c r="G5" s="53" t="s">
        <v>181</v>
      </c>
      <c r="H5" s="1923"/>
      <c r="I5" s="1903" t="s">
        <v>445</v>
      </c>
      <c r="J5" s="1902" t="s">
        <v>1</v>
      </c>
      <c r="K5" s="1900" t="s">
        <v>199</v>
      </c>
      <c r="L5" s="1906" t="s">
        <v>208</v>
      </c>
      <c r="M5" s="1902" t="s">
        <v>114</v>
      </c>
      <c r="N5" s="1900" t="s">
        <v>126</v>
      </c>
      <c r="O5" s="1900" t="s">
        <v>127</v>
      </c>
      <c r="P5" s="1900" t="s">
        <v>128</v>
      </c>
      <c r="Q5" s="1924" t="s">
        <v>98</v>
      </c>
      <c r="R5" s="31"/>
      <c r="S5" s="1898"/>
      <c r="T5" s="1898"/>
      <c r="U5" s="1898"/>
      <c r="V5" s="1898"/>
      <c r="W5" s="353"/>
      <c r="X5" s="353"/>
      <c r="Y5" s="353"/>
      <c r="Z5" s="353"/>
      <c r="AA5" s="353"/>
      <c r="AB5" s="353"/>
      <c r="AC5" s="353"/>
      <c r="AD5" s="353"/>
      <c r="AE5" s="353"/>
      <c r="AF5" s="353"/>
      <c r="AG5" s="353"/>
      <c r="AH5" s="353"/>
      <c r="AI5" s="353"/>
    </row>
    <row r="6" spans="1:35" ht="16.5" customHeight="1">
      <c r="A6" s="1918"/>
      <c r="B6" s="1919"/>
      <c r="C6" s="1919"/>
      <c r="D6" s="458"/>
      <c r="E6" s="1927"/>
      <c r="F6" s="35" t="s">
        <v>178</v>
      </c>
      <c r="G6" s="54" t="s">
        <v>180</v>
      </c>
      <c r="H6" s="1923"/>
      <c r="I6" s="1904"/>
      <c r="J6" s="1902"/>
      <c r="K6" s="1901"/>
      <c r="L6" s="1907"/>
      <c r="M6" s="1902"/>
      <c r="N6" s="1901"/>
      <c r="O6" s="1901"/>
      <c r="P6" s="1901"/>
      <c r="Q6" s="1925"/>
      <c r="R6" s="31"/>
      <c r="S6" s="1898"/>
      <c r="T6" s="1898"/>
      <c r="U6" s="1898"/>
      <c r="V6" s="1898"/>
      <c r="W6" s="353"/>
      <c r="X6" s="353"/>
      <c r="Y6" s="353"/>
      <c r="Z6" s="353"/>
      <c r="AA6" s="353"/>
      <c r="AB6" s="353"/>
      <c r="AC6" s="353"/>
      <c r="AD6" s="353"/>
      <c r="AE6" s="353"/>
      <c r="AF6" s="353"/>
      <c r="AG6" s="353"/>
      <c r="AH6" s="353"/>
      <c r="AI6" s="353"/>
    </row>
    <row r="7" spans="1:35" ht="16.5" customHeight="1">
      <c r="A7" s="1918"/>
      <c r="B7" s="1919"/>
      <c r="C7" s="1919"/>
      <c r="D7" s="458"/>
      <c r="E7" s="1927"/>
      <c r="F7" s="470" t="s">
        <v>179</v>
      </c>
      <c r="G7" s="122" t="s">
        <v>182</v>
      </c>
      <c r="H7" s="1923"/>
      <c r="I7" s="1904"/>
      <c r="J7" s="1902"/>
      <c r="K7" s="1901"/>
      <c r="L7" s="1907"/>
      <c r="M7" s="1902"/>
      <c r="N7" s="1901"/>
      <c r="O7" s="1901"/>
      <c r="P7" s="1901"/>
      <c r="Q7" s="1925"/>
      <c r="R7" s="31"/>
      <c r="S7" s="1898"/>
      <c r="T7" s="1898"/>
      <c r="U7" s="1898"/>
      <c r="V7" s="1898"/>
      <c r="W7" s="353"/>
      <c r="X7" s="353"/>
      <c r="Y7" s="353"/>
      <c r="Z7" s="353"/>
      <c r="AA7" s="353"/>
      <c r="AB7" s="353"/>
      <c r="AC7" s="353"/>
      <c r="AD7" s="353"/>
      <c r="AE7" s="353"/>
      <c r="AF7" s="353"/>
      <c r="AG7" s="353"/>
      <c r="AH7" s="353"/>
      <c r="AI7" s="353"/>
    </row>
    <row r="8" spans="1:35" ht="21.75" customHeight="1" hidden="1">
      <c r="A8" s="1920" t="s">
        <v>384</v>
      </c>
      <c r="B8" s="1921"/>
      <c r="C8" s="1921"/>
      <c r="D8" s="459"/>
      <c r="E8" s="158">
        <v>260</v>
      </c>
      <c r="F8" s="159">
        <v>245</v>
      </c>
      <c r="G8" s="160">
        <v>256</v>
      </c>
      <c r="H8" s="161">
        <v>216</v>
      </c>
      <c r="I8" s="468"/>
      <c r="J8" s="162">
        <v>2025</v>
      </c>
      <c r="K8" s="159">
        <v>1320</v>
      </c>
      <c r="L8" s="163">
        <v>705</v>
      </c>
      <c r="M8" s="162">
        <v>6145</v>
      </c>
      <c r="N8" s="160">
        <v>1546</v>
      </c>
      <c r="O8" s="159">
        <v>3208</v>
      </c>
      <c r="P8" s="159">
        <v>814</v>
      </c>
      <c r="Q8" s="163">
        <v>577</v>
      </c>
      <c r="R8" s="31"/>
      <c r="S8" s="1898"/>
      <c r="T8" s="1898"/>
      <c r="U8" s="1898"/>
      <c r="V8" s="1898"/>
      <c r="W8" s="353"/>
      <c r="X8" s="353"/>
      <c r="Y8" s="353"/>
      <c r="Z8" s="353"/>
      <c r="AA8" s="353"/>
      <c r="AB8" s="353"/>
      <c r="AC8" s="353"/>
      <c r="AD8" s="353"/>
      <c r="AE8" s="353"/>
      <c r="AF8" s="353"/>
      <c r="AG8" s="353"/>
      <c r="AH8" s="353"/>
      <c r="AI8" s="353"/>
    </row>
    <row r="9" spans="1:18" ht="21.75" customHeight="1">
      <c r="A9" s="1908" t="s">
        <v>433</v>
      </c>
      <c r="B9" s="1909"/>
      <c r="C9" s="1909"/>
      <c r="D9" s="460"/>
      <c r="E9" s="532">
        <v>269</v>
      </c>
      <c r="F9" s="533">
        <v>253</v>
      </c>
      <c r="G9" s="534">
        <v>266</v>
      </c>
      <c r="H9" s="535">
        <v>220</v>
      </c>
      <c r="I9" s="536"/>
      <c r="J9" s="537">
        <f>SUM(K9:L9)</f>
        <v>2052</v>
      </c>
      <c r="K9" s="533">
        <v>1392</v>
      </c>
      <c r="L9" s="538">
        <v>660</v>
      </c>
      <c r="M9" s="537">
        <f>SUM(N9:Q9)</f>
        <v>6458</v>
      </c>
      <c r="N9" s="534">
        <v>1790</v>
      </c>
      <c r="O9" s="533">
        <v>3776</v>
      </c>
      <c r="P9" s="533">
        <v>540</v>
      </c>
      <c r="Q9" s="538">
        <v>352</v>
      </c>
      <c r="R9" s="31"/>
    </row>
    <row r="10" spans="1:18" ht="21.75" customHeight="1">
      <c r="A10" s="1908" t="s">
        <v>444</v>
      </c>
      <c r="B10" s="1909"/>
      <c r="C10" s="1909"/>
      <c r="D10" s="461"/>
      <c r="E10" s="539">
        <v>274</v>
      </c>
      <c r="F10" s="540">
        <v>252</v>
      </c>
      <c r="G10" s="541">
        <v>272</v>
      </c>
      <c r="H10" s="542">
        <v>222</v>
      </c>
      <c r="I10" s="543"/>
      <c r="J10" s="537">
        <f>SUM(K10:L10)</f>
        <v>2060</v>
      </c>
      <c r="K10" s="540">
        <v>1377</v>
      </c>
      <c r="L10" s="544">
        <v>683</v>
      </c>
      <c r="M10" s="537">
        <f>SUM(N10:Q10)</f>
        <v>6664</v>
      </c>
      <c r="N10" s="541">
        <v>1845</v>
      </c>
      <c r="O10" s="540">
        <v>4044</v>
      </c>
      <c r="P10" s="540">
        <v>476</v>
      </c>
      <c r="Q10" s="544">
        <v>299</v>
      </c>
      <c r="R10" s="31"/>
    </row>
    <row r="11" spans="1:18" ht="21.75" customHeight="1">
      <c r="A11" s="1908" t="s">
        <v>438</v>
      </c>
      <c r="B11" s="1909"/>
      <c r="C11" s="1909"/>
      <c r="D11" s="461"/>
      <c r="E11" s="539">
        <v>283</v>
      </c>
      <c r="F11" s="540">
        <v>252</v>
      </c>
      <c r="G11" s="541">
        <v>282</v>
      </c>
      <c r="H11" s="542">
        <v>227</v>
      </c>
      <c r="I11" s="543"/>
      <c r="J11" s="537">
        <f>SUM(K11:L11)</f>
        <v>2100</v>
      </c>
      <c r="K11" s="540">
        <v>1401</v>
      </c>
      <c r="L11" s="544">
        <v>699</v>
      </c>
      <c r="M11" s="537">
        <f>SUM(N11:Q11)</f>
        <v>6806</v>
      </c>
      <c r="N11" s="541">
        <v>1917</v>
      </c>
      <c r="O11" s="540">
        <v>4209</v>
      </c>
      <c r="P11" s="540">
        <v>397</v>
      </c>
      <c r="Q11" s="544">
        <v>283</v>
      </c>
      <c r="R11" s="31"/>
    </row>
    <row r="12" spans="1:23" ht="21.75" customHeight="1">
      <c r="A12" s="1908" t="s">
        <v>447</v>
      </c>
      <c r="B12" s="1909"/>
      <c r="C12" s="1909"/>
      <c r="D12" s="460"/>
      <c r="E12" s="545">
        <v>287</v>
      </c>
      <c r="F12" s="545">
        <v>254</v>
      </c>
      <c r="G12" s="546">
        <v>286</v>
      </c>
      <c r="H12" s="545">
        <v>228</v>
      </c>
      <c r="I12" s="545"/>
      <c r="J12" s="537">
        <f>SUM(K12:L12)</f>
        <v>2115</v>
      </c>
      <c r="K12" s="533">
        <v>1448</v>
      </c>
      <c r="L12" s="538">
        <v>667</v>
      </c>
      <c r="M12" s="537">
        <f>SUM(N12:Q12)</f>
        <v>6808</v>
      </c>
      <c r="N12" s="533">
        <v>1960</v>
      </c>
      <c r="O12" s="533">
        <v>4331</v>
      </c>
      <c r="P12" s="533">
        <v>333</v>
      </c>
      <c r="Q12" s="538">
        <v>184</v>
      </c>
      <c r="R12" s="474"/>
      <c r="V12" s="509"/>
      <c r="W12" s="509"/>
    </row>
    <row r="13" spans="1:22" ht="21.75" customHeight="1" thickBot="1">
      <c r="A13" s="1896" t="s">
        <v>450</v>
      </c>
      <c r="B13" s="1897"/>
      <c r="C13" s="1897"/>
      <c r="D13" s="462"/>
      <c r="E13" s="600">
        <v>289</v>
      </c>
      <c r="F13" s="600">
        <v>254</v>
      </c>
      <c r="G13" s="601">
        <v>289</v>
      </c>
      <c r="H13" s="600">
        <v>229</v>
      </c>
      <c r="I13" s="600"/>
      <c r="J13" s="602">
        <f>SUM(K13:L13)</f>
        <v>2128</v>
      </c>
      <c r="K13" s="603">
        <v>1440</v>
      </c>
      <c r="L13" s="601">
        <v>688</v>
      </c>
      <c r="M13" s="604">
        <f>SUM(N13:Q13)</f>
        <v>6820</v>
      </c>
      <c r="N13" s="603">
        <v>2045</v>
      </c>
      <c r="O13" s="603">
        <v>4351</v>
      </c>
      <c r="P13" s="603">
        <v>271</v>
      </c>
      <c r="Q13" s="601">
        <v>153</v>
      </c>
      <c r="R13" s="499">
        <f>SUM(N13:Q13)</f>
        <v>6820</v>
      </c>
      <c r="S13" s="509">
        <f>SUM(N14:N41)</f>
        <v>2045</v>
      </c>
      <c r="T13" s="509">
        <f>SUM(M14:M41)</f>
        <v>6820</v>
      </c>
      <c r="U13" s="509">
        <f>SUM(P14:P41)</f>
        <v>271</v>
      </c>
      <c r="V13" s="509">
        <f>SUM(O14:O41)</f>
        <v>4351</v>
      </c>
    </row>
    <row r="14" spans="1:20" ht="18" customHeight="1">
      <c r="A14" s="179">
        <v>1</v>
      </c>
      <c r="B14" s="156"/>
      <c r="C14" s="157" t="s">
        <v>144</v>
      </c>
      <c r="D14" s="463"/>
      <c r="E14" s="605">
        <v>41</v>
      </c>
      <c r="F14" s="606">
        <v>30</v>
      </c>
      <c r="G14" s="607">
        <v>41</v>
      </c>
      <c r="H14" s="608">
        <v>30</v>
      </c>
      <c r="I14" s="609"/>
      <c r="J14" s="610">
        <v>300</v>
      </c>
      <c r="K14" s="606">
        <v>300</v>
      </c>
      <c r="L14" s="611"/>
      <c r="M14" s="612">
        <v>992</v>
      </c>
      <c r="N14" s="613">
        <v>293</v>
      </c>
      <c r="O14" s="613">
        <v>645</v>
      </c>
      <c r="P14" s="613">
        <v>24</v>
      </c>
      <c r="Q14" s="614">
        <v>30</v>
      </c>
      <c r="R14" s="37">
        <f>SUM(K14:K40)</f>
        <v>1440</v>
      </c>
      <c r="S14" s="36">
        <f>SUM(L14:L40)</f>
        <v>688</v>
      </c>
      <c r="T14" s="36">
        <f>SUM(J14:J40)</f>
        <v>2128</v>
      </c>
    </row>
    <row r="15" spans="1:21" ht="18" customHeight="1">
      <c r="A15" s="180">
        <v>2</v>
      </c>
      <c r="B15" s="164"/>
      <c r="C15" s="165" t="s">
        <v>150</v>
      </c>
      <c r="D15" s="464"/>
      <c r="E15" s="615">
        <v>7</v>
      </c>
      <c r="F15" s="616">
        <v>7</v>
      </c>
      <c r="G15" s="617">
        <v>7</v>
      </c>
      <c r="H15" s="618">
        <v>7</v>
      </c>
      <c r="I15" s="619"/>
      <c r="J15" s="620">
        <v>59</v>
      </c>
      <c r="K15" s="616">
        <v>42</v>
      </c>
      <c r="L15" s="621">
        <v>17</v>
      </c>
      <c r="M15" s="622">
        <v>174</v>
      </c>
      <c r="N15" s="623">
        <v>59</v>
      </c>
      <c r="O15" s="623">
        <v>115</v>
      </c>
      <c r="P15" s="623"/>
      <c r="Q15" s="624"/>
      <c r="R15" s="37">
        <f>SUM(H14:H40)</f>
        <v>229</v>
      </c>
      <c r="S15" s="36">
        <f>SUM(E14:E40)</f>
        <v>289</v>
      </c>
      <c r="T15" s="36">
        <f>SUM(F14:F40)</f>
        <v>254</v>
      </c>
      <c r="U15" s="36">
        <f>SUM(G14:G40)</f>
        <v>289</v>
      </c>
    </row>
    <row r="16" spans="1:18" ht="18" customHeight="1">
      <c r="A16" s="180">
        <v>3</v>
      </c>
      <c r="B16" s="164"/>
      <c r="C16" s="165" t="s">
        <v>151</v>
      </c>
      <c r="D16" s="464"/>
      <c r="E16" s="615">
        <v>18</v>
      </c>
      <c r="F16" s="616">
        <v>15</v>
      </c>
      <c r="G16" s="617">
        <v>18</v>
      </c>
      <c r="H16" s="618">
        <v>14</v>
      </c>
      <c r="I16" s="619"/>
      <c r="J16" s="620">
        <v>118</v>
      </c>
      <c r="K16" s="616">
        <v>118</v>
      </c>
      <c r="L16" s="621"/>
      <c r="M16" s="622">
        <v>508</v>
      </c>
      <c r="N16" s="623">
        <v>138</v>
      </c>
      <c r="O16" s="623">
        <v>324</v>
      </c>
      <c r="P16" s="623">
        <v>18</v>
      </c>
      <c r="Q16" s="624">
        <v>28</v>
      </c>
      <c r="R16" s="31"/>
    </row>
    <row r="17" spans="1:18" ht="18" customHeight="1">
      <c r="A17" s="180">
        <v>4</v>
      </c>
      <c r="B17" s="164"/>
      <c r="C17" s="165" t="s">
        <v>99</v>
      </c>
      <c r="D17" s="464"/>
      <c r="E17" s="615">
        <v>5</v>
      </c>
      <c r="F17" s="616">
        <v>4</v>
      </c>
      <c r="G17" s="617">
        <v>5</v>
      </c>
      <c r="H17" s="618">
        <v>4</v>
      </c>
      <c r="I17" s="619"/>
      <c r="J17" s="620">
        <v>58</v>
      </c>
      <c r="K17" s="616"/>
      <c r="L17" s="621">
        <v>58</v>
      </c>
      <c r="M17" s="622">
        <v>87</v>
      </c>
      <c r="N17" s="623">
        <v>32</v>
      </c>
      <c r="O17" s="623">
        <v>49</v>
      </c>
      <c r="P17" s="623">
        <v>5</v>
      </c>
      <c r="Q17" s="624">
        <v>1</v>
      </c>
      <c r="R17" s="31"/>
    </row>
    <row r="18" spans="1:18" ht="18" customHeight="1">
      <c r="A18" s="181">
        <v>5</v>
      </c>
      <c r="B18" s="170"/>
      <c r="C18" s="171" t="s">
        <v>100</v>
      </c>
      <c r="D18" s="465"/>
      <c r="E18" s="625">
        <v>9</v>
      </c>
      <c r="F18" s="626">
        <v>8</v>
      </c>
      <c r="G18" s="627">
        <v>9</v>
      </c>
      <c r="H18" s="628">
        <v>8</v>
      </c>
      <c r="I18" s="629"/>
      <c r="J18" s="630">
        <v>80</v>
      </c>
      <c r="K18" s="626">
        <v>20</v>
      </c>
      <c r="L18" s="631">
        <v>60</v>
      </c>
      <c r="M18" s="632">
        <v>202</v>
      </c>
      <c r="N18" s="633">
        <v>64</v>
      </c>
      <c r="O18" s="633">
        <v>130</v>
      </c>
      <c r="P18" s="633">
        <v>8</v>
      </c>
      <c r="Q18" s="634"/>
      <c r="R18" s="31"/>
    </row>
    <row r="19" spans="1:18" ht="18" customHeight="1">
      <c r="A19" s="182">
        <v>6</v>
      </c>
      <c r="B19" s="168"/>
      <c r="C19" s="169" t="s">
        <v>101</v>
      </c>
      <c r="D19" s="466"/>
      <c r="E19" s="635">
        <v>5</v>
      </c>
      <c r="F19" s="636">
        <v>3</v>
      </c>
      <c r="G19" s="637">
        <v>5</v>
      </c>
      <c r="H19" s="638">
        <v>3</v>
      </c>
      <c r="I19" s="639"/>
      <c r="J19" s="640"/>
      <c r="K19" s="636"/>
      <c r="L19" s="641"/>
      <c r="M19" s="612">
        <v>66</v>
      </c>
      <c r="N19" s="642">
        <v>18</v>
      </c>
      <c r="O19" s="642">
        <v>47</v>
      </c>
      <c r="P19" s="642">
        <v>1</v>
      </c>
      <c r="Q19" s="643"/>
      <c r="R19" s="31"/>
    </row>
    <row r="20" spans="1:18" ht="18" customHeight="1">
      <c r="A20" s="180">
        <v>7</v>
      </c>
      <c r="B20" s="164"/>
      <c r="C20" s="165" t="s">
        <v>152</v>
      </c>
      <c r="D20" s="464"/>
      <c r="E20" s="615">
        <v>10</v>
      </c>
      <c r="F20" s="616">
        <v>8</v>
      </c>
      <c r="G20" s="617">
        <v>10</v>
      </c>
      <c r="H20" s="618">
        <v>8</v>
      </c>
      <c r="I20" s="619"/>
      <c r="J20" s="620">
        <v>54</v>
      </c>
      <c r="K20" s="616">
        <v>24</v>
      </c>
      <c r="L20" s="621">
        <v>30</v>
      </c>
      <c r="M20" s="622">
        <v>198</v>
      </c>
      <c r="N20" s="623">
        <v>68</v>
      </c>
      <c r="O20" s="623">
        <v>126</v>
      </c>
      <c r="P20" s="623">
        <v>3</v>
      </c>
      <c r="Q20" s="624">
        <v>1</v>
      </c>
      <c r="R20" s="31"/>
    </row>
    <row r="21" spans="1:18" ht="18" customHeight="1">
      <c r="A21" s="180">
        <v>8</v>
      </c>
      <c r="B21" s="164"/>
      <c r="C21" s="165" t="s">
        <v>102</v>
      </c>
      <c r="D21" s="464"/>
      <c r="E21" s="615">
        <v>8</v>
      </c>
      <c r="F21" s="616">
        <v>8</v>
      </c>
      <c r="G21" s="617">
        <v>8</v>
      </c>
      <c r="H21" s="618">
        <v>7</v>
      </c>
      <c r="I21" s="619"/>
      <c r="J21" s="620">
        <v>56</v>
      </c>
      <c r="K21" s="616">
        <v>56</v>
      </c>
      <c r="L21" s="621"/>
      <c r="M21" s="622">
        <v>208</v>
      </c>
      <c r="N21" s="623">
        <v>72</v>
      </c>
      <c r="O21" s="623">
        <v>118</v>
      </c>
      <c r="P21" s="623">
        <v>15</v>
      </c>
      <c r="Q21" s="624">
        <v>3</v>
      </c>
      <c r="R21" s="31"/>
    </row>
    <row r="22" spans="1:18" ht="18" customHeight="1">
      <c r="A22" s="180">
        <v>9</v>
      </c>
      <c r="B22" s="164"/>
      <c r="C22" s="165" t="s">
        <v>103</v>
      </c>
      <c r="D22" s="464"/>
      <c r="E22" s="615">
        <v>10</v>
      </c>
      <c r="F22" s="616">
        <v>10</v>
      </c>
      <c r="G22" s="617">
        <v>10</v>
      </c>
      <c r="H22" s="618">
        <v>8</v>
      </c>
      <c r="I22" s="619"/>
      <c r="J22" s="620">
        <v>72</v>
      </c>
      <c r="K22" s="616">
        <v>72</v>
      </c>
      <c r="L22" s="621"/>
      <c r="M22" s="622">
        <v>278</v>
      </c>
      <c r="N22" s="623">
        <v>74</v>
      </c>
      <c r="O22" s="623">
        <v>173</v>
      </c>
      <c r="P22" s="623">
        <v>10</v>
      </c>
      <c r="Q22" s="624">
        <v>21</v>
      </c>
      <c r="R22" s="31"/>
    </row>
    <row r="23" spans="1:18" ht="18" customHeight="1">
      <c r="A23" s="181">
        <v>10</v>
      </c>
      <c r="B23" s="170"/>
      <c r="C23" s="171" t="s">
        <v>104</v>
      </c>
      <c r="D23" s="465"/>
      <c r="E23" s="625">
        <v>4</v>
      </c>
      <c r="F23" s="626">
        <v>3</v>
      </c>
      <c r="G23" s="627">
        <v>4</v>
      </c>
      <c r="H23" s="628">
        <v>2</v>
      </c>
      <c r="I23" s="629"/>
      <c r="J23" s="630">
        <v>19</v>
      </c>
      <c r="K23" s="626">
        <v>19</v>
      </c>
      <c r="L23" s="631"/>
      <c r="M23" s="632">
        <v>79</v>
      </c>
      <c r="N23" s="633">
        <v>25</v>
      </c>
      <c r="O23" s="633">
        <v>54</v>
      </c>
      <c r="P23" s="633"/>
      <c r="Q23" s="634"/>
      <c r="R23" s="31"/>
    </row>
    <row r="24" spans="1:18" ht="18" customHeight="1">
      <c r="A24" s="182">
        <v>11</v>
      </c>
      <c r="B24" s="168"/>
      <c r="C24" s="169" t="s">
        <v>105</v>
      </c>
      <c r="D24" s="466"/>
      <c r="E24" s="635">
        <v>6</v>
      </c>
      <c r="F24" s="636">
        <v>5</v>
      </c>
      <c r="G24" s="637">
        <v>6</v>
      </c>
      <c r="H24" s="638">
        <v>5</v>
      </c>
      <c r="I24" s="639"/>
      <c r="J24" s="640">
        <v>48</v>
      </c>
      <c r="K24" s="636">
        <v>27</v>
      </c>
      <c r="L24" s="641">
        <v>21</v>
      </c>
      <c r="M24" s="612">
        <v>117</v>
      </c>
      <c r="N24" s="642">
        <v>41</v>
      </c>
      <c r="O24" s="642">
        <v>70</v>
      </c>
      <c r="P24" s="642">
        <v>5</v>
      </c>
      <c r="Q24" s="643">
        <v>1</v>
      </c>
      <c r="R24" s="31"/>
    </row>
    <row r="25" spans="1:18" ht="18" customHeight="1">
      <c r="A25" s="180">
        <v>12</v>
      </c>
      <c r="B25" s="164"/>
      <c r="C25" s="165" t="s">
        <v>106</v>
      </c>
      <c r="D25" s="464"/>
      <c r="E25" s="615">
        <v>6</v>
      </c>
      <c r="F25" s="616">
        <v>6</v>
      </c>
      <c r="G25" s="617">
        <v>6</v>
      </c>
      <c r="H25" s="618">
        <v>5</v>
      </c>
      <c r="I25" s="619"/>
      <c r="J25" s="620">
        <v>46</v>
      </c>
      <c r="K25" s="616">
        <v>20</v>
      </c>
      <c r="L25" s="621">
        <v>26</v>
      </c>
      <c r="M25" s="622">
        <v>127</v>
      </c>
      <c r="N25" s="623">
        <v>46</v>
      </c>
      <c r="O25" s="623">
        <v>67</v>
      </c>
      <c r="P25" s="623">
        <v>11</v>
      </c>
      <c r="Q25" s="624">
        <v>3</v>
      </c>
      <c r="R25" s="31"/>
    </row>
    <row r="26" spans="1:18" ht="18" customHeight="1">
      <c r="A26" s="180">
        <v>13</v>
      </c>
      <c r="B26" s="164"/>
      <c r="C26" s="165" t="s">
        <v>107</v>
      </c>
      <c r="D26" s="464"/>
      <c r="E26" s="615">
        <v>4</v>
      </c>
      <c r="F26" s="616">
        <v>3</v>
      </c>
      <c r="G26" s="617">
        <v>4</v>
      </c>
      <c r="H26" s="618">
        <v>3</v>
      </c>
      <c r="I26" s="619"/>
      <c r="J26" s="620">
        <v>25</v>
      </c>
      <c r="K26" s="616">
        <v>17</v>
      </c>
      <c r="L26" s="621">
        <v>8</v>
      </c>
      <c r="M26" s="622">
        <v>71</v>
      </c>
      <c r="N26" s="623">
        <v>26</v>
      </c>
      <c r="O26" s="623">
        <v>44</v>
      </c>
      <c r="P26" s="623">
        <v>1</v>
      </c>
      <c r="Q26" s="624"/>
      <c r="R26" s="31"/>
    </row>
    <row r="27" spans="1:18" ht="18" customHeight="1">
      <c r="A27" s="180">
        <v>14</v>
      </c>
      <c r="B27" s="164"/>
      <c r="C27" s="165" t="s">
        <v>108</v>
      </c>
      <c r="D27" s="464"/>
      <c r="E27" s="615">
        <v>3</v>
      </c>
      <c r="F27" s="616">
        <v>3</v>
      </c>
      <c r="G27" s="617">
        <v>3</v>
      </c>
      <c r="H27" s="618">
        <v>2</v>
      </c>
      <c r="I27" s="619"/>
      <c r="J27" s="620">
        <v>23</v>
      </c>
      <c r="K27" s="616"/>
      <c r="L27" s="621">
        <v>23</v>
      </c>
      <c r="M27" s="622">
        <v>45</v>
      </c>
      <c r="N27" s="623">
        <v>19</v>
      </c>
      <c r="O27" s="623">
        <v>18</v>
      </c>
      <c r="P27" s="623">
        <v>7</v>
      </c>
      <c r="Q27" s="624">
        <v>1</v>
      </c>
      <c r="R27" s="31"/>
    </row>
    <row r="28" spans="1:18" ht="18" customHeight="1">
      <c r="A28" s="181">
        <v>15</v>
      </c>
      <c r="B28" s="170"/>
      <c r="C28" s="171" t="s">
        <v>153</v>
      </c>
      <c r="D28" s="465"/>
      <c r="E28" s="625">
        <v>14</v>
      </c>
      <c r="F28" s="626">
        <v>13</v>
      </c>
      <c r="G28" s="627">
        <v>14</v>
      </c>
      <c r="H28" s="628">
        <v>10</v>
      </c>
      <c r="I28" s="629"/>
      <c r="J28" s="630">
        <v>90</v>
      </c>
      <c r="K28" s="626">
        <v>90</v>
      </c>
      <c r="L28" s="631"/>
      <c r="M28" s="632">
        <v>335</v>
      </c>
      <c r="N28" s="633">
        <v>97</v>
      </c>
      <c r="O28" s="633">
        <v>229</v>
      </c>
      <c r="P28" s="633">
        <v>9</v>
      </c>
      <c r="Q28" s="634"/>
      <c r="R28" s="31"/>
    </row>
    <row r="29" spans="1:18" ht="18" customHeight="1">
      <c r="A29" s="182">
        <v>16</v>
      </c>
      <c r="B29" s="168"/>
      <c r="C29" s="169" t="s">
        <v>154</v>
      </c>
      <c r="D29" s="466"/>
      <c r="E29" s="635">
        <v>11</v>
      </c>
      <c r="F29" s="636">
        <v>9</v>
      </c>
      <c r="G29" s="637">
        <v>11</v>
      </c>
      <c r="H29" s="638">
        <v>9</v>
      </c>
      <c r="I29" s="639"/>
      <c r="J29" s="640">
        <v>86</v>
      </c>
      <c r="K29" s="636">
        <v>33</v>
      </c>
      <c r="L29" s="641">
        <v>53</v>
      </c>
      <c r="M29" s="612">
        <v>159</v>
      </c>
      <c r="N29" s="642">
        <v>51</v>
      </c>
      <c r="O29" s="642">
        <v>100</v>
      </c>
      <c r="P29" s="642">
        <v>7</v>
      </c>
      <c r="Q29" s="643">
        <v>1</v>
      </c>
      <c r="R29" s="31"/>
    </row>
    <row r="30" spans="1:18" ht="18" customHeight="1">
      <c r="A30" s="180">
        <v>17</v>
      </c>
      <c r="B30" s="164"/>
      <c r="C30" s="165" t="s">
        <v>155</v>
      </c>
      <c r="D30" s="464"/>
      <c r="E30" s="615">
        <v>9</v>
      </c>
      <c r="F30" s="616">
        <v>9</v>
      </c>
      <c r="G30" s="617">
        <v>9</v>
      </c>
      <c r="H30" s="618">
        <v>8</v>
      </c>
      <c r="I30" s="619"/>
      <c r="J30" s="620">
        <v>73</v>
      </c>
      <c r="K30" s="616">
        <v>73</v>
      </c>
      <c r="L30" s="621"/>
      <c r="M30" s="622">
        <v>213</v>
      </c>
      <c r="N30" s="623">
        <v>53</v>
      </c>
      <c r="O30" s="623">
        <v>154</v>
      </c>
      <c r="P30" s="623">
        <v>4</v>
      </c>
      <c r="Q30" s="624">
        <v>2</v>
      </c>
      <c r="R30" s="31"/>
    </row>
    <row r="31" spans="1:18" ht="18" customHeight="1">
      <c r="A31" s="180">
        <v>18</v>
      </c>
      <c r="B31" s="164"/>
      <c r="C31" s="165" t="s">
        <v>109</v>
      </c>
      <c r="D31" s="464"/>
      <c r="E31" s="615">
        <v>5</v>
      </c>
      <c r="F31" s="616">
        <v>5</v>
      </c>
      <c r="G31" s="617">
        <v>5</v>
      </c>
      <c r="H31" s="618">
        <v>3</v>
      </c>
      <c r="I31" s="619"/>
      <c r="J31" s="620">
        <v>30</v>
      </c>
      <c r="K31" s="616">
        <v>30</v>
      </c>
      <c r="L31" s="621"/>
      <c r="M31" s="622">
        <v>115</v>
      </c>
      <c r="N31" s="623">
        <v>30</v>
      </c>
      <c r="O31" s="623">
        <v>85</v>
      </c>
      <c r="P31" s="623"/>
      <c r="Q31" s="624"/>
      <c r="R31" s="31"/>
    </row>
    <row r="32" spans="1:18" ht="18" customHeight="1">
      <c r="A32" s="180">
        <v>19</v>
      </c>
      <c r="B32" s="164"/>
      <c r="C32" s="165" t="s">
        <v>156</v>
      </c>
      <c r="D32" s="464"/>
      <c r="E32" s="615">
        <v>9</v>
      </c>
      <c r="F32" s="616">
        <v>7</v>
      </c>
      <c r="G32" s="617">
        <v>9</v>
      </c>
      <c r="H32" s="618">
        <v>7</v>
      </c>
      <c r="I32" s="619"/>
      <c r="J32" s="620">
        <v>122</v>
      </c>
      <c r="K32" s="616">
        <v>10</v>
      </c>
      <c r="L32" s="621">
        <v>112</v>
      </c>
      <c r="M32" s="622">
        <v>178</v>
      </c>
      <c r="N32" s="623">
        <v>54</v>
      </c>
      <c r="O32" s="623">
        <v>114</v>
      </c>
      <c r="P32" s="623">
        <v>1</v>
      </c>
      <c r="Q32" s="624">
        <v>9</v>
      </c>
      <c r="R32" s="31"/>
    </row>
    <row r="33" spans="1:18" ht="18" customHeight="1">
      <c r="A33" s="181">
        <v>20</v>
      </c>
      <c r="B33" s="170"/>
      <c r="C33" s="171" t="s">
        <v>24</v>
      </c>
      <c r="D33" s="465"/>
      <c r="E33" s="625">
        <v>7</v>
      </c>
      <c r="F33" s="626">
        <v>7</v>
      </c>
      <c r="G33" s="627">
        <v>7</v>
      </c>
      <c r="H33" s="628">
        <v>5</v>
      </c>
      <c r="I33" s="629"/>
      <c r="J33" s="630">
        <v>48</v>
      </c>
      <c r="K33" s="626">
        <v>48</v>
      </c>
      <c r="L33" s="631"/>
      <c r="M33" s="632">
        <v>160</v>
      </c>
      <c r="N33" s="633">
        <v>40</v>
      </c>
      <c r="O33" s="633">
        <v>114</v>
      </c>
      <c r="P33" s="633">
        <v>5</v>
      </c>
      <c r="Q33" s="634">
        <v>1</v>
      </c>
      <c r="R33" s="31"/>
    </row>
    <row r="34" spans="1:18" ht="18" customHeight="1">
      <c r="A34" s="182">
        <v>21</v>
      </c>
      <c r="B34" s="168"/>
      <c r="C34" s="169" t="s">
        <v>110</v>
      </c>
      <c r="D34" s="466"/>
      <c r="E34" s="635">
        <v>10</v>
      </c>
      <c r="F34" s="636">
        <v>9</v>
      </c>
      <c r="G34" s="637">
        <v>10</v>
      </c>
      <c r="H34" s="638">
        <v>9</v>
      </c>
      <c r="I34" s="639"/>
      <c r="J34" s="640">
        <v>49</v>
      </c>
      <c r="K34" s="636">
        <v>49</v>
      </c>
      <c r="L34" s="641"/>
      <c r="M34" s="612">
        <v>242</v>
      </c>
      <c r="N34" s="642">
        <v>70</v>
      </c>
      <c r="O34" s="642">
        <v>165</v>
      </c>
      <c r="P34" s="642">
        <v>4</v>
      </c>
      <c r="Q34" s="643">
        <v>3</v>
      </c>
      <c r="R34" s="31"/>
    </row>
    <row r="35" spans="1:18" ht="18" customHeight="1">
      <c r="A35" s="180">
        <v>22</v>
      </c>
      <c r="B35" s="164"/>
      <c r="C35" s="165" t="s">
        <v>111</v>
      </c>
      <c r="D35" s="464"/>
      <c r="E35" s="615">
        <v>12</v>
      </c>
      <c r="F35" s="616">
        <v>11</v>
      </c>
      <c r="G35" s="617">
        <v>12</v>
      </c>
      <c r="H35" s="618">
        <v>9</v>
      </c>
      <c r="I35" s="619"/>
      <c r="J35" s="620">
        <v>90</v>
      </c>
      <c r="K35" s="616">
        <v>90</v>
      </c>
      <c r="L35" s="621"/>
      <c r="M35" s="622">
        <f>SUM(N35:Q35)</f>
        <v>296</v>
      </c>
      <c r="N35" s="623">
        <v>82</v>
      </c>
      <c r="O35" s="623">
        <v>196</v>
      </c>
      <c r="P35" s="623">
        <v>4</v>
      </c>
      <c r="Q35" s="624">
        <v>14</v>
      </c>
      <c r="R35" s="31"/>
    </row>
    <row r="36" spans="1:20" ht="18" customHeight="1">
      <c r="A36" s="180">
        <v>23</v>
      </c>
      <c r="B36" s="164"/>
      <c r="C36" s="165" t="s">
        <v>112</v>
      </c>
      <c r="D36" s="464"/>
      <c r="E36" s="615">
        <v>12</v>
      </c>
      <c r="F36" s="616">
        <v>10</v>
      </c>
      <c r="G36" s="617">
        <v>12</v>
      </c>
      <c r="H36" s="618">
        <v>10</v>
      </c>
      <c r="I36" s="619"/>
      <c r="J36" s="620">
        <v>100</v>
      </c>
      <c r="K36" s="616">
        <v>80</v>
      </c>
      <c r="L36" s="621">
        <v>20</v>
      </c>
      <c r="M36" s="622">
        <v>305</v>
      </c>
      <c r="N36" s="623">
        <v>92</v>
      </c>
      <c r="O36" s="623">
        <v>200</v>
      </c>
      <c r="P36" s="623">
        <v>4</v>
      </c>
      <c r="Q36" s="624">
        <v>9</v>
      </c>
      <c r="R36" s="31"/>
      <c r="T36" s="36"/>
    </row>
    <row r="37" spans="1:18" ht="18" customHeight="1">
      <c r="A37" s="180">
        <v>24</v>
      </c>
      <c r="B37" s="164"/>
      <c r="C37" s="165" t="s">
        <v>113</v>
      </c>
      <c r="D37" s="464"/>
      <c r="E37" s="615">
        <v>4</v>
      </c>
      <c r="F37" s="616">
        <v>3</v>
      </c>
      <c r="G37" s="617">
        <v>4</v>
      </c>
      <c r="H37" s="618">
        <v>3</v>
      </c>
      <c r="I37" s="619"/>
      <c r="J37" s="620">
        <v>34</v>
      </c>
      <c r="K37" s="616"/>
      <c r="L37" s="621">
        <v>34</v>
      </c>
      <c r="M37" s="622">
        <v>94</v>
      </c>
      <c r="N37" s="623">
        <v>25</v>
      </c>
      <c r="O37" s="623">
        <v>56</v>
      </c>
      <c r="P37" s="623">
        <v>6</v>
      </c>
      <c r="Q37" s="624">
        <v>7</v>
      </c>
      <c r="R37" s="31"/>
    </row>
    <row r="38" spans="1:18" ht="18" customHeight="1">
      <c r="A38" s="181">
        <v>25</v>
      </c>
      <c r="B38" s="170"/>
      <c r="C38" s="171" t="s">
        <v>338</v>
      </c>
      <c r="D38" s="465"/>
      <c r="E38" s="625">
        <v>26</v>
      </c>
      <c r="F38" s="626">
        <v>26</v>
      </c>
      <c r="G38" s="627">
        <v>26</v>
      </c>
      <c r="H38" s="628">
        <v>22</v>
      </c>
      <c r="I38" s="629"/>
      <c r="J38" s="630">
        <v>198</v>
      </c>
      <c r="K38" s="626">
        <v>90</v>
      </c>
      <c r="L38" s="631">
        <v>108</v>
      </c>
      <c r="M38" s="632">
        <v>755</v>
      </c>
      <c r="N38" s="633">
        <v>218</v>
      </c>
      <c r="O38" s="633">
        <v>458</v>
      </c>
      <c r="P38" s="633">
        <v>74</v>
      </c>
      <c r="Q38" s="634">
        <v>5</v>
      </c>
      <c r="R38" s="31"/>
    </row>
    <row r="39" spans="1:18" ht="18" customHeight="1">
      <c r="A39" s="182">
        <v>26</v>
      </c>
      <c r="B39" s="168"/>
      <c r="C39" s="169" t="s">
        <v>339</v>
      </c>
      <c r="D39" s="466"/>
      <c r="E39" s="635">
        <v>22</v>
      </c>
      <c r="F39" s="636">
        <v>22</v>
      </c>
      <c r="G39" s="637">
        <v>22</v>
      </c>
      <c r="H39" s="638">
        <v>18</v>
      </c>
      <c r="I39" s="639"/>
      <c r="J39" s="640">
        <v>162</v>
      </c>
      <c r="K39" s="636">
        <v>54</v>
      </c>
      <c r="L39" s="641">
        <v>108</v>
      </c>
      <c r="M39" s="612">
        <v>527</v>
      </c>
      <c r="N39" s="642">
        <v>149</v>
      </c>
      <c r="O39" s="642">
        <v>332</v>
      </c>
      <c r="P39" s="642">
        <v>41</v>
      </c>
      <c r="Q39" s="643">
        <v>5</v>
      </c>
      <c r="R39" s="31"/>
    </row>
    <row r="40" spans="1:18" ht="18" customHeight="1" thickBot="1">
      <c r="A40" s="183">
        <v>27</v>
      </c>
      <c r="B40" s="166"/>
      <c r="C40" s="167" t="s">
        <v>420</v>
      </c>
      <c r="D40" s="467"/>
      <c r="E40" s="600">
        <v>12</v>
      </c>
      <c r="F40" s="603">
        <v>10</v>
      </c>
      <c r="G40" s="644">
        <v>12</v>
      </c>
      <c r="H40" s="645">
        <v>10</v>
      </c>
      <c r="I40" s="646"/>
      <c r="J40" s="647">
        <v>88</v>
      </c>
      <c r="K40" s="603">
        <v>78</v>
      </c>
      <c r="L40" s="601">
        <v>10</v>
      </c>
      <c r="M40" s="648">
        <v>289</v>
      </c>
      <c r="N40" s="649">
        <v>109</v>
      </c>
      <c r="O40" s="649">
        <v>168</v>
      </c>
      <c r="P40" s="649">
        <v>4</v>
      </c>
      <c r="Q40" s="650">
        <v>8</v>
      </c>
      <c r="R40" s="31"/>
    </row>
    <row r="41" spans="1:18" ht="18" customHeight="1">
      <c r="A41" s="1899" t="s">
        <v>410</v>
      </c>
      <c r="B41" s="1899"/>
      <c r="C41" s="1899"/>
      <c r="D41" s="1899"/>
      <c r="E41" s="1899"/>
      <c r="F41" s="1899"/>
      <c r="G41" s="1899"/>
      <c r="H41" s="1899"/>
      <c r="I41" s="1899"/>
      <c r="J41" s="1899"/>
      <c r="K41" s="1899"/>
      <c r="L41" s="1899"/>
      <c r="M41" s="1899"/>
      <c r="N41" s="1899"/>
      <c r="O41" s="1899"/>
      <c r="P41" s="1899"/>
      <c r="Q41" s="355"/>
      <c r="R41" s="31"/>
    </row>
    <row r="42" spans="1:17" s="41" customFormat="1" ht="18" customHeight="1">
      <c r="A42" s="1905" t="s">
        <v>222</v>
      </c>
      <c r="B42" s="1905"/>
      <c r="C42" s="1905"/>
      <c r="D42" s="1905"/>
      <c r="E42" s="1905"/>
      <c r="F42" s="1905"/>
      <c r="G42" s="1905"/>
      <c r="H42" s="1905"/>
      <c r="I42" s="1905"/>
      <c r="J42" s="1905"/>
      <c r="K42" s="1905"/>
      <c r="L42" s="1905"/>
      <c r="M42" s="1905"/>
      <c r="N42" s="1905"/>
      <c r="O42" s="1905"/>
      <c r="P42" s="1905"/>
      <c r="Q42" s="356"/>
    </row>
    <row r="43" spans="10:12" ht="15.75" customHeight="1">
      <c r="J43" s="500"/>
      <c r="K43" s="500"/>
      <c r="L43" s="500"/>
    </row>
    <row r="48" ht="15.75" customHeight="1">
      <c r="S48" s="30">
        <v>71</v>
      </c>
    </row>
  </sheetData>
  <sheetProtection/>
  <mergeCells count="28">
    <mergeCell ref="A12:C12"/>
    <mergeCell ref="A8:C8"/>
    <mergeCell ref="H4:H7"/>
    <mergeCell ref="Q5:Q7"/>
    <mergeCell ref="N5:N7"/>
    <mergeCell ref="E4:E7"/>
    <mergeCell ref="A10:C10"/>
    <mergeCell ref="A11:C11"/>
    <mergeCell ref="A42:P42"/>
    <mergeCell ref="J5:J7"/>
    <mergeCell ref="K5:K7"/>
    <mergeCell ref="L5:L7"/>
    <mergeCell ref="A9:C9"/>
    <mergeCell ref="A1:Q1"/>
    <mergeCell ref="J4:L4"/>
    <mergeCell ref="M4:Q4"/>
    <mergeCell ref="N3:Q3"/>
    <mergeCell ref="A4:C7"/>
    <mergeCell ref="A13:C13"/>
    <mergeCell ref="S5:V5"/>
    <mergeCell ref="S6:V6"/>
    <mergeCell ref="S7:V7"/>
    <mergeCell ref="S8:V8"/>
    <mergeCell ref="A41:P41"/>
    <mergeCell ref="P5:P7"/>
    <mergeCell ref="M5:M7"/>
    <mergeCell ref="O5:O7"/>
    <mergeCell ref="I5:I7"/>
  </mergeCells>
  <printOptions horizontalCentered="1"/>
  <pageMargins left="0.984251968503937" right="0.7874015748031497" top="1.1811023622047245" bottom="0.5905511811023623" header="0.5118110236220472" footer="0.3937007874015748"/>
  <pageSetup horizontalDpi="600" verticalDpi="600" orientation="portrait" paperSize="9" scale="92" r:id="rId1"/>
  <headerFooter alignWithMargins="0">
    <oddFooter>&amp;C&amp;"ＭＳ ゴシック,標準"&amp;13 72</oddFooter>
  </headerFooter>
</worksheet>
</file>

<file path=xl/worksheets/sheet10.xml><?xml version="1.0" encoding="utf-8"?>
<worksheet xmlns="http://schemas.openxmlformats.org/spreadsheetml/2006/main" xmlns:r="http://schemas.openxmlformats.org/officeDocument/2006/relationships">
  <sheetPr>
    <tabColor theme="9"/>
  </sheetPr>
  <dimension ref="A1:P53"/>
  <sheetViews>
    <sheetView view="pageBreakPreview" zoomScale="75" zoomScaleSheetLayoutView="75" zoomScalePageLayoutView="0" workbookViewId="0" topLeftCell="A37">
      <selection activeCell="AA39" sqref="AA39"/>
    </sheetView>
  </sheetViews>
  <sheetFormatPr defaultColWidth="5.296875" defaultRowHeight="21.75" customHeight="1"/>
  <cols>
    <col min="1" max="1" width="4.09765625" style="41" customWidth="1"/>
    <col min="2" max="2" width="7.5" style="41" customWidth="1"/>
    <col min="3" max="3" width="9.59765625" style="41" customWidth="1"/>
    <col min="4" max="12" width="7.59765625" style="41" customWidth="1"/>
    <col min="13" max="13" width="8.296875" style="41" bestFit="1" customWidth="1"/>
    <col min="14" max="14" width="7.59765625" style="41" customWidth="1"/>
    <col min="15" max="15" width="9" style="41" bestFit="1" customWidth="1"/>
    <col min="16" max="16384" width="5.19921875" style="41" customWidth="1"/>
  </cols>
  <sheetData>
    <row r="1" spans="1:14" ht="21.75" customHeight="1">
      <c r="A1" s="2282" t="s">
        <v>335</v>
      </c>
      <c r="B1" s="2283"/>
      <c r="C1" s="2283"/>
      <c r="D1" s="2283"/>
      <c r="E1" s="2283"/>
      <c r="F1" s="2283"/>
      <c r="G1" s="2283"/>
      <c r="H1" s="2283"/>
      <c r="I1" s="2283"/>
      <c r="J1" s="2283"/>
      <c r="K1" s="2283"/>
      <c r="L1" s="2283"/>
      <c r="M1" s="2283"/>
      <c r="N1" s="2283"/>
    </row>
    <row r="2" spans="1:14" ht="15" customHeight="1" thickBot="1">
      <c r="A2" s="44"/>
      <c r="B2" s="44"/>
      <c r="C2" s="44"/>
      <c r="D2" s="44"/>
      <c r="E2" s="44"/>
      <c r="F2" s="44"/>
      <c r="G2" s="44"/>
      <c r="H2" s="44"/>
      <c r="I2" s="44"/>
      <c r="J2" s="44"/>
      <c r="K2" s="70"/>
      <c r="L2" s="2188" t="s">
        <v>472</v>
      </c>
      <c r="M2" s="2188"/>
      <c r="N2" s="2188"/>
    </row>
    <row r="3" spans="1:15" ht="20.25" customHeight="1">
      <c r="A3" s="2290" t="s">
        <v>406</v>
      </c>
      <c r="B3" s="2291"/>
      <c r="C3" s="2294" t="s">
        <v>227</v>
      </c>
      <c r="D3" s="2296" t="s">
        <v>50</v>
      </c>
      <c r="E3" s="2286" t="s">
        <v>250</v>
      </c>
      <c r="F3" s="2288" t="s">
        <v>251</v>
      </c>
      <c r="G3" s="2288" t="s">
        <v>51</v>
      </c>
      <c r="H3" s="2286" t="s">
        <v>252</v>
      </c>
      <c r="I3" s="2286" t="s">
        <v>253</v>
      </c>
      <c r="J3" s="2286" t="s">
        <v>254</v>
      </c>
      <c r="K3" s="2288" t="s">
        <v>52</v>
      </c>
      <c r="L3" s="2272" t="s">
        <v>210</v>
      </c>
      <c r="M3" s="2288" t="s">
        <v>53</v>
      </c>
      <c r="N3" s="2298" t="s">
        <v>28</v>
      </c>
      <c r="O3" s="42"/>
    </row>
    <row r="4" spans="1:15" ht="20.25" customHeight="1" thickBot="1">
      <c r="A4" s="2292"/>
      <c r="B4" s="2293"/>
      <c r="C4" s="2295"/>
      <c r="D4" s="2297"/>
      <c r="E4" s="2287"/>
      <c r="F4" s="2289"/>
      <c r="G4" s="2289"/>
      <c r="H4" s="2287"/>
      <c r="I4" s="2287"/>
      <c r="J4" s="2287"/>
      <c r="K4" s="2289"/>
      <c r="L4" s="2269"/>
      <c r="M4" s="2289"/>
      <c r="N4" s="2299"/>
      <c r="O4" s="42"/>
    </row>
    <row r="5" spans="1:16" ht="20.25" customHeight="1">
      <c r="A5" s="2276" t="s">
        <v>227</v>
      </c>
      <c r="B5" s="295" t="s">
        <v>336</v>
      </c>
      <c r="C5" s="944">
        <f>SUM(D5:N5)</f>
        <v>345741</v>
      </c>
      <c r="D5" s="945">
        <v>1336</v>
      </c>
      <c r="E5" s="946">
        <v>17</v>
      </c>
      <c r="F5" s="946">
        <v>113</v>
      </c>
      <c r="G5" s="946">
        <v>23367</v>
      </c>
      <c r="H5" s="946">
        <v>3087</v>
      </c>
      <c r="I5" s="946">
        <v>1920</v>
      </c>
      <c r="J5" s="946">
        <v>50724</v>
      </c>
      <c r="K5" s="946">
        <v>1837</v>
      </c>
      <c r="L5" s="946">
        <v>3548</v>
      </c>
      <c r="M5" s="946">
        <v>226948</v>
      </c>
      <c r="N5" s="947">
        <v>32844</v>
      </c>
      <c r="O5" s="99">
        <f>SUM(D5:N5)</f>
        <v>345741</v>
      </c>
      <c r="P5" s="95" t="str">
        <f>IF(O5=C5,"○","×")</f>
        <v>○</v>
      </c>
    </row>
    <row r="6" spans="1:16" ht="20.25" customHeight="1">
      <c r="A6" s="2276"/>
      <c r="B6" s="296" t="s">
        <v>0</v>
      </c>
      <c r="C6" s="948">
        <f aca="true" t="shared" si="0" ref="C6:C20">SUM(D6:N6)</f>
        <v>293883</v>
      </c>
      <c r="D6" s="949">
        <v>207</v>
      </c>
      <c r="E6" s="710">
        <v>17</v>
      </c>
      <c r="F6" s="710">
        <v>22</v>
      </c>
      <c r="G6" s="710">
        <v>20718</v>
      </c>
      <c r="H6" s="710">
        <v>2982</v>
      </c>
      <c r="I6" s="710">
        <v>1878</v>
      </c>
      <c r="J6" s="710">
        <v>44833</v>
      </c>
      <c r="K6" s="710">
        <v>1133</v>
      </c>
      <c r="L6" s="710">
        <v>2317</v>
      </c>
      <c r="M6" s="710">
        <v>194692</v>
      </c>
      <c r="N6" s="712">
        <v>25084</v>
      </c>
      <c r="O6" s="99">
        <f>SUM(D6:N6)</f>
        <v>293883</v>
      </c>
      <c r="P6" s="95" t="str">
        <f>IF(O6=C6,"○","×")</f>
        <v>○</v>
      </c>
    </row>
    <row r="7" spans="1:16" ht="19.5" customHeight="1">
      <c r="A7" s="2278" t="s">
        <v>255</v>
      </c>
      <c r="B7" s="297" t="s">
        <v>336</v>
      </c>
      <c r="C7" s="950">
        <f t="shared" si="0"/>
        <v>52612</v>
      </c>
      <c r="D7" s="733">
        <v>189</v>
      </c>
      <c r="E7" s="715">
        <v>1</v>
      </c>
      <c r="F7" s="714">
        <v>5</v>
      </c>
      <c r="G7" s="715">
        <v>3409</v>
      </c>
      <c r="H7" s="714">
        <v>493</v>
      </c>
      <c r="I7" s="715">
        <v>141</v>
      </c>
      <c r="J7" s="714">
        <v>7483</v>
      </c>
      <c r="K7" s="715">
        <v>230</v>
      </c>
      <c r="L7" s="714">
        <v>566</v>
      </c>
      <c r="M7" s="715">
        <v>34513</v>
      </c>
      <c r="N7" s="716">
        <v>5582</v>
      </c>
      <c r="O7" s="99">
        <f>SUM(D7:N7)</f>
        <v>52612</v>
      </c>
      <c r="P7" s="95" t="str">
        <f aca="true" t="shared" si="1" ref="P7:P20">IF(O7=C7,"○","×")</f>
        <v>○</v>
      </c>
    </row>
    <row r="8" spans="1:16" ht="19.5" customHeight="1">
      <c r="A8" s="2279"/>
      <c r="B8" s="296" t="s">
        <v>0</v>
      </c>
      <c r="C8" s="948">
        <f t="shared" si="0"/>
        <v>45108</v>
      </c>
      <c r="D8" s="951">
        <v>28</v>
      </c>
      <c r="E8" s="952">
        <v>1</v>
      </c>
      <c r="F8" s="952">
        <v>2</v>
      </c>
      <c r="G8" s="952">
        <v>3008</v>
      </c>
      <c r="H8" s="952">
        <v>481</v>
      </c>
      <c r="I8" s="952">
        <v>138</v>
      </c>
      <c r="J8" s="952">
        <v>6627</v>
      </c>
      <c r="K8" s="952">
        <v>155</v>
      </c>
      <c r="L8" s="952">
        <v>369</v>
      </c>
      <c r="M8" s="952">
        <v>29793</v>
      </c>
      <c r="N8" s="752">
        <v>4506</v>
      </c>
      <c r="O8" s="99">
        <f>SUM(D8:N8)</f>
        <v>45108</v>
      </c>
      <c r="P8" s="95" t="str">
        <f t="shared" si="1"/>
        <v>○</v>
      </c>
    </row>
    <row r="9" spans="1:16" ht="19.5" customHeight="1">
      <c r="A9" s="2278" t="s">
        <v>256</v>
      </c>
      <c r="B9" s="297" t="s">
        <v>336</v>
      </c>
      <c r="C9" s="950">
        <f t="shared" si="0"/>
        <v>49549</v>
      </c>
      <c r="D9" s="733">
        <v>146</v>
      </c>
      <c r="E9" s="714">
        <v>1</v>
      </c>
      <c r="F9" s="714">
        <v>23</v>
      </c>
      <c r="G9" s="714">
        <v>3334</v>
      </c>
      <c r="H9" s="714">
        <v>520</v>
      </c>
      <c r="I9" s="714">
        <v>164</v>
      </c>
      <c r="J9" s="714">
        <v>6966</v>
      </c>
      <c r="K9" s="714">
        <v>236</v>
      </c>
      <c r="L9" s="714">
        <v>538</v>
      </c>
      <c r="M9" s="714">
        <v>32426</v>
      </c>
      <c r="N9" s="716">
        <v>5195</v>
      </c>
      <c r="O9" s="99">
        <f aca="true" t="shared" si="2" ref="O9:O20">SUM(D9:N9)</f>
        <v>49549</v>
      </c>
      <c r="P9" s="95" t="str">
        <f t="shared" si="1"/>
        <v>○</v>
      </c>
    </row>
    <row r="10" spans="1:16" ht="19.5" customHeight="1">
      <c r="A10" s="2279"/>
      <c r="B10" s="296" t="s">
        <v>0</v>
      </c>
      <c r="C10" s="953">
        <f t="shared" si="0"/>
        <v>42230</v>
      </c>
      <c r="D10" s="951">
        <v>22</v>
      </c>
      <c r="E10" s="952">
        <v>1</v>
      </c>
      <c r="F10" s="952">
        <v>5</v>
      </c>
      <c r="G10" s="952">
        <v>2915</v>
      </c>
      <c r="H10" s="952">
        <v>499</v>
      </c>
      <c r="I10" s="952">
        <v>164</v>
      </c>
      <c r="J10" s="952">
        <v>6138</v>
      </c>
      <c r="K10" s="952">
        <v>145</v>
      </c>
      <c r="L10" s="952">
        <v>328</v>
      </c>
      <c r="M10" s="952">
        <v>27910</v>
      </c>
      <c r="N10" s="752">
        <v>4103</v>
      </c>
      <c r="O10" s="99">
        <f t="shared" si="2"/>
        <v>42230</v>
      </c>
      <c r="P10" s="95" t="str">
        <f t="shared" si="1"/>
        <v>○</v>
      </c>
    </row>
    <row r="11" spans="1:16" ht="19.5" customHeight="1">
      <c r="A11" s="2278" t="s">
        <v>257</v>
      </c>
      <c r="B11" s="297" t="s">
        <v>336</v>
      </c>
      <c r="C11" s="950">
        <f t="shared" si="0"/>
        <v>48603</v>
      </c>
      <c r="D11" s="733">
        <v>172</v>
      </c>
      <c r="E11" s="714">
        <v>2</v>
      </c>
      <c r="F11" s="714">
        <v>15</v>
      </c>
      <c r="G11" s="714">
        <v>3478</v>
      </c>
      <c r="H11" s="714">
        <v>547</v>
      </c>
      <c r="I11" s="714">
        <v>200</v>
      </c>
      <c r="J11" s="714">
        <v>6895</v>
      </c>
      <c r="K11" s="714">
        <v>225</v>
      </c>
      <c r="L11" s="714">
        <v>472</v>
      </c>
      <c r="M11" s="714">
        <v>31692</v>
      </c>
      <c r="N11" s="716">
        <v>4905</v>
      </c>
      <c r="O11" s="99">
        <f t="shared" si="2"/>
        <v>48603</v>
      </c>
      <c r="P11" s="95" t="str">
        <f t="shared" si="1"/>
        <v>○</v>
      </c>
    </row>
    <row r="12" spans="1:16" ht="19.5" customHeight="1">
      <c r="A12" s="2279"/>
      <c r="B12" s="296" t="s">
        <v>0</v>
      </c>
      <c r="C12" s="953">
        <f t="shared" si="0"/>
        <v>41396</v>
      </c>
      <c r="D12" s="951">
        <v>23</v>
      </c>
      <c r="E12" s="952">
        <v>2</v>
      </c>
      <c r="F12" s="952">
        <v>2</v>
      </c>
      <c r="G12" s="952">
        <v>3072</v>
      </c>
      <c r="H12" s="952">
        <v>531</v>
      </c>
      <c r="I12" s="952">
        <v>198</v>
      </c>
      <c r="J12" s="952">
        <v>6128</v>
      </c>
      <c r="K12" s="952">
        <v>126</v>
      </c>
      <c r="L12" s="952">
        <v>326</v>
      </c>
      <c r="M12" s="952">
        <v>27181</v>
      </c>
      <c r="N12" s="752">
        <v>3807</v>
      </c>
      <c r="O12" s="99">
        <f t="shared" si="2"/>
        <v>41396</v>
      </c>
      <c r="P12" s="95" t="str">
        <f t="shared" si="1"/>
        <v>○</v>
      </c>
    </row>
    <row r="13" spans="1:16" ht="19.5" customHeight="1">
      <c r="A13" s="2278" t="s">
        <v>258</v>
      </c>
      <c r="B13" s="297" t="s">
        <v>336</v>
      </c>
      <c r="C13" s="954">
        <f t="shared" si="0"/>
        <v>48562</v>
      </c>
      <c r="D13" s="733">
        <v>196</v>
      </c>
      <c r="E13" s="714">
        <v>7</v>
      </c>
      <c r="F13" s="714">
        <v>23</v>
      </c>
      <c r="G13" s="714">
        <v>3463</v>
      </c>
      <c r="H13" s="714">
        <v>514</v>
      </c>
      <c r="I13" s="714">
        <v>187</v>
      </c>
      <c r="J13" s="714">
        <v>7109</v>
      </c>
      <c r="K13" s="714">
        <v>252</v>
      </c>
      <c r="L13" s="714">
        <v>513</v>
      </c>
      <c r="M13" s="714">
        <v>31739</v>
      </c>
      <c r="N13" s="716">
        <v>4559</v>
      </c>
      <c r="O13" s="99">
        <f t="shared" si="2"/>
        <v>48562</v>
      </c>
      <c r="P13" s="95" t="str">
        <f t="shared" si="1"/>
        <v>○</v>
      </c>
    </row>
    <row r="14" spans="1:16" ht="19.5" customHeight="1">
      <c r="A14" s="2279"/>
      <c r="B14" s="296" t="s">
        <v>0</v>
      </c>
      <c r="C14" s="948">
        <f>SUM(D14:N14)</f>
        <v>41431</v>
      </c>
      <c r="D14" s="951">
        <v>32</v>
      </c>
      <c r="E14" s="952">
        <v>9</v>
      </c>
      <c r="F14" s="952">
        <v>2</v>
      </c>
      <c r="G14" s="952">
        <v>3085</v>
      </c>
      <c r="H14" s="952">
        <v>494</v>
      </c>
      <c r="I14" s="952">
        <v>182</v>
      </c>
      <c r="J14" s="952">
        <v>6301</v>
      </c>
      <c r="K14" s="952">
        <v>148</v>
      </c>
      <c r="L14" s="952">
        <v>325</v>
      </c>
      <c r="M14" s="952">
        <v>27330</v>
      </c>
      <c r="N14" s="752">
        <v>3523</v>
      </c>
      <c r="O14" s="99">
        <f t="shared" si="2"/>
        <v>41431</v>
      </c>
      <c r="P14" s="95" t="str">
        <f t="shared" si="1"/>
        <v>○</v>
      </c>
    </row>
    <row r="15" spans="1:16" ht="19.5" customHeight="1">
      <c r="A15" s="2278" t="s">
        <v>259</v>
      </c>
      <c r="B15" s="297" t="s">
        <v>336</v>
      </c>
      <c r="C15" s="954">
        <f t="shared" si="0"/>
        <v>50843</v>
      </c>
      <c r="D15" s="733">
        <v>204</v>
      </c>
      <c r="E15" s="714">
        <v>5</v>
      </c>
      <c r="F15" s="714">
        <v>8</v>
      </c>
      <c r="G15" s="714">
        <v>3659</v>
      </c>
      <c r="H15" s="714">
        <v>481</v>
      </c>
      <c r="I15" s="714">
        <v>188</v>
      </c>
      <c r="J15" s="714">
        <v>7306</v>
      </c>
      <c r="K15" s="714">
        <v>251</v>
      </c>
      <c r="L15" s="714">
        <v>485</v>
      </c>
      <c r="M15" s="714">
        <v>32710</v>
      </c>
      <c r="N15" s="716">
        <v>5546</v>
      </c>
      <c r="O15" s="99">
        <f t="shared" si="2"/>
        <v>50843</v>
      </c>
      <c r="P15" s="95" t="str">
        <f t="shared" si="1"/>
        <v>○</v>
      </c>
    </row>
    <row r="16" spans="1:16" ht="19.5" customHeight="1">
      <c r="A16" s="2279"/>
      <c r="B16" s="296" t="s">
        <v>0</v>
      </c>
      <c r="C16" s="948">
        <f t="shared" si="0"/>
        <v>43272</v>
      </c>
      <c r="D16" s="951">
        <v>27</v>
      </c>
      <c r="E16" s="952">
        <v>3</v>
      </c>
      <c r="F16" s="952">
        <v>1</v>
      </c>
      <c r="G16" s="952">
        <v>3190</v>
      </c>
      <c r="H16" s="952">
        <v>465</v>
      </c>
      <c r="I16" s="952">
        <v>183</v>
      </c>
      <c r="J16" s="952">
        <v>6472</v>
      </c>
      <c r="K16" s="952">
        <v>157</v>
      </c>
      <c r="L16" s="952">
        <v>321</v>
      </c>
      <c r="M16" s="952">
        <v>28037</v>
      </c>
      <c r="N16" s="752">
        <v>4416</v>
      </c>
      <c r="O16" s="99">
        <f t="shared" si="2"/>
        <v>43272</v>
      </c>
      <c r="P16" s="95" t="str">
        <f t="shared" si="1"/>
        <v>○</v>
      </c>
    </row>
    <row r="17" spans="1:16" ht="19.5" customHeight="1">
      <c r="A17" s="2278" t="s">
        <v>260</v>
      </c>
      <c r="B17" s="297" t="s">
        <v>336</v>
      </c>
      <c r="C17" s="954">
        <f t="shared" si="0"/>
        <v>48636</v>
      </c>
      <c r="D17" s="733">
        <v>232</v>
      </c>
      <c r="E17" s="714"/>
      <c r="F17" s="714">
        <v>19</v>
      </c>
      <c r="G17" s="714">
        <v>3295</v>
      </c>
      <c r="H17" s="714">
        <v>353</v>
      </c>
      <c r="I17" s="714">
        <v>441</v>
      </c>
      <c r="J17" s="714">
        <v>7423</v>
      </c>
      <c r="K17" s="714">
        <v>287</v>
      </c>
      <c r="L17" s="714">
        <v>480</v>
      </c>
      <c r="M17" s="714">
        <v>31682</v>
      </c>
      <c r="N17" s="716">
        <v>4424</v>
      </c>
      <c r="O17" s="99">
        <f t="shared" si="2"/>
        <v>48636</v>
      </c>
      <c r="P17" s="95" t="str">
        <f t="shared" si="1"/>
        <v>○</v>
      </c>
    </row>
    <row r="18" spans="1:16" ht="19.5" customHeight="1">
      <c r="A18" s="2279"/>
      <c r="B18" s="296" t="s">
        <v>0</v>
      </c>
      <c r="C18" s="948">
        <f t="shared" si="0"/>
        <v>41047</v>
      </c>
      <c r="D18" s="951">
        <v>46</v>
      </c>
      <c r="E18" s="952"/>
      <c r="F18" s="952">
        <v>7</v>
      </c>
      <c r="G18" s="952">
        <v>2958</v>
      </c>
      <c r="H18" s="952">
        <v>337</v>
      </c>
      <c r="I18" s="952">
        <v>432</v>
      </c>
      <c r="J18" s="952">
        <v>6555</v>
      </c>
      <c r="K18" s="952">
        <v>178</v>
      </c>
      <c r="L18" s="952">
        <v>318</v>
      </c>
      <c r="M18" s="952">
        <v>26994</v>
      </c>
      <c r="N18" s="752">
        <v>3222</v>
      </c>
      <c r="O18" s="99">
        <f t="shared" si="2"/>
        <v>41047</v>
      </c>
      <c r="P18" s="95" t="str">
        <f t="shared" si="1"/>
        <v>○</v>
      </c>
    </row>
    <row r="19" spans="1:16" ht="19.5" customHeight="1">
      <c r="A19" s="2276" t="s">
        <v>261</v>
      </c>
      <c r="B19" s="297" t="s">
        <v>336</v>
      </c>
      <c r="C19" s="954">
        <f t="shared" si="0"/>
        <v>46936</v>
      </c>
      <c r="D19" s="945">
        <v>197</v>
      </c>
      <c r="E19" s="955">
        <v>1</v>
      </c>
      <c r="F19" s="946">
        <v>20</v>
      </c>
      <c r="G19" s="955">
        <v>2729</v>
      </c>
      <c r="H19" s="946">
        <v>179</v>
      </c>
      <c r="I19" s="955">
        <v>599</v>
      </c>
      <c r="J19" s="946">
        <v>7542</v>
      </c>
      <c r="K19" s="955">
        <v>356</v>
      </c>
      <c r="L19" s="946">
        <v>494</v>
      </c>
      <c r="M19" s="955">
        <v>32186</v>
      </c>
      <c r="N19" s="716">
        <v>2633</v>
      </c>
      <c r="O19" s="99">
        <f t="shared" si="2"/>
        <v>46936</v>
      </c>
      <c r="P19" s="95" t="str">
        <f t="shared" si="1"/>
        <v>○</v>
      </c>
    </row>
    <row r="20" spans="1:16" ht="19.5" customHeight="1" thickBot="1">
      <c r="A20" s="2277"/>
      <c r="B20" s="298" t="s">
        <v>0</v>
      </c>
      <c r="C20" s="956">
        <f t="shared" si="0"/>
        <v>39399</v>
      </c>
      <c r="D20" s="735">
        <v>29</v>
      </c>
      <c r="E20" s="718">
        <v>1</v>
      </c>
      <c r="F20" s="718">
        <v>3</v>
      </c>
      <c r="G20" s="718">
        <v>2490</v>
      </c>
      <c r="H20" s="718">
        <v>175</v>
      </c>
      <c r="I20" s="718">
        <v>581</v>
      </c>
      <c r="J20" s="718">
        <v>6612</v>
      </c>
      <c r="K20" s="718">
        <v>224</v>
      </c>
      <c r="L20" s="718">
        <v>330</v>
      </c>
      <c r="M20" s="718">
        <v>27447</v>
      </c>
      <c r="N20" s="720">
        <v>1507</v>
      </c>
      <c r="O20" s="99">
        <f t="shared" si="2"/>
        <v>39399</v>
      </c>
      <c r="P20" s="95" t="str">
        <f t="shared" si="1"/>
        <v>○</v>
      </c>
    </row>
    <row r="21" spans="1:14" ht="28.5" customHeight="1">
      <c r="A21" s="71"/>
      <c r="B21" s="71"/>
      <c r="C21" s="72"/>
      <c r="D21" s="72"/>
      <c r="E21" s="72"/>
      <c r="F21" s="72"/>
      <c r="G21" s="72"/>
      <c r="H21" s="72"/>
      <c r="I21" s="72"/>
      <c r="J21" s="72"/>
      <c r="K21" s="72"/>
      <c r="L21" s="72"/>
      <c r="M21" s="72"/>
      <c r="N21" s="72"/>
    </row>
    <row r="22" spans="1:14" ht="2.25" customHeight="1">
      <c r="A22" s="71"/>
      <c r="B22" s="71"/>
      <c r="C22" s="72"/>
      <c r="D22" s="72"/>
      <c r="E22" s="72"/>
      <c r="F22" s="72"/>
      <c r="G22" s="72"/>
      <c r="H22" s="72"/>
      <c r="I22" s="72"/>
      <c r="J22" s="72"/>
      <c r="K22" s="72"/>
      <c r="L22" s="72"/>
      <c r="M22" s="72"/>
      <c r="N22" s="72"/>
    </row>
    <row r="23" spans="1:14" ht="21.75" customHeight="1">
      <c r="A23" s="2282" t="s">
        <v>436</v>
      </c>
      <c r="B23" s="2283"/>
      <c r="C23" s="2283"/>
      <c r="D23" s="2283"/>
      <c r="E23" s="2283"/>
      <c r="F23" s="2283"/>
      <c r="G23" s="2283"/>
      <c r="H23" s="2283"/>
      <c r="I23" s="2283"/>
      <c r="J23" s="2283"/>
      <c r="K23" s="2283"/>
      <c r="L23" s="2283"/>
      <c r="M23" s="2283"/>
      <c r="N23" s="2283"/>
    </row>
    <row r="24" spans="1:14" ht="21.75" customHeight="1" thickBot="1">
      <c r="A24" s="44"/>
      <c r="B24" s="44"/>
      <c r="C24" s="44"/>
      <c r="D24" s="44"/>
      <c r="E24" s="44"/>
      <c r="F24" s="44"/>
      <c r="G24" s="44"/>
      <c r="H24" s="44"/>
      <c r="I24" s="44"/>
      <c r="J24" s="44"/>
      <c r="K24" s="70"/>
      <c r="L24" s="2188" t="s">
        <v>472</v>
      </c>
      <c r="M24" s="2188"/>
      <c r="N24" s="2188"/>
    </row>
    <row r="25" spans="1:14" ht="19.5" customHeight="1">
      <c r="A25" s="2290" t="s">
        <v>407</v>
      </c>
      <c r="B25" s="2291"/>
      <c r="C25" s="2270" t="s">
        <v>227</v>
      </c>
      <c r="D25" s="2284" t="s">
        <v>50</v>
      </c>
      <c r="E25" s="2272" t="s">
        <v>250</v>
      </c>
      <c r="F25" s="2268" t="s">
        <v>251</v>
      </c>
      <c r="G25" s="2268" t="s">
        <v>51</v>
      </c>
      <c r="H25" s="2272" t="s">
        <v>252</v>
      </c>
      <c r="I25" s="2272" t="s">
        <v>253</v>
      </c>
      <c r="J25" s="2272" t="s">
        <v>254</v>
      </c>
      <c r="K25" s="2268" t="s">
        <v>52</v>
      </c>
      <c r="L25" s="2272" t="s">
        <v>210</v>
      </c>
      <c r="M25" s="2268" t="s">
        <v>53</v>
      </c>
      <c r="N25" s="2280" t="s">
        <v>28</v>
      </c>
    </row>
    <row r="26" spans="1:14" ht="19.5" customHeight="1" thickBot="1">
      <c r="A26" s="2292"/>
      <c r="B26" s="2293"/>
      <c r="C26" s="2271"/>
      <c r="D26" s="2285"/>
      <c r="E26" s="2273"/>
      <c r="F26" s="2269"/>
      <c r="G26" s="2269"/>
      <c r="H26" s="2273"/>
      <c r="I26" s="2273"/>
      <c r="J26" s="2273"/>
      <c r="K26" s="2269"/>
      <c r="L26" s="2269"/>
      <c r="M26" s="2269"/>
      <c r="N26" s="2281"/>
    </row>
    <row r="27" spans="1:16" ht="19.5" customHeight="1">
      <c r="A27" s="2274" t="s">
        <v>227</v>
      </c>
      <c r="B27" s="295" t="s">
        <v>336</v>
      </c>
      <c r="C27" s="950">
        <f>C29+C31+C33+C35+C37+C39+C41+C43+C45+C47+C49+C51</f>
        <v>345741</v>
      </c>
      <c r="D27" s="945">
        <f>D29+D31+D33+D35+D37+D39+D41+D43+D45+D47+D49+D51</f>
        <v>1336</v>
      </c>
      <c r="E27" s="945">
        <f>E29+E31+E33+E35+E37+E39+E41+E43+E45+E47+E49+E51</f>
        <v>17</v>
      </c>
      <c r="F27" s="945">
        <f aca="true" t="shared" si="3" ref="F27:N27">F29+F31+F33+F35+F37+F39+F41+F43+F45+F47+F49+F51</f>
        <v>113</v>
      </c>
      <c r="G27" s="945">
        <f t="shared" si="3"/>
        <v>23367</v>
      </c>
      <c r="H27" s="945">
        <f t="shared" si="3"/>
        <v>3087</v>
      </c>
      <c r="I27" s="945">
        <f t="shared" si="3"/>
        <v>1920</v>
      </c>
      <c r="J27" s="945">
        <f t="shared" si="3"/>
        <v>50724</v>
      </c>
      <c r="K27" s="945">
        <f t="shared" si="3"/>
        <v>1837</v>
      </c>
      <c r="L27" s="945">
        <f t="shared" si="3"/>
        <v>3548</v>
      </c>
      <c r="M27" s="945">
        <f t="shared" si="3"/>
        <v>226948</v>
      </c>
      <c r="N27" s="947">
        <f t="shared" si="3"/>
        <v>32844</v>
      </c>
      <c r="O27" s="82">
        <f>SUM(D27:N27)</f>
        <v>345741</v>
      </c>
      <c r="P27" s="41" t="str">
        <f>IF(C27=O27,"○","×")</f>
        <v>○</v>
      </c>
    </row>
    <row r="28" spans="1:16" ht="19.5" customHeight="1">
      <c r="A28" s="2275"/>
      <c r="B28" s="299" t="s">
        <v>0</v>
      </c>
      <c r="C28" s="953">
        <f>C30+C32+C34+C36+C38+C40+C42+C44+C46+C48+C50+C52</f>
        <v>293883</v>
      </c>
      <c r="D28" s="951">
        <v>207</v>
      </c>
      <c r="E28" s="951">
        <v>17</v>
      </c>
      <c r="F28" s="951">
        <v>22</v>
      </c>
      <c r="G28" s="951">
        <v>20718</v>
      </c>
      <c r="H28" s="951">
        <v>2982</v>
      </c>
      <c r="I28" s="951">
        <v>1878</v>
      </c>
      <c r="J28" s="951">
        <v>44833</v>
      </c>
      <c r="K28" s="951">
        <v>1133</v>
      </c>
      <c r="L28" s="951">
        <v>2317</v>
      </c>
      <c r="M28" s="951">
        <v>194692</v>
      </c>
      <c r="N28" s="752">
        <v>25084</v>
      </c>
      <c r="O28" s="82">
        <f>SUM(D28:N28)</f>
        <v>293883</v>
      </c>
      <c r="P28" s="41" t="str">
        <f>IF(C28=O28,"○","×")</f>
        <v>○</v>
      </c>
    </row>
    <row r="29" spans="1:16" ht="19.5" customHeight="1">
      <c r="A29" s="2266" t="s">
        <v>262</v>
      </c>
      <c r="B29" s="297" t="s">
        <v>336</v>
      </c>
      <c r="C29" s="954">
        <f>SUM(D29:N29)</f>
        <v>28207</v>
      </c>
      <c r="D29" s="945">
        <v>160</v>
      </c>
      <c r="E29" s="946"/>
      <c r="F29" s="946">
        <v>10</v>
      </c>
      <c r="G29" s="946">
        <v>1751</v>
      </c>
      <c r="H29" s="946">
        <v>189</v>
      </c>
      <c r="I29" s="946">
        <v>50</v>
      </c>
      <c r="J29" s="946">
        <v>4289</v>
      </c>
      <c r="K29" s="946">
        <v>132</v>
      </c>
      <c r="L29" s="946">
        <v>274</v>
      </c>
      <c r="M29" s="946">
        <v>18696</v>
      </c>
      <c r="N29" s="947">
        <v>2656</v>
      </c>
      <c r="O29" s="82">
        <f>SUM(D29:N29)</f>
        <v>28207</v>
      </c>
      <c r="P29" s="41" t="str">
        <f aca="true" t="shared" si="4" ref="P29:P52">IF(C29=O29,"○","×")</f>
        <v>○</v>
      </c>
    </row>
    <row r="30" spans="1:16" ht="19.5" customHeight="1">
      <c r="A30" s="2267"/>
      <c r="B30" s="299" t="s">
        <v>0</v>
      </c>
      <c r="C30" s="953">
        <f aca="true" t="shared" si="5" ref="C30:C52">SUM(D30:N30)</f>
        <v>24035</v>
      </c>
      <c r="D30" s="951">
        <v>21</v>
      </c>
      <c r="E30" s="952"/>
      <c r="F30" s="952">
        <v>3</v>
      </c>
      <c r="G30" s="952">
        <v>1551</v>
      </c>
      <c r="H30" s="952">
        <v>179</v>
      </c>
      <c r="I30" s="952">
        <v>51</v>
      </c>
      <c r="J30" s="952">
        <v>3813</v>
      </c>
      <c r="K30" s="952">
        <v>80</v>
      </c>
      <c r="L30" s="952">
        <v>169</v>
      </c>
      <c r="M30" s="952">
        <v>16057</v>
      </c>
      <c r="N30" s="752">
        <v>2111</v>
      </c>
      <c r="O30" s="82">
        <f aca="true" t="shared" si="6" ref="O30:O52">SUM(D30:N30)</f>
        <v>24035</v>
      </c>
      <c r="P30" s="41" t="str">
        <f t="shared" si="4"/>
        <v>○</v>
      </c>
    </row>
    <row r="31" spans="1:16" ht="19.5" customHeight="1">
      <c r="A31" s="2260" t="s">
        <v>263</v>
      </c>
      <c r="B31" s="297" t="s">
        <v>336</v>
      </c>
      <c r="C31" s="950">
        <f t="shared" si="5"/>
        <v>24361</v>
      </c>
      <c r="D31" s="733">
        <v>156</v>
      </c>
      <c r="E31" s="714">
        <v>3</v>
      </c>
      <c r="F31" s="714">
        <v>5</v>
      </c>
      <c r="G31" s="714">
        <v>1607</v>
      </c>
      <c r="H31" s="714">
        <v>209</v>
      </c>
      <c r="I31" s="714">
        <v>68</v>
      </c>
      <c r="J31" s="714">
        <v>3740</v>
      </c>
      <c r="K31" s="714">
        <v>127</v>
      </c>
      <c r="L31" s="714">
        <v>266</v>
      </c>
      <c r="M31" s="714">
        <v>15679</v>
      </c>
      <c r="N31" s="716">
        <v>2501</v>
      </c>
      <c r="O31" s="82">
        <f t="shared" si="6"/>
        <v>24361</v>
      </c>
      <c r="P31" s="41" t="str">
        <f t="shared" si="4"/>
        <v>○</v>
      </c>
    </row>
    <row r="32" spans="1:16" ht="19.5" customHeight="1">
      <c r="A32" s="2261"/>
      <c r="B32" s="299" t="s">
        <v>0</v>
      </c>
      <c r="C32" s="953">
        <f t="shared" si="5"/>
        <v>20702</v>
      </c>
      <c r="D32" s="951">
        <v>30</v>
      </c>
      <c r="E32" s="952">
        <v>3</v>
      </c>
      <c r="F32" s="952">
        <v>1</v>
      </c>
      <c r="G32" s="952">
        <v>1406</v>
      </c>
      <c r="H32" s="952">
        <v>205</v>
      </c>
      <c r="I32" s="952">
        <v>66</v>
      </c>
      <c r="J32" s="952">
        <v>3277</v>
      </c>
      <c r="K32" s="952">
        <v>72</v>
      </c>
      <c r="L32" s="952">
        <v>162</v>
      </c>
      <c r="M32" s="952">
        <v>13503</v>
      </c>
      <c r="N32" s="752">
        <v>1977</v>
      </c>
      <c r="O32" s="82">
        <f t="shared" si="6"/>
        <v>20702</v>
      </c>
      <c r="P32" s="41" t="str">
        <f t="shared" si="4"/>
        <v>○</v>
      </c>
    </row>
    <row r="33" spans="1:16" ht="19.5" customHeight="1">
      <c r="A33" s="2266" t="s">
        <v>264</v>
      </c>
      <c r="B33" s="297" t="s">
        <v>336</v>
      </c>
      <c r="C33" s="954">
        <f t="shared" si="5"/>
        <v>27141</v>
      </c>
      <c r="D33" s="945">
        <v>115</v>
      </c>
      <c r="E33" s="946">
        <v>1</v>
      </c>
      <c r="F33" s="946">
        <v>6</v>
      </c>
      <c r="G33" s="946">
        <v>1902</v>
      </c>
      <c r="H33" s="946">
        <v>232</v>
      </c>
      <c r="I33" s="946">
        <v>131</v>
      </c>
      <c r="J33" s="946">
        <v>4064</v>
      </c>
      <c r="K33" s="946">
        <v>162</v>
      </c>
      <c r="L33" s="946">
        <v>295</v>
      </c>
      <c r="M33" s="946">
        <v>17584</v>
      </c>
      <c r="N33" s="947">
        <v>2649</v>
      </c>
      <c r="O33" s="82">
        <f t="shared" si="6"/>
        <v>27141</v>
      </c>
      <c r="P33" s="41" t="str">
        <f t="shared" si="4"/>
        <v>○</v>
      </c>
    </row>
    <row r="34" spans="1:16" ht="19.5" customHeight="1">
      <c r="A34" s="2267"/>
      <c r="B34" s="299" t="s">
        <v>0</v>
      </c>
      <c r="C34" s="953">
        <f t="shared" si="5"/>
        <v>23354</v>
      </c>
      <c r="D34" s="951">
        <v>18</v>
      </c>
      <c r="E34" s="952">
        <v>1</v>
      </c>
      <c r="F34" s="952">
        <v>2</v>
      </c>
      <c r="G34" s="952">
        <v>1677</v>
      </c>
      <c r="H34" s="952">
        <v>224</v>
      </c>
      <c r="I34" s="952">
        <v>129</v>
      </c>
      <c r="J34" s="952">
        <v>3621</v>
      </c>
      <c r="K34" s="952">
        <v>102</v>
      </c>
      <c r="L34" s="952">
        <v>187</v>
      </c>
      <c r="M34" s="952">
        <v>15263</v>
      </c>
      <c r="N34" s="752">
        <v>2130</v>
      </c>
      <c r="O34" s="82">
        <f t="shared" si="6"/>
        <v>23354</v>
      </c>
      <c r="P34" s="41" t="str">
        <f t="shared" si="4"/>
        <v>○</v>
      </c>
    </row>
    <row r="35" spans="1:16" ht="19.5" customHeight="1">
      <c r="A35" s="2260" t="s">
        <v>265</v>
      </c>
      <c r="B35" s="297" t="s">
        <v>336</v>
      </c>
      <c r="C35" s="950">
        <f t="shared" si="5"/>
        <v>26315</v>
      </c>
      <c r="D35" s="733">
        <v>125</v>
      </c>
      <c r="E35" s="714">
        <v>4</v>
      </c>
      <c r="F35" s="714">
        <v>9</v>
      </c>
      <c r="G35" s="714">
        <v>1889</v>
      </c>
      <c r="H35" s="714">
        <v>249</v>
      </c>
      <c r="I35" s="714">
        <v>196</v>
      </c>
      <c r="J35" s="714">
        <v>4001</v>
      </c>
      <c r="K35" s="714">
        <v>144</v>
      </c>
      <c r="L35" s="714">
        <v>311</v>
      </c>
      <c r="M35" s="714">
        <v>16847</v>
      </c>
      <c r="N35" s="716">
        <v>2540</v>
      </c>
      <c r="O35" s="82">
        <f t="shared" si="6"/>
        <v>26315</v>
      </c>
      <c r="P35" s="41" t="str">
        <f t="shared" si="4"/>
        <v>○</v>
      </c>
    </row>
    <row r="36" spans="1:16" ht="19.5" customHeight="1">
      <c r="A36" s="2261"/>
      <c r="B36" s="299" t="s">
        <v>0</v>
      </c>
      <c r="C36" s="953">
        <f t="shared" si="5"/>
        <v>22774</v>
      </c>
      <c r="D36" s="951">
        <v>22</v>
      </c>
      <c r="E36" s="952">
        <v>6</v>
      </c>
      <c r="F36" s="952">
        <v>1</v>
      </c>
      <c r="G36" s="952">
        <v>1698</v>
      </c>
      <c r="H36" s="952">
        <v>242</v>
      </c>
      <c r="I36" s="952">
        <v>191</v>
      </c>
      <c r="J36" s="952">
        <v>3589</v>
      </c>
      <c r="K36" s="952">
        <v>92</v>
      </c>
      <c r="L36" s="952">
        <v>213</v>
      </c>
      <c r="M36" s="952">
        <v>14682</v>
      </c>
      <c r="N36" s="752">
        <v>2038</v>
      </c>
      <c r="O36" s="82">
        <f t="shared" si="6"/>
        <v>22774</v>
      </c>
      <c r="P36" s="41" t="str">
        <f t="shared" si="4"/>
        <v>○</v>
      </c>
    </row>
    <row r="37" spans="1:16" ht="19.5" customHeight="1">
      <c r="A37" s="2266" t="s">
        <v>266</v>
      </c>
      <c r="B37" s="297" t="s">
        <v>336</v>
      </c>
      <c r="C37" s="954">
        <f t="shared" si="5"/>
        <v>27192</v>
      </c>
      <c r="D37" s="945">
        <v>85</v>
      </c>
      <c r="E37" s="946"/>
      <c r="F37" s="946">
        <v>8</v>
      </c>
      <c r="G37" s="946">
        <v>1850</v>
      </c>
      <c r="H37" s="946">
        <v>222</v>
      </c>
      <c r="I37" s="946">
        <v>234</v>
      </c>
      <c r="J37" s="946">
        <v>3820</v>
      </c>
      <c r="K37" s="946">
        <v>145</v>
      </c>
      <c r="L37" s="946">
        <v>332</v>
      </c>
      <c r="M37" s="946">
        <v>17822</v>
      </c>
      <c r="N37" s="947">
        <v>2674</v>
      </c>
      <c r="O37" s="82">
        <f t="shared" si="6"/>
        <v>27192</v>
      </c>
      <c r="P37" s="41" t="str">
        <f t="shared" si="4"/>
        <v>○</v>
      </c>
    </row>
    <row r="38" spans="1:16" ht="19.5" customHeight="1">
      <c r="A38" s="2267"/>
      <c r="B38" s="299" t="s">
        <v>0</v>
      </c>
      <c r="C38" s="953">
        <f t="shared" si="5"/>
        <v>23439</v>
      </c>
      <c r="D38" s="951">
        <v>11</v>
      </c>
      <c r="E38" s="952"/>
      <c r="F38" s="952">
        <v>2</v>
      </c>
      <c r="G38" s="952">
        <v>1711</v>
      </c>
      <c r="H38" s="952">
        <v>216</v>
      </c>
      <c r="I38" s="952">
        <v>234</v>
      </c>
      <c r="J38" s="952">
        <v>3358</v>
      </c>
      <c r="K38" s="952">
        <v>83</v>
      </c>
      <c r="L38" s="952">
        <v>223</v>
      </c>
      <c r="M38" s="952">
        <v>15519</v>
      </c>
      <c r="N38" s="752">
        <v>2082</v>
      </c>
      <c r="O38" s="82">
        <f t="shared" si="6"/>
        <v>23439</v>
      </c>
      <c r="P38" s="41" t="str">
        <f t="shared" si="4"/>
        <v>○</v>
      </c>
    </row>
    <row r="39" spans="1:16" ht="19.5" customHeight="1">
      <c r="A39" s="2260" t="s">
        <v>267</v>
      </c>
      <c r="B39" s="297" t="s">
        <v>336</v>
      </c>
      <c r="C39" s="954">
        <f t="shared" si="5"/>
        <v>27248</v>
      </c>
      <c r="D39" s="733">
        <v>90</v>
      </c>
      <c r="E39" s="714"/>
      <c r="F39" s="714">
        <v>17</v>
      </c>
      <c r="G39" s="714">
        <v>1884</v>
      </c>
      <c r="H39" s="714">
        <v>271</v>
      </c>
      <c r="I39" s="714">
        <v>205</v>
      </c>
      <c r="J39" s="714">
        <v>3921</v>
      </c>
      <c r="K39" s="714">
        <v>150</v>
      </c>
      <c r="L39" s="714">
        <v>310</v>
      </c>
      <c r="M39" s="714">
        <v>17786</v>
      </c>
      <c r="N39" s="716">
        <v>2614</v>
      </c>
      <c r="O39" s="82">
        <f t="shared" si="6"/>
        <v>27248</v>
      </c>
      <c r="P39" s="41" t="str">
        <f t="shared" si="4"/>
        <v>○</v>
      </c>
    </row>
    <row r="40" spans="1:16" ht="19.5" customHeight="1">
      <c r="A40" s="2261"/>
      <c r="B40" s="296" t="s">
        <v>0</v>
      </c>
      <c r="C40" s="957">
        <f t="shared" si="5"/>
        <v>23386</v>
      </c>
      <c r="D40" s="951">
        <v>17</v>
      </c>
      <c r="E40" s="952"/>
      <c r="F40" s="952">
        <v>2</v>
      </c>
      <c r="G40" s="952">
        <v>1653</v>
      </c>
      <c r="H40" s="952">
        <v>261</v>
      </c>
      <c r="I40" s="952">
        <v>203</v>
      </c>
      <c r="J40" s="952">
        <v>3509</v>
      </c>
      <c r="K40" s="952">
        <v>96</v>
      </c>
      <c r="L40" s="952">
        <v>190</v>
      </c>
      <c r="M40" s="952">
        <v>15530</v>
      </c>
      <c r="N40" s="752">
        <v>1925</v>
      </c>
      <c r="O40" s="82">
        <f t="shared" si="6"/>
        <v>23386</v>
      </c>
      <c r="P40" s="41" t="str">
        <f t="shared" si="4"/>
        <v>○</v>
      </c>
    </row>
    <row r="41" spans="1:16" ht="19.5" customHeight="1">
      <c r="A41" s="2266" t="s">
        <v>268</v>
      </c>
      <c r="B41" s="297" t="s">
        <v>336</v>
      </c>
      <c r="C41" s="954">
        <f t="shared" si="5"/>
        <v>32363</v>
      </c>
      <c r="D41" s="733">
        <v>93</v>
      </c>
      <c r="E41" s="714"/>
      <c r="F41" s="714">
        <v>16</v>
      </c>
      <c r="G41" s="714">
        <v>2011</v>
      </c>
      <c r="H41" s="714">
        <v>343</v>
      </c>
      <c r="I41" s="714">
        <v>227</v>
      </c>
      <c r="J41" s="714">
        <v>4276</v>
      </c>
      <c r="K41" s="714">
        <v>161</v>
      </c>
      <c r="L41" s="714">
        <v>265</v>
      </c>
      <c r="M41" s="714">
        <v>21957</v>
      </c>
      <c r="N41" s="716">
        <v>3014</v>
      </c>
      <c r="O41" s="82">
        <f t="shared" si="6"/>
        <v>32363</v>
      </c>
      <c r="P41" s="41" t="str">
        <f t="shared" si="4"/>
        <v>○</v>
      </c>
    </row>
    <row r="42" spans="1:16" ht="19.5" customHeight="1">
      <c r="A42" s="2267"/>
      <c r="B42" s="296" t="s">
        <v>0</v>
      </c>
      <c r="C42" s="953">
        <f t="shared" si="5"/>
        <v>27714</v>
      </c>
      <c r="D42" s="949">
        <v>6</v>
      </c>
      <c r="E42" s="710"/>
      <c r="F42" s="710">
        <v>4</v>
      </c>
      <c r="G42" s="710">
        <v>1779</v>
      </c>
      <c r="H42" s="710">
        <v>332</v>
      </c>
      <c r="I42" s="710">
        <v>219</v>
      </c>
      <c r="J42" s="710">
        <v>3782</v>
      </c>
      <c r="K42" s="710">
        <v>101</v>
      </c>
      <c r="L42" s="710">
        <v>185</v>
      </c>
      <c r="M42" s="710">
        <v>19128</v>
      </c>
      <c r="N42" s="712">
        <v>2178</v>
      </c>
      <c r="O42" s="82">
        <f t="shared" si="6"/>
        <v>27714</v>
      </c>
      <c r="P42" s="41" t="str">
        <f t="shared" si="4"/>
        <v>○</v>
      </c>
    </row>
    <row r="43" spans="1:16" ht="19.5" customHeight="1">
      <c r="A43" s="2260" t="s">
        <v>269</v>
      </c>
      <c r="B43" s="297" t="s">
        <v>336</v>
      </c>
      <c r="C43" s="954">
        <f t="shared" si="5"/>
        <v>33648</v>
      </c>
      <c r="D43" s="733">
        <v>98</v>
      </c>
      <c r="E43" s="714"/>
      <c r="F43" s="714">
        <v>11</v>
      </c>
      <c r="G43" s="714">
        <v>1726</v>
      </c>
      <c r="H43" s="714">
        <v>349</v>
      </c>
      <c r="I43" s="714">
        <v>144</v>
      </c>
      <c r="J43" s="714">
        <v>3938</v>
      </c>
      <c r="K43" s="714">
        <v>140</v>
      </c>
      <c r="L43" s="714">
        <v>284</v>
      </c>
      <c r="M43" s="714">
        <v>24048</v>
      </c>
      <c r="N43" s="716">
        <v>2910</v>
      </c>
      <c r="O43" s="82">
        <f t="shared" si="6"/>
        <v>33648</v>
      </c>
      <c r="P43" s="41" t="str">
        <f t="shared" si="4"/>
        <v>○</v>
      </c>
    </row>
    <row r="44" spans="1:16" ht="19.5" customHeight="1">
      <c r="A44" s="2261"/>
      <c r="B44" s="296" t="s">
        <v>0</v>
      </c>
      <c r="C44" s="957">
        <f t="shared" si="5"/>
        <v>27186</v>
      </c>
      <c r="D44" s="951">
        <v>18</v>
      </c>
      <c r="E44" s="952"/>
      <c r="F44" s="952">
        <v>4</v>
      </c>
      <c r="G44" s="952">
        <v>1531</v>
      </c>
      <c r="H44" s="952">
        <v>335</v>
      </c>
      <c r="I44" s="952">
        <v>138</v>
      </c>
      <c r="J44" s="952">
        <v>3452</v>
      </c>
      <c r="K44" s="952">
        <v>87</v>
      </c>
      <c r="L44" s="952">
        <v>177</v>
      </c>
      <c r="M44" s="952">
        <v>19303</v>
      </c>
      <c r="N44" s="752">
        <v>2141</v>
      </c>
      <c r="O44" s="82">
        <f t="shared" si="6"/>
        <v>27186</v>
      </c>
      <c r="P44" s="41" t="str">
        <f t="shared" si="4"/>
        <v>○</v>
      </c>
    </row>
    <row r="45" spans="1:16" ht="19.5" customHeight="1">
      <c r="A45" s="2260" t="s">
        <v>270</v>
      </c>
      <c r="B45" s="297" t="s">
        <v>336</v>
      </c>
      <c r="C45" s="954">
        <f t="shared" si="5"/>
        <v>27144</v>
      </c>
      <c r="D45" s="733">
        <v>88</v>
      </c>
      <c r="E45" s="714"/>
      <c r="F45" s="714">
        <v>6</v>
      </c>
      <c r="G45" s="714">
        <v>1805</v>
      </c>
      <c r="H45" s="714">
        <v>251</v>
      </c>
      <c r="I45" s="714">
        <v>101</v>
      </c>
      <c r="J45" s="714">
        <v>3679</v>
      </c>
      <c r="K45" s="714">
        <v>164</v>
      </c>
      <c r="L45" s="714">
        <v>300</v>
      </c>
      <c r="M45" s="714">
        <v>18166</v>
      </c>
      <c r="N45" s="716">
        <v>2584</v>
      </c>
      <c r="O45" s="82">
        <f t="shared" si="6"/>
        <v>27144</v>
      </c>
      <c r="P45" s="41" t="str">
        <f t="shared" si="4"/>
        <v>○</v>
      </c>
    </row>
    <row r="46" spans="1:16" ht="19.5" customHeight="1">
      <c r="A46" s="2261"/>
      <c r="B46" s="296" t="s">
        <v>0</v>
      </c>
      <c r="C46" s="953">
        <f t="shared" si="5"/>
        <v>22734</v>
      </c>
      <c r="D46" s="951">
        <v>15</v>
      </c>
      <c r="E46" s="952"/>
      <c r="F46" s="952"/>
      <c r="G46" s="952">
        <v>1569</v>
      </c>
      <c r="H46" s="952">
        <v>244</v>
      </c>
      <c r="I46" s="952">
        <v>100</v>
      </c>
      <c r="J46" s="952">
        <v>3216</v>
      </c>
      <c r="K46" s="952">
        <v>111</v>
      </c>
      <c r="L46" s="952">
        <v>190</v>
      </c>
      <c r="M46" s="952">
        <v>15370</v>
      </c>
      <c r="N46" s="752">
        <v>1919</v>
      </c>
      <c r="O46" s="82">
        <f t="shared" si="6"/>
        <v>22734</v>
      </c>
      <c r="P46" s="41" t="str">
        <f t="shared" si="4"/>
        <v>○</v>
      </c>
    </row>
    <row r="47" spans="1:16" ht="19.5" customHeight="1">
      <c r="A47" s="2262" t="s">
        <v>271</v>
      </c>
      <c r="B47" s="297" t="s">
        <v>336</v>
      </c>
      <c r="C47" s="954">
        <f t="shared" si="5"/>
        <v>29860</v>
      </c>
      <c r="D47" s="733">
        <v>97</v>
      </c>
      <c r="E47" s="714">
        <v>7</v>
      </c>
      <c r="F47" s="714">
        <v>10</v>
      </c>
      <c r="G47" s="714">
        <v>2202</v>
      </c>
      <c r="H47" s="714">
        <v>287</v>
      </c>
      <c r="I47" s="714">
        <v>200</v>
      </c>
      <c r="J47" s="714">
        <v>4878</v>
      </c>
      <c r="K47" s="714">
        <v>162</v>
      </c>
      <c r="L47" s="714">
        <v>317</v>
      </c>
      <c r="M47" s="714">
        <v>18960</v>
      </c>
      <c r="N47" s="716">
        <v>2740</v>
      </c>
      <c r="O47" s="82">
        <f t="shared" si="6"/>
        <v>29860</v>
      </c>
      <c r="P47" s="41" t="str">
        <f t="shared" si="4"/>
        <v>○</v>
      </c>
    </row>
    <row r="48" spans="1:16" ht="19.5" customHeight="1">
      <c r="A48" s="2263"/>
      <c r="B48" s="296" t="s">
        <v>0</v>
      </c>
      <c r="C48" s="957">
        <f t="shared" si="5"/>
        <v>25389</v>
      </c>
      <c r="D48" s="951">
        <v>13</v>
      </c>
      <c r="E48" s="952">
        <v>6</v>
      </c>
      <c r="F48" s="952">
        <v>1</v>
      </c>
      <c r="G48" s="952">
        <v>1957</v>
      </c>
      <c r="H48" s="952">
        <v>274</v>
      </c>
      <c r="I48" s="952">
        <v>193</v>
      </c>
      <c r="J48" s="952">
        <v>4309</v>
      </c>
      <c r="K48" s="952">
        <v>95</v>
      </c>
      <c r="L48" s="952">
        <v>209</v>
      </c>
      <c r="M48" s="952">
        <v>16302</v>
      </c>
      <c r="N48" s="752">
        <v>2030</v>
      </c>
      <c r="O48" s="82">
        <f t="shared" si="6"/>
        <v>25389</v>
      </c>
      <c r="P48" s="41" t="str">
        <f t="shared" si="4"/>
        <v>○</v>
      </c>
    </row>
    <row r="49" spans="1:16" ht="19.5" customHeight="1">
      <c r="A49" s="2262" t="s">
        <v>272</v>
      </c>
      <c r="B49" s="297" t="s">
        <v>336</v>
      </c>
      <c r="C49" s="954">
        <f t="shared" si="5"/>
        <v>29416</v>
      </c>
      <c r="D49" s="733">
        <v>96</v>
      </c>
      <c r="E49" s="714"/>
      <c r="F49" s="714">
        <v>9</v>
      </c>
      <c r="G49" s="714">
        <v>2259</v>
      </c>
      <c r="H49" s="714">
        <v>223</v>
      </c>
      <c r="I49" s="714">
        <v>194</v>
      </c>
      <c r="J49" s="714">
        <v>4657</v>
      </c>
      <c r="K49" s="714">
        <v>156</v>
      </c>
      <c r="L49" s="714">
        <v>330</v>
      </c>
      <c r="M49" s="714">
        <v>18686</v>
      </c>
      <c r="N49" s="716">
        <v>2806</v>
      </c>
      <c r="O49" s="82">
        <f t="shared" si="6"/>
        <v>29416</v>
      </c>
      <c r="P49" s="41" t="str">
        <f t="shared" si="4"/>
        <v>○</v>
      </c>
    </row>
    <row r="50" spans="1:16" ht="19.5" customHeight="1">
      <c r="A50" s="2263"/>
      <c r="B50" s="296" t="s">
        <v>0</v>
      </c>
      <c r="C50" s="953">
        <f t="shared" si="5"/>
        <v>25143</v>
      </c>
      <c r="D50" s="951">
        <v>15</v>
      </c>
      <c r="E50" s="952"/>
      <c r="F50" s="952">
        <v>2</v>
      </c>
      <c r="G50" s="952">
        <v>1978</v>
      </c>
      <c r="H50" s="952">
        <v>216</v>
      </c>
      <c r="I50" s="952">
        <v>190</v>
      </c>
      <c r="J50" s="952">
        <v>4074</v>
      </c>
      <c r="K50" s="952">
        <v>89</v>
      </c>
      <c r="L50" s="952">
        <v>230</v>
      </c>
      <c r="M50" s="952">
        <v>16203</v>
      </c>
      <c r="N50" s="752">
        <v>2146</v>
      </c>
      <c r="O50" s="82">
        <f t="shared" si="6"/>
        <v>25143</v>
      </c>
      <c r="P50" s="41" t="str">
        <f t="shared" si="4"/>
        <v>○</v>
      </c>
    </row>
    <row r="51" spans="1:16" ht="19.5" customHeight="1">
      <c r="A51" s="2264" t="s">
        <v>273</v>
      </c>
      <c r="B51" s="297" t="s">
        <v>336</v>
      </c>
      <c r="C51" s="954">
        <f t="shared" si="5"/>
        <v>32846</v>
      </c>
      <c r="D51" s="733">
        <v>133</v>
      </c>
      <c r="E51" s="714">
        <v>2</v>
      </c>
      <c r="F51" s="714">
        <v>6</v>
      </c>
      <c r="G51" s="714">
        <v>2481</v>
      </c>
      <c r="H51" s="714">
        <v>262</v>
      </c>
      <c r="I51" s="714">
        <v>170</v>
      </c>
      <c r="J51" s="714">
        <v>5461</v>
      </c>
      <c r="K51" s="714">
        <v>194</v>
      </c>
      <c r="L51" s="714">
        <v>264</v>
      </c>
      <c r="M51" s="714">
        <v>20717</v>
      </c>
      <c r="N51" s="716">
        <v>3156</v>
      </c>
      <c r="O51" s="82">
        <f t="shared" si="6"/>
        <v>32846</v>
      </c>
      <c r="P51" s="41" t="str">
        <f t="shared" si="4"/>
        <v>○</v>
      </c>
    </row>
    <row r="52" spans="1:16" ht="19.5" customHeight="1" thickBot="1">
      <c r="A52" s="2265"/>
      <c r="B52" s="298" t="s">
        <v>0</v>
      </c>
      <c r="C52" s="958">
        <f t="shared" si="5"/>
        <v>28027</v>
      </c>
      <c r="D52" s="735">
        <v>21</v>
      </c>
      <c r="E52" s="718">
        <v>1</v>
      </c>
      <c r="F52" s="718">
        <v>0</v>
      </c>
      <c r="G52" s="718">
        <v>2208</v>
      </c>
      <c r="H52" s="718">
        <v>254</v>
      </c>
      <c r="I52" s="718">
        <v>164</v>
      </c>
      <c r="J52" s="718">
        <v>4833</v>
      </c>
      <c r="K52" s="718">
        <v>125</v>
      </c>
      <c r="L52" s="718">
        <v>182</v>
      </c>
      <c r="M52" s="718">
        <v>17832</v>
      </c>
      <c r="N52" s="720">
        <v>2407</v>
      </c>
      <c r="O52" s="82">
        <f t="shared" si="6"/>
        <v>28027</v>
      </c>
      <c r="P52" s="41" t="str">
        <f t="shared" si="4"/>
        <v>○</v>
      </c>
    </row>
    <row r="53" spans="1:14" ht="19.5" customHeight="1">
      <c r="A53" s="42"/>
      <c r="B53" s="42"/>
      <c r="C53" s="42"/>
      <c r="D53" s="42"/>
      <c r="E53" s="42"/>
      <c r="F53" s="42"/>
      <c r="G53" s="42"/>
      <c r="H53" s="42"/>
      <c r="I53" s="42"/>
      <c r="J53" s="42"/>
      <c r="K53" s="42"/>
      <c r="L53" s="42"/>
      <c r="M53" s="42"/>
      <c r="N53" s="42"/>
    </row>
    <row r="54" ht="19.5" customHeight="1"/>
    <row r="55" ht="19.5" customHeight="1"/>
    <row r="56" ht="19.5" customHeight="1"/>
    <row r="57" ht="19.5" customHeight="1"/>
    <row r="58" ht="19.5" customHeight="1"/>
  </sheetData>
  <sheetProtection/>
  <mergeCells count="51">
    <mergeCell ref="A3:B4"/>
    <mergeCell ref="A25:B26"/>
    <mergeCell ref="A1:N1"/>
    <mergeCell ref="C3:C4"/>
    <mergeCell ref="D3:D4"/>
    <mergeCell ref="F3:F4"/>
    <mergeCell ref="G3:G4"/>
    <mergeCell ref="L2:N2"/>
    <mergeCell ref="N3:N4"/>
    <mergeCell ref="I3:I4"/>
    <mergeCell ref="J3:J4"/>
    <mergeCell ref="M3:M4"/>
    <mergeCell ref="L24:N24"/>
    <mergeCell ref="K3:K4"/>
    <mergeCell ref="L3:L4"/>
    <mergeCell ref="E3:E4"/>
    <mergeCell ref="H3:H4"/>
    <mergeCell ref="A5:A6"/>
    <mergeCell ref="A7:A8"/>
    <mergeCell ref="N25:N26"/>
    <mergeCell ref="A11:A12"/>
    <mergeCell ref="A23:N23"/>
    <mergeCell ref="A13:A14"/>
    <mergeCell ref="A15:A16"/>
    <mergeCell ref="I25:I26"/>
    <mergeCell ref="D25:D26"/>
    <mergeCell ref="A17:A18"/>
    <mergeCell ref="A19:A20"/>
    <mergeCell ref="A9:A10"/>
    <mergeCell ref="A29:A30"/>
    <mergeCell ref="M25:M26"/>
    <mergeCell ref="H25:H26"/>
    <mergeCell ref="L25:L26"/>
    <mergeCell ref="K25:K26"/>
    <mergeCell ref="J25:J26"/>
    <mergeCell ref="A37:A38"/>
    <mergeCell ref="G25:G26"/>
    <mergeCell ref="C25:C26"/>
    <mergeCell ref="F25:F26"/>
    <mergeCell ref="A33:A34"/>
    <mergeCell ref="E25:E26"/>
    <mergeCell ref="A35:A36"/>
    <mergeCell ref="A31:A32"/>
    <mergeCell ref="A27:A28"/>
    <mergeCell ref="A39:A40"/>
    <mergeCell ref="A49:A50"/>
    <mergeCell ref="A51:A52"/>
    <mergeCell ref="A41:A42"/>
    <mergeCell ref="A43:A44"/>
    <mergeCell ref="A45:A46"/>
    <mergeCell ref="A47:A48"/>
  </mergeCells>
  <printOptions horizontalCentered="1"/>
  <pageMargins left="0.7874015748031497" right="0.984251968503937" top="0.984251968503937" bottom="0.5905511811023623" header="0.5118110236220472" footer="0.3937007874015748"/>
  <pageSetup horizontalDpi="600" verticalDpi="600" orientation="portrait" paperSize="9" scale="72" r:id="rId1"/>
  <headerFooter alignWithMargins="0">
    <oddFooter>&amp;C&amp;"ＭＳ ゴシック,標準"&amp;16 &amp;18 &amp;17 85</oddFooter>
  </headerFooter>
</worksheet>
</file>

<file path=xl/worksheets/sheet11.xml><?xml version="1.0" encoding="utf-8"?>
<worksheet xmlns="http://schemas.openxmlformats.org/spreadsheetml/2006/main" xmlns:r="http://schemas.openxmlformats.org/officeDocument/2006/relationships">
  <sheetPr>
    <tabColor theme="6"/>
    <pageSetUpPr fitToPage="1"/>
  </sheetPr>
  <dimension ref="A1:R47"/>
  <sheetViews>
    <sheetView view="pageBreakPreview" zoomScale="110" zoomScaleSheetLayoutView="110" workbookViewId="0" topLeftCell="A19">
      <selection activeCell="M24" sqref="M24"/>
    </sheetView>
  </sheetViews>
  <sheetFormatPr defaultColWidth="9" defaultRowHeight="21.75" customHeight="1"/>
  <cols>
    <col min="1" max="1" width="11.5" style="56" customWidth="1"/>
    <col min="2" max="14" width="7.59765625" style="56" customWidth="1"/>
    <col min="15" max="15" width="8.69921875" style="56" bestFit="1" customWidth="1"/>
    <col min="16" max="16" width="9" style="56" customWidth="1"/>
    <col min="17" max="18" width="9.796875" style="56" bestFit="1" customWidth="1"/>
    <col min="19" max="16384" width="9" style="56" customWidth="1"/>
  </cols>
  <sheetData>
    <row r="1" spans="1:15" ht="21.75" customHeight="1">
      <c r="A1" s="2321" t="s">
        <v>388</v>
      </c>
      <c r="B1" s="2321"/>
      <c r="C1" s="2321"/>
      <c r="D1" s="2321"/>
      <c r="E1" s="2321"/>
      <c r="F1" s="2321"/>
      <c r="G1" s="2321"/>
      <c r="H1" s="2321"/>
      <c r="I1" s="2321"/>
      <c r="J1" s="2321"/>
      <c r="K1" s="2321"/>
      <c r="L1" s="2321"/>
      <c r="M1" s="513"/>
      <c r="N1" s="120"/>
      <c r="O1" s="120"/>
    </row>
    <row r="2" spans="1:15" ht="18.75" customHeight="1" thickBot="1">
      <c r="A2" s="57"/>
      <c r="B2" s="57"/>
      <c r="C2" s="57"/>
      <c r="D2" s="57"/>
      <c r="E2" s="57"/>
      <c r="F2" s="57"/>
      <c r="G2" s="2361" t="s">
        <v>475</v>
      </c>
      <c r="H2" s="2361"/>
      <c r="I2" s="2361"/>
      <c r="J2" s="2361"/>
      <c r="K2" s="2361"/>
      <c r="L2" s="2361"/>
      <c r="M2" s="116"/>
      <c r="N2" s="119"/>
      <c r="O2" s="119"/>
    </row>
    <row r="3" spans="1:15" s="2" customFormat="1" ht="16.5" customHeight="1">
      <c r="A3" s="2301" t="s">
        <v>409</v>
      </c>
      <c r="B3" s="2366" t="s">
        <v>206</v>
      </c>
      <c r="C3" s="2371" t="s">
        <v>1</v>
      </c>
      <c r="D3" s="2366" t="s">
        <v>370</v>
      </c>
      <c r="E3" s="344"/>
      <c r="F3" s="345"/>
      <c r="G3" s="345"/>
      <c r="H3" s="346"/>
      <c r="I3" s="347"/>
      <c r="J3" s="345"/>
      <c r="K3" s="345"/>
      <c r="L3" s="344"/>
      <c r="M3" s="2351" t="s">
        <v>372</v>
      </c>
      <c r="N3" s="2348" t="s">
        <v>374</v>
      </c>
      <c r="O3" s="2300"/>
    </row>
    <row r="4" spans="1:16" s="2" customFormat="1" ht="43.5" customHeight="1">
      <c r="A4" s="2302"/>
      <c r="B4" s="2369"/>
      <c r="C4" s="2372"/>
      <c r="D4" s="2367"/>
      <c r="E4" s="2336" t="s">
        <v>371</v>
      </c>
      <c r="F4" s="2336" t="s">
        <v>211</v>
      </c>
      <c r="G4" s="2336" t="s">
        <v>212</v>
      </c>
      <c r="H4" s="2362" t="s">
        <v>213</v>
      </c>
      <c r="I4" s="2345" t="s">
        <v>385</v>
      </c>
      <c r="J4" s="2359" t="s">
        <v>474</v>
      </c>
      <c r="K4" s="2359" t="s">
        <v>386</v>
      </c>
      <c r="L4" s="2364" t="s">
        <v>419</v>
      </c>
      <c r="M4" s="2352"/>
      <c r="N4" s="2349"/>
      <c r="O4" s="2300"/>
      <c r="P4" s="1"/>
    </row>
    <row r="5" spans="1:15" s="2" customFormat="1" ht="21.75" customHeight="1" thickBot="1">
      <c r="A5" s="2303"/>
      <c r="B5" s="2370"/>
      <c r="C5" s="2373"/>
      <c r="D5" s="2368"/>
      <c r="E5" s="2337"/>
      <c r="F5" s="2337"/>
      <c r="G5" s="2337"/>
      <c r="H5" s="2363"/>
      <c r="I5" s="2346"/>
      <c r="J5" s="2360"/>
      <c r="K5" s="2360"/>
      <c r="L5" s="2365"/>
      <c r="M5" s="2353"/>
      <c r="N5" s="2350"/>
      <c r="O5" s="2300"/>
    </row>
    <row r="6" spans="1:17" s="2" customFormat="1" ht="30" customHeight="1" thickBot="1" thickTop="1">
      <c r="A6" s="155" t="s">
        <v>1</v>
      </c>
      <c r="B6" s="959">
        <v>293425</v>
      </c>
      <c r="C6" s="960">
        <f>Q6+Q15+Q24</f>
        <v>1214001</v>
      </c>
      <c r="D6" s="959">
        <f>SUM(D7:D10)</f>
        <v>5404</v>
      </c>
      <c r="E6" s="961">
        <f>SUM(E7:E10)</f>
        <v>254</v>
      </c>
      <c r="F6" s="961">
        <f>SUM(F7:F10)</f>
        <v>358</v>
      </c>
      <c r="G6" s="961">
        <f>SUM(G7:G10)</f>
        <v>3696</v>
      </c>
      <c r="H6" s="962">
        <f>SUM(H7:H10)</f>
        <v>1096</v>
      </c>
      <c r="I6" s="963">
        <f>SUM(J6:L6)</f>
        <v>6459</v>
      </c>
      <c r="J6" s="961">
        <f>SUM(J7:J10)</f>
        <v>985</v>
      </c>
      <c r="K6" s="961">
        <f>SUM(K7:K10)</f>
        <v>1550</v>
      </c>
      <c r="L6" s="964">
        <f>SUM(L7:L10)</f>
        <v>3924</v>
      </c>
      <c r="M6" s="965">
        <f>SUM(M7:M10)</f>
        <v>3391</v>
      </c>
      <c r="N6" s="995">
        <f>SUM(N7:N10)</f>
        <v>7</v>
      </c>
      <c r="O6" s="392"/>
      <c r="P6" s="117"/>
      <c r="Q6" s="49">
        <f>SUM(Q7:Q10)</f>
        <v>15261</v>
      </c>
    </row>
    <row r="7" spans="1:17" s="2" customFormat="1" ht="18" customHeight="1" thickTop="1">
      <c r="A7" s="300" t="s">
        <v>57</v>
      </c>
      <c r="B7" s="966">
        <v>194461</v>
      </c>
      <c r="C7" s="967">
        <f>Q7+Q16+Q25</f>
        <v>828870</v>
      </c>
      <c r="D7" s="968">
        <f>SUM(E7:H7)</f>
        <v>4614</v>
      </c>
      <c r="E7" s="969">
        <v>207</v>
      </c>
      <c r="F7" s="969">
        <v>221</v>
      </c>
      <c r="G7" s="969">
        <v>3333</v>
      </c>
      <c r="H7" s="970">
        <v>853</v>
      </c>
      <c r="I7" s="971">
        <f>SUM(J7:L7)</f>
        <v>5752</v>
      </c>
      <c r="J7" s="969">
        <v>980</v>
      </c>
      <c r="K7" s="972">
        <v>1381</v>
      </c>
      <c r="L7" s="972">
        <v>3391</v>
      </c>
      <c r="M7" s="973">
        <v>2910</v>
      </c>
      <c r="N7" s="996">
        <v>4</v>
      </c>
      <c r="O7" s="12"/>
      <c r="P7" s="118"/>
      <c r="Q7" s="52">
        <f>SUM(D7,I7,M7,N7)</f>
        <v>13280</v>
      </c>
    </row>
    <row r="8" spans="1:17" s="2" customFormat="1" ht="18" customHeight="1">
      <c r="A8" s="301" t="s">
        <v>56</v>
      </c>
      <c r="B8" s="975">
        <v>20684</v>
      </c>
      <c r="C8" s="976">
        <f>Q8+Q17+Q26</f>
        <v>82249</v>
      </c>
      <c r="D8" s="977">
        <f>SUM(E8:H8)</f>
        <v>74</v>
      </c>
      <c r="E8" s="978">
        <v>2</v>
      </c>
      <c r="F8" s="978">
        <v>6</v>
      </c>
      <c r="G8" s="978">
        <v>52</v>
      </c>
      <c r="H8" s="979">
        <v>14</v>
      </c>
      <c r="I8" s="980">
        <f>SUM(J8:L8)</f>
        <v>98</v>
      </c>
      <c r="J8" s="978">
        <v>2</v>
      </c>
      <c r="K8" s="981">
        <v>45</v>
      </c>
      <c r="L8" s="981">
        <v>51</v>
      </c>
      <c r="M8" s="982">
        <v>49</v>
      </c>
      <c r="N8" s="997"/>
      <c r="O8" s="16"/>
      <c r="P8" s="118"/>
      <c r="Q8" s="52">
        <f>SUM(D8,I8,M8,N8)</f>
        <v>221</v>
      </c>
    </row>
    <row r="9" spans="1:17" s="2" customFormat="1" ht="18" customHeight="1">
      <c r="A9" s="301" t="s">
        <v>8</v>
      </c>
      <c r="B9" s="975">
        <v>44750</v>
      </c>
      <c r="C9" s="976">
        <f>Q9+Q18+Q27</f>
        <v>171211</v>
      </c>
      <c r="D9" s="977">
        <f>SUM(E9:H9)</f>
        <v>432</v>
      </c>
      <c r="E9" s="978">
        <v>10</v>
      </c>
      <c r="F9" s="978">
        <v>122</v>
      </c>
      <c r="G9" s="978">
        <v>138</v>
      </c>
      <c r="H9" s="979">
        <v>162</v>
      </c>
      <c r="I9" s="980">
        <f>SUM(J9:L9)</f>
        <v>309</v>
      </c>
      <c r="J9" s="978">
        <v>1</v>
      </c>
      <c r="K9" s="981">
        <v>49</v>
      </c>
      <c r="L9" s="981">
        <v>259</v>
      </c>
      <c r="M9" s="982">
        <v>221</v>
      </c>
      <c r="N9" s="997">
        <v>2</v>
      </c>
      <c r="O9" s="16"/>
      <c r="P9" s="118"/>
      <c r="Q9" s="52">
        <f>SUM(D9,I9,M9,N9)</f>
        <v>964</v>
      </c>
    </row>
    <row r="10" spans="1:18" s="2" customFormat="1" ht="18" customHeight="1" thickBot="1">
      <c r="A10" s="302" t="s">
        <v>207</v>
      </c>
      <c r="B10" s="984">
        <v>33530</v>
      </c>
      <c r="C10" s="985">
        <f>Q10+Q19+Q28</f>
        <v>131671</v>
      </c>
      <c r="D10" s="986">
        <f>SUM(E10:H10)</f>
        <v>284</v>
      </c>
      <c r="E10" s="987">
        <v>35</v>
      </c>
      <c r="F10" s="987">
        <v>9</v>
      </c>
      <c r="G10" s="987">
        <v>173</v>
      </c>
      <c r="H10" s="988">
        <v>67</v>
      </c>
      <c r="I10" s="989">
        <f>SUM(J10:L10)</f>
        <v>300</v>
      </c>
      <c r="J10" s="987">
        <v>2</v>
      </c>
      <c r="K10" s="990">
        <v>75</v>
      </c>
      <c r="L10" s="990">
        <v>223</v>
      </c>
      <c r="M10" s="991">
        <v>211</v>
      </c>
      <c r="N10" s="998">
        <v>1</v>
      </c>
      <c r="O10" s="16"/>
      <c r="P10" s="118"/>
      <c r="Q10" s="52">
        <f>SUM(D10,I10,M10,N10)</f>
        <v>796</v>
      </c>
      <c r="R10" s="47">
        <f>SUM(Q7:Q10)</f>
        <v>15261</v>
      </c>
    </row>
    <row r="11" spans="1:13" ht="10.5" customHeight="1" thickBot="1">
      <c r="A11" s="58"/>
      <c r="B11" s="58"/>
      <c r="C11" s="58"/>
      <c r="D11" s="58"/>
      <c r="E11" s="58"/>
      <c r="F11" s="58"/>
      <c r="G11" s="58"/>
      <c r="H11" s="58"/>
      <c r="I11" s="58"/>
      <c r="J11" s="58"/>
      <c r="K11" s="58"/>
      <c r="L11" s="58"/>
      <c r="M11" s="58"/>
    </row>
    <row r="12" spans="1:15" s="2" customFormat="1" ht="16.5" customHeight="1">
      <c r="A12" s="2301" t="s">
        <v>409</v>
      </c>
      <c r="B12" s="2338" t="s">
        <v>373</v>
      </c>
      <c r="C12" s="2341" t="s">
        <v>375</v>
      </c>
      <c r="D12" s="2308" t="s">
        <v>379</v>
      </c>
      <c r="E12" s="2308" t="s">
        <v>380</v>
      </c>
      <c r="F12" s="2308" t="s">
        <v>421</v>
      </c>
      <c r="G12" s="2333" t="s">
        <v>483</v>
      </c>
      <c r="H12" s="530"/>
      <c r="I12" s="2333" t="s">
        <v>476</v>
      </c>
      <c r="J12" s="346"/>
      <c r="K12" s="2308" t="s">
        <v>381</v>
      </c>
      <c r="L12" s="2347" t="s">
        <v>214</v>
      </c>
      <c r="M12" s="2344" t="s">
        <v>378</v>
      </c>
      <c r="N12" s="2315"/>
      <c r="O12" s="115"/>
    </row>
    <row r="13" spans="1:15" s="2" customFormat="1" ht="43.5" customHeight="1">
      <c r="A13" s="2302"/>
      <c r="B13" s="2339"/>
      <c r="C13" s="2322"/>
      <c r="D13" s="2309"/>
      <c r="E13" s="2309"/>
      <c r="F13" s="2309"/>
      <c r="G13" s="2334"/>
      <c r="H13" s="2357" t="s">
        <v>477</v>
      </c>
      <c r="I13" s="2334"/>
      <c r="J13" s="2357" t="s">
        <v>477</v>
      </c>
      <c r="K13" s="2309"/>
      <c r="L13" s="2175"/>
      <c r="M13" s="2345"/>
      <c r="N13" s="2315"/>
      <c r="O13" s="115"/>
    </row>
    <row r="14" spans="1:15" s="2" customFormat="1" ht="21.75" customHeight="1" thickBot="1">
      <c r="A14" s="2303"/>
      <c r="B14" s="2340"/>
      <c r="C14" s="2342"/>
      <c r="D14" s="2310"/>
      <c r="E14" s="2310"/>
      <c r="F14" s="2310"/>
      <c r="G14" s="2335"/>
      <c r="H14" s="2358"/>
      <c r="I14" s="2335"/>
      <c r="J14" s="2358"/>
      <c r="K14" s="2310"/>
      <c r="L14" s="2160"/>
      <c r="M14" s="2346"/>
      <c r="N14" s="2315"/>
      <c r="O14" s="115"/>
    </row>
    <row r="15" spans="1:17" s="2" customFormat="1" ht="30" customHeight="1" thickBot="1" thickTop="1">
      <c r="A15" s="155" t="s">
        <v>1</v>
      </c>
      <c r="B15" s="963">
        <f aca="true" t="shared" si="0" ref="B15:M15">SUM(B16:B19)</f>
        <v>8682</v>
      </c>
      <c r="C15" s="993">
        <f t="shared" si="0"/>
        <v>1001</v>
      </c>
      <c r="D15" s="994">
        <f t="shared" si="0"/>
        <v>6743</v>
      </c>
      <c r="E15" s="993">
        <f t="shared" si="0"/>
        <v>18496</v>
      </c>
      <c r="F15" s="993">
        <f t="shared" si="0"/>
        <v>1349</v>
      </c>
      <c r="G15" s="993">
        <f t="shared" si="0"/>
        <v>211</v>
      </c>
      <c r="H15" s="993">
        <f t="shared" si="0"/>
        <v>73</v>
      </c>
      <c r="I15" s="993">
        <f t="shared" si="0"/>
        <v>7446</v>
      </c>
      <c r="J15" s="993">
        <f t="shared" si="0"/>
        <v>565</v>
      </c>
      <c r="K15" s="993">
        <f t="shared" si="0"/>
        <v>51716</v>
      </c>
      <c r="L15" s="994">
        <f t="shared" si="0"/>
        <v>46838</v>
      </c>
      <c r="M15" s="963">
        <f t="shared" si="0"/>
        <v>20156</v>
      </c>
      <c r="N15" s="531"/>
      <c r="O15" s="1"/>
      <c r="Q15" s="51">
        <f>SUM(Q16:Q19)</f>
        <v>163276</v>
      </c>
    </row>
    <row r="16" spans="1:17" s="2" customFormat="1" ht="18" customHeight="1" thickTop="1">
      <c r="A16" s="300" t="s">
        <v>57</v>
      </c>
      <c r="B16" s="974">
        <v>8107</v>
      </c>
      <c r="C16" s="973">
        <v>996</v>
      </c>
      <c r="D16" s="974">
        <v>1271</v>
      </c>
      <c r="E16" s="973">
        <v>1618</v>
      </c>
      <c r="F16" s="973">
        <v>1116</v>
      </c>
      <c r="G16" s="973">
        <v>191</v>
      </c>
      <c r="H16" s="971">
        <v>69</v>
      </c>
      <c r="I16" s="971">
        <v>6450</v>
      </c>
      <c r="J16" s="971">
        <v>508</v>
      </c>
      <c r="K16" s="973">
        <v>40299</v>
      </c>
      <c r="L16" s="974">
        <v>32064</v>
      </c>
      <c r="M16" s="971">
        <v>1279</v>
      </c>
      <c r="N16" s="531"/>
      <c r="O16" s="1"/>
      <c r="Q16" s="50">
        <f>SUM(B16:N16)</f>
        <v>93968</v>
      </c>
    </row>
    <row r="17" spans="1:17" s="2" customFormat="1" ht="18" customHeight="1">
      <c r="A17" s="301" t="s">
        <v>56</v>
      </c>
      <c r="B17" s="983">
        <v>87</v>
      </c>
      <c r="C17" s="982">
        <v>2</v>
      </c>
      <c r="D17" s="983">
        <v>833</v>
      </c>
      <c r="E17" s="982">
        <v>7014</v>
      </c>
      <c r="F17" s="982">
        <v>11</v>
      </c>
      <c r="G17" s="982">
        <v>1</v>
      </c>
      <c r="H17" s="980">
        <v>0</v>
      </c>
      <c r="I17" s="980">
        <v>109</v>
      </c>
      <c r="J17" s="980">
        <v>1</v>
      </c>
      <c r="K17" s="982">
        <v>994</v>
      </c>
      <c r="L17" s="983">
        <v>2507</v>
      </c>
      <c r="M17" s="980">
        <v>4854</v>
      </c>
      <c r="N17" s="531"/>
      <c r="O17" s="1"/>
      <c r="Q17" s="50">
        <f>SUM(B17:N17)</f>
        <v>16413</v>
      </c>
    </row>
    <row r="18" spans="1:17" s="2" customFormat="1" ht="18" customHeight="1">
      <c r="A18" s="301" t="s">
        <v>8</v>
      </c>
      <c r="B18" s="983">
        <v>365</v>
      </c>
      <c r="C18" s="982">
        <v>1</v>
      </c>
      <c r="D18" s="983">
        <v>3748</v>
      </c>
      <c r="E18" s="982">
        <v>7877</v>
      </c>
      <c r="F18" s="982">
        <v>62</v>
      </c>
      <c r="G18" s="982">
        <v>10</v>
      </c>
      <c r="H18" s="982">
        <v>1</v>
      </c>
      <c r="I18" s="982">
        <v>455</v>
      </c>
      <c r="J18" s="982">
        <v>27</v>
      </c>
      <c r="K18" s="982">
        <v>2032</v>
      </c>
      <c r="L18" s="983">
        <v>6397</v>
      </c>
      <c r="M18" s="980">
        <v>11830</v>
      </c>
      <c r="N18" s="531"/>
      <c r="O18" s="1"/>
      <c r="Q18" s="50">
        <f>SUM(B18:N18)</f>
        <v>32805</v>
      </c>
    </row>
    <row r="19" spans="1:18" s="2" customFormat="1" ht="18" customHeight="1" thickBot="1">
      <c r="A19" s="302" t="s">
        <v>207</v>
      </c>
      <c r="B19" s="992">
        <v>123</v>
      </c>
      <c r="C19" s="991">
        <v>2</v>
      </c>
      <c r="D19" s="992">
        <v>891</v>
      </c>
      <c r="E19" s="991">
        <v>1987</v>
      </c>
      <c r="F19" s="991">
        <v>160</v>
      </c>
      <c r="G19" s="991">
        <v>9</v>
      </c>
      <c r="H19" s="989">
        <v>3</v>
      </c>
      <c r="I19" s="989">
        <v>432</v>
      </c>
      <c r="J19" s="989">
        <v>29</v>
      </c>
      <c r="K19" s="991">
        <v>8391</v>
      </c>
      <c r="L19" s="992">
        <v>5870</v>
      </c>
      <c r="M19" s="989">
        <v>2193</v>
      </c>
      <c r="N19" s="531"/>
      <c r="O19" s="1"/>
      <c r="Q19" s="50">
        <f>SUM(B19:N19)</f>
        <v>20090</v>
      </c>
      <c r="R19" s="48">
        <f>SUM(Q16:Q19)</f>
        <v>163276</v>
      </c>
    </row>
    <row r="20" spans="1:13" ht="9.75" customHeight="1" thickBot="1">
      <c r="A20" s="58"/>
      <c r="B20" s="58"/>
      <c r="C20" s="58"/>
      <c r="D20" s="58"/>
      <c r="E20" s="58"/>
      <c r="F20" s="58"/>
      <c r="G20" s="58"/>
      <c r="H20" s="58"/>
      <c r="I20" s="58"/>
      <c r="J20" s="58"/>
      <c r="K20" s="58"/>
      <c r="L20" s="58"/>
      <c r="M20" s="58"/>
    </row>
    <row r="21" spans="1:15" s="2" customFormat="1" ht="21.75" customHeight="1">
      <c r="A21" s="2301" t="s">
        <v>409</v>
      </c>
      <c r="B21" s="2314" t="s">
        <v>478</v>
      </c>
      <c r="C21" s="345"/>
      <c r="D21" s="345"/>
      <c r="E21" s="346"/>
      <c r="F21" s="2308" t="s">
        <v>377</v>
      </c>
      <c r="G21" s="2308" t="s">
        <v>376</v>
      </c>
      <c r="H21" s="2308" t="s">
        <v>147</v>
      </c>
      <c r="I21" s="2308" t="s">
        <v>215</v>
      </c>
      <c r="J21" s="2308" t="s">
        <v>148</v>
      </c>
      <c r="K21" s="2308" t="s">
        <v>216</v>
      </c>
      <c r="L21" s="2354" t="s">
        <v>41</v>
      </c>
      <c r="M21" s="2315"/>
      <c r="N21" s="2343"/>
      <c r="O21" s="1"/>
    </row>
    <row r="22" spans="1:15" s="2" customFormat="1" ht="25.5" customHeight="1">
      <c r="A22" s="2302"/>
      <c r="B22" s="2315"/>
      <c r="C22" s="2329" t="s">
        <v>482</v>
      </c>
      <c r="D22" s="2329" t="s">
        <v>480</v>
      </c>
      <c r="E22" s="2331" t="s">
        <v>481</v>
      </c>
      <c r="F22" s="2309"/>
      <c r="G22" s="2309"/>
      <c r="H22" s="2309"/>
      <c r="I22" s="2309"/>
      <c r="J22" s="2309"/>
      <c r="K22" s="2309"/>
      <c r="L22" s="2355"/>
      <c r="M22" s="2315"/>
      <c r="N22" s="2343"/>
      <c r="O22" s="1"/>
    </row>
    <row r="23" spans="1:15" s="2" customFormat="1" ht="21.75" customHeight="1" thickBot="1">
      <c r="A23" s="2303"/>
      <c r="B23" s="2316"/>
      <c r="C23" s="2330"/>
      <c r="D23" s="2330"/>
      <c r="E23" s="2332"/>
      <c r="F23" s="2310"/>
      <c r="G23" s="2310"/>
      <c r="H23" s="2310"/>
      <c r="I23" s="2310"/>
      <c r="J23" s="2310"/>
      <c r="K23" s="2310"/>
      <c r="L23" s="2356"/>
      <c r="M23" s="2315"/>
      <c r="N23" s="2343"/>
      <c r="O23" s="1"/>
    </row>
    <row r="24" spans="1:17" s="2" customFormat="1" ht="30" customHeight="1" thickBot="1" thickTop="1">
      <c r="A24" s="155" t="s">
        <v>1</v>
      </c>
      <c r="B24" s="993">
        <f aca="true" t="shared" si="1" ref="B24:L24">SUM(B25:B28)</f>
        <v>6471</v>
      </c>
      <c r="C24" s="993">
        <f t="shared" si="1"/>
        <v>250</v>
      </c>
      <c r="D24" s="993">
        <f t="shared" si="1"/>
        <v>1151</v>
      </c>
      <c r="E24" s="993">
        <f t="shared" si="1"/>
        <v>5439</v>
      </c>
      <c r="F24" s="993">
        <f t="shared" si="1"/>
        <v>2</v>
      </c>
      <c r="G24" s="993">
        <f t="shared" si="1"/>
        <v>789</v>
      </c>
      <c r="H24" s="994">
        <f t="shared" si="1"/>
        <v>159056</v>
      </c>
      <c r="I24" s="994">
        <f t="shared" si="1"/>
        <v>278189</v>
      </c>
      <c r="J24" s="994">
        <f t="shared" si="1"/>
        <v>132653</v>
      </c>
      <c r="K24" s="994">
        <f t="shared" si="1"/>
        <v>286222</v>
      </c>
      <c r="L24" s="995">
        <f t="shared" si="1"/>
        <v>165242</v>
      </c>
      <c r="M24" s="531"/>
      <c r="N24" s="524"/>
      <c r="O24" s="1"/>
      <c r="Q24" s="51">
        <f>SUM(Q25:Q28)</f>
        <v>1035464</v>
      </c>
    </row>
    <row r="25" spans="1:17" s="2" customFormat="1" ht="18" customHeight="1" thickTop="1">
      <c r="A25" s="300" t="s">
        <v>57</v>
      </c>
      <c r="B25" s="973">
        <v>5373</v>
      </c>
      <c r="C25" s="971">
        <v>203</v>
      </c>
      <c r="D25" s="973">
        <v>992</v>
      </c>
      <c r="E25" s="973">
        <v>4498</v>
      </c>
      <c r="F25" s="973">
        <v>2</v>
      </c>
      <c r="G25" s="973">
        <v>729</v>
      </c>
      <c r="H25" s="974">
        <v>106696</v>
      </c>
      <c r="I25" s="973">
        <v>183980</v>
      </c>
      <c r="J25" s="971">
        <v>102082</v>
      </c>
      <c r="K25" s="973">
        <v>188625</v>
      </c>
      <c r="L25" s="996">
        <v>128442</v>
      </c>
      <c r="M25" s="531"/>
      <c r="N25" s="524"/>
      <c r="O25" s="1"/>
      <c r="Q25" s="50">
        <f>SUM(B25:L25)</f>
        <v>721622</v>
      </c>
    </row>
    <row r="26" spans="1:17" s="2" customFormat="1" ht="18" customHeight="1">
      <c r="A26" s="301" t="s">
        <v>56</v>
      </c>
      <c r="B26" s="982">
        <v>40</v>
      </c>
      <c r="C26" s="980">
        <v>1</v>
      </c>
      <c r="D26" s="982">
        <v>4</v>
      </c>
      <c r="E26" s="982">
        <v>35</v>
      </c>
      <c r="F26" s="982">
        <v>0</v>
      </c>
      <c r="G26" s="982">
        <v>9</v>
      </c>
      <c r="H26" s="983">
        <v>11000</v>
      </c>
      <c r="I26" s="982">
        <v>20339</v>
      </c>
      <c r="J26" s="980">
        <v>8255</v>
      </c>
      <c r="K26" s="982">
        <v>20509</v>
      </c>
      <c r="L26" s="997">
        <v>5423</v>
      </c>
      <c r="M26" s="531"/>
      <c r="N26" s="524"/>
      <c r="O26" s="1"/>
      <c r="Q26" s="50">
        <f>SUM(B26:L26)</f>
        <v>65615</v>
      </c>
    </row>
    <row r="27" spans="1:17" s="2" customFormat="1" ht="18" customHeight="1">
      <c r="A27" s="301" t="s">
        <v>8</v>
      </c>
      <c r="B27" s="982">
        <v>545</v>
      </c>
      <c r="C27" s="980">
        <v>11</v>
      </c>
      <c r="D27" s="982">
        <v>84</v>
      </c>
      <c r="E27" s="982">
        <v>466</v>
      </c>
      <c r="F27" s="982">
        <v>0</v>
      </c>
      <c r="G27" s="982">
        <v>21</v>
      </c>
      <c r="H27" s="983">
        <v>22948</v>
      </c>
      <c r="I27" s="982">
        <v>42321</v>
      </c>
      <c r="J27" s="980">
        <v>12341</v>
      </c>
      <c r="K27" s="982">
        <v>44151</v>
      </c>
      <c r="L27" s="997">
        <v>14554</v>
      </c>
      <c r="M27" s="531"/>
      <c r="N27" s="524"/>
      <c r="O27" s="1"/>
      <c r="Q27" s="50">
        <f>SUM(B27:L27)</f>
        <v>137442</v>
      </c>
    </row>
    <row r="28" spans="1:18" s="2" customFormat="1" ht="18" customHeight="1" thickBot="1">
      <c r="A28" s="302" t="s">
        <v>207</v>
      </c>
      <c r="B28" s="991">
        <v>513</v>
      </c>
      <c r="C28" s="989">
        <v>35</v>
      </c>
      <c r="D28" s="991">
        <v>71</v>
      </c>
      <c r="E28" s="991">
        <v>440</v>
      </c>
      <c r="F28" s="991">
        <v>0</v>
      </c>
      <c r="G28" s="991">
        <v>30</v>
      </c>
      <c r="H28" s="992">
        <v>18412</v>
      </c>
      <c r="I28" s="991">
        <v>31549</v>
      </c>
      <c r="J28" s="989">
        <v>9975</v>
      </c>
      <c r="K28" s="991">
        <v>32937</v>
      </c>
      <c r="L28" s="998">
        <v>16823</v>
      </c>
      <c r="M28" s="531"/>
      <c r="N28" s="524"/>
      <c r="O28" s="1"/>
      <c r="Q28" s="50">
        <f>SUM(B28:L28)</f>
        <v>110785</v>
      </c>
      <c r="R28" s="48">
        <f>SUM(Q25:Q28)</f>
        <v>1035464</v>
      </c>
    </row>
    <row r="29" spans="1:15" ht="21.75" customHeight="1">
      <c r="A29" s="55"/>
      <c r="B29" s="55"/>
      <c r="C29" s="55"/>
      <c r="D29" s="55"/>
      <c r="E29" s="55"/>
      <c r="F29" s="55"/>
      <c r="G29" s="55"/>
      <c r="H29" s="55"/>
      <c r="I29" s="55"/>
      <c r="J29" s="55"/>
      <c r="K29" s="55"/>
      <c r="L29" s="55"/>
      <c r="M29" s="55"/>
      <c r="N29" s="55"/>
      <c r="O29" s="55"/>
    </row>
    <row r="30" spans="1:14" ht="21.75" customHeight="1">
      <c r="A30" s="2321" t="s">
        <v>203</v>
      </c>
      <c r="B30" s="2321"/>
      <c r="C30" s="2321"/>
      <c r="D30" s="2321"/>
      <c r="E30" s="2321"/>
      <c r="F30" s="2321"/>
      <c r="G30" s="2321"/>
      <c r="H30" s="2321"/>
      <c r="I30" s="2321"/>
      <c r="J30" s="2321"/>
      <c r="K30" s="2321"/>
      <c r="L30" s="2321"/>
      <c r="M30" s="2321"/>
      <c r="N30" s="2321"/>
    </row>
    <row r="31" spans="1:15" ht="18.75" customHeight="1" thickBot="1">
      <c r="A31" s="59"/>
      <c r="B31" s="59"/>
      <c r="C31" s="59"/>
      <c r="D31" s="59"/>
      <c r="E31" s="59"/>
      <c r="F31" s="59"/>
      <c r="G31" s="59"/>
      <c r="H31" s="59"/>
      <c r="I31" s="2320" t="s">
        <v>479</v>
      </c>
      <c r="J31" s="2320"/>
      <c r="K31" s="2320"/>
      <c r="L31" s="2320"/>
      <c r="M31" s="119"/>
      <c r="N31" s="119"/>
      <c r="O31" s="116"/>
    </row>
    <row r="32" spans="1:15" s="2" customFormat="1" ht="21.75" customHeight="1">
      <c r="A32" s="2305" t="s">
        <v>408</v>
      </c>
      <c r="B32" s="306"/>
      <c r="C32" s="2311" t="s">
        <v>149</v>
      </c>
      <c r="D32" s="2312"/>
      <c r="E32" s="4"/>
      <c r="F32" s="4"/>
      <c r="G32" s="4"/>
      <c r="H32" s="4"/>
      <c r="I32" s="4"/>
      <c r="J32" s="4"/>
      <c r="K32" s="4"/>
      <c r="L32" s="2324" t="s">
        <v>368</v>
      </c>
      <c r="M32" s="525"/>
      <c r="N32" s="2300"/>
      <c r="O32" s="46"/>
    </row>
    <row r="33" spans="1:15" s="2" customFormat="1" ht="21.75" customHeight="1">
      <c r="A33" s="2306"/>
      <c r="B33" s="2317" t="s">
        <v>1</v>
      </c>
      <c r="C33" s="2313"/>
      <c r="D33" s="2313"/>
      <c r="E33" s="2322" t="s">
        <v>42</v>
      </c>
      <c r="F33" s="2322" t="s">
        <v>43</v>
      </c>
      <c r="G33" s="2304" t="s">
        <v>46</v>
      </c>
      <c r="H33" s="2304" t="s">
        <v>47</v>
      </c>
      <c r="I33" s="2322" t="s">
        <v>44</v>
      </c>
      <c r="J33" s="2304" t="s">
        <v>48</v>
      </c>
      <c r="K33" s="2323" t="s">
        <v>28</v>
      </c>
      <c r="L33" s="2325"/>
      <c r="M33" s="525"/>
      <c r="N33" s="2300"/>
      <c r="O33" s="46"/>
    </row>
    <row r="34" spans="1:15" s="2" customFormat="1" ht="21.75" customHeight="1">
      <c r="A34" s="2306"/>
      <c r="B34" s="2317"/>
      <c r="C34" s="2318" t="s">
        <v>244</v>
      </c>
      <c r="D34" s="2327" t="s">
        <v>245</v>
      </c>
      <c r="E34" s="2322"/>
      <c r="F34" s="2322"/>
      <c r="G34" s="2304"/>
      <c r="H34" s="2304"/>
      <c r="I34" s="2322"/>
      <c r="J34" s="2304"/>
      <c r="K34" s="2323"/>
      <c r="L34" s="2325"/>
      <c r="M34" s="525"/>
      <c r="N34" s="2300"/>
      <c r="O34" s="46"/>
    </row>
    <row r="35" spans="1:15" s="2" customFormat="1" ht="21.75" customHeight="1" thickBot="1">
      <c r="A35" s="2307"/>
      <c r="B35" s="307"/>
      <c r="C35" s="2319"/>
      <c r="D35" s="2328"/>
      <c r="E35" s="153"/>
      <c r="F35" s="153"/>
      <c r="G35" s="153"/>
      <c r="H35" s="153"/>
      <c r="I35" s="153"/>
      <c r="J35" s="153"/>
      <c r="K35" s="153"/>
      <c r="L35" s="2326"/>
      <c r="M35" s="525"/>
      <c r="N35" s="2300"/>
      <c r="O35" s="46"/>
    </row>
    <row r="36" spans="1:16" s="2" customFormat="1" ht="30" customHeight="1">
      <c r="A36" s="154" t="s">
        <v>246</v>
      </c>
      <c r="B36" s="960">
        <f>SUM(B37:B41)</f>
        <v>194692</v>
      </c>
      <c r="C36" s="994">
        <f>SUM(C37:C41)</f>
        <v>12265</v>
      </c>
      <c r="D36" s="993">
        <f>SUM(D37:D41)</f>
        <v>15568</v>
      </c>
      <c r="E36" s="993">
        <f aca="true" t="shared" si="2" ref="E36:J36">SUM(E37:E41)</f>
        <v>12918</v>
      </c>
      <c r="F36" s="993">
        <f t="shared" si="2"/>
        <v>14735</v>
      </c>
      <c r="G36" s="993">
        <f>SUM(G37:G41)</f>
        <v>4514</v>
      </c>
      <c r="H36" s="993">
        <f t="shared" si="2"/>
        <v>8073</v>
      </c>
      <c r="I36" s="993">
        <f t="shared" si="2"/>
        <v>6459</v>
      </c>
      <c r="J36" s="993">
        <f t="shared" si="2"/>
        <v>3676</v>
      </c>
      <c r="K36" s="993">
        <f>SUM(K37:K41)</f>
        <v>25879</v>
      </c>
      <c r="L36" s="995">
        <f>SUM(L37:L41)</f>
        <v>90605</v>
      </c>
      <c r="M36" s="526"/>
      <c r="N36" s="527"/>
      <c r="O36" s="82">
        <f aca="true" t="shared" si="3" ref="O36:O41">SUM(C36:N36)</f>
        <v>194692</v>
      </c>
      <c r="P36" s="41" t="str">
        <f aca="true" t="shared" si="4" ref="P36:P41">IF(B36=O36,"○","×")</f>
        <v>○</v>
      </c>
    </row>
    <row r="37" spans="1:16" s="2" customFormat="1" ht="21.75" customHeight="1">
      <c r="A37" s="303" t="s">
        <v>247</v>
      </c>
      <c r="B37" s="967">
        <v>3658</v>
      </c>
      <c r="C37" s="999">
        <v>25</v>
      </c>
      <c r="D37" s="1000">
        <v>2159</v>
      </c>
      <c r="E37" s="1000">
        <v>18</v>
      </c>
      <c r="F37" s="1000">
        <v>57</v>
      </c>
      <c r="G37" s="1000"/>
      <c r="H37" s="1000"/>
      <c r="I37" s="1000">
        <v>7</v>
      </c>
      <c r="J37" s="1000">
        <v>112</v>
      </c>
      <c r="K37" s="1000">
        <v>54</v>
      </c>
      <c r="L37" s="1001">
        <v>1226</v>
      </c>
      <c r="M37" s="528"/>
      <c r="N37" s="529"/>
      <c r="O37" s="82">
        <f t="shared" si="3"/>
        <v>3658</v>
      </c>
      <c r="P37" s="41" t="str">
        <f t="shared" si="4"/>
        <v>○</v>
      </c>
    </row>
    <row r="38" spans="1:17" s="2" customFormat="1" ht="21.75" customHeight="1">
      <c r="A38" s="304" t="s">
        <v>248</v>
      </c>
      <c r="B38" s="976">
        <v>16497</v>
      </c>
      <c r="C38" s="1002">
        <v>3352</v>
      </c>
      <c r="D38" s="1003">
        <v>3853</v>
      </c>
      <c r="E38" s="1003">
        <v>627</v>
      </c>
      <c r="F38" s="1003">
        <v>2036</v>
      </c>
      <c r="G38" s="1003">
        <v>85</v>
      </c>
      <c r="H38" s="1003">
        <v>143</v>
      </c>
      <c r="I38" s="1003">
        <v>148</v>
      </c>
      <c r="J38" s="1003">
        <v>1008</v>
      </c>
      <c r="K38" s="1003">
        <v>1390</v>
      </c>
      <c r="L38" s="1004">
        <v>3855</v>
      </c>
      <c r="M38" s="528"/>
      <c r="N38" s="529"/>
      <c r="O38" s="82">
        <f t="shared" si="3"/>
        <v>16497</v>
      </c>
      <c r="P38" s="41" t="str">
        <f t="shared" si="4"/>
        <v>○</v>
      </c>
      <c r="Q38" s="594">
        <f>O38-B38</f>
        <v>0</v>
      </c>
    </row>
    <row r="39" spans="1:17" s="2" customFormat="1" ht="21.75" customHeight="1">
      <c r="A39" s="304" t="s">
        <v>49</v>
      </c>
      <c r="B39" s="976">
        <v>85333</v>
      </c>
      <c r="C39" s="1002">
        <v>7557</v>
      </c>
      <c r="D39" s="1003">
        <v>6277</v>
      </c>
      <c r="E39" s="1003">
        <v>7383</v>
      </c>
      <c r="F39" s="1003">
        <v>9579</v>
      </c>
      <c r="G39" s="1003">
        <v>612</v>
      </c>
      <c r="H39" s="1003">
        <v>2474</v>
      </c>
      <c r="I39" s="1003">
        <v>2143</v>
      </c>
      <c r="J39" s="1003">
        <v>2215</v>
      </c>
      <c r="K39" s="1003">
        <v>11488</v>
      </c>
      <c r="L39" s="1004">
        <v>35605</v>
      </c>
      <c r="M39" s="528"/>
      <c r="N39" s="529"/>
      <c r="O39" s="82">
        <f t="shared" si="3"/>
        <v>85333</v>
      </c>
      <c r="P39" s="41" t="str">
        <f t="shared" si="4"/>
        <v>○</v>
      </c>
      <c r="Q39" s="594">
        <f>O39-B39</f>
        <v>0</v>
      </c>
    </row>
    <row r="40" spans="1:17" ht="21.75" customHeight="1">
      <c r="A40" s="304" t="s">
        <v>249</v>
      </c>
      <c r="B40" s="976">
        <v>89183</v>
      </c>
      <c r="C40" s="1002">
        <v>1331</v>
      </c>
      <c r="D40" s="1003">
        <v>3279</v>
      </c>
      <c r="E40" s="1003">
        <v>4890</v>
      </c>
      <c r="F40" s="1003">
        <v>3063</v>
      </c>
      <c r="G40" s="1003">
        <v>3817</v>
      </c>
      <c r="H40" s="1003">
        <v>5456</v>
      </c>
      <c r="I40" s="1003">
        <v>4161</v>
      </c>
      <c r="J40" s="1003">
        <v>341</v>
      </c>
      <c r="K40" s="1003">
        <v>12947</v>
      </c>
      <c r="L40" s="1004">
        <v>49898</v>
      </c>
      <c r="M40" s="528"/>
      <c r="N40" s="529"/>
      <c r="O40" s="82">
        <f t="shared" si="3"/>
        <v>89183</v>
      </c>
      <c r="P40" s="41" t="str">
        <f t="shared" si="4"/>
        <v>○</v>
      </c>
      <c r="Q40" s="594">
        <f>O40-B40</f>
        <v>0</v>
      </c>
    </row>
    <row r="41" spans="1:16" s="2" customFormat="1" ht="21.75" customHeight="1" thickBot="1">
      <c r="A41" s="305" t="s">
        <v>5</v>
      </c>
      <c r="B41" s="985">
        <v>21</v>
      </c>
      <c r="C41" s="992"/>
      <c r="D41" s="991"/>
      <c r="E41" s="991"/>
      <c r="F41" s="991"/>
      <c r="G41" s="991"/>
      <c r="H41" s="991"/>
      <c r="I41" s="991"/>
      <c r="J41" s="991"/>
      <c r="K41" s="991"/>
      <c r="L41" s="998">
        <v>21</v>
      </c>
      <c r="M41" s="526"/>
      <c r="N41" s="527"/>
      <c r="O41" s="82">
        <f t="shared" si="3"/>
        <v>21</v>
      </c>
      <c r="P41" s="41" t="str">
        <f t="shared" si="4"/>
        <v>○</v>
      </c>
    </row>
    <row r="42" spans="1:15" s="2" customFormat="1" ht="21.75" customHeight="1">
      <c r="A42" s="13"/>
      <c r="B42" s="13"/>
      <c r="C42" s="3"/>
      <c r="D42" s="5"/>
      <c r="E42" s="5"/>
      <c r="F42" s="5"/>
      <c r="G42" s="5"/>
      <c r="H42" s="5"/>
      <c r="I42" s="3"/>
      <c r="J42" s="5"/>
      <c r="K42" s="5"/>
      <c r="L42" s="5"/>
      <c r="M42" s="5"/>
      <c r="N42" s="17"/>
      <c r="O42" s="17"/>
    </row>
    <row r="43" spans="1:15" s="2" customFormat="1" ht="21.75" customHeight="1">
      <c r="A43" s="13"/>
      <c r="B43" s="13"/>
      <c r="C43" s="3"/>
      <c r="D43" s="5"/>
      <c r="E43" s="5"/>
      <c r="F43" s="5"/>
      <c r="G43" s="5"/>
      <c r="H43" s="5"/>
      <c r="I43" s="3"/>
      <c r="J43" s="5"/>
      <c r="K43" s="5"/>
      <c r="L43" s="13"/>
      <c r="M43" s="13"/>
      <c r="N43" s="17"/>
      <c r="O43" s="17"/>
    </row>
    <row r="44" spans="1:15" s="2" customFormat="1" ht="21.75" customHeight="1">
      <c r="A44" s="5"/>
      <c r="B44" s="14"/>
      <c r="C44" s="14"/>
      <c r="D44" s="14"/>
      <c r="E44" s="14"/>
      <c r="F44" s="14"/>
      <c r="G44" s="14"/>
      <c r="H44" s="14"/>
      <c r="I44" s="14"/>
      <c r="J44" s="15"/>
      <c r="K44" s="15"/>
      <c r="L44" s="15"/>
      <c r="M44" s="15"/>
      <c r="N44" s="1"/>
      <c r="O44" s="1"/>
    </row>
    <row r="45" spans="1:15" s="2" customFormat="1" ht="21.75" customHeight="1">
      <c r="A45" s="5"/>
      <c r="B45" s="12"/>
      <c r="C45" s="13"/>
      <c r="D45" s="12"/>
      <c r="E45" s="12"/>
      <c r="F45" s="12"/>
      <c r="G45" s="16"/>
      <c r="H45" s="14"/>
      <c r="I45" s="16"/>
      <c r="J45" s="12"/>
      <c r="K45" s="12"/>
      <c r="L45" s="15"/>
      <c r="M45" s="15"/>
      <c r="N45" s="1"/>
      <c r="O45" s="1"/>
    </row>
    <row r="46" spans="1:15" s="2" customFormat="1" ht="21.75" customHeight="1">
      <c r="A46" s="5"/>
      <c r="B46" s="12"/>
      <c r="C46" s="13"/>
      <c r="D46" s="12"/>
      <c r="E46" s="12"/>
      <c r="F46" s="12"/>
      <c r="G46" s="12"/>
      <c r="H46" s="12"/>
      <c r="I46" s="12"/>
      <c r="J46" s="12"/>
      <c r="K46" s="12"/>
      <c r="L46" s="15"/>
      <c r="M46" s="15"/>
      <c r="N46" s="1"/>
      <c r="O46" s="1"/>
    </row>
    <row r="47" spans="1:15" s="2" customFormat="1" ht="21.75" customHeight="1">
      <c r="A47" s="5"/>
      <c r="B47" s="12"/>
      <c r="C47" s="13"/>
      <c r="D47" s="12"/>
      <c r="E47" s="12"/>
      <c r="F47" s="12"/>
      <c r="G47" s="12"/>
      <c r="H47" s="12"/>
      <c r="I47" s="12"/>
      <c r="J47" s="12"/>
      <c r="K47" s="12"/>
      <c r="L47" s="15"/>
      <c r="M47" s="15"/>
      <c r="N47" s="1"/>
      <c r="O47" s="1"/>
    </row>
  </sheetData>
  <sheetProtection/>
  <mergeCells count="61">
    <mergeCell ref="A1:L1"/>
    <mergeCell ref="J4:J5"/>
    <mergeCell ref="L4:L5"/>
    <mergeCell ref="I4:I5"/>
    <mergeCell ref="A3:A5"/>
    <mergeCell ref="D3:D5"/>
    <mergeCell ref="B3:B5"/>
    <mergeCell ref="G4:G5"/>
    <mergeCell ref="C3:C5"/>
    <mergeCell ref="O3:O5"/>
    <mergeCell ref="I12:I14"/>
    <mergeCell ref="H13:H14"/>
    <mergeCell ref="K4:K5"/>
    <mergeCell ref="N12:N14"/>
    <mergeCell ref="G2:L2"/>
    <mergeCell ref="J13:J14"/>
    <mergeCell ref="H4:H5"/>
    <mergeCell ref="N21:N23"/>
    <mergeCell ref="M12:M14"/>
    <mergeCell ref="K21:K23"/>
    <mergeCell ref="M21:M23"/>
    <mergeCell ref="L12:L14"/>
    <mergeCell ref="N3:N5"/>
    <mergeCell ref="M3:M5"/>
    <mergeCell ref="L21:L23"/>
    <mergeCell ref="B12:B14"/>
    <mergeCell ref="F12:F14"/>
    <mergeCell ref="H21:H23"/>
    <mergeCell ref="J21:J23"/>
    <mergeCell ref="I21:I23"/>
    <mergeCell ref="E12:E14"/>
    <mergeCell ref="C12:C14"/>
    <mergeCell ref="D12:D14"/>
    <mergeCell ref="G21:G23"/>
    <mergeCell ref="C22:C23"/>
    <mergeCell ref="D22:D23"/>
    <mergeCell ref="E22:E23"/>
    <mergeCell ref="F33:F34"/>
    <mergeCell ref="G12:G14"/>
    <mergeCell ref="E4:E5"/>
    <mergeCell ref="F4:F5"/>
    <mergeCell ref="I31:L31"/>
    <mergeCell ref="K12:K14"/>
    <mergeCell ref="G33:G34"/>
    <mergeCell ref="J33:J34"/>
    <mergeCell ref="A30:N30"/>
    <mergeCell ref="I33:I34"/>
    <mergeCell ref="K33:K34"/>
    <mergeCell ref="L32:L35"/>
    <mergeCell ref="E33:E34"/>
    <mergeCell ref="D34:D35"/>
    <mergeCell ref="N32:N35"/>
    <mergeCell ref="A12:A14"/>
    <mergeCell ref="H33:H34"/>
    <mergeCell ref="A32:A35"/>
    <mergeCell ref="A21:A23"/>
    <mergeCell ref="F21:F23"/>
    <mergeCell ref="C32:D33"/>
    <mergeCell ref="B21:B23"/>
    <mergeCell ref="B33:B34"/>
    <mergeCell ref="C34:C35"/>
  </mergeCells>
  <printOptions horizontalCentered="1"/>
  <pageMargins left="0.984251968503937" right="0.7874015748031497" top="1.1811023622047245" bottom="0.7874015748031497" header="0.5118110236220472" footer="0.3937007874015748"/>
  <pageSetup fitToHeight="1" fitToWidth="1" horizontalDpi="600" verticalDpi="600" orientation="portrait" paperSize="9" scale="70" r:id="rId1"/>
  <headerFooter alignWithMargins="0">
    <oddFooter>&amp;C&amp;"ＭＳ ゴシック,標準"&amp;16 &amp;18 86</oddFooter>
  </headerFooter>
</worksheet>
</file>

<file path=xl/worksheets/sheet12.xml><?xml version="1.0" encoding="utf-8"?>
<worksheet xmlns="http://schemas.openxmlformats.org/spreadsheetml/2006/main" xmlns:r="http://schemas.openxmlformats.org/officeDocument/2006/relationships">
  <sheetPr>
    <tabColor theme="5"/>
  </sheetPr>
  <dimension ref="A1:AN38"/>
  <sheetViews>
    <sheetView view="pageBreakPreview" zoomScaleSheetLayoutView="100" zoomScalePageLayoutView="0" workbookViewId="0" topLeftCell="A1">
      <pane ySplit="5" topLeftCell="A6" activePane="bottomLeft" state="frozen"/>
      <selection pane="topLeft" activeCell="A1" sqref="A1"/>
      <selection pane="bottomLeft" activeCell="X19" sqref="X19"/>
    </sheetView>
  </sheetViews>
  <sheetFormatPr defaultColWidth="9" defaultRowHeight="21.75" customHeight="1"/>
  <cols>
    <col min="1" max="1" width="3.69921875" style="65" bestFit="1" customWidth="1"/>
    <col min="2" max="2" width="0.6953125" style="65" customWidth="1"/>
    <col min="3" max="3" width="11.796875" style="68" customWidth="1"/>
    <col min="4" max="4" width="0.59375" style="65" customWidth="1"/>
    <col min="5" max="5" width="6.796875" style="65" customWidth="1"/>
    <col min="6" max="6" width="6" style="65" bestFit="1" customWidth="1"/>
    <col min="7" max="7" width="7" style="65" customWidth="1"/>
    <col min="8" max="8" width="6" style="65" bestFit="1" customWidth="1"/>
    <col min="9" max="9" width="6.5" style="65" customWidth="1"/>
    <col min="10" max="10" width="6" style="69" bestFit="1" customWidth="1"/>
    <col min="11" max="11" width="6.796875" style="65" customWidth="1"/>
    <col min="12" max="12" width="6" style="65" bestFit="1" customWidth="1"/>
    <col min="13" max="13" width="6.796875" style="65" customWidth="1"/>
    <col min="14" max="14" width="6" style="65" customWidth="1"/>
    <col min="15" max="16" width="7.69921875" style="65" customWidth="1"/>
    <col min="17" max="18" width="8.19921875" style="65" customWidth="1"/>
    <col min="19" max="19" width="11.296875" style="65" customWidth="1"/>
    <col min="20" max="24" width="9" style="65" customWidth="1"/>
    <col min="25" max="25" width="6.5" style="65" bestFit="1" customWidth="1"/>
    <col min="26" max="16384" width="9" style="65" customWidth="1"/>
  </cols>
  <sheetData>
    <row r="1" spans="1:19" s="7" customFormat="1" ht="21.75" customHeight="1">
      <c r="A1" s="2418" t="s">
        <v>204</v>
      </c>
      <c r="B1" s="2418"/>
      <c r="C1" s="2418"/>
      <c r="D1" s="2418"/>
      <c r="E1" s="2418"/>
      <c r="F1" s="2418"/>
      <c r="G1" s="2418"/>
      <c r="H1" s="2418"/>
      <c r="I1" s="2418"/>
      <c r="J1" s="2418"/>
      <c r="K1" s="2418"/>
      <c r="L1" s="2418"/>
      <c r="M1" s="2418"/>
      <c r="N1" s="2418"/>
      <c r="O1" s="2418"/>
      <c r="P1" s="2418"/>
      <c r="Q1" s="2418"/>
      <c r="R1" s="2418"/>
      <c r="S1" s="2418"/>
    </row>
    <row r="2" spans="1:19" s="7" customFormat="1" ht="20.25" customHeight="1" thickBot="1">
      <c r="A2" s="6"/>
      <c r="B2" s="6"/>
      <c r="C2" s="6"/>
      <c r="D2" s="6"/>
      <c r="E2" s="6"/>
      <c r="F2" s="6"/>
      <c r="G2" s="6"/>
      <c r="H2" s="6"/>
      <c r="I2" s="6"/>
      <c r="J2" s="18"/>
      <c r="K2" s="6"/>
      <c r="L2" s="6"/>
      <c r="M2" s="6"/>
      <c r="N2" s="6"/>
      <c r="O2" s="6"/>
      <c r="P2" s="2386" t="s">
        <v>473</v>
      </c>
      <c r="Q2" s="2386"/>
      <c r="R2" s="2386"/>
      <c r="S2" s="2386"/>
    </row>
    <row r="3" spans="1:20" s="9" customFormat="1" ht="21.75" customHeight="1">
      <c r="A3" s="2400" t="s">
        <v>11</v>
      </c>
      <c r="B3" s="2401"/>
      <c r="C3" s="2401"/>
      <c r="D3" s="2402"/>
      <c r="E3" s="2383" t="s">
        <v>30</v>
      </c>
      <c r="F3" s="2376"/>
      <c r="G3" s="2376"/>
      <c r="H3" s="2376"/>
      <c r="I3" s="2376"/>
      <c r="J3" s="2377"/>
      <c r="K3" s="2376" t="s">
        <v>31</v>
      </c>
      <c r="L3" s="2376"/>
      <c r="M3" s="2387" t="s">
        <v>320</v>
      </c>
      <c r="N3" s="2388"/>
      <c r="O3" s="2376" t="s">
        <v>485</v>
      </c>
      <c r="P3" s="2376"/>
      <c r="Q3" s="2376"/>
      <c r="R3" s="2376"/>
      <c r="S3" s="2377"/>
      <c r="T3" s="8"/>
    </row>
    <row r="4" spans="1:20" s="9" customFormat="1" ht="21.75" customHeight="1">
      <c r="A4" s="2403"/>
      <c r="B4" s="2404"/>
      <c r="C4" s="2404"/>
      <c r="D4" s="2405"/>
      <c r="E4" s="2425" t="s">
        <v>32</v>
      </c>
      <c r="F4" s="2419"/>
      <c r="G4" s="2419" t="s">
        <v>33</v>
      </c>
      <c r="H4" s="2419"/>
      <c r="I4" s="2379" t="s">
        <v>34</v>
      </c>
      <c r="J4" s="2380"/>
      <c r="K4" s="2391"/>
      <c r="L4" s="2391"/>
      <c r="M4" s="2389"/>
      <c r="N4" s="2390"/>
      <c r="O4" s="2422" t="s">
        <v>369</v>
      </c>
      <c r="P4" s="2419"/>
      <c r="Q4" s="2420" t="s">
        <v>38</v>
      </c>
      <c r="R4" s="2374" t="s">
        <v>170</v>
      </c>
      <c r="S4" s="2414" t="s">
        <v>97</v>
      </c>
      <c r="T4" s="8"/>
    </row>
    <row r="5" spans="1:35" s="9" customFormat="1" ht="26.25" customHeight="1" thickBot="1">
      <c r="A5" s="2406"/>
      <c r="B5" s="2407"/>
      <c r="C5" s="2407"/>
      <c r="D5" s="2408"/>
      <c r="E5" s="359" t="s">
        <v>35</v>
      </c>
      <c r="F5" s="360" t="s">
        <v>36</v>
      </c>
      <c r="G5" s="360" t="s">
        <v>35</v>
      </c>
      <c r="H5" s="360" t="s">
        <v>36</v>
      </c>
      <c r="I5" s="360" t="s">
        <v>35</v>
      </c>
      <c r="J5" s="361" t="s">
        <v>36</v>
      </c>
      <c r="K5" s="362" t="s">
        <v>240</v>
      </c>
      <c r="L5" s="363" t="s">
        <v>241</v>
      </c>
      <c r="M5" s="364" t="s">
        <v>197</v>
      </c>
      <c r="N5" s="365" t="s">
        <v>198</v>
      </c>
      <c r="O5" s="386" t="s">
        <v>39</v>
      </c>
      <c r="P5" s="360" t="s">
        <v>40</v>
      </c>
      <c r="Q5" s="2421"/>
      <c r="R5" s="2375"/>
      <c r="S5" s="2415"/>
      <c r="T5" s="41" t="str">
        <f aca="true" t="shared" si="0" ref="T5:Y5">IF(E6=T6,"○","×")</f>
        <v>○</v>
      </c>
      <c r="U5" s="41" t="str">
        <f t="shared" si="0"/>
        <v>○</v>
      </c>
      <c r="V5" s="41" t="str">
        <f t="shared" si="0"/>
        <v>○</v>
      </c>
      <c r="W5" s="41" t="str">
        <f t="shared" si="0"/>
        <v>○</v>
      </c>
      <c r="X5" s="41" t="str">
        <f t="shared" si="0"/>
        <v>○</v>
      </c>
      <c r="Y5" s="41" t="str">
        <f t="shared" si="0"/>
        <v>○</v>
      </c>
      <c r="Z5" s="41" t="str">
        <f aca="true" t="shared" si="1" ref="Z5:AH5">IF(K6=Z6,"○","×")</f>
        <v>○</v>
      </c>
      <c r="AA5" s="41" t="str">
        <f t="shared" si="1"/>
        <v>○</v>
      </c>
      <c r="AB5" s="41" t="str">
        <f t="shared" si="1"/>
        <v>○</v>
      </c>
      <c r="AC5" s="41" t="str">
        <f t="shared" si="1"/>
        <v>○</v>
      </c>
      <c r="AD5" s="41" t="str">
        <f>IF(O6=AD6,"○","×")</f>
        <v>○</v>
      </c>
      <c r="AE5" s="41" t="str">
        <f t="shared" si="1"/>
        <v>○</v>
      </c>
      <c r="AF5" s="41" t="str">
        <f t="shared" si="1"/>
        <v>○</v>
      </c>
      <c r="AG5" s="41" t="str">
        <f t="shared" si="1"/>
        <v>○</v>
      </c>
      <c r="AH5" s="41" t="str">
        <f t="shared" si="1"/>
        <v>○</v>
      </c>
      <c r="AI5" s="41"/>
    </row>
    <row r="6" spans="1:39" s="11" customFormat="1" ht="40.5" customHeight="1" thickBot="1">
      <c r="A6" s="2396" t="s">
        <v>115</v>
      </c>
      <c r="B6" s="2397"/>
      <c r="C6" s="2397"/>
      <c r="D6" s="2398"/>
      <c r="E6" s="1005">
        <v>18829</v>
      </c>
      <c r="F6" s="1006">
        <v>1515</v>
      </c>
      <c r="G6" s="1006">
        <v>574</v>
      </c>
      <c r="H6" s="1006">
        <v>46</v>
      </c>
      <c r="I6" s="1006">
        <v>19403</v>
      </c>
      <c r="J6" s="1007">
        <f>Y7+Y24</f>
        <v>1561</v>
      </c>
      <c r="K6" s="1006">
        <v>26251</v>
      </c>
      <c r="L6" s="1008">
        <v>1091</v>
      </c>
      <c r="M6" s="1005">
        <v>26272</v>
      </c>
      <c r="N6" s="1007">
        <v>427</v>
      </c>
      <c r="O6" s="1006">
        <v>1591</v>
      </c>
      <c r="P6" s="1006">
        <v>1046</v>
      </c>
      <c r="Q6" s="1006">
        <v>39</v>
      </c>
      <c r="R6" s="1006">
        <v>1160</v>
      </c>
      <c r="S6" s="1007">
        <v>233</v>
      </c>
      <c r="T6" s="10">
        <f>T7+T24</f>
        <v>18829</v>
      </c>
      <c r="U6" s="10">
        <f aca="true" t="shared" si="2" ref="U6:AH6">U7+U24</f>
        <v>1515</v>
      </c>
      <c r="V6" s="10">
        <f t="shared" si="2"/>
        <v>574</v>
      </c>
      <c r="W6" s="10">
        <f t="shared" si="2"/>
        <v>46</v>
      </c>
      <c r="X6" s="10">
        <f t="shared" si="2"/>
        <v>19403</v>
      </c>
      <c r="Y6" s="10">
        <f t="shared" si="2"/>
        <v>1561</v>
      </c>
      <c r="Z6" s="10">
        <f t="shared" si="2"/>
        <v>26251</v>
      </c>
      <c r="AA6" s="10">
        <f t="shared" si="2"/>
        <v>1091</v>
      </c>
      <c r="AB6" s="10">
        <f t="shared" si="2"/>
        <v>26272</v>
      </c>
      <c r="AC6" s="10">
        <f t="shared" si="2"/>
        <v>427</v>
      </c>
      <c r="AD6" s="10">
        <f t="shared" si="2"/>
        <v>1591</v>
      </c>
      <c r="AE6" s="10">
        <f t="shared" si="2"/>
        <v>1046</v>
      </c>
      <c r="AF6" s="10">
        <f t="shared" si="2"/>
        <v>39</v>
      </c>
      <c r="AG6" s="10">
        <f t="shared" si="2"/>
        <v>1160</v>
      </c>
      <c r="AH6" s="10">
        <f t="shared" si="2"/>
        <v>233</v>
      </c>
      <c r="AI6" s="10"/>
      <c r="AJ6" s="10"/>
      <c r="AK6" s="10"/>
      <c r="AL6" s="10"/>
      <c r="AM6" s="10"/>
    </row>
    <row r="7" spans="1:40" s="380" customFormat="1" ht="30" customHeight="1">
      <c r="A7" s="322">
        <v>1</v>
      </c>
      <c r="B7" s="381"/>
      <c r="C7" s="323" t="s">
        <v>144</v>
      </c>
      <c r="D7" s="324"/>
      <c r="E7" s="1009">
        <v>7641</v>
      </c>
      <c r="F7" s="1010">
        <v>547</v>
      </c>
      <c r="G7" s="1011">
        <v>66</v>
      </c>
      <c r="H7" s="1011">
        <v>5</v>
      </c>
      <c r="I7" s="1011">
        <v>7707</v>
      </c>
      <c r="J7" s="1012">
        <v>552</v>
      </c>
      <c r="K7" s="1010">
        <v>9983</v>
      </c>
      <c r="L7" s="1013">
        <v>289</v>
      </c>
      <c r="M7" s="1009">
        <v>21314</v>
      </c>
      <c r="N7" s="1012">
        <v>198</v>
      </c>
      <c r="O7" s="1010">
        <v>185</v>
      </c>
      <c r="P7" s="1011">
        <v>240</v>
      </c>
      <c r="Q7" s="1011"/>
      <c r="R7" s="1011">
        <v>229</v>
      </c>
      <c r="S7" s="1014">
        <v>17</v>
      </c>
      <c r="T7" s="379">
        <f>SUM(E7:E19)</f>
        <v>11182</v>
      </c>
      <c r="U7" s="379">
        <f aca="true" t="shared" si="3" ref="U7:AH7">SUM(F7:F19)</f>
        <v>879</v>
      </c>
      <c r="V7" s="379">
        <f t="shared" si="3"/>
        <v>227</v>
      </c>
      <c r="W7" s="379">
        <f t="shared" si="3"/>
        <v>20</v>
      </c>
      <c r="X7" s="379">
        <f t="shared" si="3"/>
        <v>11409</v>
      </c>
      <c r="Y7" s="379">
        <f t="shared" si="3"/>
        <v>899</v>
      </c>
      <c r="Z7" s="379">
        <f t="shared" si="3"/>
        <v>17295</v>
      </c>
      <c r="AA7" s="379">
        <f t="shared" si="3"/>
        <v>624</v>
      </c>
      <c r="AB7" s="379">
        <f t="shared" si="3"/>
        <v>24163</v>
      </c>
      <c r="AC7" s="379">
        <f t="shared" si="3"/>
        <v>302</v>
      </c>
      <c r="AD7" s="379">
        <f>SUM(O7:O19)</f>
        <v>563</v>
      </c>
      <c r="AE7" s="379">
        <f t="shared" si="3"/>
        <v>477</v>
      </c>
      <c r="AF7" s="379">
        <f t="shared" si="3"/>
        <v>14</v>
      </c>
      <c r="AG7" s="379">
        <f t="shared" si="3"/>
        <v>547</v>
      </c>
      <c r="AH7" s="379">
        <f t="shared" si="3"/>
        <v>98</v>
      </c>
      <c r="AI7" s="379"/>
      <c r="AJ7" s="379"/>
      <c r="AK7" s="379"/>
      <c r="AL7" s="379"/>
      <c r="AM7" s="379"/>
      <c r="AN7" s="379"/>
    </row>
    <row r="8" spans="1:20" s="380" customFormat="1" ht="30" customHeight="1">
      <c r="A8" s="308">
        <v>2</v>
      </c>
      <c r="B8" s="325"/>
      <c r="C8" s="309" t="s">
        <v>143</v>
      </c>
      <c r="D8" s="310"/>
      <c r="E8" s="1015">
        <v>467</v>
      </c>
      <c r="F8" s="1016">
        <v>31</v>
      </c>
      <c r="G8" s="1017">
        <v>15</v>
      </c>
      <c r="H8" s="1017">
        <v>1</v>
      </c>
      <c r="I8" s="1017">
        <v>482</v>
      </c>
      <c r="J8" s="1018">
        <v>32</v>
      </c>
      <c r="K8" s="1016">
        <v>1506</v>
      </c>
      <c r="L8" s="1019">
        <v>66</v>
      </c>
      <c r="M8" s="1015"/>
      <c r="N8" s="1018"/>
      <c r="O8" s="1016">
        <v>47</v>
      </c>
      <c r="P8" s="1017">
        <v>22</v>
      </c>
      <c r="Q8" s="1017"/>
      <c r="R8" s="1017">
        <v>34</v>
      </c>
      <c r="S8" s="1020">
        <v>7</v>
      </c>
      <c r="T8" s="379"/>
    </row>
    <row r="9" spans="1:20" s="380" customFormat="1" ht="30" customHeight="1">
      <c r="A9" s="308">
        <v>3</v>
      </c>
      <c r="B9" s="325"/>
      <c r="C9" s="309" t="s">
        <v>122</v>
      </c>
      <c r="D9" s="310"/>
      <c r="E9" s="1015">
        <v>691</v>
      </c>
      <c r="F9" s="1016">
        <v>61</v>
      </c>
      <c r="G9" s="1017">
        <v>77</v>
      </c>
      <c r="H9" s="1017">
        <v>5</v>
      </c>
      <c r="I9" s="1017">
        <v>768</v>
      </c>
      <c r="J9" s="1018">
        <v>66</v>
      </c>
      <c r="K9" s="1016"/>
      <c r="L9" s="1019"/>
      <c r="M9" s="1015">
        <v>378</v>
      </c>
      <c r="N9" s="1018">
        <v>20</v>
      </c>
      <c r="O9" s="1016">
        <v>53</v>
      </c>
      <c r="P9" s="1017">
        <v>39</v>
      </c>
      <c r="Q9" s="1017">
        <v>1</v>
      </c>
      <c r="R9" s="1017">
        <v>60</v>
      </c>
      <c r="S9" s="1020">
        <v>15</v>
      </c>
      <c r="T9" s="379"/>
    </row>
    <row r="10" spans="1:20" s="380" customFormat="1" ht="30" customHeight="1">
      <c r="A10" s="308">
        <v>4</v>
      </c>
      <c r="B10" s="325"/>
      <c r="C10" s="309" t="s">
        <v>99</v>
      </c>
      <c r="D10" s="310"/>
      <c r="E10" s="1015">
        <v>215</v>
      </c>
      <c r="F10" s="1016">
        <v>11</v>
      </c>
      <c r="G10" s="1017"/>
      <c r="H10" s="1017"/>
      <c r="I10" s="1017">
        <v>215</v>
      </c>
      <c r="J10" s="1018">
        <v>11</v>
      </c>
      <c r="K10" s="1016">
        <v>517</v>
      </c>
      <c r="L10" s="1019">
        <v>24</v>
      </c>
      <c r="M10" s="1015">
        <v>565</v>
      </c>
      <c r="N10" s="1018">
        <v>8</v>
      </c>
      <c r="O10" s="1016">
        <v>38</v>
      </c>
      <c r="P10" s="1017">
        <v>19</v>
      </c>
      <c r="Q10" s="1017"/>
      <c r="R10" s="1017">
        <v>23</v>
      </c>
      <c r="S10" s="1020">
        <v>3</v>
      </c>
      <c r="T10" s="379"/>
    </row>
    <row r="11" spans="1:20" s="380" customFormat="1" ht="30" customHeight="1">
      <c r="A11" s="328">
        <v>5</v>
      </c>
      <c r="B11" s="329"/>
      <c r="C11" s="330" t="s">
        <v>100</v>
      </c>
      <c r="D11" s="331"/>
      <c r="E11" s="1021">
        <v>371</v>
      </c>
      <c r="F11" s="1022">
        <v>37</v>
      </c>
      <c r="G11" s="1023"/>
      <c r="H11" s="1023"/>
      <c r="I11" s="1023">
        <v>371</v>
      </c>
      <c r="J11" s="1024">
        <v>37</v>
      </c>
      <c r="K11" s="1022">
        <v>591</v>
      </c>
      <c r="L11" s="1025">
        <v>30</v>
      </c>
      <c r="M11" s="1021">
        <v>417</v>
      </c>
      <c r="N11" s="1024">
        <v>23</v>
      </c>
      <c r="O11" s="1022">
        <v>17</v>
      </c>
      <c r="P11" s="1023">
        <v>16</v>
      </c>
      <c r="Q11" s="1023">
        <v>1</v>
      </c>
      <c r="R11" s="1023">
        <v>13</v>
      </c>
      <c r="S11" s="1026">
        <v>5</v>
      </c>
      <c r="T11" s="379"/>
    </row>
    <row r="12" spans="1:20" ht="30" customHeight="1">
      <c r="A12" s="322">
        <v>6</v>
      </c>
      <c r="B12" s="327"/>
      <c r="C12" s="323" t="s">
        <v>101</v>
      </c>
      <c r="D12" s="324"/>
      <c r="E12" s="1009">
        <v>83</v>
      </c>
      <c r="F12" s="1010">
        <v>9</v>
      </c>
      <c r="G12" s="1011"/>
      <c r="H12" s="1011"/>
      <c r="I12" s="1011">
        <v>83</v>
      </c>
      <c r="J12" s="1012">
        <v>9</v>
      </c>
      <c r="K12" s="1010">
        <v>548</v>
      </c>
      <c r="L12" s="1013">
        <v>22</v>
      </c>
      <c r="M12" s="1009">
        <v>76</v>
      </c>
      <c r="N12" s="1012">
        <v>4</v>
      </c>
      <c r="O12" s="1010">
        <v>12</v>
      </c>
      <c r="P12" s="1011">
        <v>6</v>
      </c>
      <c r="Q12" s="1011"/>
      <c r="R12" s="1011">
        <v>8</v>
      </c>
      <c r="S12" s="1014">
        <v>5</v>
      </c>
      <c r="T12" s="7"/>
    </row>
    <row r="13" spans="1:20" ht="30" customHeight="1">
      <c r="A13" s="308">
        <v>7</v>
      </c>
      <c r="B13" s="325"/>
      <c r="C13" s="309" t="s">
        <v>45</v>
      </c>
      <c r="D13" s="310"/>
      <c r="E13" s="1015">
        <v>864</v>
      </c>
      <c r="F13" s="1016">
        <v>79</v>
      </c>
      <c r="G13" s="1017">
        <v>16</v>
      </c>
      <c r="H13" s="1017">
        <v>1</v>
      </c>
      <c r="I13" s="1017">
        <v>880</v>
      </c>
      <c r="J13" s="1018">
        <v>80</v>
      </c>
      <c r="K13" s="1016">
        <v>552</v>
      </c>
      <c r="L13" s="1019">
        <v>41</v>
      </c>
      <c r="M13" s="1015">
        <v>224</v>
      </c>
      <c r="N13" s="1018">
        <v>18</v>
      </c>
      <c r="O13" s="1016">
        <v>52</v>
      </c>
      <c r="P13" s="1017">
        <v>13</v>
      </c>
      <c r="Q13" s="1017">
        <v>1</v>
      </c>
      <c r="R13" s="1017">
        <v>27</v>
      </c>
      <c r="S13" s="1020"/>
      <c r="T13" s="7"/>
    </row>
    <row r="14" spans="1:20" ht="30" customHeight="1">
      <c r="A14" s="308">
        <v>8</v>
      </c>
      <c r="B14" s="325"/>
      <c r="C14" s="309" t="s">
        <v>102</v>
      </c>
      <c r="D14" s="310"/>
      <c r="E14" s="1015">
        <v>143</v>
      </c>
      <c r="F14" s="1016">
        <v>23</v>
      </c>
      <c r="G14" s="1017"/>
      <c r="H14" s="1017"/>
      <c r="I14" s="1017">
        <v>143</v>
      </c>
      <c r="J14" s="1018">
        <v>23</v>
      </c>
      <c r="K14" s="1016">
        <v>794</v>
      </c>
      <c r="L14" s="1019">
        <v>56</v>
      </c>
      <c r="M14" s="1015"/>
      <c r="N14" s="1018"/>
      <c r="O14" s="1016">
        <v>34</v>
      </c>
      <c r="P14" s="1017">
        <v>46</v>
      </c>
      <c r="Q14" s="1017">
        <v>3</v>
      </c>
      <c r="R14" s="1017">
        <v>25</v>
      </c>
      <c r="S14" s="1020">
        <v>15</v>
      </c>
      <c r="T14" s="7"/>
    </row>
    <row r="15" spans="1:20" ht="30" customHeight="1">
      <c r="A15" s="308">
        <v>9</v>
      </c>
      <c r="B15" s="325"/>
      <c r="C15" s="309" t="s">
        <v>103</v>
      </c>
      <c r="D15" s="310"/>
      <c r="E15" s="1015">
        <v>372</v>
      </c>
      <c r="F15" s="1016">
        <v>26</v>
      </c>
      <c r="G15" s="1017">
        <v>45</v>
      </c>
      <c r="H15" s="1017">
        <v>3</v>
      </c>
      <c r="I15" s="1017">
        <v>417</v>
      </c>
      <c r="J15" s="1018">
        <v>29</v>
      </c>
      <c r="K15" s="1016">
        <v>1356</v>
      </c>
      <c r="L15" s="1019">
        <v>29</v>
      </c>
      <c r="M15" s="1015">
        <v>436</v>
      </c>
      <c r="N15" s="1018">
        <v>16</v>
      </c>
      <c r="O15" s="1016">
        <v>29</v>
      </c>
      <c r="P15" s="1017">
        <v>21</v>
      </c>
      <c r="Q15" s="1017">
        <v>3</v>
      </c>
      <c r="R15" s="1017">
        <v>33</v>
      </c>
      <c r="S15" s="1020">
        <v>13</v>
      </c>
      <c r="T15" s="7"/>
    </row>
    <row r="16" spans="1:20" ht="30" customHeight="1">
      <c r="A16" s="328">
        <v>10</v>
      </c>
      <c r="B16" s="329"/>
      <c r="C16" s="330" t="s">
        <v>104</v>
      </c>
      <c r="D16" s="331"/>
      <c r="E16" s="1021">
        <v>145</v>
      </c>
      <c r="F16" s="1022">
        <v>18</v>
      </c>
      <c r="G16" s="1023"/>
      <c r="H16" s="1023"/>
      <c r="I16" s="1023">
        <v>145</v>
      </c>
      <c r="J16" s="1024">
        <v>18</v>
      </c>
      <c r="K16" s="1022">
        <v>644</v>
      </c>
      <c r="L16" s="1025">
        <v>12</v>
      </c>
      <c r="M16" s="1021"/>
      <c r="N16" s="1024"/>
      <c r="O16" s="1022">
        <v>6</v>
      </c>
      <c r="P16" s="1023">
        <v>4</v>
      </c>
      <c r="Q16" s="1023"/>
      <c r="R16" s="1023">
        <v>6</v>
      </c>
      <c r="S16" s="1026">
        <v>3</v>
      </c>
      <c r="T16" s="7"/>
    </row>
    <row r="17" spans="1:20" ht="30" customHeight="1">
      <c r="A17" s="322">
        <v>11</v>
      </c>
      <c r="B17" s="327"/>
      <c r="C17" s="323" t="s">
        <v>105</v>
      </c>
      <c r="D17" s="324"/>
      <c r="E17" s="1009">
        <v>91</v>
      </c>
      <c r="F17" s="1010">
        <v>27</v>
      </c>
      <c r="G17" s="1011">
        <v>5</v>
      </c>
      <c r="H17" s="1011">
        <v>4</v>
      </c>
      <c r="I17" s="1011">
        <v>96</v>
      </c>
      <c r="J17" s="1012">
        <v>31</v>
      </c>
      <c r="K17" s="1010">
        <v>424</v>
      </c>
      <c r="L17" s="1013">
        <v>38</v>
      </c>
      <c r="M17" s="1009"/>
      <c r="N17" s="1012"/>
      <c r="O17" s="1010">
        <v>35</v>
      </c>
      <c r="P17" s="1011">
        <v>12</v>
      </c>
      <c r="Q17" s="1011"/>
      <c r="R17" s="1011">
        <v>25</v>
      </c>
      <c r="S17" s="1014">
        <v>3</v>
      </c>
      <c r="T17" s="7"/>
    </row>
    <row r="18" spans="1:20" ht="30" customHeight="1">
      <c r="A18" s="308">
        <v>12</v>
      </c>
      <c r="B18" s="325"/>
      <c r="C18" s="309" t="s">
        <v>106</v>
      </c>
      <c r="D18" s="310"/>
      <c r="E18" s="1015"/>
      <c r="F18" s="1016"/>
      <c r="G18" s="1017"/>
      <c r="H18" s="1017"/>
      <c r="I18" s="1017"/>
      <c r="J18" s="1018"/>
      <c r="K18" s="1016"/>
      <c r="L18" s="1019"/>
      <c r="M18" s="1015"/>
      <c r="N18" s="1018"/>
      <c r="O18" s="1016">
        <v>33</v>
      </c>
      <c r="P18" s="1017">
        <v>24</v>
      </c>
      <c r="Q18" s="1017">
        <v>4</v>
      </c>
      <c r="R18" s="1017">
        <v>40</v>
      </c>
      <c r="S18" s="1020">
        <v>9</v>
      </c>
      <c r="T18" s="7"/>
    </row>
    <row r="19" spans="1:20" ht="30" customHeight="1" thickBot="1">
      <c r="A19" s="311">
        <v>13</v>
      </c>
      <c r="B19" s="326"/>
      <c r="C19" s="312" t="s">
        <v>107</v>
      </c>
      <c r="D19" s="313"/>
      <c r="E19" s="1027">
        <v>99</v>
      </c>
      <c r="F19" s="1028">
        <v>10</v>
      </c>
      <c r="G19" s="1029">
        <v>3</v>
      </c>
      <c r="H19" s="1029">
        <v>1</v>
      </c>
      <c r="I19" s="1029">
        <v>102</v>
      </c>
      <c r="J19" s="1030">
        <v>11</v>
      </c>
      <c r="K19" s="1028">
        <v>380</v>
      </c>
      <c r="L19" s="1031">
        <v>17</v>
      </c>
      <c r="M19" s="1027">
        <v>753</v>
      </c>
      <c r="N19" s="1030">
        <v>15</v>
      </c>
      <c r="O19" s="1028">
        <v>22</v>
      </c>
      <c r="P19" s="1029">
        <v>15</v>
      </c>
      <c r="Q19" s="1029">
        <v>1</v>
      </c>
      <c r="R19" s="1029">
        <v>24</v>
      </c>
      <c r="S19" s="1032">
        <v>3</v>
      </c>
      <c r="T19" s="7"/>
    </row>
    <row r="20" spans="1:19" s="7" customFormat="1" ht="21.75" customHeight="1" thickBot="1">
      <c r="A20" s="6"/>
      <c r="B20" s="6"/>
      <c r="C20" s="6"/>
      <c r="D20" s="6"/>
      <c r="E20" s="6"/>
      <c r="F20" s="6"/>
      <c r="G20" s="6"/>
      <c r="H20" s="6"/>
      <c r="I20" s="6"/>
      <c r="J20" s="6"/>
      <c r="K20" s="6"/>
      <c r="L20" s="6"/>
      <c r="M20" s="6"/>
      <c r="N20" s="6"/>
      <c r="O20" s="6"/>
      <c r="P20" s="2386" t="s">
        <v>473</v>
      </c>
      <c r="Q20" s="2386"/>
      <c r="R20" s="2386"/>
      <c r="S20" s="2386"/>
    </row>
    <row r="21" spans="1:20" s="9" customFormat="1" ht="21.75" customHeight="1">
      <c r="A21" s="2400" t="s">
        <v>11</v>
      </c>
      <c r="B21" s="2401"/>
      <c r="C21" s="2401"/>
      <c r="D21" s="2402"/>
      <c r="E21" s="2399" t="s">
        <v>30</v>
      </c>
      <c r="F21" s="2384"/>
      <c r="G21" s="2384"/>
      <c r="H21" s="2384"/>
      <c r="I21" s="2384"/>
      <c r="J21" s="2385"/>
      <c r="K21" s="2384" t="s">
        <v>31</v>
      </c>
      <c r="L21" s="2384"/>
      <c r="M21" s="2410" t="s">
        <v>320</v>
      </c>
      <c r="N21" s="2411"/>
      <c r="O21" s="2384" t="s">
        <v>485</v>
      </c>
      <c r="P21" s="2384"/>
      <c r="Q21" s="2384"/>
      <c r="R21" s="2384"/>
      <c r="S21" s="2385"/>
      <c r="T21" s="8"/>
    </row>
    <row r="22" spans="1:20" s="9" customFormat="1" ht="21.75" customHeight="1">
      <c r="A22" s="2403"/>
      <c r="B22" s="2404"/>
      <c r="C22" s="2404"/>
      <c r="D22" s="2405"/>
      <c r="E22" s="2409" t="s">
        <v>32</v>
      </c>
      <c r="F22" s="2378"/>
      <c r="G22" s="2378" t="s">
        <v>33</v>
      </c>
      <c r="H22" s="2378"/>
      <c r="I22" s="2381" t="s">
        <v>34</v>
      </c>
      <c r="J22" s="2382"/>
      <c r="K22" s="2392"/>
      <c r="L22" s="2392"/>
      <c r="M22" s="2412"/>
      <c r="N22" s="2413"/>
      <c r="O22" s="2393" t="s">
        <v>37</v>
      </c>
      <c r="P22" s="2378"/>
      <c r="Q22" s="2416" t="s">
        <v>38</v>
      </c>
      <c r="R22" s="2423" t="s">
        <v>242</v>
      </c>
      <c r="S22" s="2394" t="s">
        <v>243</v>
      </c>
      <c r="T22" s="8"/>
    </row>
    <row r="23" spans="1:20" s="9" customFormat="1" ht="21.75" customHeight="1" thickBot="1">
      <c r="A23" s="2406"/>
      <c r="B23" s="2407"/>
      <c r="C23" s="2407"/>
      <c r="D23" s="2408"/>
      <c r="E23" s="439" t="s">
        <v>35</v>
      </c>
      <c r="F23" s="440" t="s">
        <v>36</v>
      </c>
      <c r="G23" s="440" t="s">
        <v>35</v>
      </c>
      <c r="H23" s="440" t="s">
        <v>36</v>
      </c>
      <c r="I23" s="514" t="s">
        <v>35</v>
      </c>
      <c r="J23" s="442" t="s">
        <v>36</v>
      </c>
      <c r="K23" s="443" t="s">
        <v>240</v>
      </c>
      <c r="L23" s="444" t="s">
        <v>241</v>
      </c>
      <c r="M23" s="445" t="s">
        <v>197</v>
      </c>
      <c r="N23" s="446" t="s">
        <v>198</v>
      </c>
      <c r="O23" s="441" t="s">
        <v>39</v>
      </c>
      <c r="P23" s="440" t="s">
        <v>40</v>
      </c>
      <c r="Q23" s="2417"/>
      <c r="R23" s="2424"/>
      <c r="S23" s="2395"/>
      <c r="T23" s="8"/>
    </row>
    <row r="24" spans="1:40" ht="30" customHeight="1">
      <c r="A24" s="314">
        <v>14</v>
      </c>
      <c r="B24" s="315"/>
      <c r="C24" s="316" t="s">
        <v>108</v>
      </c>
      <c r="D24" s="317"/>
      <c r="E24" s="1033">
        <v>89</v>
      </c>
      <c r="F24" s="1034">
        <v>12</v>
      </c>
      <c r="G24" s="1035"/>
      <c r="H24" s="1035"/>
      <c r="I24" s="1035">
        <v>89</v>
      </c>
      <c r="J24" s="1036">
        <v>12</v>
      </c>
      <c r="K24" s="1034">
        <v>483</v>
      </c>
      <c r="L24" s="1037">
        <v>27</v>
      </c>
      <c r="M24" s="1033"/>
      <c r="N24" s="1036"/>
      <c r="O24" s="1034">
        <v>17</v>
      </c>
      <c r="P24" s="1035">
        <v>14</v>
      </c>
      <c r="Q24" s="1035">
        <v>1</v>
      </c>
      <c r="R24" s="1035">
        <v>14</v>
      </c>
      <c r="S24" s="1038">
        <v>3</v>
      </c>
      <c r="T24" s="7">
        <f>SUM(E24:E37)</f>
        <v>7647</v>
      </c>
      <c r="U24" s="7">
        <f aca="true" t="shared" si="4" ref="U24:AN24">SUM(F24:F37)</f>
        <v>636</v>
      </c>
      <c r="V24" s="7">
        <f t="shared" si="4"/>
        <v>347</v>
      </c>
      <c r="W24" s="7">
        <f t="shared" si="4"/>
        <v>26</v>
      </c>
      <c r="X24" s="7">
        <f t="shared" si="4"/>
        <v>7994</v>
      </c>
      <c r="Y24" s="7">
        <f t="shared" si="4"/>
        <v>662</v>
      </c>
      <c r="Z24" s="7">
        <f t="shared" si="4"/>
        <v>8956</v>
      </c>
      <c r="AA24" s="7">
        <f t="shared" si="4"/>
        <v>467</v>
      </c>
      <c r="AB24" s="7">
        <f t="shared" si="4"/>
        <v>2109</v>
      </c>
      <c r="AC24" s="7">
        <f t="shared" si="4"/>
        <v>125</v>
      </c>
      <c r="AD24" s="7">
        <f t="shared" si="4"/>
        <v>1028</v>
      </c>
      <c r="AE24" s="7">
        <f t="shared" si="4"/>
        <v>569</v>
      </c>
      <c r="AF24" s="7">
        <f t="shared" si="4"/>
        <v>25</v>
      </c>
      <c r="AG24" s="7">
        <f t="shared" si="4"/>
        <v>613</v>
      </c>
      <c r="AH24" s="7">
        <f t="shared" si="4"/>
        <v>135</v>
      </c>
      <c r="AI24" s="7">
        <f t="shared" si="4"/>
        <v>7647</v>
      </c>
      <c r="AJ24" s="7">
        <f t="shared" si="4"/>
        <v>636</v>
      </c>
      <c r="AK24" s="7">
        <f t="shared" si="4"/>
        <v>347</v>
      </c>
      <c r="AL24" s="7">
        <f t="shared" si="4"/>
        <v>26</v>
      </c>
      <c r="AM24" s="7">
        <f t="shared" si="4"/>
        <v>7994</v>
      </c>
      <c r="AN24" s="7">
        <f t="shared" si="4"/>
        <v>662</v>
      </c>
    </row>
    <row r="25" spans="1:20" ht="30" customHeight="1">
      <c r="A25" s="334">
        <v>15</v>
      </c>
      <c r="B25" s="335"/>
      <c r="C25" s="330" t="s">
        <v>132</v>
      </c>
      <c r="D25" s="331"/>
      <c r="E25" s="1021">
        <v>789</v>
      </c>
      <c r="F25" s="1022">
        <v>89</v>
      </c>
      <c r="G25" s="1023">
        <v>2</v>
      </c>
      <c r="H25" s="1023">
        <v>2</v>
      </c>
      <c r="I25" s="1023">
        <v>791</v>
      </c>
      <c r="J25" s="1024">
        <v>91</v>
      </c>
      <c r="K25" s="1022">
        <v>1001</v>
      </c>
      <c r="L25" s="1025">
        <v>50</v>
      </c>
      <c r="M25" s="1021"/>
      <c r="N25" s="1024"/>
      <c r="O25" s="1022">
        <v>129</v>
      </c>
      <c r="P25" s="1023">
        <v>76</v>
      </c>
      <c r="Q25" s="1023">
        <v>1</v>
      </c>
      <c r="R25" s="1023">
        <v>76</v>
      </c>
      <c r="S25" s="1026">
        <v>15</v>
      </c>
      <c r="T25" s="7"/>
    </row>
    <row r="26" spans="1:20" ht="30" customHeight="1">
      <c r="A26" s="332">
        <v>16</v>
      </c>
      <c r="B26" s="333"/>
      <c r="C26" s="323" t="s">
        <v>154</v>
      </c>
      <c r="D26" s="324"/>
      <c r="E26" s="1009">
        <v>125</v>
      </c>
      <c r="F26" s="1010">
        <v>18</v>
      </c>
      <c r="G26" s="1011">
        <v>10</v>
      </c>
      <c r="H26" s="1011">
        <v>1</v>
      </c>
      <c r="I26" s="1011">
        <v>135</v>
      </c>
      <c r="J26" s="1012">
        <v>19</v>
      </c>
      <c r="K26" s="1010">
        <v>774</v>
      </c>
      <c r="L26" s="1013">
        <v>62</v>
      </c>
      <c r="M26" s="1009"/>
      <c r="N26" s="1012"/>
      <c r="O26" s="1010">
        <v>40</v>
      </c>
      <c r="P26" s="1011">
        <v>26</v>
      </c>
      <c r="Q26" s="1011">
        <v>1</v>
      </c>
      <c r="R26" s="1011">
        <v>31</v>
      </c>
      <c r="S26" s="1014">
        <v>8</v>
      </c>
      <c r="T26" s="7"/>
    </row>
    <row r="27" spans="1:20" ht="30" customHeight="1">
      <c r="A27" s="318">
        <v>17</v>
      </c>
      <c r="B27" s="319"/>
      <c r="C27" s="309" t="s">
        <v>131</v>
      </c>
      <c r="D27" s="310"/>
      <c r="E27" s="1015">
        <v>638</v>
      </c>
      <c r="F27" s="1016">
        <v>45</v>
      </c>
      <c r="G27" s="1017">
        <v>30</v>
      </c>
      <c r="H27" s="1017">
        <v>2</v>
      </c>
      <c r="I27" s="1017">
        <v>668</v>
      </c>
      <c r="J27" s="1018">
        <v>47</v>
      </c>
      <c r="K27" s="1016">
        <v>996</v>
      </c>
      <c r="L27" s="1019">
        <v>48</v>
      </c>
      <c r="M27" s="1015"/>
      <c r="N27" s="1018"/>
      <c r="O27" s="1016">
        <v>94</v>
      </c>
      <c r="P27" s="1017">
        <v>45</v>
      </c>
      <c r="Q27" s="1017">
        <v>1</v>
      </c>
      <c r="R27" s="1017">
        <v>13</v>
      </c>
      <c r="S27" s="1020">
        <v>7</v>
      </c>
      <c r="T27" s="7"/>
    </row>
    <row r="28" spans="1:20" ht="30" customHeight="1">
      <c r="A28" s="318">
        <v>18</v>
      </c>
      <c r="B28" s="319"/>
      <c r="C28" s="309" t="s">
        <v>109</v>
      </c>
      <c r="D28" s="310"/>
      <c r="E28" s="1015">
        <v>82</v>
      </c>
      <c r="F28" s="1016">
        <v>10</v>
      </c>
      <c r="G28" s="1017">
        <v>15</v>
      </c>
      <c r="H28" s="1017">
        <v>2</v>
      </c>
      <c r="I28" s="1017">
        <v>97</v>
      </c>
      <c r="J28" s="1018">
        <v>12</v>
      </c>
      <c r="K28" s="1016"/>
      <c r="L28" s="1019"/>
      <c r="M28" s="1015">
        <v>4</v>
      </c>
      <c r="N28" s="1018">
        <v>1</v>
      </c>
      <c r="O28" s="1016">
        <v>58</v>
      </c>
      <c r="P28" s="1017">
        <v>22</v>
      </c>
      <c r="Q28" s="1017">
        <v>1</v>
      </c>
      <c r="R28" s="1017">
        <v>27</v>
      </c>
      <c r="S28" s="1020">
        <v>5</v>
      </c>
      <c r="T28" s="7"/>
    </row>
    <row r="29" spans="1:20" ht="30" customHeight="1">
      <c r="A29" s="318">
        <v>19</v>
      </c>
      <c r="B29" s="319"/>
      <c r="C29" s="309" t="s">
        <v>9</v>
      </c>
      <c r="D29" s="310"/>
      <c r="E29" s="1015">
        <v>245</v>
      </c>
      <c r="F29" s="1016">
        <v>20</v>
      </c>
      <c r="G29" s="1017"/>
      <c r="H29" s="1017"/>
      <c r="I29" s="1017">
        <v>245</v>
      </c>
      <c r="J29" s="1018">
        <v>20</v>
      </c>
      <c r="K29" s="1016">
        <v>922</v>
      </c>
      <c r="L29" s="1019">
        <v>47</v>
      </c>
      <c r="M29" s="1015">
        <v>98</v>
      </c>
      <c r="N29" s="1018">
        <v>4</v>
      </c>
      <c r="O29" s="1016">
        <v>51</v>
      </c>
      <c r="P29" s="1017">
        <v>9</v>
      </c>
      <c r="Q29" s="1017">
        <v>1</v>
      </c>
      <c r="R29" s="1017">
        <v>19</v>
      </c>
      <c r="S29" s="1020">
        <v>7</v>
      </c>
      <c r="T29" s="7"/>
    </row>
    <row r="30" spans="1:20" ht="30" customHeight="1">
      <c r="A30" s="334">
        <v>20</v>
      </c>
      <c r="B30" s="335"/>
      <c r="C30" s="330" t="s">
        <v>24</v>
      </c>
      <c r="D30" s="331"/>
      <c r="E30" s="1021">
        <v>160</v>
      </c>
      <c r="F30" s="1022">
        <v>15</v>
      </c>
      <c r="G30" s="1023">
        <v>174</v>
      </c>
      <c r="H30" s="1023">
        <v>12</v>
      </c>
      <c r="I30" s="1023">
        <v>334</v>
      </c>
      <c r="J30" s="1024">
        <v>27</v>
      </c>
      <c r="K30" s="1022">
        <v>402</v>
      </c>
      <c r="L30" s="1025">
        <v>29</v>
      </c>
      <c r="M30" s="1021"/>
      <c r="N30" s="1024"/>
      <c r="O30" s="1022">
        <v>29</v>
      </c>
      <c r="P30" s="1023">
        <v>29</v>
      </c>
      <c r="Q30" s="1023">
        <v>2</v>
      </c>
      <c r="R30" s="1023">
        <v>32</v>
      </c>
      <c r="S30" s="1026">
        <v>7</v>
      </c>
      <c r="T30" s="7"/>
    </row>
    <row r="31" spans="1:20" ht="30" customHeight="1">
      <c r="A31" s="332">
        <v>21</v>
      </c>
      <c r="B31" s="333"/>
      <c r="C31" s="323" t="s">
        <v>110</v>
      </c>
      <c r="D31" s="324"/>
      <c r="E31" s="1009">
        <v>66</v>
      </c>
      <c r="F31" s="1010">
        <v>7</v>
      </c>
      <c r="G31" s="1011">
        <v>7</v>
      </c>
      <c r="H31" s="1011">
        <v>1</v>
      </c>
      <c r="I31" s="1011">
        <v>73</v>
      </c>
      <c r="J31" s="1012">
        <v>8</v>
      </c>
      <c r="K31" s="1010"/>
      <c r="L31" s="1013"/>
      <c r="M31" s="1009">
        <v>171</v>
      </c>
      <c r="N31" s="1012">
        <v>10</v>
      </c>
      <c r="O31" s="1010">
        <v>42</v>
      </c>
      <c r="P31" s="1011">
        <v>17</v>
      </c>
      <c r="Q31" s="1011">
        <v>1</v>
      </c>
      <c r="R31" s="1011">
        <v>36</v>
      </c>
      <c r="S31" s="1014">
        <v>8</v>
      </c>
      <c r="T31" s="7"/>
    </row>
    <row r="32" spans="1:20" ht="30" customHeight="1">
      <c r="A32" s="318">
        <v>22</v>
      </c>
      <c r="B32" s="319"/>
      <c r="C32" s="309" t="s">
        <v>111</v>
      </c>
      <c r="D32" s="310"/>
      <c r="E32" s="1015">
        <v>1202</v>
      </c>
      <c r="F32" s="1016">
        <v>80</v>
      </c>
      <c r="G32" s="1017"/>
      <c r="H32" s="1017"/>
      <c r="I32" s="1017">
        <v>1202</v>
      </c>
      <c r="J32" s="1018">
        <v>80</v>
      </c>
      <c r="K32" s="1016">
        <v>1167</v>
      </c>
      <c r="L32" s="1019">
        <v>38</v>
      </c>
      <c r="M32" s="1015">
        <v>228</v>
      </c>
      <c r="N32" s="1018">
        <v>8</v>
      </c>
      <c r="O32" s="1016">
        <v>38</v>
      </c>
      <c r="P32" s="1017">
        <v>20</v>
      </c>
      <c r="Q32" s="1017"/>
      <c r="R32" s="1017">
        <v>38</v>
      </c>
      <c r="S32" s="1020">
        <v>8</v>
      </c>
      <c r="T32" s="7"/>
    </row>
    <row r="33" spans="1:20" ht="30" customHeight="1">
      <c r="A33" s="318">
        <v>23</v>
      </c>
      <c r="B33" s="319"/>
      <c r="C33" s="309" t="s">
        <v>112</v>
      </c>
      <c r="D33" s="310"/>
      <c r="E33" s="1015">
        <v>652</v>
      </c>
      <c r="F33" s="1016">
        <v>46</v>
      </c>
      <c r="G33" s="1017">
        <v>77</v>
      </c>
      <c r="H33" s="1017">
        <v>4</v>
      </c>
      <c r="I33" s="1017">
        <v>729</v>
      </c>
      <c r="J33" s="1018">
        <v>50</v>
      </c>
      <c r="K33" s="1016">
        <v>2016</v>
      </c>
      <c r="L33" s="1019">
        <v>101</v>
      </c>
      <c r="M33" s="1015">
        <v>26</v>
      </c>
      <c r="N33" s="1018">
        <v>2</v>
      </c>
      <c r="O33" s="1016">
        <v>61</v>
      </c>
      <c r="P33" s="1017">
        <v>37</v>
      </c>
      <c r="Q33" s="1017">
        <v>2</v>
      </c>
      <c r="R33" s="1017">
        <v>24</v>
      </c>
      <c r="S33" s="1020">
        <v>19</v>
      </c>
      <c r="T33" s="7"/>
    </row>
    <row r="34" spans="1:20" ht="30" customHeight="1">
      <c r="A34" s="318">
        <v>24</v>
      </c>
      <c r="B34" s="319"/>
      <c r="C34" s="309" t="s">
        <v>113</v>
      </c>
      <c r="D34" s="310"/>
      <c r="E34" s="1015">
        <v>220</v>
      </c>
      <c r="F34" s="1016">
        <v>18</v>
      </c>
      <c r="G34" s="1017">
        <v>32</v>
      </c>
      <c r="H34" s="1017">
        <v>2</v>
      </c>
      <c r="I34" s="1017">
        <v>252</v>
      </c>
      <c r="J34" s="1018">
        <v>20</v>
      </c>
      <c r="K34" s="1016">
        <v>219</v>
      </c>
      <c r="L34" s="1019">
        <v>14</v>
      </c>
      <c r="M34" s="1015"/>
      <c r="N34" s="1018"/>
      <c r="O34" s="1016">
        <v>10</v>
      </c>
      <c r="P34" s="1017">
        <v>6</v>
      </c>
      <c r="Q34" s="1017">
        <v>2</v>
      </c>
      <c r="R34" s="1017">
        <v>7</v>
      </c>
      <c r="S34" s="1020">
        <v>4</v>
      </c>
      <c r="T34" s="7"/>
    </row>
    <row r="35" spans="1:20" ht="30" customHeight="1">
      <c r="A35" s="334">
        <v>25</v>
      </c>
      <c r="B35" s="335"/>
      <c r="C35" s="330" t="s">
        <v>338</v>
      </c>
      <c r="D35" s="331"/>
      <c r="E35" s="1021">
        <v>1808</v>
      </c>
      <c r="F35" s="1022">
        <v>103</v>
      </c>
      <c r="G35" s="1023"/>
      <c r="H35" s="1023"/>
      <c r="I35" s="1023">
        <v>1808</v>
      </c>
      <c r="J35" s="1024">
        <v>103</v>
      </c>
      <c r="K35" s="1022">
        <v>298</v>
      </c>
      <c r="L35" s="1025">
        <v>17</v>
      </c>
      <c r="M35" s="1021">
        <v>774</v>
      </c>
      <c r="N35" s="1024">
        <v>33</v>
      </c>
      <c r="O35" s="1022">
        <v>265</v>
      </c>
      <c r="P35" s="1023">
        <v>159</v>
      </c>
      <c r="Q35" s="1023">
        <v>4</v>
      </c>
      <c r="R35" s="1023">
        <v>155</v>
      </c>
      <c r="S35" s="1026">
        <v>11</v>
      </c>
      <c r="T35" s="7"/>
    </row>
    <row r="36" spans="1:20" ht="30" customHeight="1">
      <c r="A36" s="332">
        <v>26</v>
      </c>
      <c r="B36" s="333"/>
      <c r="C36" s="323" t="s">
        <v>339</v>
      </c>
      <c r="D36" s="324"/>
      <c r="E36" s="1009">
        <v>1331</v>
      </c>
      <c r="F36" s="1010">
        <v>153</v>
      </c>
      <c r="G36" s="1011"/>
      <c r="H36" s="1011"/>
      <c r="I36" s="1011">
        <v>1331</v>
      </c>
      <c r="J36" s="1012">
        <v>153</v>
      </c>
      <c r="K36" s="1010">
        <v>547</v>
      </c>
      <c r="L36" s="1013">
        <v>28</v>
      </c>
      <c r="M36" s="1009">
        <v>808</v>
      </c>
      <c r="N36" s="1012">
        <v>67</v>
      </c>
      <c r="O36" s="1010">
        <v>122</v>
      </c>
      <c r="P36" s="1011">
        <v>61</v>
      </c>
      <c r="Q36" s="1011">
        <v>6</v>
      </c>
      <c r="R36" s="1011">
        <v>78</v>
      </c>
      <c r="S36" s="1014">
        <v>24</v>
      </c>
      <c r="T36" s="7"/>
    </row>
    <row r="37" spans="1:20" ht="30" customHeight="1" thickBot="1">
      <c r="A37" s="320">
        <v>27</v>
      </c>
      <c r="B37" s="321"/>
      <c r="C37" s="312" t="s">
        <v>420</v>
      </c>
      <c r="D37" s="313"/>
      <c r="E37" s="1027">
        <v>240</v>
      </c>
      <c r="F37" s="1028">
        <v>20</v>
      </c>
      <c r="G37" s="1029"/>
      <c r="H37" s="1029"/>
      <c r="I37" s="1029">
        <v>240</v>
      </c>
      <c r="J37" s="1030">
        <v>20</v>
      </c>
      <c r="K37" s="1028">
        <v>131</v>
      </c>
      <c r="L37" s="1031">
        <v>6</v>
      </c>
      <c r="M37" s="1027"/>
      <c r="N37" s="1030"/>
      <c r="O37" s="1028">
        <v>72</v>
      </c>
      <c r="P37" s="1029">
        <v>48</v>
      </c>
      <c r="Q37" s="1029">
        <v>2</v>
      </c>
      <c r="R37" s="1029">
        <v>63</v>
      </c>
      <c r="S37" s="1032">
        <v>9</v>
      </c>
      <c r="T37" s="7"/>
    </row>
    <row r="38" spans="1:19" ht="21.75" customHeight="1">
      <c r="A38" s="7"/>
      <c r="B38" s="7"/>
      <c r="C38" s="66"/>
      <c r="D38" s="7"/>
      <c r="E38" s="7"/>
      <c r="F38" s="7"/>
      <c r="G38" s="7"/>
      <c r="H38" s="7"/>
      <c r="I38" s="7"/>
      <c r="J38" s="67"/>
      <c r="K38" s="7"/>
      <c r="L38" s="7"/>
      <c r="M38" s="7"/>
      <c r="N38" s="7"/>
      <c r="O38" s="7"/>
      <c r="P38" s="7"/>
      <c r="Q38" s="7"/>
      <c r="R38" s="7"/>
      <c r="S38" s="7"/>
    </row>
  </sheetData>
  <sheetProtection/>
  <mergeCells count="28">
    <mergeCell ref="S4:S5"/>
    <mergeCell ref="Q22:Q23"/>
    <mergeCell ref="A1:S1"/>
    <mergeCell ref="G4:H4"/>
    <mergeCell ref="Q4:Q5"/>
    <mergeCell ref="O4:P4"/>
    <mergeCell ref="R22:R23"/>
    <mergeCell ref="A3:D5"/>
    <mergeCell ref="E4:F4"/>
    <mergeCell ref="P2:S2"/>
    <mergeCell ref="K21:L22"/>
    <mergeCell ref="O22:P22"/>
    <mergeCell ref="S22:S23"/>
    <mergeCell ref="A6:D6"/>
    <mergeCell ref="E21:J21"/>
    <mergeCell ref="A21:D23"/>
    <mergeCell ref="E22:F22"/>
    <mergeCell ref="M21:N22"/>
    <mergeCell ref="R4:R5"/>
    <mergeCell ref="O3:S3"/>
    <mergeCell ref="G22:H22"/>
    <mergeCell ref="I4:J4"/>
    <mergeCell ref="I22:J22"/>
    <mergeCell ref="E3:J3"/>
    <mergeCell ref="O21:S21"/>
    <mergeCell ref="P20:S20"/>
    <mergeCell ref="M3:N4"/>
    <mergeCell ref="K3:L4"/>
  </mergeCells>
  <printOptions horizontalCentered="1"/>
  <pageMargins left="0.984251968503937" right="0.7874015748031497" top="0.984251968503937" bottom="0.7874015748031497" header="0.5118110236220472" footer="0.3937007874015748"/>
  <pageSetup firstPageNumber="87" useFirstPageNumber="1" fitToHeight="0" horizontalDpi="600" verticalDpi="600" orientation="landscape" paperSize="9" scale="91" r:id="rId2"/>
  <headerFooter differentOddEven="1" differentFirst="1" alignWithMargins="0">
    <oddFooter>&amp;C&amp;"ＭＳ ゴシック,標準"&amp;14 &amp;15&amp;P</oddFooter>
    <evenFooter>&amp;C&amp;"ＭＳ ゴシック,標準"&amp;14 &amp;15&amp;P</evenFooter>
    <firstFooter>&amp;C&amp;"ＭＳ ゴシック,標準"&amp;13 &amp;15&amp;P</firstFooter>
  </headerFooter>
  <rowBreaks count="1" manualBreakCount="1">
    <brk id="19" max="16"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AB75"/>
  <sheetViews>
    <sheetView view="pageBreakPreview" zoomScale="90" zoomScaleNormal="130" zoomScaleSheetLayoutView="90" zoomScalePageLayoutView="0" workbookViewId="0" topLeftCell="A22">
      <selection activeCell="AK77" sqref="AK77"/>
    </sheetView>
  </sheetViews>
  <sheetFormatPr defaultColWidth="8.296875" defaultRowHeight="12.75" customHeight="1"/>
  <cols>
    <col min="1" max="1" width="2.5" style="1039" customWidth="1"/>
    <col min="2" max="2" width="0.40625" style="1039" customWidth="1"/>
    <col min="3" max="3" width="10.69921875" style="1039" customWidth="1"/>
    <col min="4" max="4" width="0.40625" style="1039" customWidth="1"/>
    <col min="5" max="5" width="2.796875" style="1039" customWidth="1"/>
    <col min="6" max="7" width="2.796875" style="1194" customWidth="1"/>
    <col min="8" max="16" width="2.796875" style="1039" customWidth="1"/>
    <col min="17" max="17" width="4" style="1039" customWidth="1"/>
    <col min="18" max="19" width="3.69921875" style="1194" customWidth="1"/>
    <col min="20" max="22" width="2.796875" style="1039" customWidth="1"/>
    <col min="23" max="24" width="2.796875" style="1194" customWidth="1"/>
    <col min="25" max="16384" width="8.19921875" style="1039" customWidth="1"/>
  </cols>
  <sheetData>
    <row r="1" spans="1:24" ht="34.5" customHeight="1">
      <c r="A1" s="2426" t="s">
        <v>487</v>
      </c>
      <c r="B1" s="2426"/>
      <c r="C1" s="2426"/>
      <c r="D1" s="2426"/>
      <c r="E1" s="2426"/>
      <c r="F1" s="2426"/>
      <c r="G1" s="2426"/>
      <c r="H1" s="2426"/>
      <c r="I1" s="2426"/>
      <c r="J1" s="2426"/>
      <c r="K1" s="2426"/>
      <c r="L1" s="2426"/>
      <c r="M1" s="2426"/>
      <c r="N1" s="2426"/>
      <c r="O1" s="2426"/>
      <c r="P1" s="2426"/>
      <c r="Q1" s="2426"/>
      <c r="R1" s="2426"/>
      <c r="S1" s="2426"/>
      <c r="T1" s="2426"/>
      <c r="U1" s="2426"/>
      <c r="V1" s="2426"/>
      <c r="W1" s="2426"/>
      <c r="X1" s="2426"/>
    </row>
    <row r="2" spans="1:24" ht="23.25" customHeight="1" thickBot="1">
      <c r="A2" s="2427" t="s">
        <v>488</v>
      </c>
      <c r="B2" s="2427"/>
      <c r="C2" s="2427"/>
      <c r="D2" s="2427"/>
      <c r="E2" s="2427"/>
      <c r="F2" s="2427"/>
      <c r="G2" s="2427"/>
      <c r="H2" s="2427"/>
      <c r="I2" s="2427"/>
      <c r="J2" s="2427"/>
      <c r="K2" s="2427"/>
      <c r="L2" s="2427"/>
      <c r="M2" s="2427"/>
      <c r="N2" s="2427"/>
      <c r="O2" s="2427"/>
      <c r="P2" s="2427"/>
      <c r="Q2" s="2427"/>
      <c r="R2" s="2427"/>
      <c r="S2" s="2427"/>
      <c r="T2" s="2427"/>
      <c r="U2" s="2427"/>
      <c r="V2" s="2427"/>
      <c r="W2" s="2427"/>
      <c r="X2" s="2427"/>
    </row>
    <row r="3" spans="1:24" ht="6" customHeight="1">
      <c r="A3" s="1040"/>
      <c r="B3" s="1041"/>
      <c r="C3" s="1041"/>
      <c r="D3" s="1042"/>
      <c r="E3" s="2428" t="s">
        <v>489</v>
      </c>
      <c r="F3" s="2428"/>
      <c r="G3" s="2428"/>
      <c r="H3" s="2428"/>
      <c r="I3" s="2428"/>
      <c r="J3" s="2428"/>
      <c r="K3" s="2428"/>
      <c r="L3" s="2428"/>
      <c r="M3" s="2428"/>
      <c r="N3" s="2428"/>
      <c r="O3" s="2428"/>
      <c r="P3" s="2428"/>
      <c r="Q3" s="2428"/>
      <c r="R3" s="2428"/>
      <c r="S3" s="2428"/>
      <c r="T3" s="1043"/>
      <c r="U3" s="1043"/>
      <c r="V3" s="1044"/>
      <c r="W3" s="1045"/>
      <c r="X3" s="1046"/>
    </row>
    <row r="4" spans="1:24" ht="16.5" customHeight="1">
      <c r="A4" s="1047"/>
      <c r="B4" s="1048"/>
      <c r="C4" s="1048" t="s">
        <v>490</v>
      </c>
      <c r="D4" s="1049"/>
      <c r="E4" s="2429"/>
      <c r="F4" s="2429"/>
      <c r="G4" s="2429"/>
      <c r="H4" s="2429"/>
      <c r="I4" s="2429"/>
      <c r="J4" s="2429"/>
      <c r="K4" s="2429"/>
      <c r="L4" s="2429"/>
      <c r="M4" s="2429"/>
      <c r="N4" s="2429"/>
      <c r="O4" s="2429"/>
      <c r="P4" s="2429"/>
      <c r="Q4" s="2429"/>
      <c r="R4" s="2429"/>
      <c r="S4" s="2429"/>
      <c r="T4" s="2430" t="s">
        <v>491</v>
      </c>
      <c r="U4" s="2430" t="s">
        <v>492</v>
      </c>
      <c r="V4" s="2431" t="s">
        <v>493</v>
      </c>
      <c r="W4" s="2432" t="s">
        <v>494</v>
      </c>
      <c r="X4" s="1050"/>
    </row>
    <row r="5" spans="1:24" ht="9.75" customHeight="1">
      <c r="A5" s="1051"/>
      <c r="B5" s="1052"/>
      <c r="C5" s="1052"/>
      <c r="D5" s="1049"/>
      <c r="E5" s="2433" t="s">
        <v>495</v>
      </c>
      <c r="F5" s="2433"/>
      <c r="G5" s="2433"/>
      <c r="H5" s="1053"/>
      <c r="I5" s="1053"/>
      <c r="J5" s="1053"/>
      <c r="K5" s="1053"/>
      <c r="L5" s="1053"/>
      <c r="M5" s="1053"/>
      <c r="N5" s="1053"/>
      <c r="O5" s="1053"/>
      <c r="P5" s="1054"/>
      <c r="Q5" s="2453" t="s">
        <v>496</v>
      </c>
      <c r="R5" s="2433"/>
      <c r="S5" s="2454"/>
      <c r="T5" s="2430"/>
      <c r="U5" s="2430"/>
      <c r="V5" s="2431"/>
      <c r="W5" s="2432"/>
      <c r="X5" s="2443" t="s">
        <v>497</v>
      </c>
    </row>
    <row r="6" spans="1:24" ht="9.75" customHeight="1">
      <c r="A6" s="1051"/>
      <c r="B6" s="1052"/>
      <c r="C6" s="1052"/>
      <c r="D6" s="1049"/>
      <c r="E6" s="2434"/>
      <c r="F6" s="2434"/>
      <c r="G6" s="2434"/>
      <c r="H6" s="2435" t="s">
        <v>498</v>
      </c>
      <c r="I6" s="2436"/>
      <c r="J6" s="2436"/>
      <c r="K6" s="1056"/>
      <c r="L6" s="1056"/>
      <c r="M6" s="1056"/>
      <c r="N6" s="1056"/>
      <c r="O6" s="1056"/>
      <c r="P6" s="1057"/>
      <c r="Q6" s="2455"/>
      <c r="R6" s="2434"/>
      <c r="S6" s="2439"/>
      <c r="T6" s="2430"/>
      <c r="U6" s="2430"/>
      <c r="V6" s="2431"/>
      <c r="W6" s="2432"/>
      <c r="X6" s="2444"/>
    </row>
    <row r="7" spans="1:24" ht="9.75" customHeight="1">
      <c r="A7" s="1051"/>
      <c r="B7" s="1052"/>
      <c r="C7" s="1052"/>
      <c r="D7" s="1049"/>
      <c r="E7" s="2434"/>
      <c r="F7" s="2434"/>
      <c r="G7" s="2434"/>
      <c r="H7" s="2437"/>
      <c r="I7" s="2434"/>
      <c r="J7" s="2434"/>
      <c r="K7" s="2435" t="s">
        <v>499</v>
      </c>
      <c r="L7" s="2436"/>
      <c r="M7" s="2436"/>
      <c r="N7" s="1056"/>
      <c r="O7" s="1056"/>
      <c r="P7" s="1057"/>
      <c r="Q7" s="2455"/>
      <c r="R7" s="2434"/>
      <c r="S7" s="2439"/>
      <c r="T7" s="2430"/>
      <c r="U7" s="2430"/>
      <c r="V7" s="2431"/>
      <c r="W7" s="2432"/>
      <c r="X7" s="2444"/>
    </row>
    <row r="8" spans="1:28" ht="9.75" customHeight="1">
      <c r="A8" s="1051"/>
      <c r="B8" s="1052"/>
      <c r="C8" s="1052"/>
      <c r="D8" s="1049"/>
      <c r="E8" s="2434"/>
      <c r="F8" s="2434"/>
      <c r="G8" s="2434"/>
      <c r="H8" s="2437"/>
      <c r="I8" s="2434"/>
      <c r="J8" s="2434"/>
      <c r="K8" s="2437"/>
      <c r="L8" s="2434"/>
      <c r="M8" s="2434"/>
      <c r="N8" s="2435" t="s">
        <v>500</v>
      </c>
      <c r="O8" s="2436"/>
      <c r="P8" s="2438"/>
      <c r="Q8" s="2455"/>
      <c r="R8" s="2434"/>
      <c r="S8" s="2439"/>
      <c r="T8" s="2430"/>
      <c r="U8" s="2430"/>
      <c r="V8" s="2431"/>
      <c r="W8" s="2432"/>
      <c r="X8" s="2444"/>
      <c r="Z8" s="2440"/>
      <c r="AA8" s="2434"/>
      <c r="AB8" s="2434"/>
    </row>
    <row r="9" spans="1:28" ht="9.75" customHeight="1">
      <c r="A9" s="1051"/>
      <c r="B9" s="1052"/>
      <c r="C9" s="1052"/>
      <c r="D9" s="1049"/>
      <c r="E9" s="2434"/>
      <c r="F9" s="2434"/>
      <c r="G9" s="2434"/>
      <c r="H9" s="2437"/>
      <c r="I9" s="2434"/>
      <c r="J9" s="2434"/>
      <c r="K9" s="2437"/>
      <c r="L9" s="2434"/>
      <c r="M9" s="2434"/>
      <c r="N9" s="2437"/>
      <c r="O9" s="2434"/>
      <c r="P9" s="2439"/>
      <c r="Q9" s="2455"/>
      <c r="R9" s="2434"/>
      <c r="S9" s="2439"/>
      <c r="T9" s="2430"/>
      <c r="U9" s="2430"/>
      <c r="V9" s="2431"/>
      <c r="W9" s="2432"/>
      <c r="X9" s="2444"/>
      <c r="Z9" s="2434"/>
      <c r="AA9" s="2434"/>
      <c r="AB9" s="2434"/>
    </row>
    <row r="10" spans="1:28" ht="21" customHeight="1">
      <c r="A10" s="1051"/>
      <c r="B10" s="1052"/>
      <c r="C10" s="1052"/>
      <c r="D10" s="1049"/>
      <c r="E10" s="2434"/>
      <c r="F10" s="2434"/>
      <c r="G10" s="2434"/>
      <c r="H10" s="2437"/>
      <c r="I10" s="2434"/>
      <c r="J10" s="2434"/>
      <c r="K10" s="2437"/>
      <c r="L10" s="2434"/>
      <c r="M10" s="2434"/>
      <c r="N10" s="2437"/>
      <c r="O10" s="2434"/>
      <c r="P10" s="2439"/>
      <c r="Q10" s="2455"/>
      <c r="R10" s="2434"/>
      <c r="S10" s="2439"/>
      <c r="T10" s="2430"/>
      <c r="U10" s="2430"/>
      <c r="V10" s="2431"/>
      <c r="W10" s="2432"/>
      <c r="X10" s="2444"/>
      <c r="Z10" s="2434"/>
      <c r="AA10" s="2434"/>
      <c r="AB10" s="2434"/>
    </row>
    <row r="11" spans="1:24" ht="6" customHeight="1">
      <c r="A11" s="1051"/>
      <c r="B11" s="1052"/>
      <c r="C11" s="1052"/>
      <c r="D11" s="1049"/>
      <c r="E11" s="2464"/>
      <c r="F11" s="1058"/>
      <c r="G11" s="1058"/>
      <c r="H11" s="2445"/>
      <c r="I11" s="1059"/>
      <c r="J11" s="1059"/>
      <c r="K11" s="2445"/>
      <c r="L11" s="1059"/>
      <c r="M11" s="1059"/>
      <c r="N11" s="2445"/>
      <c r="O11" s="1059"/>
      <c r="P11" s="1060"/>
      <c r="Q11" s="2447"/>
      <c r="R11" s="1058"/>
      <c r="S11" s="1061"/>
      <c r="T11" s="2430"/>
      <c r="U11" s="2430"/>
      <c r="V11" s="2431"/>
      <c r="W11" s="2432"/>
      <c r="X11" s="2444"/>
    </row>
    <row r="12" spans="1:24" ht="6" customHeight="1">
      <c r="A12" s="1051"/>
      <c r="B12" s="1052"/>
      <c r="C12" s="1052"/>
      <c r="D12" s="1049"/>
      <c r="E12" s="2464"/>
      <c r="F12" s="1062"/>
      <c r="G12" s="1063"/>
      <c r="H12" s="2445"/>
      <c r="I12" s="1064"/>
      <c r="J12" s="1065"/>
      <c r="K12" s="2445"/>
      <c r="L12" s="1064"/>
      <c r="M12" s="1065"/>
      <c r="N12" s="2445"/>
      <c r="O12" s="1064"/>
      <c r="P12" s="1066"/>
      <c r="Q12" s="2447"/>
      <c r="R12" s="1062"/>
      <c r="S12" s="1067"/>
      <c r="T12" s="2430"/>
      <c r="U12" s="2430"/>
      <c r="V12" s="2431"/>
      <c r="W12" s="2432"/>
      <c r="X12" s="2444"/>
    </row>
    <row r="13" spans="1:24" ht="9" customHeight="1">
      <c r="A13" s="1051"/>
      <c r="B13" s="1052"/>
      <c r="C13" s="1052"/>
      <c r="D13" s="1049"/>
      <c r="E13" s="2464"/>
      <c r="F13" s="2441" t="s">
        <v>501</v>
      </c>
      <c r="G13" s="2462" t="s">
        <v>502</v>
      </c>
      <c r="H13" s="2445"/>
      <c r="I13" s="2456" t="s">
        <v>501</v>
      </c>
      <c r="J13" s="2451" t="s">
        <v>502</v>
      </c>
      <c r="K13" s="2445"/>
      <c r="L13" s="2456" t="s">
        <v>501</v>
      </c>
      <c r="M13" s="2451" t="s">
        <v>502</v>
      </c>
      <c r="N13" s="2445"/>
      <c r="O13" s="2456" t="s">
        <v>501</v>
      </c>
      <c r="P13" s="2449" t="s">
        <v>502</v>
      </c>
      <c r="Q13" s="2447"/>
      <c r="R13" s="2441" t="s">
        <v>503</v>
      </c>
      <c r="S13" s="2442" t="s">
        <v>504</v>
      </c>
      <c r="T13" s="2430"/>
      <c r="U13" s="2430"/>
      <c r="V13" s="2431"/>
      <c r="W13" s="2432"/>
      <c r="X13" s="2444"/>
    </row>
    <row r="14" spans="1:24" ht="9" customHeight="1">
      <c r="A14" s="1051"/>
      <c r="B14" s="1052"/>
      <c r="C14" s="1052"/>
      <c r="D14" s="1049"/>
      <c r="E14" s="2464"/>
      <c r="F14" s="2441"/>
      <c r="G14" s="2463"/>
      <c r="H14" s="2445"/>
      <c r="I14" s="2456"/>
      <c r="J14" s="2452"/>
      <c r="K14" s="2445"/>
      <c r="L14" s="2456"/>
      <c r="M14" s="2452"/>
      <c r="N14" s="2445"/>
      <c r="O14" s="2456"/>
      <c r="P14" s="2450"/>
      <c r="Q14" s="2447"/>
      <c r="R14" s="2441"/>
      <c r="S14" s="2442"/>
      <c r="T14" s="2430"/>
      <c r="U14" s="2430"/>
      <c r="V14" s="2431"/>
      <c r="W14" s="2432"/>
      <c r="X14" s="2444"/>
    </row>
    <row r="15" spans="1:24" ht="9" customHeight="1">
      <c r="A15" s="1051"/>
      <c r="B15" s="1052"/>
      <c r="C15" s="1052"/>
      <c r="D15" s="1049"/>
      <c r="E15" s="2464"/>
      <c r="F15" s="2441"/>
      <c r="G15" s="2463"/>
      <c r="H15" s="2445"/>
      <c r="I15" s="2456"/>
      <c r="J15" s="2452"/>
      <c r="K15" s="2445"/>
      <c r="L15" s="2456"/>
      <c r="M15" s="2452"/>
      <c r="N15" s="2445"/>
      <c r="O15" s="2456"/>
      <c r="P15" s="2450"/>
      <c r="Q15" s="2447"/>
      <c r="R15" s="2441"/>
      <c r="S15" s="2442"/>
      <c r="T15" s="2430"/>
      <c r="U15" s="2430"/>
      <c r="V15" s="2431"/>
      <c r="W15" s="2432"/>
      <c r="X15" s="2444"/>
    </row>
    <row r="16" spans="1:24" ht="25.5" customHeight="1">
      <c r="A16" s="2457" t="s">
        <v>505</v>
      </c>
      <c r="B16" s="2458"/>
      <c r="C16" s="2458"/>
      <c r="D16" s="1049"/>
      <c r="E16" s="2464"/>
      <c r="F16" s="2441"/>
      <c r="G16" s="2463"/>
      <c r="H16" s="2445"/>
      <c r="I16" s="2456"/>
      <c r="J16" s="2452"/>
      <c r="K16" s="2445"/>
      <c r="L16" s="2456"/>
      <c r="M16" s="2452"/>
      <c r="N16" s="2445"/>
      <c r="O16" s="2456"/>
      <c r="P16" s="2450"/>
      <c r="Q16" s="2447"/>
      <c r="R16" s="2441"/>
      <c r="S16" s="2442"/>
      <c r="T16" s="2430"/>
      <c r="U16" s="2430"/>
      <c r="V16" s="2431"/>
      <c r="W16" s="2432"/>
      <c r="X16" s="2444"/>
    </row>
    <row r="17" spans="1:24" ht="6" customHeight="1" thickBot="1">
      <c r="A17" s="1068"/>
      <c r="B17" s="1069"/>
      <c r="C17" s="1069"/>
      <c r="D17" s="1070"/>
      <c r="E17" s="2465"/>
      <c r="F17" s="1071"/>
      <c r="G17" s="1072"/>
      <c r="H17" s="2446"/>
      <c r="I17" s="1073"/>
      <c r="J17" s="1074"/>
      <c r="K17" s="2446"/>
      <c r="L17" s="1073"/>
      <c r="M17" s="1074"/>
      <c r="N17" s="2446"/>
      <c r="O17" s="1073"/>
      <c r="P17" s="1075"/>
      <c r="Q17" s="2448"/>
      <c r="R17" s="1071"/>
      <c r="S17" s="1076"/>
      <c r="T17" s="1077"/>
      <c r="U17" s="1077"/>
      <c r="V17" s="1078"/>
      <c r="W17" s="1079"/>
      <c r="X17" s="1080"/>
    </row>
    <row r="18" spans="1:24" ht="22.5" customHeight="1" thickBot="1">
      <c r="A18" s="2459" t="s">
        <v>506</v>
      </c>
      <c r="B18" s="2460"/>
      <c r="C18" s="2460"/>
      <c r="D18" s="2461"/>
      <c r="E18" s="1081">
        <f>SUM(E19:E45)</f>
        <v>62</v>
      </c>
      <c r="F18" s="1082">
        <f aca="true" t="shared" si="0" ref="F18:X18">SUM(F19:F45)</f>
        <v>55</v>
      </c>
      <c r="G18" s="1083">
        <f t="shared" si="0"/>
        <v>7</v>
      </c>
      <c r="H18" s="1084">
        <f t="shared" si="0"/>
        <v>46</v>
      </c>
      <c r="I18" s="1085">
        <f t="shared" si="0"/>
        <v>46</v>
      </c>
      <c r="J18" s="1086">
        <f t="shared" si="0"/>
        <v>0</v>
      </c>
      <c r="K18" s="1081">
        <f t="shared" si="0"/>
        <v>15</v>
      </c>
      <c r="L18" s="1082">
        <f t="shared" si="0"/>
        <v>15</v>
      </c>
      <c r="M18" s="1083">
        <f t="shared" si="0"/>
        <v>0</v>
      </c>
      <c r="N18" s="1087">
        <f t="shared" si="0"/>
        <v>2</v>
      </c>
      <c r="O18" s="1085">
        <f t="shared" si="0"/>
        <v>2</v>
      </c>
      <c r="P18" s="1088">
        <f t="shared" si="0"/>
        <v>0</v>
      </c>
      <c r="Q18" s="1089">
        <f t="shared" si="0"/>
        <v>957</v>
      </c>
      <c r="R18" s="1085">
        <f t="shared" si="0"/>
        <v>839</v>
      </c>
      <c r="S18" s="1085">
        <f t="shared" si="0"/>
        <v>118</v>
      </c>
      <c r="T18" s="1089">
        <f t="shared" si="0"/>
        <v>10</v>
      </c>
      <c r="U18" s="1089">
        <f t="shared" si="0"/>
        <v>2</v>
      </c>
      <c r="V18" s="1089">
        <f t="shared" si="0"/>
        <v>59</v>
      </c>
      <c r="W18" s="1090">
        <f t="shared" si="0"/>
        <v>26</v>
      </c>
      <c r="X18" s="1091">
        <f t="shared" si="0"/>
        <v>11</v>
      </c>
    </row>
    <row r="19" spans="1:25" s="1108" customFormat="1" ht="19.5" customHeight="1">
      <c r="A19" s="1092">
        <v>1</v>
      </c>
      <c r="B19" s="1093"/>
      <c r="C19" s="1094" t="s">
        <v>507</v>
      </c>
      <c r="D19" s="1095"/>
      <c r="E19" s="1096">
        <v>10</v>
      </c>
      <c r="F19" s="1097">
        <v>10</v>
      </c>
      <c r="G19" s="1098"/>
      <c r="H19" s="1099">
        <v>9</v>
      </c>
      <c r="I19" s="1097">
        <v>9</v>
      </c>
      <c r="J19" s="1098"/>
      <c r="K19" s="1096">
        <v>2</v>
      </c>
      <c r="L19" s="1097">
        <v>2</v>
      </c>
      <c r="M19" s="1098"/>
      <c r="N19" s="1099">
        <v>1</v>
      </c>
      <c r="O19" s="1100">
        <v>1</v>
      </c>
      <c r="P19" s="1101"/>
      <c r="Q19" s="1102">
        <v>190</v>
      </c>
      <c r="R19" s="1100">
        <v>190</v>
      </c>
      <c r="S19" s="1101"/>
      <c r="T19" s="1103">
        <v>1</v>
      </c>
      <c r="U19" s="1104"/>
      <c r="V19" s="1103">
        <v>11</v>
      </c>
      <c r="W19" s="1105">
        <v>7</v>
      </c>
      <c r="X19" s="1106">
        <v>5</v>
      </c>
      <c r="Y19" s="1107"/>
    </row>
    <row r="20" spans="1:25" s="1108" customFormat="1" ht="19.5" customHeight="1">
      <c r="A20" s="1109">
        <v>2</v>
      </c>
      <c r="B20" s="1110"/>
      <c r="C20" s="1111" t="s">
        <v>508</v>
      </c>
      <c r="D20" s="1112"/>
      <c r="E20" s="1113">
        <v>2</v>
      </c>
      <c r="F20" s="1114">
        <v>2</v>
      </c>
      <c r="G20" s="1115"/>
      <c r="H20" s="1116">
        <v>2</v>
      </c>
      <c r="I20" s="1114">
        <v>2</v>
      </c>
      <c r="J20" s="1115"/>
      <c r="K20" s="1113">
        <v>1</v>
      </c>
      <c r="L20" s="1114">
        <v>1</v>
      </c>
      <c r="M20" s="1115"/>
      <c r="N20" s="1116"/>
      <c r="O20" s="1117"/>
      <c r="P20" s="1118"/>
      <c r="Q20" s="1119">
        <v>26</v>
      </c>
      <c r="R20" s="1117">
        <v>26</v>
      </c>
      <c r="S20" s="1118"/>
      <c r="T20" s="1120"/>
      <c r="U20" s="1121"/>
      <c r="V20" s="1122">
        <v>2</v>
      </c>
      <c r="W20" s="1123">
        <v>1</v>
      </c>
      <c r="X20" s="1124"/>
      <c r="Y20" s="1107"/>
    </row>
    <row r="21" spans="1:26" s="1108" customFormat="1" ht="19.5" customHeight="1">
      <c r="A21" s="1109">
        <v>3</v>
      </c>
      <c r="B21" s="1125"/>
      <c r="C21" s="1111" t="s">
        <v>122</v>
      </c>
      <c r="D21" s="1126"/>
      <c r="E21" s="1113">
        <v>5</v>
      </c>
      <c r="F21" s="1127">
        <v>5</v>
      </c>
      <c r="G21" s="1128"/>
      <c r="H21" s="1129">
        <v>3</v>
      </c>
      <c r="I21" s="1127">
        <v>3</v>
      </c>
      <c r="J21" s="1128"/>
      <c r="K21" s="1130">
        <v>2</v>
      </c>
      <c r="L21" s="1127">
        <v>2</v>
      </c>
      <c r="M21" s="1128"/>
      <c r="N21" s="1129">
        <v>1</v>
      </c>
      <c r="O21" s="1131">
        <v>1</v>
      </c>
      <c r="P21" s="1132"/>
      <c r="Q21" s="1119">
        <v>76</v>
      </c>
      <c r="R21" s="1131">
        <v>76</v>
      </c>
      <c r="S21" s="1132"/>
      <c r="T21" s="1120">
        <v>1</v>
      </c>
      <c r="U21" s="1121"/>
      <c r="V21" s="1120">
        <v>3</v>
      </c>
      <c r="W21" s="1123">
        <v>1</v>
      </c>
      <c r="X21" s="1124">
        <v>3</v>
      </c>
      <c r="Y21" s="1133"/>
      <c r="Z21" s="1108" t="s">
        <v>509</v>
      </c>
    </row>
    <row r="22" spans="1:25" s="1108" customFormat="1" ht="19.5" customHeight="1">
      <c r="A22" s="1109">
        <v>4</v>
      </c>
      <c r="B22" s="1125"/>
      <c r="C22" s="1111" t="s">
        <v>99</v>
      </c>
      <c r="D22" s="1126"/>
      <c r="E22" s="1113">
        <v>1</v>
      </c>
      <c r="F22" s="1127"/>
      <c r="G22" s="1128">
        <v>1</v>
      </c>
      <c r="H22" s="1129"/>
      <c r="I22" s="1127"/>
      <c r="J22" s="1128"/>
      <c r="K22" s="1130"/>
      <c r="L22" s="1127"/>
      <c r="M22" s="1128"/>
      <c r="N22" s="1129"/>
      <c r="O22" s="1131"/>
      <c r="P22" s="1132"/>
      <c r="Q22" s="1119">
        <v>13</v>
      </c>
      <c r="R22" s="1131"/>
      <c r="S22" s="1132">
        <v>13</v>
      </c>
      <c r="T22" s="1120"/>
      <c r="U22" s="1121"/>
      <c r="V22" s="1120">
        <v>1</v>
      </c>
      <c r="W22" s="1123"/>
      <c r="X22" s="1124"/>
      <c r="Y22" s="1133"/>
    </row>
    <row r="23" spans="1:25" s="1108" customFormat="1" ht="19.5" customHeight="1">
      <c r="A23" s="1134">
        <v>5</v>
      </c>
      <c r="B23" s="1135"/>
      <c r="C23" s="1136" t="s">
        <v>100</v>
      </c>
      <c r="D23" s="1137"/>
      <c r="E23" s="1138">
        <v>2</v>
      </c>
      <c r="F23" s="1139">
        <v>2</v>
      </c>
      <c r="G23" s="1140"/>
      <c r="H23" s="1141">
        <v>2</v>
      </c>
      <c r="I23" s="1139">
        <v>2</v>
      </c>
      <c r="J23" s="1140"/>
      <c r="K23" s="1142">
        <v>1</v>
      </c>
      <c r="L23" s="1139">
        <v>1</v>
      </c>
      <c r="M23" s="1140"/>
      <c r="N23" s="1141"/>
      <c r="O23" s="1143"/>
      <c r="P23" s="1144"/>
      <c r="Q23" s="1145">
        <v>30</v>
      </c>
      <c r="R23" s="1143">
        <v>30</v>
      </c>
      <c r="S23" s="1144"/>
      <c r="T23" s="1146"/>
      <c r="U23" s="1147"/>
      <c r="V23" s="1146">
        <v>2</v>
      </c>
      <c r="W23" s="1148">
        <v>1</v>
      </c>
      <c r="X23" s="1149"/>
      <c r="Y23" s="1133"/>
    </row>
    <row r="24" spans="1:25" s="1108" customFormat="1" ht="19.5" customHeight="1">
      <c r="A24" s="1150">
        <v>6</v>
      </c>
      <c r="B24" s="1151"/>
      <c r="C24" s="1152" t="s">
        <v>101</v>
      </c>
      <c r="D24" s="1153"/>
      <c r="E24" s="1154">
        <v>1</v>
      </c>
      <c r="F24" s="1155"/>
      <c r="G24" s="1156">
        <v>1</v>
      </c>
      <c r="H24" s="1157"/>
      <c r="I24" s="1155"/>
      <c r="J24" s="1156"/>
      <c r="K24" s="1158"/>
      <c r="L24" s="1155"/>
      <c r="M24" s="1156"/>
      <c r="N24" s="1157"/>
      <c r="O24" s="1159"/>
      <c r="P24" s="1160"/>
      <c r="Q24" s="1161">
        <v>15</v>
      </c>
      <c r="R24" s="1159">
        <v>2</v>
      </c>
      <c r="S24" s="1160">
        <v>13</v>
      </c>
      <c r="T24" s="1162"/>
      <c r="U24" s="1163"/>
      <c r="V24" s="1162">
        <v>1</v>
      </c>
      <c r="W24" s="1164"/>
      <c r="X24" s="1165"/>
      <c r="Y24" s="1133"/>
    </row>
    <row r="25" spans="1:25" s="1108" customFormat="1" ht="19.5" customHeight="1">
      <c r="A25" s="1109">
        <v>7</v>
      </c>
      <c r="B25" s="1125"/>
      <c r="C25" s="1111" t="s">
        <v>510</v>
      </c>
      <c r="D25" s="1126"/>
      <c r="E25" s="1113">
        <v>2</v>
      </c>
      <c r="F25" s="1127">
        <v>2</v>
      </c>
      <c r="G25" s="1128"/>
      <c r="H25" s="1129">
        <v>2</v>
      </c>
      <c r="I25" s="1127">
        <v>2</v>
      </c>
      <c r="J25" s="1128"/>
      <c r="K25" s="1130">
        <v>1</v>
      </c>
      <c r="L25" s="1127">
        <v>1</v>
      </c>
      <c r="M25" s="1128"/>
      <c r="N25" s="1129"/>
      <c r="O25" s="1131"/>
      <c r="P25" s="1132"/>
      <c r="Q25" s="1119">
        <v>44</v>
      </c>
      <c r="R25" s="1131">
        <v>20</v>
      </c>
      <c r="S25" s="1132">
        <v>24</v>
      </c>
      <c r="T25" s="1120">
        <v>2</v>
      </c>
      <c r="U25" s="1121"/>
      <c r="V25" s="1120">
        <v>2</v>
      </c>
      <c r="W25" s="1123">
        <v>1</v>
      </c>
      <c r="X25" s="1124"/>
      <c r="Y25" s="1133"/>
    </row>
    <row r="26" spans="1:25" s="1108" customFormat="1" ht="19.5" customHeight="1">
      <c r="A26" s="1109">
        <v>8</v>
      </c>
      <c r="B26" s="1125"/>
      <c r="C26" s="1111" t="s">
        <v>102</v>
      </c>
      <c r="D26" s="1126"/>
      <c r="E26" s="1113">
        <v>2</v>
      </c>
      <c r="F26" s="1127">
        <v>2</v>
      </c>
      <c r="G26" s="1128"/>
      <c r="H26" s="1129">
        <v>1</v>
      </c>
      <c r="I26" s="1127">
        <v>1</v>
      </c>
      <c r="J26" s="1128"/>
      <c r="K26" s="1130"/>
      <c r="L26" s="1127"/>
      <c r="M26" s="1128"/>
      <c r="N26" s="1129"/>
      <c r="O26" s="1131"/>
      <c r="P26" s="1132"/>
      <c r="Q26" s="1119">
        <v>34</v>
      </c>
      <c r="R26" s="1131">
        <v>34</v>
      </c>
      <c r="S26" s="1132"/>
      <c r="T26" s="1120"/>
      <c r="U26" s="1121"/>
      <c r="V26" s="1120">
        <v>2</v>
      </c>
      <c r="W26" s="1123">
        <v>1</v>
      </c>
      <c r="X26" s="1124"/>
      <c r="Y26" s="1133"/>
    </row>
    <row r="27" spans="1:25" s="1108" customFormat="1" ht="19.5" customHeight="1">
      <c r="A27" s="1134">
        <v>9</v>
      </c>
      <c r="B27" s="1135"/>
      <c r="C27" s="1136" t="s">
        <v>103</v>
      </c>
      <c r="D27" s="1137"/>
      <c r="E27" s="1138">
        <v>2</v>
      </c>
      <c r="F27" s="1139">
        <v>2</v>
      </c>
      <c r="G27" s="1140"/>
      <c r="H27" s="1141">
        <v>2</v>
      </c>
      <c r="I27" s="1139">
        <v>2</v>
      </c>
      <c r="J27" s="1140"/>
      <c r="K27" s="1142">
        <v>1</v>
      </c>
      <c r="L27" s="1139">
        <v>1</v>
      </c>
      <c r="M27" s="1140"/>
      <c r="N27" s="1141"/>
      <c r="O27" s="1143"/>
      <c r="P27" s="1144"/>
      <c r="Q27" s="1145">
        <v>30</v>
      </c>
      <c r="R27" s="1143">
        <v>30</v>
      </c>
      <c r="S27" s="1144"/>
      <c r="T27" s="1146">
        <v>1</v>
      </c>
      <c r="U27" s="1147"/>
      <c r="V27" s="1146">
        <v>2</v>
      </c>
      <c r="W27" s="1148">
        <v>1</v>
      </c>
      <c r="X27" s="1149"/>
      <c r="Y27" s="1133"/>
    </row>
    <row r="28" spans="1:25" s="1108" customFormat="1" ht="19.5" customHeight="1">
      <c r="A28" s="1150">
        <v>10</v>
      </c>
      <c r="B28" s="1151"/>
      <c r="C28" s="1152" t="s">
        <v>104</v>
      </c>
      <c r="D28" s="1153"/>
      <c r="E28" s="1154">
        <v>1</v>
      </c>
      <c r="F28" s="1155"/>
      <c r="G28" s="1156">
        <v>1</v>
      </c>
      <c r="H28" s="1157"/>
      <c r="I28" s="1155"/>
      <c r="J28" s="1156"/>
      <c r="K28" s="1158"/>
      <c r="L28" s="1155"/>
      <c r="M28" s="1156"/>
      <c r="N28" s="1157"/>
      <c r="O28" s="1159"/>
      <c r="P28" s="1160"/>
      <c r="Q28" s="1161">
        <v>12</v>
      </c>
      <c r="R28" s="1159"/>
      <c r="S28" s="1160">
        <v>12</v>
      </c>
      <c r="T28" s="1162"/>
      <c r="U28" s="1163"/>
      <c r="V28" s="1162">
        <v>1</v>
      </c>
      <c r="W28" s="1164"/>
      <c r="X28" s="1165"/>
      <c r="Y28" s="1133"/>
    </row>
    <row r="29" spans="1:25" s="1108" customFormat="1" ht="19.5" customHeight="1">
      <c r="A29" s="1109">
        <v>11</v>
      </c>
      <c r="B29" s="1125"/>
      <c r="C29" s="1111" t="s">
        <v>105</v>
      </c>
      <c r="D29" s="1126"/>
      <c r="E29" s="1113">
        <v>1</v>
      </c>
      <c r="F29" s="1127">
        <v>1</v>
      </c>
      <c r="G29" s="1128"/>
      <c r="H29" s="1129">
        <v>1</v>
      </c>
      <c r="I29" s="1127">
        <v>1</v>
      </c>
      <c r="J29" s="1128"/>
      <c r="K29" s="1130"/>
      <c r="L29" s="1127"/>
      <c r="M29" s="1128"/>
      <c r="N29" s="1129"/>
      <c r="O29" s="1131"/>
      <c r="P29" s="1132"/>
      <c r="Q29" s="1119">
        <v>15</v>
      </c>
      <c r="R29" s="1131">
        <v>15</v>
      </c>
      <c r="S29" s="1132"/>
      <c r="T29" s="1120"/>
      <c r="U29" s="1121"/>
      <c r="V29" s="1120">
        <v>1</v>
      </c>
      <c r="W29" s="1123"/>
      <c r="X29" s="1124"/>
      <c r="Y29" s="1133"/>
    </row>
    <row r="30" spans="1:25" s="1108" customFormat="1" ht="19.5" customHeight="1">
      <c r="A30" s="1109">
        <v>12</v>
      </c>
      <c r="B30" s="1125"/>
      <c r="C30" s="1111" t="s">
        <v>106</v>
      </c>
      <c r="D30" s="1126"/>
      <c r="E30" s="1113">
        <v>1</v>
      </c>
      <c r="F30" s="1127">
        <v>1</v>
      </c>
      <c r="G30" s="1128"/>
      <c r="H30" s="1129">
        <v>1</v>
      </c>
      <c r="I30" s="1127">
        <v>1</v>
      </c>
      <c r="J30" s="1128"/>
      <c r="K30" s="1130"/>
      <c r="L30" s="1127"/>
      <c r="M30" s="1128"/>
      <c r="N30" s="1129"/>
      <c r="O30" s="1131"/>
      <c r="P30" s="1132"/>
      <c r="Q30" s="1119">
        <v>15</v>
      </c>
      <c r="R30" s="1131">
        <v>14</v>
      </c>
      <c r="S30" s="1132">
        <v>1</v>
      </c>
      <c r="T30" s="1120">
        <v>1</v>
      </c>
      <c r="U30" s="1121"/>
      <c r="V30" s="1120">
        <v>1</v>
      </c>
      <c r="W30" s="1123"/>
      <c r="X30" s="1124"/>
      <c r="Y30" s="1133"/>
    </row>
    <row r="31" spans="1:25" s="1108" customFormat="1" ht="19.5" customHeight="1">
      <c r="A31" s="1134">
        <v>13</v>
      </c>
      <c r="B31" s="1135"/>
      <c r="C31" s="1136" t="s">
        <v>107</v>
      </c>
      <c r="D31" s="1137"/>
      <c r="E31" s="1138">
        <v>1</v>
      </c>
      <c r="F31" s="1139">
        <v>1</v>
      </c>
      <c r="G31" s="1140"/>
      <c r="H31" s="1141"/>
      <c r="I31" s="1139"/>
      <c r="J31" s="1140"/>
      <c r="K31" s="1142"/>
      <c r="L31" s="1139"/>
      <c r="M31" s="1140"/>
      <c r="N31" s="1141"/>
      <c r="O31" s="1143"/>
      <c r="P31" s="1144"/>
      <c r="Q31" s="1145">
        <v>8</v>
      </c>
      <c r="R31" s="1143">
        <v>8</v>
      </c>
      <c r="S31" s="1144"/>
      <c r="T31" s="1146"/>
      <c r="U31" s="1147"/>
      <c r="V31" s="1146">
        <v>1</v>
      </c>
      <c r="W31" s="1148"/>
      <c r="X31" s="1149"/>
      <c r="Y31" s="1133"/>
    </row>
    <row r="32" spans="1:25" s="1108" customFormat="1" ht="19.5" customHeight="1">
      <c r="A32" s="1150">
        <v>14</v>
      </c>
      <c r="B32" s="1151"/>
      <c r="C32" s="1152" t="s">
        <v>108</v>
      </c>
      <c r="D32" s="1153"/>
      <c r="E32" s="1154">
        <v>1</v>
      </c>
      <c r="F32" s="1155"/>
      <c r="G32" s="1156">
        <v>1</v>
      </c>
      <c r="H32" s="1157"/>
      <c r="I32" s="1155"/>
      <c r="J32" s="1156"/>
      <c r="K32" s="1158"/>
      <c r="L32" s="1155"/>
      <c r="M32" s="1156"/>
      <c r="N32" s="1157"/>
      <c r="O32" s="1159"/>
      <c r="P32" s="1160"/>
      <c r="Q32" s="1161">
        <v>10</v>
      </c>
      <c r="R32" s="1159"/>
      <c r="S32" s="1160">
        <v>10</v>
      </c>
      <c r="T32" s="1162"/>
      <c r="U32" s="1163"/>
      <c r="V32" s="1162">
        <v>1</v>
      </c>
      <c r="W32" s="1164"/>
      <c r="X32" s="1165"/>
      <c r="Y32" s="1133"/>
    </row>
    <row r="33" spans="1:25" s="1108" customFormat="1" ht="19.5" customHeight="1">
      <c r="A33" s="1109">
        <v>15</v>
      </c>
      <c r="B33" s="1110"/>
      <c r="C33" s="1111" t="s">
        <v>23</v>
      </c>
      <c r="D33" s="1112"/>
      <c r="E33" s="1113">
        <v>4</v>
      </c>
      <c r="F33" s="1127">
        <v>3</v>
      </c>
      <c r="G33" s="1128">
        <v>1</v>
      </c>
      <c r="H33" s="1129">
        <v>3</v>
      </c>
      <c r="I33" s="1127">
        <v>3</v>
      </c>
      <c r="J33" s="1128"/>
      <c r="K33" s="1130">
        <v>1</v>
      </c>
      <c r="L33" s="1127">
        <v>1</v>
      </c>
      <c r="M33" s="1128"/>
      <c r="N33" s="1129"/>
      <c r="O33" s="1131"/>
      <c r="P33" s="1132"/>
      <c r="Q33" s="1119">
        <v>60</v>
      </c>
      <c r="R33" s="1131">
        <v>45</v>
      </c>
      <c r="S33" s="1132">
        <v>15</v>
      </c>
      <c r="T33" s="1120">
        <v>1</v>
      </c>
      <c r="U33" s="1121"/>
      <c r="V33" s="1120">
        <v>3</v>
      </c>
      <c r="W33" s="1123">
        <v>2</v>
      </c>
      <c r="X33" s="1124"/>
      <c r="Y33" s="1133"/>
    </row>
    <row r="34" spans="1:25" s="1108" customFormat="1" ht="19.5" customHeight="1">
      <c r="A34" s="1109">
        <v>16</v>
      </c>
      <c r="B34" s="1110"/>
      <c r="C34" s="1111" t="s">
        <v>154</v>
      </c>
      <c r="D34" s="1112"/>
      <c r="E34" s="1113">
        <v>1</v>
      </c>
      <c r="F34" s="1127">
        <v>1</v>
      </c>
      <c r="G34" s="1128"/>
      <c r="H34" s="1129">
        <v>1</v>
      </c>
      <c r="I34" s="1127">
        <v>1</v>
      </c>
      <c r="J34" s="1128"/>
      <c r="K34" s="1130"/>
      <c r="L34" s="1127"/>
      <c r="M34" s="1128"/>
      <c r="N34" s="1129"/>
      <c r="O34" s="1131"/>
      <c r="P34" s="1132"/>
      <c r="Q34" s="1119">
        <v>12</v>
      </c>
      <c r="R34" s="1131">
        <v>12</v>
      </c>
      <c r="S34" s="1132"/>
      <c r="T34" s="1120">
        <v>1</v>
      </c>
      <c r="U34" s="1121">
        <v>1</v>
      </c>
      <c r="V34" s="1120">
        <v>1</v>
      </c>
      <c r="W34" s="1123"/>
      <c r="X34" s="1124"/>
      <c r="Y34" s="1133"/>
    </row>
    <row r="35" spans="1:25" s="1108" customFormat="1" ht="19.5" customHeight="1">
      <c r="A35" s="1109">
        <v>17</v>
      </c>
      <c r="B35" s="1110"/>
      <c r="C35" s="1111" t="s">
        <v>511</v>
      </c>
      <c r="D35" s="1112"/>
      <c r="E35" s="1113">
        <v>2</v>
      </c>
      <c r="F35" s="1127">
        <v>2</v>
      </c>
      <c r="G35" s="1128"/>
      <c r="H35" s="1129">
        <v>2</v>
      </c>
      <c r="I35" s="1127">
        <v>2</v>
      </c>
      <c r="J35" s="1128"/>
      <c r="K35" s="1130">
        <v>1</v>
      </c>
      <c r="L35" s="1127">
        <v>1</v>
      </c>
      <c r="M35" s="1128"/>
      <c r="N35" s="1129"/>
      <c r="O35" s="1131"/>
      <c r="P35" s="1132"/>
      <c r="Q35" s="1119">
        <v>30</v>
      </c>
      <c r="R35" s="1131">
        <v>30</v>
      </c>
      <c r="S35" s="1132"/>
      <c r="T35" s="1120"/>
      <c r="U35" s="1121"/>
      <c r="V35" s="1120">
        <v>2</v>
      </c>
      <c r="W35" s="1123">
        <v>1</v>
      </c>
      <c r="X35" s="1124"/>
      <c r="Y35" s="1133"/>
    </row>
    <row r="36" spans="1:25" s="1108" customFormat="1" ht="19.5" customHeight="1">
      <c r="A36" s="1134">
        <v>18</v>
      </c>
      <c r="B36" s="1166"/>
      <c r="C36" s="1136" t="s">
        <v>109</v>
      </c>
      <c r="D36" s="1167"/>
      <c r="E36" s="1138">
        <v>1</v>
      </c>
      <c r="F36" s="1139">
        <v>1</v>
      </c>
      <c r="G36" s="1140"/>
      <c r="H36" s="1141">
        <v>1</v>
      </c>
      <c r="I36" s="1139">
        <v>1</v>
      </c>
      <c r="J36" s="1140"/>
      <c r="K36" s="1142"/>
      <c r="L36" s="1139"/>
      <c r="M36" s="1140"/>
      <c r="N36" s="1141"/>
      <c r="O36" s="1143"/>
      <c r="P36" s="1144"/>
      <c r="Q36" s="1145">
        <v>16</v>
      </c>
      <c r="R36" s="1143">
        <v>16</v>
      </c>
      <c r="S36" s="1144"/>
      <c r="T36" s="1146"/>
      <c r="U36" s="1147"/>
      <c r="V36" s="1146">
        <v>1</v>
      </c>
      <c r="W36" s="1148"/>
      <c r="X36" s="1149"/>
      <c r="Y36" s="1133"/>
    </row>
    <row r="37" spans="1:25" s="1108" customFormat="1" ht="19.5" customHeight="1">
      <c r="A37" s="1150">
        <v>19</v>
      </c>
      <c r="B37" s="1168"/>
      <c r="C37" s="1152" t="s">
        <v>512</v>
      </c>
      <c r="D37" s="1169"/>
      <c r="E37" s="1154">
        <v>1</v>
      </c>
      <c r="F37" s="1155">
        <v>1</v>
      </c>
      <c r="G37" s="1156"/>
      <c r="H37" s="1157">
        <v>1</v>
      </c>
      <c r="I37" s="1155">
        <v>1</v>
      </c>
      <c r="J37" s="1156"/>
      <c r="K37" s="1158"/>
      <c r="L37" s="1155"/>
      <c r="M37" s="1156"/>
      <c r="N37" s="1157"/>
      <c r="O37" s="1159"/>
      <c r="P37" s="1160"/>
      <c r="Q37" s="1161">
        <v>15</v>
      </c>
      <c r="R37" s="1159">
        <v>12</v>
      </c>
      <c r="S37" s="1160">
        <v>3</v>
      </c>
      <c r="T37" s="1162"/>
      <c r="U37" s="1163"/>
      <c r="V37" s="1162">
        <v>1</v>
      </c>
      <c r="W37" s="1164"/>
      <c r="X37" s="1165"/>
      <c r="Y37" s="1133"/>
    </row>
    <row r="38" spans="1:25" s="1108" customFormat="1" ht="19.5" customHeight="1">
      <c r="A38" s="1109">
        <v>20</v>
      </c>
      <c r="B38" s="1110"/>
      <c r="C38" s="1111" t="s">
        <v>513</v>
      </c>
      <c r="D38" s="1112"/>
      <c r="E38" s="1113">
        <v>1</v>
      </c>
      <c r="F38" s="1127">
        <v>1</v>
      </c>
      <c r="G38" s="1128"/>
      <c r="H38" s="1129">
        <v>1</v>
      </c>
      <c r="I38" s="1127">
        <v>1</v>
      </c>
      <c r="J38" s="1128"/>
      <c r="K38" s="1130"/>
      <c r="L38" s="1127"/>
      <c r="M38" s="1128"/>
      <c r="N38" s="1129"/>
      <c r="O38" s="1131"/>
      <c r="P38" s="1132"/>
      <c r="Q38" s="1119">
        <v>15</v>
      </c>
      <c r="R38" s="1131">
        <v>15</v>
      </c>
      <c r="S38" s="1132"/>
      <c r="T38" s="1120"/>
      <c r="U38" s="1121"/>
      <c r="V38" s="1120">
        <v>1</v>
      </c>
      <c r="W38" s="1123"/>
      <c r="X38" s="1124"/>
      <c r="Y38" s="1133"/>
    </row>
    <row r="39" spans="1:25" s="1108" customFormat="1" ht="19.5" customHeight="1">
      <c r="A39" s="1109">
        <v>21</v>
      </c>
      <c r="B39" s="1110"/>
      <c r="C39" s="1111" t="s">
        <v>110</v>
      </c>
      <c r="D39" s="1112"/>
      <c r="E39" s="1113">
        <v>2</v>
      </c>
      <c r="F39" s="1127">
        <v>2</v>
      </c>
      <c r="G39" s="1128"/>
      <c r="H39" s="1129">
        <v>1</v>
      </c>
      <c r="I39" s="1127">
        <v>1</v>
      </c>
      <c r="J39" s="1128"/>
      <c r="K39" s="1130"/>
      <c r="L39" s="1127"/>
      <c r="M39" s="1128"/>
      <c r="N39" s="1129"/>
      <c r="O39" s="1131"/>
      <c r="P39" s="1132"/>
      <c r="Q39" s="1119">
        <v>28</v>
      </c>
      <c r="R39" s="1131">
        <v>28</v>
      </c>
      <c r="S39" s="1132"/>
      <c r="T39" s="1120"/>
      <c r="U39" s="1121"/>
      <c r="V39" s="1120">
        <v>2</v>
      </c>
      <c r="W39" s="1123">
        <v>1</v>
      </c>
      <c r="X39" s="1124"/>
      <c r="Y39" s="1133"/>
    </row>
    <row r="40" spans="1:25" s="1108" customFormat="1" ht="19.5" customHeight="1">
      <c r="A40" s="1109">
        <v>22</v>
      </c>
      <c r="B40" s="1110"/>
      <c r="C40" s="1111" t="s">
        <v>111</v>
      </c>
      <c r="D40" s="1112"/>
      <c r="E40" s="1113">
        <v>3</v>
      </c>
      <c r="F40" s="1127">
        <v>2</v>
      </c>
      <c r="G40" s="1128">
        <v>1</v>
      </c>
      <c r="H40" s="1129">
        <v>2</v>
      </c>
      <c r="I40" s="1127">
        <v>2</v>
      </c>
      <c r="J40" s="1128"/>
      <c r="K40" s="1130">
        <v>1</v>
      </c>
      <c r="L40" s="1127">
        <v>1</v>
      </c>
      <c r="M40" s="1128"/>
      <c r="N40" s="1129"/>
      <c r="O40" s="1131"/>
      <c r="P40" s="1132"/>
      <c r="Q40" s="1119">
        <v>40</v>
      </c>
      <c r="R40" s="1131">
        <v>28</v>
      </c>
      <c r="S40" s="1132">
        <v>12</v>
      </c>
      <c r="T40" s="1120"/>
      <c r="U40" s="1121"/>
      <c r="V40" s="1120">
        <v>3</v>
      </c>
      <c r="W40" s="1123">
        <v>2</v>
      </c>
      <c r="X40" s="1124">
        <v>1</v>
      </c>
      <c r="Y40" s="1133"/>
    </row>
    <row r="41" spans="1:25" s="1108" customFormat="1" ht="19.5" customHeight="1">
      <c r="A41" s="1134">
        <v>23</v>
      </c>
      <c r="B41" s="1166"/>
      <c r="C41" s="1136" t="s">
        <v>112</v>
      </c>
      <c r="D41" s="1167"/>
      <c r="E41" s="1138">
        <v>3</v>
      </c>
      <c r="F41" s="1139">
        <v>3</v>
      </c>
      <c r="G41" s="1140"/>
      <c r="H41" s="1141">
        <v>2</v>
      </c>
      <c r="I41" s="1139">
        <v>2</v>
      </c>
      <c r="J41" s="1140"/>
      <c r="K41" s="1142">
        <v>1</v>
      </c>
      <c r="L41" s="1139">
        <v>1</v>
      </c>
      <c r="M41" s="1140"/>
      <c r="N41" s="1141"/>
      <c r="O41" s="1143"/>
      <c r="P41" s="1144"/>
      <c r="Q41" s="1145">
        <v>48</v>
      </c>
      <c r="R41" s="1143">
        <v>48</v>
      </c>
      <c r="S41" s="1144"/>
      <c r="T41" s="1146"/>
      <c r="U41" s="1147"/>
      <c r="V41" s="1146">
        <v>2</v>
      </c>
      <c r="W41" s="1148">
        <v>1</v>
      </c>
      <c r="X41" s="1149"/>
      <c r="Y41" s="1133"/>
    </row>
    <row r="42" spans="1:25" s="1108" customFormat="1" ht="19.5" customHeight="1">
      <c r="A42" s="1150">
        <v>24</v>
      </c>
      <c r="B42" s="1168"/>
      <c r="C42" s="1152" t="s">
        <v>113</v>
      </c>
      <c r="D42" s="1169"/>
      <c r="E42" s="1154">
        <v>1</v>
      </c>
      <c r="F42" s="1155">
        <v>1</v>
      </c>
      <c r="G42" s="1156"/>
      <c r="H42" s="1157"/>
      <c r="I42" s="1155"/>
      <c r="J42" s="1156"/>
      <c r="K42" s="1158"/>
      <c r="L42" s="1155"/>
      <c r="M42" s="1156"/>
      <c r="N42" s="1157"/>
      <c r="O42" s="1159"/>
      <c r="P42" s="1160"/>
      <c r="Q42" s="1161">
        <v>9</v>
      </c>
      <c r="R42" s="1159">
        <v>9</v>
      </c>
      <c r="S42" s="1160"/>
      <c r="T42" s="1162"/>
      <c r="U42" s="1163"/>
      <c r="V42" s="1162">
        <v>1</v>
      </c>
      <c r="W42" s="1164"/>
      <c r="X42" s="1165"/>
      <c r="Y42" s="1133"/>
    </row>
    <row r="43" spans="1:25" s="1108" customFormat="1" ht="19.5" customHeight="1">
      <c r="A43" s="1109">
        <v>25</v>
      </c>
      <c r="B43" s="1110"/>
      <c r="C43" s="1111" t="s">
        <v>514</v>
      </c>
      <c r="D43" s="1112"/>
      <c r="E43" s="1113">
        <v>5</v>
      </c>
      <c r="F43" s="1127">
        <v>5</v>
      </c>
      <c r="G43" s="1128"/>
      <c r="H43" s="1129">
        <v>5</v>
      </c>
      <c r="I43" s="1127">
        <v>5</v>
      </c>
      <c r="J43" s="1128"/>
      <c r="K43" s="1130">
        <v>1</v>
      </c>
      <c r="L43" s="1127">
        <v>1</v>
      </c>
      <c r="M43" s="1128"/>
      <c r="N43" s="1129"/>
      <c r="O43" s="1131"/>
      <c r="P43" s="1132"/>
      <c r="Q43" s="1119">
        <v>75</v>
      </c>
      <c r="R43" s="1131">
        <v>75</v>
      </c>
      <c r="S43" s="1132"/>
      <c r="T43" s="1120">
        <v>1</v>
      </c>
      <c r="U43" s="1121">
        <v>1</v>
      </c>
      <c r="V43" s="1120">
        <v>5</v>
      </c>
      <c r="W43" s="1123">
        <v>2</v>
      </c>
      <c r="X43" s="1124">
        <v>1</v>
      </c>
      <c r="Y43" s="1133"/>
    </row>
    <row r="44" spans="1:25" s="1108" customFormat="1" ht="19.5" customHeight="1">
      <c r="A44" s="1109">
        <v>26</v>
      </c>
      <c r="B44" s="1125"/>
      <c r="C44" s="1111" t="s">
        <v>515</v>
      </c>
      <c r="D44" s="1126"/>
      <c r="E44" s="1113">
        <v>4</v>
      </c>
      <c r="F44" s="1127">
        <v>3</v>
      </c>
      <c r="G44" s="1128">
        <v>1</v>
      </c>
      <c r="H44" s="1129">
        <v>2</v>
      </c>
      <c r="I44" s="1127">
        <v>2</v>
      </c>
      <c r="J44" s="1128"/>
      <c r="K44" s="1130">
        <v>1</v>
      </c>
      <c r="L44" s="1127">
        <v>1</v>
      </c>
      <c r="M44" s="1128"/>
      <c r="N44" s="1129"/>
      <c r="O44" s="1131"/>
      <c r="P44" s="1132"/>
      <c r="Q44" s="1119">
        <v>63</v>
      </c>
      <c r="R44" s="1131">
        <v>48</v>
      </c>
      <c r="S44" s="1132">
        <v>15</v>
      </c>
      <c r="T44" s="1120">
        <v>1</v>
      </c>
      <c r="U44" s="1121"/>
      <c r="V44" s="1120">
        <v>4</v>
      </c>
      <c r="W44" s="1123">
        <v>3</v>
      </c>
      <c r="X44" s="1124"/>
      <c r="Y44" s="1133"/>
    </row>
    <row r="45" spans="1:25" s="1108" customFormat="1" ht="19.5" customHeight="1" thickBot="1">
      <c r="A45" s="1170">
        <v>27</v>
      </c>
      <c r="B45" s="1171"/>
      <c r="C45" s="1172" t="s">
        <v>517</v>
      </c>
      <c r="D45" s="1173"/>
      <c r="E45" s="1174">
        <v>2</v>
      </c>
      <c r="F45" s="1175">
        <v>2</v>
      </c>
      <c r="G45" s="1176"/>
      <c r="H45" s="1177">
        <v>2</v>
      </c>
      <c r="I45" s="1178">
        <v>2</v>
      </c>
      <c r="J45" s="1176"/>
      <c r="K45" s="1179">
        <v>1</v>
      </c>
      <c r="L45" s="1175">
        <v>1</v>
      </c>
      <c r="M45" s="1176"/>
      <c r="N45" s="1180"/>
      <c r="O45" s="1178"/>
      <c r="P45" s="1181"/>
      <c r="Q45" s="1182">
        <v>28</v>
      </c>
      <c r="R45" s="1178">
        <v>28</v>
      </c>
      <c r="S45" s="1181"/>
      <c r="T45" s="1183"/>
      <c r="U45" s="1184"/>
      <c r="V45" s="1183">
        <v>2</v>
      </c>
      <c r="W45" s="1185">
        <v>1</v>
      </c>
      <c r="X45" s="1186">
        <v>1</v>
      </c>
      <c r="Y45" s="1133"/>
    </row>
    <row r="46" spans="1:24" s="1108" customFormat="1" ht="13.5" customHeight="1">
      <c r="A46" s="1187"/>
      <c r="B46" s="1059"/>
      <c r="C46" s="1188"/>
      <c r="D46" s="1188"/>
      <c r="E46" s="1189"/>
      <c r="F46" s="1190"/>
      <c r="G46" s="1190"/>
      <c r="H46" s="1191"/>
      <c r="I46" s="1191"/>
      <c r="J46" s="1191"/>
      <c r="K46" s="1191"/>
      <c r="L46" s="1191"/>
      <c r="M46" s="1191"/>
      <c r="N46" s="1191"/>
      <c r="O46" s="1191"/>
      <c r="P46" s="1191"/>
      <c r="Q46" s="1191"/>
      <c r="R46" s="1190"/>
      <c r="S46" s="1190"/>
      <c r="T46" s="1191"/>
      <c r="U46" s="1191"/>
      <c r="V46" s="1191"/>
      <c r="W46" s="1190"/>
      <c r="X46" s="1190"/>
    </row>
    <row r="47" spans="5:24" ht="12.75" customHeight="1">
      <c r="E47" s="1192"/>
      <c r="F47" s="1192"/>
      <c r="G47" s="1192"/>
      <c r="H47" s="1192"/>
      <c r="I47" s="1192"/>
      <c r="J47" s="1192"/>
      <c r="K47" s="1192"/>
      <c r="L47" s="1192"/>
      <c r="M47" s="1192"/>
      <c r="N47" s="1192"/>
      <c r="O47" s="1192"/>
      <c r="P47" s="1192"/>
      <c r="Q47" s="1192"/>
      <c r="R47" s="1192"/>
      <c r="S47" s="1192"/>
      <c r="T47" s="1192"/>
      <c r="U47" s="1192"/>
      <c r="V47" s="1192"/>
      <c r="W47" s="1193"/>
      <c r="X47" s="1193"/>
    </row>
    <row r="48" spans="5:24" ht="12.75" customHeight="1" hidden="1">
      <c r="E48" s="1039">
        <v>63</v>
      </c>
      <c r="F48" s="1194">
        <v>53</v>
      </c>
      <c r="G48" s="1194">
        <v>10</v>
      </c>
      <c r="H48" s="1039">
        <v>43</v>
      </c>
      <c r="I48" s="1039">
        <v>43</v>
      </c>
      <c r="J48" s="1039">
        <v>0</v>
      </c>
      <c r="K48" s="1039">
        <v>10</v>
      </c>
      <c r="L48" s="1039">
        <v>10</v>
      </c>
      <c r="M48" s="1039">
        <v>0</v>
      </c>
      <c r="N48" s="1039">
        <v>1</v>
      </c>
      <c r="O48" s="1039">
        <v>1</v>
      </c>
      <c r="P48" s="1039">
        <v>0</v>
      </c>
      <c r="Q48" s="1039">
        <v>956</v>
      </c>
      <c r="R48" s="1194">
        <v>810</v>
      </c>
      <c r="S48" s="1194">
        <v>146</v>
      </c>
      <c r="T48" s="1039">
        <v>9</v>
      </c>
      <c r="U48" s="1039">
        <v>2</v>
      </c>
      <c r="V48" s="1039">
        <v>61</v>
      </c>
      <c r="W48" s="1194">
        <v>25</v>
      </c>
      <c r="X48" s="1194">
        <v>3</v>
      </c>
    </row>
    <row r="49" spans="5:24" ht="12.75" customHeight="1" hidden="1">
      <c r="E49" s="1039">
        <v>9</v>
      </c>
      <c r="F49" s="1194">
        <v>9</v>
      </c>
      <c r="G49" s="1194">
        <v>0</v>
      </c>
      <c r="H49" s="1039">
        <v>9</v>
      </c>
      <c r="I49" s="1039">
        <v>9</v>
      </c>
      <c r="J49" s="1039">
        <v>0</v>
      </c>
      <c r="K49" s="1039">
        <v>2</v>
      </c>
      <c r="L49" s="1039">
        <v>2</v>
      </c>
      <c r="M49" s="1039">
        <v>0</v>
      </c>
      <c r="N49" s="1039">
        <v>1</v>
      </c>
      <c r="O49" s="1039">
        <v>1</v>
      </c>
      <c r="P49" s="1039">
        <v>0</v>
      </c>
      <c r="Q49" s="1039">
        <v>180</v>
      </c>
      <c r="R49" s="1194">
        <v>180</v>
      </c>
      <c r="S49" s="1194">
        <v>0</v>
      </c>
      <c r="T49" s="1039">
        <v>1</v>
      </c>
      <c r="U49" s="1039">
        <v>0</v>
      </c>
      <c r="V49" s="1039">
        <v>10</v>
      </c>
      <c r="W49" s="1194">
        <v>6</v>
      </c>
      <c r="X49" s="1194">
        <v>0</v>
      </c>
    </row>
    <row r="50" spans="5:24" ht="12.75" customHeight="1" hidden="1">
      <c r="E50" s="1039">
        <v>2</v>
      </c>
      <c r="F50" s="1194">
        <v>2</v>
      </c>
      <c r="G50" s="1194">
        <v>0</v>
      </c>
      <c r="H50" s="1039">
        <v>2</v>
      </c>
      <c r="I50" s="1039">
        <v>2</v>
      </c>
      <c r="J50" s="1039">
        <v>0</v>
      </c>
      <c r="K50" s="1039">
        <v>0</v>
      </c>
      <c r="L50" s="1039">
        <v>0</v>
      </c>
      <c r="M50" s="1039">
        <v>0</v>
      </c>
      <c r="N50" s="1039">
        <v>0</v>
      </c>
      <c r="O50" s="1039">
        <v>0</v>
      </c>
      <c r="P50" s="1039">
        <v>0</v>
      </c>
      <c r="Q50" s="1039">
        <v>24</v>
      </c>
      <c r="R50" s="1194">
        <v>24</v>
      </c>
      <c r="S50" s="1194">
        <v>0</v>
      </c>
      <c r="T50" s="1039">
        <v>0</v>
      </c>
      <c r="U50" s="1039">
        <v>0</v>
      </c>
      <c r="V50" s="1039">
        <v>2</v>
      </c>
      <c r="W50" s="1194">
        <v>1</v>
      </c>
      <c r="X50" s="1194">
        <v>0</v>
      </c>
    </row>
    <row r="51" spans="5:24" ht="12.75" customHeight="1" hidden="1">
      <c r="E51" s="1039">
        <v>5</v>
      </c>
      <c r="F51" s="1194">
        <v>5</v>
      </c>
      <c r="G51" s="1194">
        <v>0</v>
      </c>
      <c r="H51" s="1039">
        <v>3</v>
      </c>
      <c r="I51" s="1039">
        <v>3</v>
      </c>
      <c r="J51" s="1039">
        <v>0</v>
      </c>
      <c r="K51" s="1039">
        <v>1</v>
      </c>
      <c r="L51" s="1039">
        <v>1</v>
      </c>
      <c r="M51" s="1039">
        <v>0</v>
      </c>
      <c r="N51" s="1039">
        <v>0</v>
      </c>
      <c r="O51" s="1039">
        <v>0</v>
      </c>
      <c r="P51" s="1039">
        <v>0</v>
      </c>
      <c r="Q51" s="1039">
        <v>76</v>
      </c>
      <c r="R51" s="1194">
        <v>76</v>
      </c>
      <c r="S51" s="1194">
        <v>0</v>
      </c>
      <c r="T51" s="1039">
        <v>1</v>
      </c>
      <c r="U51" s="1039">
        <v>0</v>
      </c>
      <c r="V51" s="1039">
        <v>3</v>
      </c>
      <c r="W51" s="1194">
        <v>1</v>
      </c>
      <c r="X51" s="1194">
        <v>1</v>
      </c>
    </row>
    <row r="52" spans="5:24" ht="12.75" customHeight="1" hidden="1">
      <c r="E52" s="1039">
        <v>1</v>
      </c>
      <c r="F52" s="1194">
        <v>0</v>
      </c>
      <c r="G52" s="1194">
        <v>1</v>
      </c>
      <c r="H52" s="1039">
        <v>0</v>
      </c>
      <c r="I52" s="1039">
        <v>0</v>
      </c>
      <c r="J52" s="1039">
        <v>0</v>
      </c>
      <c r="K52" s="1039">
        <v>0</v>
      </c>
      <c r="L52" s="1039">
        <v>0</v>
      </c>
      <c r="M52" s="1039">
        <v>0</v>
      </c>
      <c r="N52" s="1039">
        <v>0</v>
      </c>
      <c r="O52" s="1039">
        <v>0</v>
      </c>
      <c r="P52" s="1039">
        <v>0</v>
      </c>
      <c r="Q52" s="1039">
        <v>19</v>
      </c>
      <c r="R52" s="1194">
        <v>0</v>
      </c>
      <c r="S52" s="1194">
        <v>19</v>
      </c>
      <c r="T52" s="1039">
        <v>0</v>
      </c>
      <c r="U52" s="1039">
        <v>0</v>
      </c>
      <c r="V52" s="1039">
        <v>1</v>
      </c>
      <c r="W52" s="1194">
        <v>0</v>
      </c>
      <c r="X52" s="1194">
        <v>0</v>
      </c>
    </row>
    <row r="53" spans="5:24" ht="12.75" customHeight="1" hidden="1">
      <c r="E53" s="1039">
        <v>3</v>
      </c>
      <c r="F53" s="1194">
        <v>1</v>
      </c>
      <c r="G53" s="1194">
        <v>2</v>
      </c>
      <c r="H53" s="1039">
        <v>1</v>
      </c>
      <c r="I53" s="1039">
        <v>1</v>
      </c>
      <c r="J53" s="1039">
        <v>0</v>
      </c>
      <c r="K53" s="1039">
        <v>0</v>
      </c>
      <c r="L53" s="1039">
        <v>0</v>
      </c>
      <c r="M53" s="1039">
        <v>0</v>
      </c>
      <c r="N53" s="1039">
        <v>0</v>
      </c>
      <c r="O53" s="1039">
        <v>0</v>
      </c>
      <c r="P53" s="1039">
        <v>0</v>
      </c>
      <c r="Q53" s="1039">
        <v>36</v>
      </c>
      <c r="R53" s="1194">
        <v>12</v>
      </c>
      <c r="S53" s="1194">
        <v>24</v>
      </c>
      <c r="T53" s="1039">
        <v>0</v>
      </c>
      <c r="U53" s="1039">
        <v>0</v>
      </c>
      <c r="V53" s="1039">
        <v>3</v>
      </c>
      <c r="W53" s="1194">
        <v>1</v>
      </c>
      <c r="X53" s="1194">
        <v>0</v>
      </c>
    </row>
    <row r="54" spans="5:24" ht="12.75" customHeight="1" hidden="1">
      <c r="E54" s="1039">
        <v>1</v>
      </c>
      <c r="F54" s="1194">
        <v>0</v>
      </c>
      <c r="G54" s="1194">
        <v>1</v>
      </c>
      <c r="H54" s="1039">
        <v>0</v>
      </c>
      <c r="I54" s="1039">
        <v>0</v>
      </c>
      <c r="J54" s="1039">
        <v>0</v>
      </c>
      <c r="K54" s="1039">
        <v>0</v>
      </c>
      <c r="L54" s="1039">
        <v>0</v>
      </c>
      <c r="M54" s="1039">
        <v>0</v>
      </c>
      <c r="N54" s="1039">
        <v>0</v>
      </c>
      <c r="O54" s="1039">
        <v>0</v>
      </c>
      <c r="P54" s="1039">
        <v>0</v>
      </c>
      <c r="Q54" s="1039">
        <v>13</v>
      </c>
      <c r="R54" s="1194">
        <v>2</v>
      </c>
      <c r="S54" s="1194">
        <v>11</v>
      </c>
      <c r="T54" s="1039">
        <v>0</v>
      </c>
      <c r="U54" s="1039">
        <v>0</v>
      </c>
      <c r="V54" s="1039">
        <v>1</v>
      </c>
      <c r="W54" s="1194">
        <v>0</v>
      </c>
      <c r="X54" s="1194">
        <v>0</v>
      </c>
    </row>
    <row r="55" spans="5:24" ht="12.75" customHeight="1" hidden="1">
      <c r="E55" s="1039">
        <v>2</v>
      </c>
      <c r="F55" s="1194">
        <v>2</v>
      </c>
      <c r="G55" s="1194">
        <v>0</v>
      </c>
      <c r="H55" s="1039">
        <v>1</v>
      </c>
      <c r="I55" s="1039">
        <v>1</v>
      </c>
      <c r="J55" s="1039">
        <v>0</v>
      </c>
      <c r="K55" s="1039">
        <v>0</v>
      </c>
      <c r="L55" s="1039">
        <v>0</v>
      </c>
      <c r="M55" s="1039">
        <v>0</v>
      </c>
      <c r="N55" s="1039">
        <v>0</v>
      </c>
      <c r="O55" s="1039">
        <v>0</v>
      </c>
      <c r="P55" s="1039">
        <v>0</v>
      </c>
      <c r="Q55" s="1039">
        <v>32</v>
      </c>
      <c r="R55" s="1194">
        <v>20</v>
      </c>
      <c r="S55" s="1194">
        <v>12</v>
      </c>
      <c r="T55" s="1039">
        <v>2</v>
      </c>
      <c r="U55" s="1039">
        <v>0</v>
      </c>
      <c r="V55" s="1039">
        <v>3</v>
      </c>
      <c r="W55" s="1194">
        <v>1</v>
      </c>
      <c r="X55" s="1194">
        <v>0</v>
      </c>
    </row>
    <row r="56" spans="5:24" ht="12.75" customHeight="1" hidden="1">
      <c r="E56" s="1039">
        <v>2</v>
      </c>
      <c r="F56" s="1194">
        <v>2</v>
      </c>
      <c r="G56" s="1194">
        <v>0</v>
      </c>
      <c r="H56" s="1039">
        <v>1</v>
      </c>
      <c r="I56" s="1039">
        <v>1</v>
      </c>
      <c r="J56" s="1039">
        <v>0</v>
      </c>
      <c r="K56" s="1039">
        <v>0</v>
      </c>
      <c r="L56" s="1039">
        <v>0</v>
      </c>
      <c r="M56" s="1039">
        <v>0</v>
      </c>
      <c r="N56" s="1039">
        <v>0</v>
      </c>
      <c r="O56" s="1039">
        <v>0</v>
      </c>
      <c r="P56" s="1039">
        <v>0</v>
      </c>
      <c r="Q56" s="1039">
        <v>34</v>
      </c>
      <c r="R56" s="1194">
        <v>34</v>
      </c>
      <c r="S56" s="1194">
        <v>0</v>
      </c>
      <c r="T56" s="1039">
        <v>0</v>
      </c>
      <c r="U56" s="1039">
        <v>0</v>
      </c>
      <c r="V56" s="1039">
        <v>2</v>
      </c>
      <c r="W56" s="1194">
        <v>1</v>
      </c>
      <c r="X56" s="1194">
        <v>0</v>
      </c>
    </row>
    <row r="57" spans="5:24" ht="12.75" customHeight="1" hidden="1">
      <c r="E57" s="1039">
        <v>2</v>
      </c>
      <c r="F57" s="1194">
        <v>2</v>
      </c>
      <c r="G57" s="1194">
        <v>0</v>
      </c>
      <c r="H57" s="1039">
        <v>2</v>
      </c>
      <c r="I57" s="1039">
        <v>2</v>
      </c>
      <c r="J57" s="1039">
        <v>0</v>
      </c>
      <c r="K57" s="1039">
        <v>1</v>
      </c>
      <c r="L57" s="1039">
        <v>1</v>
      </c>
      <c r="M57" s="1039">
        <v>0</v>
      </c>
      <c r="N57" s="1039">
        <v>0</v>
      </c>
      <c r="O57" s="1039">
        <v>0</v>
      </c>
      <c r="P57" s="1039">
        <v>0</v>
      </c>
      <c r="Q57" s="1039">
        <v>30</v>
      </c>
      <c r="R57" s="1194">
        <v>30</v>
      </c>
      <c r="S57" s="1194">
        <v>0</v>
      </c>
      <c r="T57" s="1039">
        <v>1</v>
      </c>
      <c r="U57" s="1039">
        <v>0</v>
      </c>
      <c r="V57" s="1039">
        <v>2</v>
      </c>
      <c r="W57" s="1194">
        <v>1</v>
      </c>
      <c r="X57" s="1194">
        <v>0</v>
      </c>
    </row>
    <row r="58" spans="5:24" ht="12.75" customHeight="1" hidden="1">
      <c r="E58" s="1039">
        <v>1</v>
      </c>
      <c r="F58" s="1194">
        <v>0</v>
      </c>
      <c r="G58" s="1194">
        <v>1</v>
      </c>
      <c r="H58" s="1039">
        <v>0</v>
      </c>
      <c r="I58" s="1039">
        <v>0</v>
      </c>
      <c r="J58" s="1039">
        <v>0</v>
      </c>
      <c r="K58" s="1039">
        <v>0</v>
      </c>
      <c r="L58" s="1039">
        <v>0</v>
      </c>
      <c r="M58" s="1039">
        <v>0</v>
      </c>
      <c r="N58" s="1039">
        <v>0</v>
      </c>
      <c r="O58" s="1039">
        <v>0</v>
      </c>
      <c r="P58" s="1039">
        <v>0</v>
      </c>
      <c r="Q58" s="1039">
        <v>12</v>
      </c>
      <c r="R58" s="1194">
        <v>0</v>
      </c>
      <c r="S58" s="1194">
        <v>12</v>
      </c>
      <c r="T58" s="1039">
        <v>0</v>
      </c>
      <c r="U58" s="1039">
        <v>0</v>
      </c>
      <c r="V58" s="1039">
        <v>1</v>
      </c>
      <c r="W58" s="1194">
        <v>0</v>
      </c>
      <c r="X58" s="1194">
        <v>0</v>
      </c>
    </row>
    <row r="59" spans="5:24" ht="12.75" customHeight="1" hidden="1">
      <c r="E59" s="1039">
        <v>1</v>
      </c>
      <c r="F59" s="1194">
        <v>1</v>
      </c>
      <c r="G59" s="1194">
        <v>0</v>
      </c>
      <c r="H59" s="1039">
        <v>1</v>
      </c>
      <c r="I59" s="1039">
        <v>1</v>
      </c>
      <c r="J59" s="1039">
        <v>0</v>
      </c>
      <c r="K59" s="1039">
        <v>0</v>
      </c>
      <c r="L59" s="1039">
        <v>0</v>
      </c>
      <c r="M59" s="1039">
        <v>0</v>
      </c>
      <c r="N59" s="1039">
        <v>0</v>
      </c>
      <c r="O59" s="1039">
        <v>0</v>
      </c>
      <c r="P59" s="1039">
        <v>0</v>
      </c>
      <c r="Q59" s="1039">
        <v>15</v>
      </c>
      <c r="R59" s="1194">
        <v>15</v>
      </c>
      <c r="S59" s="1194">
        <v>0</v>
      </c>
      <c r="T59" s="1039">
        <v>0</v>
      </c>
      <c r="U59" s="1039">
        <v>0</v>
      </c>
      <c r="V59" s="1039">
        <v>1</v>
      </c>
      <c r="W59" s="1194">
        <v>0</v>
      </c>
      <c r="X59" s="1194">
        <v>0</v>
      </c>
    </row>
    <row r="60" spans="5:24" ht="12.75" customHeight="1" hidden="1">
      <c r="E60" s="1039">
        <v>1</v>
      </c>
      <c r="F60" s="1194">
        <v>1</v>
      </c>
      <c r="G60" s="1194">
        <v>0</v>
      </c>
      <c r="H60" s="1039">
        <v>1</v>
      </c>
      <c r="I60" s="1039">
        <v>1</v>
      </c>
      <c r="J60" s="1039">
        <v>0</v>
      </c>
      <c r="K60" s="1039">
        <v>0</v>
      </c>
      <c r="L60" s="1039">
        <v>0</v>
      </c>
      <c r="M60" s="1039">
        <v>0</v>
      </c>
      <c r="N60" s="1039">
        <v>0</v>
      </c>
      <c r="O60" s="1039">
        <v>0</v>
      </c>
      <c r="P60" s="1039">
        <v>0</v>
      </c>
      <c r="Q60" s="1039">
        <v>16</v>
      </c>
      <c r="R60" s="1194">
        <v>14</v>
      </c>
      <c r="S60" s="1194">
        <v>2</v>
      </c>
      <c r="T60" s="1039">
        <v>1</v>
      </c>
      <c r="U60" s="1039">
        <v>0</v>
      </c>
      <c r="V60" s="1039">
        <v>1</v>
      </c>
      <c r="W60" s="1194">
        <v>0</v>
      </c>
      <c r="X60" s="1194">
        <v>0</v>
      </c>
    </row>
    <row r="61" spans="5:24" ht="12.75" customHeight="1" hidden="1">
      <c r="E61" s="1039">
        <v>1</v>
      </c>
      <c r="F61" s="1194">
        <v>1</v>
      </c>
      <c r="G61" s="1194">
        <v>0</v>
      </c>
      <c r="H61" s="1039">
        <v>0</v>
      </c>
      <c r="I61" s="1039">
        <v>0</v>
      </c>
      <c r="J61" s="1039">
        <v>0</v>
      </c>
      <c r="K61" s="1039">
        <v>0</v>
      </c>
      <c r="L61" s="1039">
        <v>0</v>
      </c>
      <c r="M61" s="1039">
        <v>0</v>
      </c>
      <c r="N61" s="1039">
        <v>0</v>
      </c>
      <c r="O61" s="1039">
        <v>0</v>
      </c>
      <c r="P61" s="1039">
        <v>0</v>
      </c>
      <c r="Q61" s="1039">
        <v>10</v>
      </c>
      <c r="R61" s="1194">
        <v>10</v>
      </c>
      <c r="S61" s="1194">
        <v>0</v>
      </c>
      <c r="T61" s="1039">
        <v>0</v>
      </c>
      <c r="U61" s="1039">
        <v>0</v>
      </c>
      <c r="V61" s="1039">
        <v>1</v>
      </c>
      <c r="W61" s="1194">
        <v>0</v>
      </c>
      <c r="X61" s="1194">
        <v>0</v>
      </c>
    </row>
    <row r="62" spans="5:24" ht="12.75" customHeight="1" hidden="1">
      <c r="E62" s="1039">
        <v>1</v>
      </c>
      <c r="F62" s="1194">
        <v>0</v>
      </c>
      <c r="G62" s="1194">
        <v>1</v>
      </c>
      <c r="H62" s="1039">
        <v>0</v>
      </c>
      <c r="I62" s="1039">
        <v>0</v>
      </c>
      <c r="J62" s="1039">
        <v>0</v>
      </c>
      <c r="K62" s="1039">
        <v>0</v>
      </c>
      <c r="L62" s="1039">
        <v>0</v>
      </c>
      <c r="M62" s="1039">
        <v>0</v>
      </c>
      <c r="N62" s="1039">
        <v>0</v>
      </c>
      <c r="O62" s="1039">
        <v>0</v>
      </c>
      <c r="P62" s="1039">
        <v>0</v>
      </c>
      <c r="Q62" s="1039">
        <v>6</v>
      </c>
      <c r="R62" s="1194">
        <v>0</v>
      </c>
      <c r="S62" s="1194">
        <v>6</v>
      </c>
      <c r="T62" s="1039">
        <v>0</v>
      </c>
      <c r="U62" s="1039">
        <v>0</v>
      </c>
      <c r="V62" s="1039">
        <v>1</v>
      </c>
      <c r="W62" s="1194">
        <v>0</v>
      </c>
      <c r="X62" s="1194">
        <v>0</v>
      </c>
    </row>
    <row r="63" spans="5:24" ht="12.75" customHeight="1" hidden="1">
      <c r="E63" s="1039">
        <v>4</v>
      </c>
      <c r="F63" s="1194">
        <v>3</v>
      </c>
      <c r="G63" s="1194">
        <v>1</v>
      </c>
      <c r="H63" s="1039">
        <v>3</v>
      </c>
      <c r="I63" s="1039">
        <v>3</v>
      </c>
      <c r="J63" s="1039">
        <v>0</v>
      </c>
      <c r="K63" s="1039">
        <v>1</v>
      </c>
      <c r="L63" s="1039">
        <v>1</v>
      </c>
      <c r="M63" s="1039">
        <v>0</v>
      </c>
      <c r="N63" s="1039">
        <v>0</v>
      </c>
      <c r="O63" s="1039">
        <v>0</v>
      </c>
      <c r="P63" s="1039">
        <v>0</v>
      </c>
      <c r="Q63" s="1039">
        <v>60</v>
      </c>
      <c r="R63" s="1194">
        <v>45</v>
      </c>
      <c r="S63" s="1194">
        <v>15</v>
      </c>
      <c r="T63" s="1039">
        <v>0</v>
      </c>
      <c r="U63" s="1039">
        <v>0</v>
      </c>
      <c r="V63" s="1039">
        <v>3</v>
      </c>
      <c r="W63" s="1194">
        <v>2</v>
      </c>
      <c r="X63" s="1194">
        <v>0</v>
      </c>
    </row>
    <row r="64" spans="5:24" ht="12.75" customHeight="1" hidden="1">
      <c r="E64" s="1039">
        <v>1</v>
      </c>
      <c r="F64" s="1194">
        <v>1</v>
      </c>
      <c r="G64" s="1194">
        <v>0</v>
      </c>
      <c r="H64" s="1039">
        <v>1</v>
      </c>
      <c r="I64" s="1039">
        <v>1</v>
      </c>
      <c r="J64" s="1039">
        <v>0</v>
      </c>
      <c r="K64" s="1039">
        <v>0</v>
      </c>
      <c r="L64" s="1039">
        <v>0</v>
      </c>
      <c r="M64" s="1039">
        <v>0</v>
      </c>
      <c r="N64" s="1039">
        <v>0</v>
      </c>
      <c r="O64" s="1039">
        <v>0</v>
      </c>
      <c r="P64" s="1039">
        <v>0</v>
      </c>
      <c r="Q64" s="1039">
        <v>10</v>
      </c>
      <c r="R64" s="1194">
        <v>10</v>
      </c>
      <c r="S64" s="1194">
        <v>0</v>
      </c>
      <c r="T64" s="1039">
        <v>1</v>
      </c>
      <c r="U64" s="1039">
        <v>1</v>
      </c>
      <c r="V64" s="1039">
        <v>1</v>
      </c>
      <c r="W64" s="1194">
        <v>0</v>
      </c>
      <c r="X64" s="1194">
        <v>0</v>
      </c>
    </row>
    <row r="65" spans="5:24" ht="12.75" customHeight="1" hidden="1">
      <c r="E65" s="1039">
        <v>2</v>
      </c>
      <c r="F65" s="1194">
        <v>2</v>
      </c>
      <c r="G65" s="1194">
        <v>0</v>
      </c>
      <c r="H65" s="1039">
        <v>2</v>
      </c>
      <c r="I65" s="1039">
        <v>2</v>
      </c>
      <c r="J65" s="1039">
        <v>0</v>
      </c>
      <c r="K65" s="1039">
        <v>0</v>
      </c>
      <c r="L65" s="1039">
        <v>0</v>
      </c>
      <c r="M65" s="1039">
        <v>0</v>
      </c>
      <c r="N65" s="1039">
        <v>0</v>
      </c>
      <c r="O65" s="1039">
        <v>0</v>
      </c>
      <c r="P65" s="1039">
        <v>0</v>
      </c>
      <c r="Q65" s="1039">
        <v>30</v>
      </c>
      <c r="R65" s="1194">
        <v>30</v>
      </c>
      <c r="S65" s="1194">
        <v>0</v>
      </c>
      <c r="T65" s="1039">
        <v>0</v>
      </c>
      <c r="U65" s="1039">
        <v>0</v>
      </c>
      <c r="V65" s="1039">
        <v>2</v>
      </c>
      <c r="W65" s="1194">
        <v>1</v>
      </c>
      <c r="X65" s="1194">
        <v>0</v>
      </c>
    </row>
    <row r="66" spans="5:24" ht="12.75" customHeight="1" hidden="1">
      <c r="E66" s="1039">
        <v>1</v>
      </c>
      <c r="F66" s="1194">
        <v>1</v>
      </c>
      <c r="G66" s="1194">
        <v>0</v>
      </c>
      <c r="H66" s="1039">
        <v>1</v>
      </c>
      <c r="I66" s="1039">
        <v>1</v>
      </c>
      <c r="J66" s="1039">
        <v>0</v>
      </c>
      <c r="K66" s="1039">
        <v>0</v>
      </c>
      <c r="L66" s="1039">
        <v>0</v>
      </c>
      <c r="M66" s="1039">
        <v>0</v>
      </c>
      <c r="N66" s="1039">
        <v>0</v>
      </c>
      <c r="O66" s="1039">
        <v>0</v>
      </c>
      <c r="P66" s="1039">
        <v>0</v>
      </c>
      <c r="Q66" s="1039">
        <v>16</v>
      </c>
      <c r="R66" s="1194">
        <v>16</v>
      </c>
      <c r="S66" s="1194">
        <v>0</v>
      </c>
      <c r="T66" s="1039">
        <v>0</v>
      </c>
      <c r="U66" s="1039">
        <v>0</v>
      </c>
      <c r="V66" s="1039">
        <v>1</v>
      </c>
      <c r="W66" s="1194">
        <v>0</v>
      </c>
      <c r="X66" s="1194">
        <v>0</v>
      </c>
    </row>
    <row r="67" spans="5:24" ht="12.75" customHeight="1" hidden="1">
      <c r="E67" s="1039">
        <v>1</v>
      </c>
      <c r="F67" s="1194">
        <v>1</v>
      </c>
      <c r="G67" s="1194">
        <v>0</v>
      </c>
      <c r="H67" s="1039">
        <v>1</v>
      </c>
      <c r="I67" s="1039">
        <v>1</v>
      </c>
      <c r="J67" s="1039">
        <v>0</v>
      </c>
      <c r="K67" s="1039">
        <v>0</v>
      </c>
      <c r="L67" s="1039">
        <v>0</v>
      </c>
      <c r="M67" s="1039">
        <v>0</v>
      </c>
      <c r="N67" s="1039">
        <v>0</v>
      </c>
      <c r="O67" s="1039">
        <v>0</v>
      </c>
      <c r="P67" s="1039">
        <v>0</v>
      </c>
      <c r="Q67" s="1039">
        <v>15</v>
      </c>
      <c r="R67" s="1194">
        <v>10</v>
      </c>
      <c r="S67" s="1194">
        <v>5</v>
      </c>
      <c r="T67" s="1039">
        <v>0</v>
      </c>
      <c r="U67" s="1039">
        <v>0</v>
      </c>
      <c r="V67" s="1039">
        <v>1</v>
      </c>
      <c r="W67" s="1194">
        <v>0</v>
      </c>
      <c r="X67" s="1194">
        <v>0</v>
      </c>
    </row>
    <row r="68" spans="5:24" ht="12.75" customHeight="1" hidden="1">
      <c r="E68" s="1039">
        <v>1</v>
      </c>
      <c r="F68" s="1194">
        <v>1</v>
      </c>
      <c r="G68" s="1194">
        <v>0</v>
      </c>
      <c r="H68" s="1039">
        <v>1</v>
      </c>
      <c r="I68" s="1039">
        <v>1</v>
      </c>
      <c r="J68" s="1039">
        <v>0</v>
      </c>
      <c r="K68" s="1039">
        <v>0</v>
      </c>
      <c r="L68" s="1039">
        <v>0</v>
      </c>
      <c r="M68" s="1039">
        <v>0</v>
      </c>
      <c r="N68" s="1039">
        <v>0</v>
      </c>
      <c r="O68" s="1039">
        <v>0</v>
      </c>
      <c r="P68" s="1039">
        <v>0</v>
      </c>
      <c r="Q68" s="1039">
        <v>18</v>
      </c>
      <c r="R68" s="1194">
        <v>18</v>
      </c>
      <c r="S68" s="1194">
        <v>0</v>
      </c>
      <c r="T68" s="1039">
        <v>0</v>
      </c>
      <c r="U68" s="1039">
        <v>0</v>
      </c>
      <c r="V68" s="1039">
        <v>1</v>
      </c>
      <c r="W68" s="1194">
        <v>0</v>
      </c>
      <c r="X68" s="1194">
        <v>0</v>
      </c>
    </row>
    <row r="69" spans="5:24" ht="12.75" customHeight="1" hidden="1">
      <c r="E69" s="1039">
        <v>2</v>
      </c>
      <c r="F69" s="1194">
        <v>2</v>
      </c>
      <c r="G69" s="1194">
        <v>0</v>
      </c>
      <c r="H69" s="1039">
        <v>1</v>
      </c>
      <c r="I69" s="1039">
        <v>1</v>
      </c>
      <c r="J69" s="1039">
        <v>0</v>
      </c>
      <c r="K69" s="1039">
        <v>0</v>
      </c>
      <c r="L69" s="1039">
        <v>0</v>
      </c>
      <c r="M69" s="1039">
        <v>0</v>
      </c>
      <c r="N69" s="1039">
        <v>0</v>
      </c>
      <c r="O69" s="1039">
        <v>0</v>
      </c>
      <c r="P69" s="1039">
        <v>0</v>
      </c>
      <c r="Q69" s="1039">
        <v>26</v>
      </c>
      <c r="R69" s="1194">
        <v>26</v>
      </c>
      <c r="S69" s="1194">
        <v>0</v>
      </c>
      <c r="T69" s="1039">
        <v>0</v>
      </c>
      <c r="U69" s="1039">
        <v>0</v>
      </c>
      <c r="V69" s="1039">
        <v>2</v>
      </c>
      <c r="W69" s="1194">
        <v>1</v>
      </c>
      <c r="X69" s="1194">
        <v>0</v>
      </c>
    </row>
    <row r="70" spans="5:24" ht="12.75" customHeight="1" hidden="1">
      <c r="E70" s="1039">
        <v>3</v>
      </c>
      <c r="F70" s="1194">
        <v>2</v>
      </c>
      <c r="G70" s="1194">
        <v>1</v>
      </c>
      <c r="H70" s="1039">
        <v>2</v>
      </c>
      <c r="I70" s="1039">
        <v>2</v>
      </c>
      <c r="J70" s="1039">
        <v>0</v>
      </c>
      <c r="K70" s="1039">
        <v>1</v>
      </c>
      <c r="L70" s="1039">
        <v>1</v>
      </c>
      <c r="M70" s="1039">
        <v>0</v>
      </c>
      <c r="N70" s="1039">
        <v>0</v>
      </c>
      <c r="O70" s="1039">
        <v>0</v>
      </c>
      <c r="P70" s="1039">
        <v>0</v>
      </c>
      <c r="Q70" s="1039">
        <v>38</v>
      </c>
      <c r="R70" s="1194">
        <v>28</v>
      </c>
      <c r="S70" s="1194">
        <v>10</v>
      </c>
      <c r="T70" s="1039">
        <v>0</v>
      </c>
      <c r="U70" s="1039">
        <v>0</v>
      </c>
      <c r="V70" s="1039">
        <v>3</v>
      </c>
      <c r="W70" s="1194">
        <v>2</v>
      </c>
      <c r="X70" s="1194">
        <v>1</v>
      </c>
    </row>
    <row r="71" spans="5:24" ht="12.75" customHeight="1" hidden="1">
      <c r="E71" s="1039">
        <v>3</v>
      </c>
      <c r="F71" s="1194">
        <v>3</v>
      </c>
      <c r="G71" s="1194">
        <v>0</v>
      </c>
      <c r="H71" s="1039">
        <v>2</v>
      </c>
      <c r="I71" s="1039">
        <v>2</v>
      </c>
      <c r="J71" s="1039">
        <v>0</v>
      </c>
      <c r="K71" s="1039">
        <v>1</v>
      </c>
      <c r="L71" s="1039">
        <v>1</v>
      </c>
      <c r="M71" s="1039">
        <v>0</v>
      </c>
      <c r="N71" s="1039">
        <v>0</v>
      </c>
      <c r="O71" s="1039">
        <v>0</v>
      </c>
      <c r="P71" s="1039">
        <v>0</v>
      </c>
      <c r="Q71" s="1039">
        <v>50</v>
      </c>
      <c r="R71" s="1194">
        <v>50</v>
      </c>
      <c r="S71" s="1194">
        <v>0</v>
      </c>
      <c r="T71" s="1039">
        <v>0</v>
      </c>
      <c r="U71" s="1039">
        <v>0</v>
      </c>
      <c r="V71" s="1039">
        <v>2</v>
      </c>
      <c r="W71" s="1194">
        <v>1</v>
      </c>
      <c r="X71" s="1194">
        <v>0</v>
      </c>
    </row>
    <row r="72" spans="5:24" ht="12.75" customHeight="1" hidden="1">
      <c r="E72" s="1039">
        <v>1</v>
      </c>
      <c r="F72" s="1194">
        <v>1</v>
      </c>
      <c r="G72" s="1194">
        <v>0</v>
      </c>
      <c r="H72" s="1039">
        <v>0</v>
      </c>
      <c r="I72" s="1039">
        <v>0</v>
      </c>
      <c r="J72" s="1039">
        <v>0</v>
      </c>
      <c r="K72" s="1039">
        <v>0</v>
      </c>
      <c r="L72" s="1039">
        <v>0</v>
      </c>
      <c r="M72" s="1039">
        <v>0</v>
      </c>
      <c r="N72" s="1039">
        <v>0</v>
      </c>
      <c r="O72" s="1039">
        <v>0</v>
      </c>
      <c r="P72" s="1039">
        <v>0</v>
      </c>
      <c r="Q72" s="1039">
        <v>9</v>
      </c>
      <c r="R72" s="1194">
        <v>9</v>
      </c>
      <c r="S72" s="1194">
        <v>0</v>
      </c>
      <c r="T72" s="1039">
        <v>0</v>
      </c>
      <c r="U72" s="1039">
        <v>0</v>
      </c>
      <c r="V72" s="1039">
        <v>1</v>
      </c>
      <c r="W72" s="1194">
        <v>0</v>
      </c>
      <c r="X72" s="1194">
        <v>0</v>
      </c>
    </row>
    <row r="73" spans="5:24" ht="12.75" customHeight="1" hidden="1">
      <c r="E73" s="1039">
        <v>5</v>
      </c>
      <c r="F73" s="1194">
        <v>5</v>
      </c>
      <c r="G73" s="1194">
        <v>0</v>
      </c>
      <c r="H73" s="1039">
        <v>5</v>
      </c>
      <c r="I73" s="1039">
        <v>5</v>
      </c>
      <c r="J73" s="1039">
        <v>0</v>
      </c>
      <c r="K73" s="1039">
        <v>1</v>
      </c>
      <c r="L73" s="1039">
        <v>1</v>
      </c>
      <c r="M73" s="1039">
        <v>0</v>
      </c>
      <c r="N73" s="1039">
        <v>0</v>
      </c>
      <c r="O73" s="1039">
        <v>0</v>
      </c>
      <c r="P73" s="1039">
        <v>0</v>
      </c>
      <c r="Q73" s="1039">
        <v>75</v>
      </c>
      <c r="R73" s="1194">
        <v>75</v>
      </c>
      <c r="S73" s="1194">
        <v>0</v>
      </c>
      <c r="T73" s="1039">
        <v>1</v>
      </c>
      <c r="U73" s="1039">
        <v>1</v>
      </c>
      <c r="V73" s="1039">
        <v>5</v>
      </c>
      <c r="W73" s="1194">
        <v>2</v>
      </c>
      <c r="X73" s="1194">
        <v>1</v>
      </c>
    </row>
    <row r="74" spans="5:24" ht="12.75" customHeight="1" hidden="1">
      <c r="E74" s="1039">
        <v>5</v>
      </c>
      <c r="F74" s="1194">
        <v>3</v>
      </c>
      <c r="G74" s="1194">
        <v>2</v>
      </c>
      <c r="H74" s="1039">
        <v>2</v>
      </c>
      <c r="I74" s="1039">
        <v>2</v>
      </c>
      <c r="J74" s="1039">
        <v>0</v>
      </c>
      <c r="K74" s="1039">
        <v>1</v>
      </c>
      <c r="L74" s="1039">
        <v>1</v>
      </c>
      <c r="M74" s="1039">
        <v>0</v>
      </c>
      <c r="N74" s="1039">
        <v>0</v>
      </c>
      <c r="O74" s="1039">
        <v>0</v>
      </c>
      <c r="P74" s="1039">
        <v>0</v>
      </c>
      <c r="Q74" s="1039">
        <v>78</v>
      </c>
      <c r="R74" s="1194">
        <v>48</v>
      </c>
      <c r="S74" s="1194">
        <v>30</v>
      </c>
      <c r="T74" s="1039">
        <v>1</v>
      </c>
      <c r="U74" s="1039">
        <v>0</v>
      </c>
      <c r="V74" s="1039">
        <v>5</v>
      </c>
      <c r="W74" s="1194">
        <v>3</v>
      </c>
      <c r="X74" s="1194">
        <v>0</v>
      </c>
    </row>
    <row r="75" spans="5:24" ht="12.75" customHeight="1" hidden="1">
      <c r="E75" s="1039">
        <v>2</v>
      </c>
      <c r="F75" s="1194">
        <v>2</v>
      </c>
      <c r="G75" s="1194">
        <v>0</v>
      </c>
      <c r="H75" s="1039">
        <v>1</v>
      </c>
      <c r="I75" s="1039">
        <v>1</v>
      </c>
      <c r="J75" s="1039">
        <v>0</v>
      </c>
      <c r="K75" s="1039">
        <v>1</v>
      </c>
      <c r="L75" s="1039">
        <v>1</v>
      </c>
      <c r="M75" s="1039">
        <v>0</v>
      </c>
      <c r="N75" s="1039">
        <v>0</v>
      </c>
      <c r="O75" s="1039">
        <v>0</v>
      </c>
      <c r="P75" s="1039">
        <v>0</v>
      </c>
      <c r="Q75" s="1039">
        <v>28</v>
      </c>
      <c r="R75" s="1194">
        <v>28</v>
      </c>
      <c r="S75" s="1194">
        <v>0</v>
      </c>
      <c r="T75" s="1039">
        <v>0</v>
      </c>
      <c r="U75" s="1039">
        <v>0</v>
      </c>
      <c r="V75" s="1039">
        <v>2</v>
      </c>
      <c r="W75" s="1194">
        <v>1</v>
      </c>
      <c r="X75" s="1194">
        <v>0</v>
      </c>
    </row>
  </sheetData>
  <sheetProtection/>
  <mergeCells count="31">
    <mergeCell ref="H11:H17"/>
    <mergeCell ref="K11:K17"/>
    <mergeCell ref="F13:F16"/>
    <mergeCell ref="M13:M16"/>
    <mergeCell ref="Q5:S10"/>
    <mergeCell ref="O13:O16"/>
    <mergeCell ref="A16:C16"/>
    <mergeCell ref="A18:D18"/>
    <mergeCell ref="G13:G16"/>
    <mergeCell ref="I13:I16"/>
    <mergeCell ref="J13:J16"/>
    <mergeCell ref="L13:L16"/>
    <mergeCell ref="E11:E17"/>
    <mergeCell ref="N8:P10"/>
    <mergeCell ref="Z8:AB10"/>
    <mergeCell ref="R13:R16"/>
    <mergeCell ref="S13:S16"/>
    <mergeCell ref="X5:X16"/>
    <mergeCell ref="N11:N17"/>
    <mergeCell ref="Q11:Q17"/>
    <mergeCell ref="P13:P16"/>
    <mergeCell ref="A1:X1"/>
    <mergeCell ref="A2:X2"/>
    <mergeCell ref="E3:S4"/>
    <mergeCell ref="T4:T16"/>
    <mergeCell ref="U4:U16"/>
    <mergeCell ref="V4:V16"/>
    <mergeCell ref="W4:W16"/>
    <mergeCell ref="E5:G10"/>
    <mergeCell ref="H6:J10"/>
    <mergeCell ref="K7:M10"/>
  </mergeCells>
  <printOptions horizontalCentered="1"/>
  <pageMargins left="0.7874015748031497" right="0.984251968503937" top="0.7086614173228347" bottom="0.6299212598425197" header="0.5118110236220472" footer="0.3937007874015748"/>
  <pageSetup horizontalDpi="600" verticalDpi="600" orientation="portrait" paperSize="9" r:id="rId2"/>
  <headerFooter alignWithMargins="0">
    <oddFooter>&amp;C&amp;"ＭＳ ゴシック,標準"89</oddFooter>
  </headerFooter>
  <drawing r:id="rId1"/>
</worksheet>
</file>

<file path=xl/worksheets/sheet14.xml><?xml version="1.0" encoding="utf-8"?>
<worksheet xmlns="http://schemas.openxmlformats.org/spreadsheetml/2006/main" xmlns:r="http://schemas.openxmlformats.org/officeDocument/2006/relationships">
  <sheetPr>
    <tabColor rgb="FFFF0000"/>
  </sheetPr>
  <dimension ref="B1:S68"/>
  <sheetViews>
    <sheetView view="pageBreakPreview" zoomScale="70" zoomScaleSheetLayoutView="70" zoomScalePageLayoutView="0" workbookViewId="0" topLeftCell="A1">
      <pane xSplit="5" ySplit="9" topLeftCell="F10" activePane="bottomRight" state="frozen"/>
      <selection pane="topLeft" activeCell="A1" sqref="A1"/>
      <selection pane="topRight" activeCell="F1" sqref="F1"/>
      <selection pane="bottomLeft" activeCell="A11" sqref="A11"/>
      <selection pane="bottomRight" activeCell="AH38" sqref="AH38"/>
    </sheetView>
  </sheetViews>
  <sheetFormatPr defaultColWidth="9.796875" defaultRowHeight="15"/>
  <cols>
    <col min="1" max="1" width="2.19921875" style="0" customWidth="1"/>
    <col min="2" max="2" width="2.796875" style="0" customWidth="1"/>
    <col min="3" max="3" width="0.59375" style="0" customWidth="1"/>
    <col min="4" max="4" width="11.19921875" style="0" customWidth="1"/>
    <col min="5" max="5" width="0.6953125" style="0" customWidth="1"/>
    <col min="6" max="7" width="7" style="0" customWidth="1"/>
    <col min="8" max="8" width="5.19921875" style="0" customWidth="1"/>
    <col min="9" max="9" width="7" style="0" customWidth="1"/>
    <col min="10" max="16" width="5.19921875" style="0" customWidth="1"/>
    <col min="17" max="17" width="4.09765625" style="0" bestFit="1" customWidth="1"/>
    <col min="18" max="18" width="2.3984375" style="0" customWidth="1"/>
    <col min="19" max="16384" width="9.69921875" style="0" customWidth="1"/>
  </cols>
  <sheetData>
    <row r="1" spans="2:17" s="1196" customFormat="1" ht="27.75" customHeight="1">
      <c r="B1" s="2466" t="s">
        <v>518</v>
      </c>
      <c r="C1" s="2467"/>
      <c r="D1" s="2467"/>
      <c r="E1" s="2467"/>
      <c r="F1" s="2467"/>
      <c r="G1" s="2467"/>
      <c r="H1" s="2467"/>
      <c r="I1" s="2467"/>
      <c r="J1" s="2467"/>
      <c r="K1" s="2467"/>
      <c r="L1" s="2467"/>
      <c r="M1" s="2467"/>
      <c r="N1" s="2467"/>
      <c r="O1" s="2467"/>
      <c r="P1" s="2467"/>
      <c r="Q1" s="1195"/>
    </row>
    <row r="2" spans="2:19" ht="15.75" customHeight="1" thickBot="1">
      <c r="B2" s="1197" t="s">
        <v>519</v>
      </c>
      <c r="C2" s="1197"/>
      <c r="D2" s="1197"/>
      <c r="E2" s="1197"/>
      <c r="F2" s="1198"/>
      <c r="G2" s="1197"/>
      <c r="H2" s="1197"/>
      <c r="I2" s="2468" t="s">
        <v>520</v>
      </c>
      <c r="J2" s="2469"/>
      <c r="K2" s="2469"/>
      <c r="L2" s="2469"/>
      <c r="M2" s="2469"/>
      <c r="N2" s="2469"/>
      <c r="O2" s="2469"/>
      <c r="P2" s="2469"/>
      <c r="Q2" s="1195"/>
      <c r="R2" s="1199"/>
      <c r="S2" s="1199"/>
    </row>
    <row r="3" spans="2:19" ht="21" customHeight="1">
      <c r="B3" s="1200"/>
      <c r="C3" s="1201"/>
      <c r="D3" s="1202" t="s">
        <v>521</v>
      </c>
      <c r="E3" s="1203"/>
      <c r="F3" s="2470" t="s">
        <v>506</v>
      </c>
      <c r="G3" s="2472" t="s">
        <v>522</v>
      </c>
      <c r="H3" s="2473"/>
      <c r="I3" s="2474" t="s">
        <v>523</v>
      </c>
      <c r="J3" s="2476" t="s">
        <v>524</v>
      </c>
      <c r="K3" s="2478" t="s">
        <v>525</v>
      </c>
      <c r="L3" s="2480" t="s">
        <v>526</v>
      </c>
      <c r="M3" s="2480" t="s">
        <v>527</v>
      </c>
      <c r="N3" s="2480" t="s">
        <v>528</v>
      </c>
      <c r="O3" s="2474" t="s">
        <v>529</v>
      </c>
      <c r="P3" s="2487" t="s">
        <v>530</v>
      </c>
      <c r="Q3" s="1195"/>
      <c r="R3" s="1199"/>
      <c r="S3" s="1199"/>
    </row>
    <row r="4" spans="2:19" ht="55.5" customHeight="1" thickBot="1">
      <c r="B4" s="2489" t="s">
        <v>531</v>
      </c>
      <c r="C4" s="2490"/>
      <c r="D4" s="2490"/>
      <c r="E4" s="1204"/>
      <c r="F4" s="2471"/>
      <c r="G4" s="1205" t="s">
        <v>532</v>
      </c>
      <c r="H4" s="1205" t="s">
        <v>533</v>
      </c>
      <c r="I4" s="2475"/>
      <c r="J4" s="2477"/>
      <c r="K4" s="2479"/>
      <c r="L4" s="2481"/>
      <c r="M4" s="2481"/>
      <c r="N4" s="2481"/>
      <c r="O4" s="2475"/>
      <c r="P4" s="2488"/>
      <c r="Q4" s="1195"/>
      <c r="R4" s="1199"/>
      <c r="S4" s="1199"/>
    </row>
    <row r="5" spans="2:19" ht="17.25" customHeight="1">
      <c r="B5" s="2491" t="s">
        <v>534</v>
      </c>
      <c r="C5" s="2492"/>
      <c r="D5" s="2492"/>
      <c r="E5" s="2493"/>
      <c r="F5" s="1206">
        <v>4753</v>
      </c>
      <c r="G5" s="1207">
        <v>571</v>
      </c>
      <c r="H5" s="1208">
        <v>86</v>
      </c>
      <c r="I5" s="1208">
        <v>964</v>
      </c>
      <c r="J5" s="1209">
        <v>134</v>
      </c>
      <c r="K5" s="1208">
        <v>41</v>
      </c>
      <c r="L5" s="1208">
        <v>78</v>
      </c>
      <c r="M5" s="1210">
        <v>1419</v>
      </c>
      <c r="N5" s="1208">
        <v>26</v>
      </c>
      <c r="O5" s="1208">
        <v>1</v>
      </c>
      <c r="P5" s="1211">
        <v>1433</v>
      </c>
      <c r="Q5" s="1212"/>
      <c r="R5" s="1199"/>
      <c r="S5" s="1213"/>
    </row>
    <row r="6" spans="2:19" ht="17.25" customHeight="1">
      <c r="B6" s="2491" t="s">
        <v>535</v>
      </c>
      <c r="C6" s="2492"/>
      <c r="D6" s="2492"/>
      <c r="E6" s="2493"/>
      <c r="F6" s="1206">
        <v>4943</v>
      </c>
      <c r="G6" s="1207">
        <v>537</v>
      </c>
      <c r="H6" s="1208">
        <v>108</v>
      </c>
      <c r="I6" s="1208">
        <v>882</v>
      </c>
      <c r="J6" s="1208">
        <v>165</v>
      </c>
      <c r="K6" s="1208">
        <v>8</v>
      </c>
      <c r="L6" s="1208">
        <v>83</v>
      </c>
      <c r="M6" s="1210">
        <v>1572</v>
      </c>
      <c r="N6" s="1208">
        <v>26</v>
      </c>
      <c r="O6" s="1208">
        <v>1</v>
      </c>
      <c r="P6" s="1211">
        <v>1561</v>
      </c>
      <c r="Q6" s="1212"/>
      <c r="R6" s="1199"/>
      <c r="S6" s="1213"/>
    </row>
    <row r="7" spans="2:19" ht="17.25" customHeight="1">
      <c r="B7" s="2491" t="s">
        <v>444</v>
      </c>
      <c r="C7" s="2492"/>
      <c r="D7" s="2492"/>
      <c r="E7" s="2493"/>
      <c r="F7" s="1206">
        <v>5307</v>
      </c>
      <c r="G7" s="1207">
        <v>592</v>
      </c>
      <c r="H7" s="1208">
        <v>81</v>
      </c>
      <c r="I7" s="1208">
        <v>842</v>
      </c>
      <c r="J7" s="1208">
        <v>130</v>
      </c>
      <c r="K7" s="1208">
        <v>90</v>
      </c>
      <c r="L7" s="1208">
        <v>69</v>
      </c>
      <c r="M7" s="1210">
        <v>1817</v>
      </c>
      <c r="N7" s="1208">
        <v>28</v>
      </c>
      <c r="O7" s="1208">
        <v>0</v>
      </c>
      <c r="P7" s="1211">
        <v>1658</v>
      </c>
      <c r="Q7" s="1212"/>
      <c r="R7" s="1199"/>
      <c r="S7" s="1199"/>
    </row>
    <row r="8" spans="2:19" ht="17.25" customHeight="1" thickBot="1">
      <c r="B8" s="2482" t="s">
        <v>536</v>
      </c>
      <c r="C8" s="2483"/>
      <c r="D8" s="2483"/>
      <c r="E8" s="2484"/>
      <c r="F8" s="1214">
        <v>5253</v>
      </c>
      <c r="G8" s="1215">
        <v>516</v>
      </c>
      <c r="H8" s="1216">
        <v>83</v>
      </c>
      <c r="I8" s="1216">
        <v>773</v>
      </c>
      <c r="J8" s="1216">
        <v>161</v>
      </c>
      <c r="K8" s="1216">
        <v>9</v>
      </c>
      <c r="L8" s="1216">
        <v>61</v>
      </c>
      <c r="M8" s="1216">
        <v>1910</v>
      </c>
      <c r="N8" s="1216">
        <v>32</v>
      </c>
      <c r="O8" s="1216">
        <v>0</v>
      </c>
      <c r="P8" s="1217">
        <v>1708</v>
      </c>
      <c r="Q8" s="1218"/>
      <c r="R8" s="1199"/>
      <c r="S8" s="1199"/>
    </row>
    <row r="9" spans="2:19" ht="17.25" customHeight="1" thickBot="1">
      <c r="B9" s="2482" t="s">
        <v>537</v>
      </c>
      <c r="C9" s="2483"/>
      <c r="D9" s="2483"/>
      <c r="E9" s="2484"/>
      <c r="F9" s="1214">
        <f>SUM(F10:F36)</f>
        <v>5863</v>
      </c>
      <c r="G9" s="1215">
        <f aca="true" t="shared" si="0" ref="G9:P9">SUM(G10:G36)</f>
        <v>508</v>
      </c>
      <c r="H9" s="1216">
        <f t="shared" si="0"/>
        <v>81</v>
      </c>
      <c r="I9" s="1216">
        <f t="shared" si="0"/>
        <v>834</v>
      </c>
      <c r="J9" s="1216">
        <f t="shared" si="0"/>
        <v>119</v>
      </c>
      <c r="K9" s="1216">
        <f t="shared" si="0"/>
        <v>1</v>
      </c>
      <c r="L9" s="1216">
        <f t="shared" si="0"/>
        <v>51</v>
      </c>
      <c r="M9" s="1216">
        <f t="shared" si="0"/>
        <v>2063</v>
      </c>
      <c r="N9" s="1216">
        <f t="shared" si="0"/>
        <v>35</v>
      </c>
      <c r="O9" s="1216">
        <f t="shared" si="0"/>
        <v>0</v>
      </c>
      <c r="P9" s="1217">
        <f t="shared" si="0"/>
        <v>2171</v>
      </c>
      <c r="Q9" s="1219">
        <f>F9-F8</f>
        <v>610</v>
      </c>
      <c r="R9" s="1199"/>
      <c r="S9" s="1213">
        <f>SUM(G9:P9)</f>
        <v>5863</v>
      </c>
    </row>
    <row r="10" spans="2:17" s="1229" customFormat="1" ht="19.5" customHeight="1">
      <c r="B10" s="1220">
        <v>1</v>
      </c>
      <c r="C10" s="1221"/>
      <c r="D10" s="1222" t="s">
        <v>507</v>
      </c>
      <c r="E10" s="1223"/>
      <c r="F10" s="1224">
        <f>SUM(G10:P10)</f>
        <v>797</v>
      </c>
      <c r="G10" s="1225">
        <v>48</v>
      </c>
      <c r="H10" s="1226">
        <v>4</v>
      </c>
      <c r="I10" s="1226">
        <v>99</v>
      </c>
      <c r="J10" s="1226">
        <v>11</v>
      </c>
      <c r="K10" s="1226"/>
      <c r="L10" s="1226">
        <v>5</v>
      </c>
      <c r="M10" s="1226">
        <v>465</v>
      </c>
      <c r="N10" s="1226">
        <v>2</v>
      </c>
      <c r="O10" s="1226"/>
      <c r="P10" s="1227">
        <v>163</v>
      </c>
      <c r="Q10" s="1228"/>
    </row>
    <row r="11" spans="2:19" ht="19.5" customHeight="1">
      <c r="B11" s="1230">
        <v>2</v>
      </c>
      <c r="C11" s="1231"/>
      <c r="D11" s="1232" t="s">
        <v>538</v>
      </c>
      <c r="E11" s="1233"/>
      <c r="F11" s="1234">
        <f aca="true" t="shared" si="1" ref="F11:F36">SUM(G11:P11)</f>
        <v>183</v>
      </c>
      <c r="G11" s="1235">
        <v>22</v>
      </c>
      <c r="H11" s="1236">
        <v>7</v>
      </c>
      <c r="I11" s="1236">
        <v>41</v>
      </c>
      <c r="J11" s="1236">
        <v>4</v>
      </c>
      <c r="K11" s="1236"/>
      <c r="L11" s="1236"/>
      <c r="M11" s="1236">
        <v>52</v>
      </c>
      <c r="N11" s="1236">
        <v>3</v>
      </c>
      <c r="O11" s="1236"/>
      <c r="P11" s="1237">
        <v>54</v>
      </c>
      <c r="Q11" s="1238"/>
      <c r="R11" s="1199"/>
      <c r="S11" s="1199"/>
    </row>
    <row r="12" spans="2:19" ht="19.5" customHeight="1">
      <c r="B12" s="1230">
        <v>3</v>
      </c>
      <c r="C12" s="1231"/>
      <c r="D12" s="1232" t="s">
        <v>122</v>
      </c>
      <c r="E12" s="1233"/>
      <c r="F12" s="1234">
        <f t="shared" si="1"/>
        <v>334</v>
      </c>
      <c r="G12" s="1235">
        <v>26</v>
      </c>
      <c r="H12" s="1236"/>
      <c r="I12" s="1236">
        <v>17</v>
      </c>
      <c r="J12" s="1236">
        <v>19</v>
      </c>
      <c r="K12" s="1236"/>
      <c r="L12" s="1236">
        <v>1</v>
      </c>
      <c r="M12" s="1236">
        <v>199</v>
      </c>
      <c r="N12" s="1236">
        <v>1</v>
      </c>
      <c r="O12" s="1236"/>
      <c r="P12" s="1237">
        <v>71</v>
      </c>
      <c r="Q12" s="1238"/>
      <c r="R12" s="1199"/>
      <c r="S12" s="1199"/>
    </row>
    <row r="13" spans="2:19" ht="19.5" customHeight="1">
      <c r="B13" s="1230">
        <v>4</v>
      </c>
      <c r="C13" s="1231"/>
      <c r="D13" s="1232" t="s">
        <v>99</v>
      </c>
      <c r="E13" s="1233"/>
      <c r="F13" s="1234">
        <f t="shared" si="1"/>
        <v>60</v>
      </c>
      <c r="G13" s="1235">
        <v>12</v>
      </c>
      <c r="H13" s="1236">
        <v>4</v>
      </c>
      <c r="I13" s="1236">
        <v>12</v>
      </c>
      <c r="J13" s="1236"/>
      <c r="K13" s="1236"/>
      <c r="L13" s="1236">
        <v>3</v>
      </c>
      <c r="M13" s="1236">
        <v>23</v>
      </c>
      <c r="N13" s="1236"/>
      <c r="O13" s="1236"/>
      <c r="P13" s="1237">
        <v>6</v>
      </c>
      <c r="Q13" s="1238"/>
      <c r="R13" s="1199"/>
      <c r="S13" s="1199"/>
    </row>
    <row r="14" spans="2:19" ht="19.5" customHeight="1">
      <c r="B14" s="1239">
        <v>5</v>
      </c>
      <c r="C14" s="1240"/>
      <c r="D14" s="1241" t="s">
        <v>100</v>
      </c>
      <c r="E14" s="1242"/>
      <c r="F14" s="1243">
        <f t="shared" si="1"/>
        <v>66</v>
      </c>
      <c r="G14" s="1244">
        <v>16</v>
      </c>
      <c r="H14" s="1245">
        <v>3</v>
      </c>
      <c r="I14" s="1245">
        <v>23</v>
      </c>
      <c r="J14" s="1245">
        <v>4</v>
      </c>
      <c r="K14" s="1245"/>
      <c r="L14" s="1245"/>
      <c r="M14" s="1245">
        <v>1</v>
      </c>
      <c r="N14" s="1245"/>
      <c r="O14" s="1245"/>
      <c r="P14" s="1246">
        <v>19</v>
      </c>
      <c r="Q14" s="1238"/>
      <c r="R14" s="1199"/>
      <c r="S14" s="1199"/>
    </row>
    <row r="15" spans="2:19" ht="19.5" customHeight="1">
      <c r="B15" s="1247">
        <v>6</v>
      </c>
      <c r="C15" s="1248"/>
      <c r="D15" s="1249" t="s">
        <v>101</v>
      </c>
      <c r="E15" s="1250"/>
      <c r="F15" s="1251">
        <f t="shared" si="1"/>
        <v>67</v>
      </c>
      <c r="G15" s="1252">
        <v>6</v>
      </c>
      <c r="H15" s="1253">
        <v>2</v>
      </c>
      <c r="I15" s="1253">
        <v>19</v>
      </c>
      <c r="J15" s="1253"/>
      <c r="K15" s="1253"/>
      <c r="L15" s="1253">
        <v>1</v>
      </c>
      <c r="M15" s="1253">
        <v>11</v>
      </c>
      <c r="N15" s="1253">
        <v>2</v>
      </c>
      <c r="O15" s="1253"/>
      <c r="P15" s="1254">
        <v>26</v>
      </c>
      <c r="Q15" s="1238"/>
      <c r="R15" s="1199"/>
      <c r="S15" s="1199"/>
    </row>
    <row r="16" spans="2:19" ht="19.5" customHeight="1">
      <c r="B16" s="1230">
        <v>7</v>
      </c>
      <c r="C16" s="1231"/>
      <c r="D16" s="1232" t="s">
        <v>510</v>
      </c>
      <c r="E16" s="1233"/>
      <c r="F16" s="1234">
        <f t="shared" si="1"/>
        <v>142</v>
      </c>
      <c r="G16" s="1235">
        <v>17</v>
      </c>
      <c r="H16" s="1236">
        <v>3</v>
      </c>
      <c r="I16" s="1236">
        <v>47</v>
      </c>
      <c r="J16" s="1236">
        <v>5</v>
      </c>
      <c r="K16" s="1236"/>
      <c r="L16" s="1236">
        <v>1</v>
      </c>
      <c r="M16" s="1236">
        <v>39</v>
      </c>
      <c r="N16" s="1236"/>
      <c r="O16" s="1236"/>
      <c r="P16" s="1237">
        <v>30</v>
      </c>
      <c r="Q16" s="1238"/>
      <c r="R16" s="1199"/>
      <c r="S16" s="1199"/>
    </row>
    <row r="17" spans="2:17" ht="19.5" customHeight="1">
      <c r="B17" s="1230">
        <v>8</v>
      </c>
      <c r="C17" s="1231"/>
      <c r="D17" s="1232" t="s">
        <v>102</v>
      </c>
      <c r="E17" s="1233"/>
      <c r="F17" s="1234">
        <f t="shared" si="1"/>
        <v>230</v>
      </c>
      <c r="G17" s="1235">
        <v>17</v>
      </c>
      <c r="H17" s="1236">
        <v>3</v>
      </c>
      <c r="I17" s="1236">
        <v>14</v>
      </c>
      <c r="J17" s="1236">
        <v>1</v>
      </c>
      <c r="K17" s="1236"/>
      <c r="L17" s="1236">
        <v>1</v>
      </c>
      <c r="M17" s="1236">
        <v>85</v>
      </c>
      <c r="N17" s="1236">
        <v>3</v>
      </c>
      <c r="O17" s="1236"/>
      <c r="P17" s="1237">
        <v>106</v>
      </c>
      <c r="Q17" s="1238"/>
    </row>
    <row r="18" spans="2:17" ht="19.5" customHeight="1">
      <c r="B18" s="1255">
        <v>9</v>
      </c>
      <c r="C18" s="1256"/>
      <c r="D18" s="1257" t="s">
        <v>103</v>
      </c>
      <c r="E18" s="1258"/>
      <c r="F18" s="1259">
        <f t="shared" si="1"/>
        <v>196</v>
      </c>
      <c r="G18" s="1244">
        <v>30</v>
      </c>
      <c r="H18" s="1245">
        <v>3</v>
      </c>
      <c r="I18" s="1245">
        <v>30</v>
      </c>
      <c r="J18" s="1245">
        <v>4</v>
      </c>
      <c r="K18" s="1245"/>
      <c r="L18" s="1245">
        <v>3</v>
      </c>
      <c r="M18" s="1245">
        <v>73</v>
      </c>
      <c r="N18" s="1245">
        <v>1</v>
      </c>
      <c r="O18" s="1245"/>
      <c r="P18" s="1246">
        <v>52</v>
      </c>
      <c r="Q18" s="1238"/>
    </row>
    <row r="19" spans="2:17" ht="19.5" customHeight="1">
      <c r="B19" s="1239">
        <v>10</v>
      </c>
      <c r="C19" s="1240"/>
      <c r="D19" s="1241" t="s">
        <v>104</v>
      </c>
      <c r="E19" s="1242"/>
      <c r="F19" s="1243">
        <f t="shared" si="1"/>
        <v>115</v>
      </c>
      <c r="G19" s="1260">
        <v>5</v>
      </c>
      <c r="H19" s="1261"/>
      <c r="I19" s="1261">
        <v>11</v>
      </c>
      <c r="J19" s="1261"/>
      <c r="K19" s="1261"/>
      <c r="L19" s="1261"/>
      <c r="M19" s="1261">
        <v>33</v>
      </c>
      <c r="N19" s="1261">
        <v>2</v>
      </c>
      <c r="O19" s="1261"/>
      <c r="P19" s="1262">
        <v>64</v>
      </c>
      <c r="Q19" s="1238"/>
    </row>
    <row r="20" spans="2:17" ht="19.5" customHeight="1">
      <c r="B20" s="1263">
        <v>11</v>
      </c>
      <c r="C20" s="1264"/>
      <c r="D20" s="1222" t="s">
        <v>105</v>
      </c>
      <c r="E20" s="1265"/>
      <c r="F20" s="1224">
        <f t="shared" si="1"/>
        <v>60</v>
      </c>
      <c r="G20" s="1225">
        <v>17</v>
      </c>
      <c r="H20" s="1226"/>
      <c r="I20" s="1226">
        <v>9</v>
      </c>
      <c r="J20" s="1226">
        <v>10</v>
      </c>
      <c r="K20" s="1226"/>
      <c r="L20" s="1226">
        <v>2</v>
      </c>
      <c r="M20" s="1226">
        <v>5</v>
      </c>
      <c r="N20" s="1226">
        <v>2</v>
      </c>
      <c r="O20" s="1226"/>
      <c r="P20" s="1227">
        <v>15</v>
      </c>
      <c r="Q20" s="1238"/>
    </row>
    <row r="21" spans="2:17" ht="19.5" customHeight="1">
      <c r="B21" s="1230">
        <v>12</v>
      </c>
      <c r="C21" s="1231"/>
      <c r="D21" s="1232" t="s">
        <v>106</v>
      </c>
      <c r="E21" s="1233"/>
      <c r="F21" s="1234">
        <f t="shared" si="1"/>
        <v>90</v>
      </c>
      <c r="G21" s="1235">
        <v>10</v>
      </c>
      <c r="H21" s="1236"/>
      <c r="I21" s="1236">
        <v>51</v>
      </c>
      <c r="J21" s="1236"/>
      <c r="K21" s="1236"/>
      <c r="L21" s="1236">
        <v>1</v>
      </c>
      <c r="M21" s="1236">
        <v>16</v>
      </c>
      <c r="N21" s="1236">
        <v>1</v>
      </c>
      <c r="O21" s="1236"/>
      <c r="P21" s="1266">
        <v>11</v>
      </c>
      <c r="Q21" s="1238"/>
    </row>
    <row r="22" spans="2:17" ht="19.5" customHeight="1">
      <c r="B22" s="1255">
        <v>13</v>
      </c>
      <c r="C22" s="1256"/>
      <c r="D22" s="1257" t="s">
        <v>107</v>
      </c>
      <c r="E22" s="1258"/>
      <c r="F22" s="1259">
        <f t="shared" si="1"/>
        <v>56</v>
      </c>
      <c r="G22" s="1244">
        <v>2</v>
      </c>
      <c r="H22" s="1245"/>
      <c r="I22" s="1245">
        <v>10</v>
      </c>
      <c r="J22" s="1245">
        <v>3</v>
      </c>
      <c r="K22" s="1245"/>
      <c r="L22" s="1245"/>
      <c r="M22" s="1245">
        <v>21</v>
      </c>
      <c r="N22" s="1245"/>
      <c r="O22" s="1245"/>
      <c r="P22" s="1267">
        <v>20</v>
      </c>
      <c r="Q22" s="1238"/>
    </row>
    <row r="23" spans="2:17" ht="19.5" customHeight="1">
      <c r="B23" s="1255">
        <v>14</v>
      </c>
      <c r="C23" s="1256"/>
      <c r="D23" s="1257" t="s">
        <v>108</v>
      </c>
      <c r="E23" s="1258"/>
      <c r="F23" s="1259">
        <f t="shared" si="1"/>
        <v>30</v>
      </c>
      <c r="G23" s="1244">
        <v>3</v>
      </c>
      <c r="H23" s="1245">
        <v>2</v>
      </c>
      <c r="I23" s="1245">
        <v>2</v>
      </c>
      <c r="J23" s="1245"/>
      <c r="K23" s="1245"/>
      <c r="L23" s="1245"/>
      <c r="M23" s="1245">
        <v>5</v>
      </c>
      <c r="N23" s="1245">
        <v>1</v>
      </c>
      <c r="O23" s="1245"/>
      <c r="P23" s="1267">
        <v>17</v>
      </c>
      <c r="Q23" s="1238"/>
    </row>
    <row r="24" spans="2:17" ht="19.5" customHeight="1">
      <c r="B24" s="1239">
        <v>15</v>
      </c>
      <c r="C24" s="1240"/>
      <c r="D24" s="1241" t="s">
        <v>23</v>
      </c>
      <c r="E24" s="1242"/>
      <c r="F24" s="1243">
        <f t="shared" si="1"/>
        <v>412</v>
      </c>
      <c r="G24" s="1260">
        <v>26</v>
      </c>
      <c r="H24" s="1261">
        <v>6</v>
      </c>
      <c r="I24" s="1261">
        <v>31</v>
      </c>
      <c r="J24" s="1261">
        <v>5</v>
      </c>
      <c r="K24" s="1261"/>
      <c r="L24" s="1261">
        <v>2</v>
      </c>
      <c r="M24" s="1261">
        <v>80</v>
      </c>
      <c r="N24" s="1261">
        <v>1</v>
      </c>
      <c r="O24" s="1261"/>
      <c r="P24" s="1268">
        <v>261</v>
      </c>
      <c r="Q24" s="1238"/>
    </row>
    <row r="25" spans="2:17" ht="19.5" customHeight="1">
      <c r="B25" s="1263">
        <v>16</v>
      </c>
      <c r="C25" s="1264"/>
      <c r="D25" s="1269" t="s">
        <v>154</v>
      </c>
      <c r="E25" s="1265"/>
      <c r="F25" s="1224">
        <f t="shared" si="1"/>
        <v>120</v>
      </c>
      <c r="G25" s="1225"/>
      <c r="H25" s="1226"/>
      <c r="I25" s="1226">
        <v>22</v>
      </c>
      <c r="J25" s="1226">
        <v>7</v>
      </c>
      <c r="K25" s="1226"/>
      <c r="L25" s="1226">
        <v>2</v>
      </c>
      <c r="M25" s="1226">
        <v>22</v>
      </c>
      <c r="N25" s="1226">
        <v>4</v>
      </c>
      <c r="O25" s="1226"/>
      <c r="P25" s="1270">
        <v>63</v>
      </c>
      <c r="Q25" s="1238"/>
    </row>
    <row r="26" spans="2:17" ht="19.5" customHeight="1">
      <c r="B26" s="1230">
        <v>17</v>
      </c>
      <c r="C26" s="1231"/>
      <c r="D26" s="1232" t="s">
        <v>131</v>
      </c>
      <c r="E26" s="1233"/>
      <c r="F26" s="1234">
        <f t="shared" si="1"/>
        <v>275</v>
      </c>
      <c r="G26" s="1235">
        <v>18</v>
      </c>
      <c r="H26" s="1236">
        <v>1</v>
      </c>
      <c r="I26" s="1236">
        <v>12</v>
      </c>
      <c r="J26" s="1236"/>
      <c r="K26" s="1236"/>
      <c r="L26" s="1236">
        <v>2</v>
      </c>
      <c r="M26" s="1236">
        <v>231</v>
      </c>
      <c r="N26" s="1236">
        <v>1</v>
      </c>
      <c r="O26" s="1236"/>
      <c r="P26" s="1266">
        <v>10</v>
      </c>
      <c r="Q26" s="1238"/>
    </row>
    <row r="27" spans="2:17" ht="19.5" customHeight="1">
      <c r="B27" s="1255">
        <v>18</v>
      </c>
      <c r="C27" s="1256"/>
      <c r="D27" s="1257" t="s">
        <v>109</v>
      </c>
      <c r="E27" s="1258"/>
      <c r="F27" s="1259">
        <f t="shared" si="1"/>
        <v>90</v>
      </c>
      <c r="G27" s="1244">
        <v>7</v>
      </c>
      <c r="H27" s="1245">
        <v>1</v>
      </c>
      <c r="I27" s="1245">
        <v>10</v>
      </c>
      <c r="J27" s="1245">
        <v>2</v>
      </c>
      <c r="K27" s="1245"/>
      <c r="L27" s="1245">
        <v>1</v>
      </c>
      <c r="M27" s="1245">
        <v>30</v>
      </c>
      <c r="N27" s="1245">
        <v>1</v>
      </c>
      <c r="O27" s="1245"/>
      <c r="P27" s="1267">
        <v>38</v>
      </c>
      <c r="Q27" s="1238"/>
    </row>
    <row r="28" spans="2:17" ht="19.5" customHeight="1">
      <c r="B28" s="1230">
        <v>19</v>
      </c>
      <c r="C28" s="1231"/>
      <c r="D28" s="1232" t="s">
        <v>512</v>
      </c>
      <c r="E28" s="1233"/>
      <c r="F28" s="1234">
        <f t="shared" si="1"/>
        <v>113</v>
      </c>
      <c r="G28" s="1235">
        <v>14</v>
      </c>
      <c r="H28" s="1236"/>
      <c r="I28" s="1236">
        <v>23</v>
      </c>
      <c r="J28" s="1236">
        <v>4</v>
      </c>
      <c r="K28" s="1236"/>
      <c r="L28" s="1236">
        <v>1</v>
      </c>
      <c r="M28" s="1236">
        <v>34</v>
      </c>
      <c r="N28" s="1236"/>
      <c r="O28" s="1236"/>
      <c r="P28" s="1266">
        <v>37</v>
      </c>
      <c r="Q28" s="1238"/>
    </row>
    <row r="29" spans="2:17" ht="19.5" customHeight="1">
      <c r="B29" s="1239">
        <v>20</v>
      </c>
      <c r="C29" s="1240"/>
      <c r="D29" s="1241" t="s">
        <v>513</v>
      </c>
      <c r="E29" s="1242"/>
      <c r="F29" s="1243">
        <f t="shared" si="1"/>
        <v>206</v>
      </c>
      <c r="G29" s="1260">
        <v>12</v>
      </c>
      <c r="H29" s="1261">
        <v>3</v>
      </c>
      <c r="I29" s="1261">
        <v>22</v>
      </c>
      <c r="J29" s="1261"/>
      <c r="K29" s="1261"/>
      <c r="L29" s="1261"/>
      <c r="M29" s="1261">
        <v>29</v>
      </c>
      <c r="N29" s="1261">
        <v>1</v>
      </c>
      <c r="O29" s="1261"/>
      <c r="P29" s="1268">
        <v>139</v>
      </c>
      <c r="Q29" s="1238"/>
    </row>
    <row r="30" spans="2:17" ht="19.5" customHeight="1">
      <c r="B30" s="1263">
        <v>21</v>
      </c>
      <c r="C30" s="1264"/>
      <c r="D30" s="1269" t="s">
        <v>110</v>
      </c>
      <c r="E30" s="1265"/>
      <c r="F30" s="1224">
        <f t="shared" si="1"/>
        <v>186</v>
      </c>
      <c r="G30" s="1225">
        <v>22</v>
      </c>
      <c r="H30" s="1226">
        <v>10</v>
      </c>
      <c r="I30" s="1226">
        <v>32</v>
      </c>
      <c r="J30" s="1226">
        <v>1</v>
      </c>
      <c r="K30" s="1226">
        <v>1</v>
      </c>
      <c r="L30" s="1226">
        <v>1</v>
      </c>
      <c r="M30" s="1226">
        <v>57</v>
      </c>
      <c r="N30" s="1226">
        <v>1</v>
      </c>
      <c r="O30" s="1226"/>
      <c r="P30" s="1270">
        <v>61</v>
      </c>
      <c r="Q30" s="1238"/>
    </row>
    <row r="31" spans="2:17" ht="19.5" customHeight="1">
      <c r="B31" s="1230">
        <v>22</v>
      </c>
      <c r="C31" s="1231"/>
      <c r="D31" s="1232" t="s">
        <v>111</v>
      </c>
      <c r="E31" s="1233"/>
      <c r="F31" s="1234">
        <f t="shared" si="1"/>
        <v>201</v>
      </c>
      <c r="G31" s="1235">
        <v>37</v>
      </c>
      <c r="H31" s="1236">
        <v>18</v>
      </c>
      <c r="I31" s="1236">
        <v>41</v>
      </c>
      <c r="J31" s="1236">
        <v>4</v>
      </c>
      <c r="K31" s="1236"/>
      <c r="L31" s="1236">
        <v>3</v>
      </c>
      <c r="M31" s="1236">
        <v>7</v>
      </c>
      <c r="N31" s="1236"/>
      <c r="O31" s="1236"/>
      <c r="P31" s="1266">
        <v>91</v>
      </c>
      <c r="Q31" s="1238"/>
    </row>
    <row r="32" spans="2:17" ht="19.5" customHeight="1">
      <c r="B32" s="1255">
        <v>23</v>
      </c>
      <c r="C32" s="1256"/>
      <c r="D32" s="1257" t="s">
        <v>112</v>
      </c>
      <c r="E32" s="1258"/>
      <c r="F32" s="1259">
        <f t="shared" si="1"/>
        <v>219</v>
      </c>
      <c r="G32" s="1244">
        <v>19</v>
      </c>
      <c r="H32" s="1245">
        <v>2</v>
      </c>
      <c r="I32" s="1245">
        <v>35</v>
      </c>
      <c r="J32" s="1245">
        <v>4</v>
      </c>
      <c r="K32" s="1245"/>
      <c r="L32" s="1245">
        <v>3</v>
      </c>
      <c r="M32" s="1245">
        <v>79</v>
      </c>
      <c r="N32" s="1245"/>
      <c r="O32" s="1245"/>
      <c r="P32" s="1267">
        <v>77</v>
      </c>
      <c r="Q32" s="1238"/>
    </row>
    <row r="33" spans="2:17" ht="19.5" customHeight="1">
      <c r="B33" s="1230">
        <v>24</v>
      </c>
      <c r="C33" s="1231"/>
      <c r="D33" s="1232" t="s">
        <v>113</v>
      </c>
      <c r="E33" s="1233"/>
      <c r="F33" s="1234">
        <f t="shared" si="1"/>
        <v>97</v>
      </c>
      <c r="G33" s="1235">
        <v>4</v>
      </c>
      <c r="H33" s="1236">
        <v>1</v>
      </c>
      <c r="I33" s="1236">
        <v>10</v>
      </c>
      <c r="J33" s="1236">
        <v>2</v>
      </c>
      <c r="K33" s="1236"/>
      <c r="L33" s="1236">
        <v>1</v>
      </c>
      <c r="M33" s="1236">
        <v>32</v>
      </c>
      <c r="N33" s="1236"/>
      <c r="O33" s="1236"/>
      <c r="P33" s="1266">
        <v>47</v>
      </c>
      <c r="Q33" s="1238"/>
    </row>
    <row r="34" spans="2:17" ht="19.5" customHeight="1">
      <c r="B34" s="1239">
        <v>25</v>
      </c>
      <c r="C34" s="1240"/>
      <c r="D34" s="1241" t="s">
        <v>540</v>
      </c>
      <c r="E34" s="1242"/>
      <c r="F34" s="1243">
        <f t="shared" si="1"/>
        <v>867</v>
      </c>
      <c r="G34" s="1260">
        <v>47</v>
      </c>
      <c r="H34" s="1261">
        <v>3</v>
      </c>
      <c r="I34" s="1261">
        <v>105</v>
      </c>
      <c r="J34" s="1261">
        <v>8</v>
      </c>
      <c r="K34" s="1261"/>
      <c r="L34" s="1261">
        <v>5</v>
      </c>
      <c r="M34" s="1261">
        <v>319</v>
      </c>
      <c r="N34" s="1261">
        <v>3</v>
      </c>
      <c r="O34" s="1261"/>
      <c r="P34" s="1268">
        <v>377</v>
      </c>
      <c r="Q34" s="1238"/>
    </row>
    <row r="35" spans="2:17" ht="19.5" customHeight="1">
      <c r="B35" s="1271">
        <v>26</v>
      </c>
      <c r="C35" s="1272"/>
      <c r="D35" s="1273" t="s">
        <v>542</v>
      </c>
      <c r="E35" s="1274"/>
      <c r="F35" s="1275">
        <f t="shared" si="1"/>
        <v>383</v>
      </c>
      <c r="G35" s="1276">
        <v>52</v>
      </c>
      <c r="H35" s="1277">
        <v>5</v>
      </c>
      <c r="I35" s="1277">
        <v>72</v>
      </c>
      <c r="J35" s="1277">
        <v>14</v>
      </c>
      <c r="K35" s="1277"/>
      <c r="L35" s="1277">
        <v>8</v>
      </c>
      <c r="M35" s="1277"/>
      <c r="N35" s="1277">
        <v>4</v>
      </c>
      <c r="O35" s="1277"/>
      <c r="P35" s="1278">
        <v>228</v>
      </c>
      <c r="Q35" s="1238"/>
    </row>
    <row r="36" spans="2:17" ht="19.5" customHeight="1" thickBot="1">
      <c r="B36" s="1279">
        <v>27</v>
      </c>
      <c r="C36" s="1280"/>
      <c r="D36" s="1281" t="s">
        <v>516</v>
      </c>
      <c r="E36" s="1282"/>
      <c r="F36" s="1283">
        <f t="shared" si="1"/>
        <v>268</v>
      </c>
      <c r="G36" s="1284">
        <v>19</v>
      </c>
      <c r="H36" s="1285"/>
      <c r="I36" s="1285">
        <v>34</v>
      </c>
      <c r="J36" s="1285">
        <v>7</v>
      </c>
      <c r="K36" s="1285"/>
      <c r="L36" s="1285">
        <v>4</v>
      </c>
      <c r="M36" s="1285">
        <v>115</v>
      </c>
      <c r="N36" s="1285">
        <v>1</v>
      </c>
      <c r="O36" s="1285"/>
      <c r="P36" s="1286">
        <v>88</v>
      </c>
      <c r="Q36" s="1238"/>
    </row>
    <row r="37" spans="2:17" ht="22.5" customHeight="1">
      <c r="B37" s="2485" t="s">
        <v>543</v>
      </c>
      <c r="C37" s="2485"/>
      <c r="D37" s="2485"/>
      <c r="E37" s="2485"/>
      <c r="F37" s="2485"/>
      <c r="G37" s="2485"/>
      <c r="H37" s="2485"/>
      <c r="I37" s="2485"/>
      <c r="J37" s="2485"/>
      <c r="K37" s="2485"/>
      <c r="L37" s="2485"/>
      <c r="M37" s="2485"/>
      <c r="N37" s="2485"/>
      <c r="O37" s="2485"/>
      <c r="P37" s="2485"/>
      <c r="Q37" s="1287"/>
    </row>
    <row r="38" spans="2:17" ht="13.5">
      <c r="B38" s="2486"/>
      <c r="C38" s="2486"/>
      <c r="D38" s="2486"/>
      <c r="E38" s="2486"/>
      <c r="F38" s="2486"/>
      <c r="G38" s="2486"/>
      <c r="H38" s="2486"/>
      <c r="I38" s="2486"/>
      <c r="J38" s="2486"/>
      <c r="K38" s="2486"/>
      <c r="L38" s="2486"/>
      <c r="M38" s="2486"/>
      <c r="N38" s="2486"/>
      <c r="O38" s="2486"/>
      <c r="P38" s="2486"/>
      <c r="Q38" s="1195"/>
    </row>
    <row r="39" spans="2:17" ht="13.5">
      <c r="B39" s="1289"/>
      <c r="C39" s="1199"/>
      <c r="D39" s="1199"/>
      <c r="E39" s="1199"/>
      <c r="F39" s="1229"/>
      <c r="G39" s="1199"/>
      <c r="H39" s="1213"/>
      <c r="I39" s="1199"/>
      <c r="J39" s="1199"/>
      <c r="K39" s="1199"/>
      <c r="L39" s="1199"/>
      <c r="M39" s="1199"/>
      <c r="N39" s="1199"/>
      <c r="O39" s="1199"/>
      <c r="P39" s="1199"/>
      <c r="Q39" s="1195"/>
    </row>
    <row r="40" spans="2:17" ht="13.5" hidden="1">
      <c r="B40" s="1290"/>
      <c r="C40" s="1199"/>
      <c r="D40" s="1199"/>
      <c r="E40" s="1199"/>
      <c r="F40" s="1291">
        <v>4476</v>
      </c>
      <c r="G40" s="1291">
        <v>576</v>
      </c>
      <c r="H40" s="1291">
        <v>86</v>
      </c>
      <c r="I40" s="1291">
        <v>957</v>
      </c>
      <c r="J40" s="1291">
        <v>153</v>
      </c>
      <c r="K40" s="1291">
        <v>25</v>
      </c>
      <c r="L40" s="1291">
        <v>71</v>
      </c>
      <c r="M40" s="1292">
        <v>1317</v>
      </c>
      <c r="N40" s="1291">
        <v>39</v>
      </c>
      <c r="O40" s="1291">
        <v>1</v>
      </c>
      <c r="P40" s="1292">
        <v>1251</v>
      </c>
      <c r="Q40" s="1287"/>
    </row>
    <row r="41" spans="2:17" ht="13.5" hidden="1">
      <c r="B41" s="1199"/>
      <c r="C41" s="1199"/>
      <c r="D41" s="1199"/>
      <c r="E41" s="1199"/>
      <c r="F41" s="1229">
        <v>805</v>
      </c>
      <c r="G41" s="1199">
        <v>51</v>
      </c>
      <c r="H41" s="1199">
        <v>2</v>
      </c>
      <c r="I41" s="1199">
        <v>96</v>
      </c>
      <c r="J41" s="1199">
        <v>23</v>
      </c>
      <c r="K41" s="1199">
        <v>2</v>
      </c>
      <c r="L41" s="1199">
        <v>11</v>
      </c>
      <c r="M41" s="1199">
        <v>371</v>
      </c>
      <c r="N41" s="1199">
        <v>0</v>
      </c>
      <c r="O41" s="1199">
        <v>0</v>
      </c>
      <c r="P41" s="1199">
        <v>249</v>
      </c>
      <c r="Q41" s="1287"/>
    </row>
    <row r="42" spans="2:17" ht="13.5" hidden="1">
      <c r="B42" s="1199"/>
      <c r="C42" s="1199"/>
      <c r="D42" s="1199"/>
      <c r="E42" s="1199"/>
      <c r="F42" s="1229">
        <v>104</v>
      </c>
      <c r="G42" s="1199">
        <v>31</v>
      </c>
      <c r="H42" s="1199">
        <v>4</v>
      </c>
      <c r="I42" s="1199">
        <v>27</v>
      </c>
      <c r="J42" s="1199">
        <v>6</v>
      </c>
      <c r="K42" s="1199">
        <v>1</v>
      </c>
      <c r="L42" s="1199">
        <v>0</v>
      </c>
      <c r="M42" s="1199">
        <v>18</v>
      </c>
      <c r="N42" s="1199">
        <v>2</v>
      </c>
      <c r="O42" s="1199">
        <v>0</v>
      </c>
      <c r="P42" s="1199">
        <v>15</v>
      </c>
      <c r="Q42" s="1287"/>
    </row>
    <row r="43" spans="2:17" ht="13.5" hidden="1">
      <c r="B43" s="1199"/>
      <c r="C43" s="1199"/>
      <c r="D43" s="1199"/>
      <c r="E43" s="1199"/>
      <c r="F43" s="1229">
        <v>295</v>
      </c>
      <c r="G43" s="1199">
        <v>43</v>
      </c>
      <c r="H43" s="1199">
        <v>1</v>
      </c>
      <c r="I43" s="1199">
        <v>33</v>
      </c>
      <c r="J43" s="1199">
        <v>19</v>
      </c>
      <c r="K43" s="1199">
        <v>0</v>
      </c>
      <c r="L43" s="1199">
        <v>8</v>
      </c>
      <c r="M43" s="1199">
        <v>121</v>
      </c>
      <c r="N43" s="1199">
        <v>2</v>
      </c>
      <c r="O43" s="1199">
        <v>0</v>
      </c>
      <c r="P43" s="1199">
        <v>68</v>
      </c>
      <c r="Q43" s="1287"/>
    </row>
    <row r="44" spans="2:17" ht="13.5" hidden="1">
      <c r="B44" s="1199"/>
      <c r="C44" s="1199"/>
      <c r="D44" s="1199"/>
      <c r="E44" s="1199"/>
      <c r="F44" s="1229">
        <v>61</v>
      </c>
      <c r="G44" s="1199">
        <v>18</v>
      </c>
      <c r="H44" s="1199">
        <v>3</v>
      </c>
      <c r="I44" s="1199">
        <v>26</v>
      </c>
      <c r="J44" s="1199">
        <v>5</v>
      </c>
      <c r="K44" s="1199">
        <v>0</v>
      </c>
      <c r="L44" s="1199">
        <v>0</v>
      </c>
      <c r="M44" s="1199">
        <v>6</v>
      </c>
      <c r="N44" s="1199">
        <v>0</v>
      </c>
      <c r="O44" s="1199">
        <v>0</v>
      </c>
      <c r="P44" s="1199">
        <v>3</v>
      </c>
      <c r="Q44" s="1287"/>
    </row>
    <row r="45" spans="2:17" ht="13.5" hidden="1">
      <c r="B45" s="1199"/>
      <c r="C45" s="1199"/>
      <c r="D45" s="1199"/>
      <c r="E45" s="1199"/>
      <c r="F45" s="1229">
        <v>86</v>
      </c>
      <c r="G45" s="1199">
        <v>16</v>
      </c>
      <c r="H45" s="1199">
        <v>1</v>
      </c>
      <c r="I45" s="1199">
        <v>20</v>
      </c>
      <c r="J45" s="1199">
        <v>3</v>
      </c>
      <c r="K45" s="1199">
        <v>0</v>
      </c>
      <c r="L45" s="1199">
        <v>4</v>
      </c>
      <c r="M45" s="1199">
        <v>0</v>
      </c>
      <c r="N45" s="1199">
        <v>0</v>
      </c>
      <c r="O45" s="1199">
        <v>0</v>
      </c>
      <c r="P45" s="1199">
        <v>42</v>
      </c>
      <c r="Q45" s="1287"/>
    </row>
    <row r="46" spans="2:17" ht="13.5" hidden="1">
      <c r="B46" s="1199"/>
      <c r="C46" s="1199"/>
      <c r="D46" s="1199"/>
      <c r="E46" s="1199"/>
      <c r="F46" s="1229">
        <v>38</v>
      </c>
      <c r="G46" s="1199">
        <v>5</v>
      </c>
      <c r="H46" s="1199">
        <v>3</v>
      </c>
      <c r="I46" s="1199">
        <v>24</v>
      </c>
      <c r="J46" s="1199">
        <v>4</v>
      </c>
      <c r="K46" s="1199">
        <v>0</v>
      </c>
      <c r="L46" s="1199">
        <v>0</v>
      </c>
      <c r="M46" s="1199">
        <v>0</v>
      </c>
      <c r="N46" s="1199">
        <v>1</v>
      </c>
      <c r="O46" s="1199">
        <v>0</v>
      </c>
      <c r="P46" s="1199">
        <v>1</v>
      </c>
      <c r="Q46" s="1287"/>
    </row>
    <row r="47" spans="2:17" ht="13.5" hidden="1">
      <c r="B47" s="1199"/>
      <c r="C47" s="1199"/>
      <c r="D47" s="1199"/>
      <c r="E47" s="1199"/>
      <c r="F47" s="1229">
        <v>123</v>
      </c>
      <c r="G47" s="1199">
        <v>18</v>
      </c>
      <c r="H47" s="1199">
        <v>3</v>
      </c>
      <c r="I47" s="1199">
        <v>55</v>
      </c>
      <c r="J47" s="1199">
        <v>7</v>
      </c>
      <c r="K47" s="1199">
        <v>0</v>
      </c>
      <c r="L47" s="1199">
        <v>4</v>
      </c>
      <c r="M47" s="1199">
        <v>24</v>
      </c>
      <c r="N47" s="1199">
        <v>2</v>
      </c>
      <c r="O47" s="1199">
        <v>0</v>
      </c>
      <c r="P47" s="1199">
        <v>10</v>
      </c>
      <c r="Q47" s="1287"/>
    </row>
    <row r="48" spans="2:17" ht="13.5" hidden="1">
      <c r="B48" s="1199"/>
      <c r="C48" s="1199"/>
      <c r="D48" s="1199"/>
      <c r="E48" s="1199"/>
      <c r="F48" s="1229">
        <v>228</v>
      </c>
      <c r="G48" s="1199">
        <v>26</v>
      </c>
      <c r="H48" s="1199">
        <v>5</v>
      </c>
      <c r="I48" s="1199">
        <v>24</v>
      </c>
      <c r="J48" s="1199">
        <v>4</v>
      </c>
      <c r="K48" s="1199">
        <v>1</v>
      </c>
      <c r="L48" s="1199">
        <v>1</v>
      </c>
      <c r="M48" s="1199">
        <v>86</v>
      </c>
      <c r="N48" s="1199">
        <v>3</v>
      </c>
      <c r="O48" s="1199">
        <v>0</v>
      </c>
      <c r="P48" s="1199">
        <v>78</v>
      </c>
      <c r="Q48" s="1287"/>
    </row>
    <row r="49" spans="6:16" ht="13.5" hidden="1">
      <c r="F49" s="1229">
        <v>79</v>
      </c>
      <c r="G49" s="1199">
        <v>28</v>
      </c>
      <c r="H49" s="1199">
        <v>0</v>
      </c>
      <c r="I49" s="1199">
        <v>23</v>
      </c>
      <c r="J49" s="1199">
        <v>5</v>
      </c>
      <c r="K49" s="1199">
        <v>0</v>
      </c>
      <c r="L49" s="1199">
        <v>2</v>
      </c>
      <c r="M49" s="1199">
        <v>8</v>
      </c>
      <c r="N49" s="1199">
        <v>1</v>
      </c>
      <c r="O49" s="1199">
        <v>0</v>
      </c>
      <c r="P49" s="1199">
        <v>12</v>
      </c>
    </row>
    <row r="50" spans="6:16" ht="13.5" hidden="1">
      <c r="F50" s="1229">
        <v>75</v>
      </c>
      <c r="G50" s="1199">
        <v>4</v>
      </c>
      <c r="H50" s="1199">
        <v>1</v>
      </c>
      <c r="I50" s="1199">
        <v>7</v>
      </c>
      <c r="J50" s="1199">
        <v>0</v>
      </c>
      <c r="K50" s="1199">
        <v>1</v>
      </c>
      <c r="L50" s="1199">
        <v>0</v>
      </c>
      <c r="M50" s="1199">
        <v>26</v>
      </c>
      <c r="N50" s="1199">
        <v>1</v>
      </c>
      <c r="O50" s="1199">
        <v>0</v>
      </c>
      <c r="P50" s="1199">
        <v>35</v>
      </c>
    </row>
    <row r="51" spans="6:16" ht="13.5" hidden="1">
      <c r="F51" s="1229">
        <v>66</v>
      </c>
      <c r="G51" s="1199">
        <v>13</v>
      </c>
      <c r="H51" s="1199">
        <v>0</v>
      </c>
      <c r="I51" s="1199">
        <v>5</v>
      </c>
      <c r="J51" s="1199">
        <v>7</v>
      </c>
      <c r="K51" s="1199">
        <v>1</v>
      </c>
      <c r="L51" s="1199">
        <v>0</v>
      </c>
      <c r="M51" s="1199">
        <v>24</v>
      </c>
      <c r="N51" s="1199">
        <v>0</v>
      </c>
      <c r="O51" s="1199">
        <v>0</v>
      </c>
      <c r="P51" s="1199">
        <v>16</v>
      </c>
    </row>
    <row r="52" spans="6:16" ht="13.5" hidden="1">
      <c r="F52" s="1229">
        <v>87</v>
      </c>
      <c r="G52" s="1199">
        <v>13</v>
      </c>
      <c r="H52" s="1199">
        <v>7</v>
      </c>
      <c r="I52" s="1199">
        <v>48</v>
      </c>
      <c r="J52" s="1199">
        <v>4</v>
      </c>
      <c r="K52" s="1199">
        <v>0</v>
      </c>
      <c r="L52" s="1199">
        <v>1</v>
      </c>
      <c r="M52" s="1199">
        <v>3</v>
      </c>
      <c r="N52" s="1199">
        <v>0</v>
      </c>
      <c r="O52" s="1199">
        <v>0</v>
      </c>
      <c r="P52" s="1199">
        <v>11</v>
      </c>
    </row>
    <row r="53" spans="6:16" ht="13.5" hidden="1">
      <c r="F53" s="1229">
        <v>78</v>
      </c>
      <c r="G53" s="1199">
        <v>3</v>
      </c>
      <c r="H53" s="1199">
        <v>0</v>
      </c>
      <c r="I53" s="1199">
        <v>48</v>
      </c>
      <c r="J53" s="1199">
        <v>4</v>
      </c>
      <c r="K53" s="1199">
        <v>0</v>
      </c>
      <c r="L53" s="1199">
        <v>0</v>
      </c>
      <c r="M53" s="1199">
        <v>18</v>
      </c>
      <c r="N53" s="1199">
        <v>1</v>
      </c>
      <c r="O53" s="1199">
        <v>0</v>
      </c>
      <c r="P53" s="1199">
        <v>4</v>
      </c>
    </row>
    <row r="54" spans="6:16" ht="13.5" hidden="1">
      <c r="F54" s="1229">
        <v>28</v>
      </c>
      <c r="G54" s="1199">
        <v>4</v>
      </c>
      <c r="H54" s="1199">
        <v>1</v>
      </c>
      <c r="I54" s="1199">
        <v>10</v>
      </c>
      <c r="J54" s="1199">
        <v>0</v>
      </c>
      <c r="K54" s="1199">
        <v>0</v>
      </c>
      <c r="L54" s="1199">
        <v>1</v>
      </c>
      <c r="M54" s="1199">
        <v>10</v>
      </c>
      <c r="N54" s="1199">
        <v>0</v>
      </c>
      <c r="O54" s="1199">
        <v>0</v>
      </c>
      <c r="P54" s="1199">
        <v>2</v>
      </c>
    </row>
    <row r="55" spans="6:16" ht="13.5" hidden="1">
      <c r="F55" s="1229">
        <v>283</v>
      </c>
      <c r="G55" s="1199">
        <v>37</v>
      </c>
      <c r="H55" s="1199">
        <v>8</v>
      </c>
      <c r="I55" s="1199">
        <v>35</v>
      </c>
      <c r="J55" s="1199">
        <v>4</v>
      </c>
      <c r="K55" s="1199">
        <v>4</v>
      </c>
      <c r="L55" s="1199">
        <v>4</v>
      </c>
      <c r="M55" s="1199">
        <v>76</v>
      </c>
      <c r="N55" s="1199">
        <v>3</v>
      </c>
      <c r="O55" s="1199">
        <v>0</v>
      </c>
      <c r="P55" s="1199">
        <v>112</v>
      </c>
    </row>
    <row r="56" spans="6:16" ht="13.5" hidden="1">
      <c r="F56" s="1229">
        <v>89</v>
      </c>
      <c r="G56" s="1199">
        <v>3</v>
      </c>
      <c r="H56" s="1199">
        <v>0</v>
      </c>
      <c r="I56" s="1199">
        <v>28</v>
      </c>
      <c r="J56" s="1199">
        <v>1</v>
      </c>
      <c r="K56" s="1199">
        <v>0</v>
      </c>
      <c r="L56" s="1199">
        <v>5</v>
      </c>
      <c r="M56" s="1199">
        <v>7</v>
      </c>
      <c r="N56" s="1199">
        <v>5</v>
      </c>
      <c r="O56" s="1199">
        <v>0</v>
      </c>
      <c r="P56" s="1199">
        <v>40</v>
      </c>
    </row>
    <row r="57" spans="6:16" ht="13.5" hidden="1">
      <c r="F57" s="1229">
        <v>73</v>
      </c>
      <c r="G57" s="1199">
        <v>16</v>
      </c>
      <c r="H57" s="1199">
        <v>0</v>
      </c>
      <c r="I57" s="1199">
        <v>12</v>
      </c>
      <c r="J57" s="1199">
        <v>0</v>
      </c>
      <c r="K57" s="1199">
        <v>1</v>
      </c>
      <c r="L57" s="1199">
        <v>1</v>
      </c>
      <c r="M57" s="1199">
        <v>35</v>
      </c>
      <c r="N57" s="1199">
        <v>1</v>
      </c>
      <c r="O57" s="1199">
        <v>0</v>
      </c>
      <c r="P57" s="1199">
        <v>7</v>
      </c>
    </row>
    <row r="58" spans="6:16" ht="13.5" hidden="1">
      <c r="F58" s="1229">
        <v>78</v>
      </c>
      <c r="G58" s="1199">
        <v>14</v>
      </c>
      <c r="H58" s="1199">
        <v>3</v>
      </c>
      <c r="I58" s="1199">
        <v>9</v>
      </c>
      <c r="J58" s="1199">
        <v>4</v>
      </c>
      <c r="K58" s="1199">
        <v>0</v>
      </c>
      <c r="L58" s="1199">
        <v>0</v>
      </c>
      <c r="M58" s="1199">
        <v>20</v>
      </c>
      <c r="N58" s="1199">
        <v>0</v>
      </c>
      <c r="O58" s="1199">
        <v>0</v>
      </c>
      <c r="P58" s="1199">
        <v>28</v>
      </c>
    </row>
    <row r="59" spans="6:16" ht="13.5" hidden="1">
      <c r="F59" s="1229">
        <v>113</v>
      </c>
      <c r="G59" s="1199">
        <v>17</v>
      </c>
      <c r="H59" s="1199">
        <v>0</v>
      </c>
      <c r="I59" s="1199">
        <v>40</v>
      </c>
      <c r="J59" s="1199">
        <v>5</v>
      </c>
      <c r="K59" s="1199">
        <v>0</v>
      </c>
      <c r="L59" s="1199">
        <v>2</v>
      </c>
      <c r="M59" s="1199">
        <v>26</v>
      </c>
      <c r="N59" s="1199">
        <v>2</v>
      </c>
      <c r="O59" s="1199">
        <v>1</v>
      </c>
      <c r="P59" s="1199">
        <v>20</v>
      </c>
    </row>
    <row r="60" spans="6:16" ht="13.5" hidden="1">
      <c r="F60" s="1229">
        <v>126</v>
      </c>
      <c r="G60" s="1199">
        <v>15</v>
      </c>
      <c r="H60" s="1199">
        <v>4</v>
      </c>
      <c r="I60" s="1199">
        <v>31</v>
      </c>
      <c r="J60" s="1199">
        <v>2</v>
      </c>
      <c r="K60" s="1199">
        <v>2</v>
      </c>
      <c r="L60" s="1199">
        <v>0</v>
      </c>
      <c r="M60" s="1199">
        <v>42</v>
      </c>
      <c r="N60" s="1199">
        <v>2</v>
      </c>
      <c r="O60" s="1199">
        <v>0</v>
      </c>
      <c r="P60" s="1199">
        <v>28</v>
      </c>
    </row>
    <row r="61" spans="6:16" ht="13.5" hidden="1">
      <c r="F61" s="1229">
        <v>105</v>
      </c>
      <c r="G61" s="1199">
        <v>30</v>
      </c>
      <c r="H61" s="1199">
        <v>12</v>
      </c>
      <c r="I61" s="1199">
        <v>32</v>
      </c>
      <c r="J61" s="1199">
        <v>3</v>
      </c>
      <c r="K61" s="1199">
        <v>1</v>
      </c>
      <c r="L61" s="1199">
        <v>5</v>
      </c>
      <c r="M61" s="1199">
        <v>10</v>
      </c>
      <c r="N61" s="1199">
        <v>1</v>
      </c>
      <c r="O61" s="1199">
        <v>0</v>
      </c>
      <c r="P61" s="1199">
        <v>11</v>
      </c>
    </row>
    <row r="62" spans="6:16" ht="13.5" hidden="1">
      <c r="F62" s="1229">
        <v>225</v>
      </c>
      <c r="G62" s="1199">
        <v>38</v>
      </c>
      <c r="H62" s="1199">
        <v>14</v>
      </c>
      <c r="I62" s="1199">
        <v>58</v>
      </c>
      <c r="J62" s="1199">
        <v>7</v>
      </c>
      <c r="K62" s="1199">
        <v>0</v>
      </c>
      <c r="L62" s="1199">
        <v>1</v>
      </c>
      <c r="M62" s="1199">
        <v>34</v>
      </c>
      <c r="N62" s="1199">
        <v>1</v>
      </c>
      <c r="O62" s="1199">
        <v>0</v>
      </c>
      <c r="P62" s="1199">
        <v>72</v>
      </c>
    </row>
    <row r="63" spans="6:16" ht="13.5" hidden="1">
      <c r="F63" s="1229">
        <v>144</v>
      </c>
      <c r="G63" s="1199">
        <v>13</v>
      </c>
      <c r="H63" s="1199">
        <v>4</v>
      </c>
      <c r="I63" s="1199">
        <v>29</v>
      </c>
      <c r="J63" s="1199">
        <v>6</v>
      </c>
      <c r="K63" s="1199">
        <v>0</v>
      </c>
      <c r="L63" s="1199">
        <v>2</v>
      </c>
      <c r="M63" s="1199">
        <v>38</v>
      </c>
      <c r="N63" s="1199">
        <v>4</v>
      </c>
      <c r="O63" s="1199">
        <v>0</v>
      </c>
      <c r="P63" s="1199">
        <v>48</v>
      </c>
    </row>
    <row r="64" spans="6:16" ht="13.5" hidden="1">
      <c r="F64" s="1229">
        <v>40</v>
      </c>
      <c r="G64" s="1199">
        <v>6</v>
      </c>
      <c r="H64" s="1199">
        <v>1</v>
      </c>
      <c r="I64" s="1199">
        <v>11</v>
      </c>
      <c r="J64" s="1199">
        <v>2</v>
      </c>
      <c r="K64" s="1199">
        <v>0</v>
      </c>
      <c r="L64" s="1199">
        <v>2</v>
      </c>
      <c r="M64" s="1199">
        <v>11</v>
      </c>
      <c r="N64" s="1199">
        <v>0</v>
      </c>
      <c r="O64" s="1199">
        <v>0</v>
      </c>
      <c r="P64" s="1199">
        <v>7</v>
      </c>
    </row>
    <row r="65" spans="6:16" ht="13.5" hidden="1">
      <c r="F65" s="1229">
        <v>540</v>
      </c>
      <c r="G65" s="1199">
        <v>41</v>
      </c>
      <c r="H65" s="1199">
        <v>0</v>
      </c>
      <c r="I65" s="1199">
        <v>88</v>
      </c>
      <c r="J65" s="1199">
        <v>2</v>
      </c>
      <c r="K65" s="1199">
        <v>11</v>
      </c>
      <c r="L65" s="1199">
        <v>8</v>
      </c>
      <c r="M65" s="1199">
        <v>165</v>
      </c>
      <c r="N65" s="1199">
        <v>2</v>
      </c>
      <c r="O65" s="1199">
        <v>0</v>
      </c>
      <c r="P65" s="1199">
        <v>223</v>
      </c>
    </row>
    <row r="66" spans="6:16" ht="13.5" hidden="1">
      <c r="F66" s="1229">
        <v>268</v>
      </c>
      <c r="G66" s="1199">
        <v>52</v>
      </c>
      <c r="H66" s="1199">
        <v>8</v>
      </c>
      <c r="I66" s="1199">
        <v>99</v>
      </c>
      <c r="J66" s="1199">
        <v>10</v>
      </c>
      <c r="K66" s="1199">
        <v>0</v>
      </c>
      <c r="L66" s="1199">
        <v>5</v>
      </c>
      <c r="M66" s="1199">
        <v>21</v>
      </c>
      <c r="N66" s="1199">
        <v>3</v>
      </c>
      <c r="O66" s="1199">
        <v>0</v>
      </c>
      <c r="P66" s="1199">
        <v>70</v>
      </c>
    </row>
    <row r="67" spans="6:16" ht="13.5" hidden="1">
      <c r="F67" s="1229">
        <v>239</v>
      </c>
      <c r="G67" s="1199">
        <v>21</v>
      </c>
      <c r="H67" s="1199">
        <v>1</v>
      </c>
      <c r="I67" s="1199">
        <v>39</v>
      </c>
      <c r="J67" s="1199">
        <v>16</v>
      </c>
      <c r="K67" s="1199">
        <v>0</v>
      </c>
      <c r="L67" s="1199">
        <v>4</v>
      </c>
      <c r="M67" s="1199">
        <v>117</v>
      </c>
      <c r="N67" s="1199">
        <v>2</v>
      </c>
      <c r="O67" s="1199">
        <v>0</v>
      </c>
      <c r="P67" s="1199">
        <v>39</v>
      </c>
    </row>
    <row r="68" spans="6:16" ht="13.5">
      <c r="F68" s="1229"/>
      <c r="G68" s="1199"/>
      <c r="H68" s="1199"/>
      <c r="I68" s="1199"/>
      <c r="J68" s="1199"/>
      <c r="K68" s="1199"/>
      <c r="L68" s="1199"/>
      <c r="M68" s="1199"/>
      <c r="N68" s="1199"/>
      <c r="O68" s="1199"/>
      <c r="P68" s="1199"/>
    </row>
  </sheetData>
  <sheetProtection/>
  <mergeCells count="20">
    <mergeCell ref="B8:E8"/>
    <mergeCell ref="B9:E9"/>
    <mergeCell ref="B37:P37"/>
    <mergeCell ref="B38:P38"/>
    <mergeCell ref="O3:O4"/>
    <mergeCell ref="P3:P4"/>
    <mergeCell ref="B4:D4"/>
    <mergeCell ref="B5:E5"/>
    <mergeCell ref="B6:E6"/>
    <mergeCell ref="B7:E7"/>
    <mergeCell ref="B1:P1"/>
    <mergeCell ref="I2:P2"/>
    <mergeCell ref="F3:F4"/>
    <mergeCell ref="G3:H3"/>
    <mergeCell ref="I3:I4"/>
    <mergeCell ref="J3:J4"/>
    <mergeCell ref="K3:K4"/>
    <mergeCell ref="L3:L4"/>
    <mergeCell ref="M3:M4"/>
    <mergeCell ref="N3:N4"/>
  </mergeCells>
  <printOptions horizontalCentered="1"/>
  <pageMargins left="0.984251968503937" right="0.7874015748031497" top="0.984251968503937" bottom="0.5905511811023623" header="0.5118110236220472" footer="0.3937007874015748"/>
  <pageSetup horizontalDpi="600" verticalDpi="600" orientation="portrait" paperSize="9" scale="96" r:id="rId2"/>
  <headerFooter alignWithMargins="0">
    <oddFooter>&amp;C&amp;"ＭＳ ゴシック,標準"&amp;13 90</oddFooter>
  </headerFooter>
  <drawing r:id="rId1"/>
</worksheet>
</file>

<file path=xl/worksheets/sheet15.xml><?xml version="1.0" encoding="utf-8"?>
<worksheet xmlns="http://schemas.openxmlformats.org/spreadsheetml/2006/main" xmlns:r="http://schemas.openxmlformats.org/officeDocument/2006/relationships">
  <sheetPr>
    <tabColor rgb="FFFFC000"/>
  </sheetPr>
  <dimension ref="B1:S69"/>
  <sheetViews>
    <sheetView view="pageBreakPreview" zoomScale="70" zoomScaleSheetLayoutView="70" zoomScalePageLayoutView="0" workbookViewId="0" topLeftCell="A1">
      <selection activeCell="AG38" sqref="AG38"/>
    </sheetView>
  </sheetViews>
  <sheetFormatPr defaultColWidth="9.796875" defaultRowHeight="15"/>
  <cols>
    <col min="1" max="1" width="1.796875" style="0" customWidth="1"/>
    <col min="2" max="2" width="2.796875" style="0" customWidth="1"/>
    <col min="3" max="3" width="0.59375" style="0" customWidth="1"/>
    <col min="4" max="4" width="11.69921875" style="0" customWidth="1"/>
    <col min="5" max="5" width="0.6953125" style="0" customWidth="1"/>
    <col min="6" max="6" width="7.69921875" style="0" customWidth="1"/>
    <col min="7" max="7" width="5.59765625" style="0" customWidth="1"/>
    <col min="8" max="8" width="5.19921875" style="0" customWidth="1"/>
    <col min="9" max="9" width="5.59765625" style="0" customWidth="1"/>
    <col min="10" max="12" width="5.19921875" style="0" customWidth="1"/>
    <col min="13" max="13" width="7.19921875" style="0" customWidth="1"/>
    <col min="14" max="15" width="5.19921875" style="0" customWidth="1"/>
    <col min="16" max="16" width="5.59765625" style="0" customWidth="1"/>
    <col min="17" max="17" width="4.09765625" style="0" bestFit="1" customWidth="1"/>
    <col min="18" max="18" width="2.3984375" style="0" customWidth="1"/>
    <col min="19" max="16384" width="9.69921875" style="0" customWidth="1"/>
  </cols>
  <sheetData>
    <row r="1" spans="2:17" s="1196" customFormat="1" ht="31.5" customHeight="1">
      <c r="B1" s="2466" t="s">
        <v>544</v>
      </c>
      <c r="C1" s="2467"/>
      <c r="D1" s="2467"/>
      <c r="E1" s="2467"/>
      <c r="F1" s="2467"/>
      <c r="G1" s="2467"/>
      <c r="H1" s="2467"/>
      <c r="I1" s="2467"/>
      <c r="J1" s="2467"/>
      <c r="K1" s="2467"/>
      <c r="L1" s="2467"/>
      <c r="M1" s="2467"/>
      <c r="N1" s="2467"/>
      <c r="O1" s="2467"/>
      <c r="P1" s="2467"/>
      <c r="Q1" s="1293"/>
    </row>
    <row r="2" spans="2:19" ht="18" customHeight="1" thickBot="1">
      <c r="B2" s="1197" t="s">
        <v>519</v>
      </c>
      <c r="C2" s="1197"/>
      <c r="D2" s="1197"/>
      <c r="E2" s="1197"/>
      <c r="F2" s="1198"/>
      <c r="G2" s="1197"/>
      <c r="H2" s="1197"/>
      <c r="I2" s="2468" t="s">
        <v>545</v>
      </c>
      <c r="J2" s="2469"/>
      <c r="K2" s="2469"/>
      <c r="L2" s="2469"/>
      <c r="M2" s="2469"/>
      <c r="N2" s="2469"/>
      <c r="O2" s="2469"/>
      <c r="P2" s="2469"/>
      <c r="Q2" s="1293"/>
      <c r="R2" s="1199"/>
      <c r="S2" s="1199"/>
    </row>
    <row r="3" spans="2:19" ht="21" customHeight="1">
      <c r="B3" s="1200"/>
      <c r="C3" s="1201"/>
      <c r="D3" s="1202" t="s">
        <v>521</v>
      </c>
      <c r="E3" s="1203"/>
      <c r="F3" s="2470" t="s">
        <v>506</v>
      </c>
      <c r="G3" s="2472" t="s">
        <v>522</v>
      </c>
      <c r="H3" s="2473"/>
      <c r="I3" s="2474" t="s">
        <v>523</v>
      </c>
      <c r="J3" s="2476" t="s">
        <v>524</v>
      </c>
      <c r="K3" s="2478" t="s">
        <v>525</v>
      </c>
      <c r="L3" s="2480" t="s">
        <v>526</v>
      </c>
      <c r="M3" s="2480" t="s">
        <v>527</v>
      </c>
      <c r="N3" s="2480" t="s">
        <v>528</v>
      </c>
      <c r="O3" s="2495" t="s">
        <v>529</v>
      </c>
      <c r="P3" s="2497" t="s">
        <v>530</v>
      </c>
      <c r="Q3" s="1293"/>
      <c r="R3" s="1199"/>
      <c r="S3" s="1199"/>
    </row>
    <row r="4" spans="2:19" ht="53.25" customHeight="1" thickBot="1">
      <c r="B4" s="2489" t="s">
        <v>546</v>
      </c>
      <c r="C4" s="2490"/>
      <c r="D4" s="2490"/>
      <c r="E4" s="1204"/>
      <c r="F4" s="2471"/>
      <c r="G4" s="1205" t="s">
        <v>532</v>
      </c>
      <c r="H4" s="1205" t="s">
        <v>533</v>
      </c>
      <c r="I4" s="2475"/>
      <c r="J4" s="2477"/>
      <c r="K4" s="2479"/>
      <c r="L4" s="2481"/>
      <c r="M4" s="2481"/>
      <c r="N4" s="2481"/>
      <c r="O4" s="2496"/>
      <c r="P4" s="2498"/>
      <c r="Q4" s="1293"/>
      <c r="R4" s="1199"/>
      <c r="S4" s="1199"/>
    </row>
    <row r="5" spans="2:19" ht="17.25" customHeight="1">
      <c r="B5" s="2491" t="s">
        <v>534</v>
      </c>
      <c r="C5" s="2492"/>
      <c r="D5" s="2492"/>
      <c r="E5" s="2493"/>
      <c r="F5" s="1294">
        <v>2971</v>
      </c>
      <c r="G5" s="1295">
        <v>571</v>
      </c>
      <c r="H5" s="1296">
        <v>86</v>
      </c>
      <c r="I5" s="1296">
        <v>506</v>
      </c>
      <c r="J5" s="1296">
        <v>98</v>
      </c>
      <c r="K5" s="1296">
        <v>28</v>
      </c>
      <c r="L5" s="1296">
        <v>49</v>
      </c>
      <c r="M5" s="1296">
        <v>1099</v>
      </c>
      <c r="N5" s="1296">
        <v>19</v>
      </c>
      <c r="O5" s="1296">
        <v>1</v>
      </c>
      <c r="P5" s="1297">
        <v>514</v>
      </c>
      <c r="Q5" s="1298"/>
      <c r="R5" s="1199"/>
      <c r="S5" s="1199"/>
    </row>
    <row r="6" spans="2:19" ht="17.25" customHeight="1">
      <c r="B6" s="2491" t="s">
        <v>535</v>
      </c>
      <c r="C6" s="2492"/>
      <c r="D6" s="2492"/>
      <c r="E6" s="2493"/>
      <c r="F6" s="1294">
        <v>3049</v>
      </c>
      <c r="G6" s="1295">
        <v>537</v>
      </c>
      <c r="H6" s="1296">
        <v>108</v>
      </c>
      <c r="I6" s="1296">
        <v>450</v>
      </c>
      <c r="J6" s="1296">
        <v>122</v>
      </c>
      <c r="K6" s="1296">
        <v>2</v>
      </c>
      <c r="L6" s="1296">
        <v>50</v>
      </c>
      <c r="M6" s="1296">
        <v>1225</v>
      </c>
      <c r="N6" s="1296">
        <v>19</v>
      </c>
      <c r="O6" s="1296">
        <v>1</v>
      </c>
      <c r="P6" s="1297">
        <v>535</v>
      </c>
      <c r="Q6" s="1298"/>
      <c r="R6" s="1199"/>
      <c r="S6" s="1213"/>
    </row>
    <row r="7" spans="2:19" ht="17.25" customHeight="1">
      <c r="B7" s="2491" t="s">
        <v>444</v>
      </c>
      <c r="C7" s="2492"/>
      <c r="D7" s="2492"/>
      <c r="E7" s="2493"/>
      <c r="F7" s="1294">
        <v>3456</v>
      </c>
      <c r="G7" s="1295">
        <v>592</v>
      </c>
      <c r="H7" s="1296">
        <v>81</v>
      </c>
      <c r="I7" s="1296">
        <v>473</v>
      </c>
      <c r="J7" s="1296">
        <v>90</v>
      </c>
      <c r="K7" s="1296">
        <v>69</v>
      </c>
      <c r="L7" s="1296">
        <v>39</v>
      </c>
      <c r="M7" s="1296">
        <v>1486</v>
      </c>
      <c r="N7" s="1296">
        <v>22</v>
      </c>
      <c r="O7" s="1296">
        <v>0</v>
      </c>
      <c r="P7" s="1297">
        <v>604</v>
      </c>
      <c r="Q7" s="1293"/>
      <c r="R7" s="1199"/>
      <c r="S7" s="1213"/>
    </row>
    <row r="8" spans="2:19" ht="17.25" customHeight="1" thickBot="1">
      <c r="B8" s="2482" t="s">
        <v>536</v>
      </c>
      <c r="C8" s="2483"/>
      <c r="D8" s="2483"/>
      <c r="E8" s="2484"/>
      <c r="F8" s="1299">
        <v>3334</v>
      </c>
      <c r="G8" s="1300">
        <v>516</v>
      </c>
      <c r="H8" s="1301">
        <v>83</v>
      </c>
      <c r="I8" s="1301">
        <v>418</v>
      </c>
      <c r="J8" s="1301">
        <v>112</v>
      </c>
      <c r="K8" s="1301">
        <v>6</v>
      </c>
      <c r="L8" s="1301">
        <v>38</v>
      </c>
      <c r="M8" s="1301">
        <v>1508</v>
      </c>
      <c r="N8" s="1301">
        <v>26</v>
      </c>
      <c r="O8" s="1301">
        <v>0</v>
      </c>
      <c r="P8" s="1302">
        <v>627</v>
      </c>
      <c r="Q8" s="1293"/>
      <c r="R8" s="1199"/>
      <c r="S8" s="1213"/>
    </row>
    <row r="9" spans="2:19" ht="17.25" customHeight="1" thickBot="1">
      <c r="B9" s="2482" t="s">
        <v>537</v>
      </c>
      <c r="C9" s="2483"/>
      <c r="D9" s="2483"/>
      <c r="E9" s="2484"/>
      <c r="F9" s="1299">
        <f>SUM(F10:F36)</f>
        <v>3679</v>
      </c>
      <c r="G9" s="1300">
        <f aca="true" t="shared" si="0" ref="G9:P9">SUM(G10:G36)</f>
        <v>508</v>
      </c>
      <c r="H9" s="1301">
        <f t="shared" si="0"/>
        <v>81</v>
      </c>
      <c r="I9" s="1301">
        <f t="shared" si="0"/>
        <v>413</v>
      </c>
      <c r="J9" s="1301">
        <f t="shared" si="0"/>
        <v>90</v>
      </c>
      <c r="K9" s="1301">
        <f t="shared" si="0"/>
        <v>0</v>
      </c>
      <c r="L9" s="1301">
        <f t="shared" si="0"/>
        <v>31</v>
      </c>
      <c r="M9" s="1301">
        <f t="shared" si="0"/>
        <v>1721</v>
      </c>
      <c r="N9" s="1301">
        <f t="shared" si="0"/>
        <v>28</v>
      </c>
      <c r="O9" s="1301">
        <f t="shared" si="0"/>
        <v>0</v>
      </c>
      <c r="P9" s="1302">
        <f t="shared" si="0"/>
        <v>807</v>
      </c>
      <c r="Q9" s="1293"/>
      <c r="R9" s="1199"/>
      <c r="S9" s="1213">
        <f>SUM(G9:R9)</f>
        <v>3679</v>
      </c>
    </row>
    <row r="10" spans="2:17" s="1229" customFormat="1" ht="19.5" customHeight="1">
      <c r="B10" s="1303">
        <v>1</v>
      </c>
      <c r="C10" s="1304"/>
      <c r="D10" s="1305" t="s">
        <v>507</v>
      </c>
      <c r="E10" s="1306"/>
      <c r="F10" s="1307">
        <f>SUM(G10:P10)</f>
        <v>557</v>
      </c>
      <c r="G10" s="1308">
        <v>48</v>
      </c>
      <c r="H10" s="1309">
        <v>4</v>
      </c>
      <c r="I10" s="1309">
        <v>49</v>
      </c>
      <c r="J10" s="1309">
        <v>8</v>
      </c>
      <c r="K10" s="1309"/>
      <c r="L10" s="1309">
        <v>3</v>
      </c>
      <c r="M10" s="1309">
        <v>376</v>
      </c>
      <c r="N10" s="1309">
        <v>1</v>
      </c>
      <c r="O10" s="1309"/>
      <c r="P10" s="1310">
        <v>68</v>
      </c>
      <c r="Q10" s="1311"/>
    </row>
    <row r="11" spans="2:19" ht="19.5" customHeight="1">
      <c r="B11" s="1312">
        <v>2</v>
      </c>
      <c r="C11" s="1313"/>
      <c r="D11" s="1314" t="s">
        <v>538</v>
      </c>
      <c r="E11" s="1315"/>
      <c r="F11" s="1316">
        <f aca="true" t="shared" si="1" ref="F11:F36">SUM(G11:P11)</f>
        <v>120</v>
      </c>
      <c r="G11" s="1317">
        <v>22</v>
      </c>
      <c r="H11" s="1318">
        <v>7</v>
      </c>
      <c r="I11" s="1318">
        <v>24</v>
      </c>
      <c r="J11" s="1318">
        <v>4</v>
      </c>
      <c r="K11" s="1318"/>
      <c r="L11" s="1318"/>
      <c r="M11" s="1318">
        <v>42</v>
      </c>
      <c r="N11" s="1318">
        <v>3</v>
      </c>
      <c r="O11" s="1318"/>
      <c r="P11" s="1319">
        <v>18</v>
      </c>
      <c r="Q11" s="1293"/>
      <c r="R11" s="1199"/>
      <c r="S11" s="1199"/>
    </row>
    <row r="12" spans="2:19" ht="19.5" customHeight="1">
      <c r="B12" s="1312">
        <v>3</v>
      </c>
      <c r="C12" s="1313"/>
      <c r="D12" s="1314" t="s">
        <v>122</v>
      </c>
      <c r="E12" s="1315"/>
      <c r="F12" s="1316">
        <f t="shared" si="1"/>
        <v>270</v>
      </c>
      <c r="G12" s="1317">
        <v>26</v>
      </c>
      <c r="H12" s="1318"/>
      <c r="I12" s="1318">
        <v>11</v>
      </c>
      <c r="J12" s="1318">
        <v>16</v>
      </c>
      <c r="K12" s="1318"/>
      <c r="L12" s="1318"/>
      <c r="M12" s="1318">
        <v>173</v>
      </c>
      <c r="N12" s="1318">
        <v>1</v>
      </c>
      <c r="O12" s="1318"/>
      <c r="P12" s="1319">
        <v>43</v>
      </c>
      <c r="Q12" s="1293"/>
      <c r="R12" s="1199"/>
      <c r="S12" s="1199"/>
    </row>
    <row r="13" spans="2:19" ht="19.5" customHeight="1">
      <c r="B13" s="1312">
        <v>4</v>
      </c>
      <c r="C13" s="1313"/>
      <c r="D13" s="1314" t="s">
        <v>99</v>
      </c>
      <c r="E13" s="1315"/>
      <c r="F13" s="1316">
        <f t="shared" si="1"/>
        <v>33</v>
      </c>
      <c r="G13" s="1317">
        <v>12</v>
      </c>
      <c r="H13" s="1318">
        <v>4</v>
      </c>
      <c r="I13" s="1318">
        <v>7</v>
      </c>
      <c r="J13" s="1318"/>
      <c r="K13" s="1318"/>
      <c r="L13" s="1318">
        <v>2</v>
      </c>
      <c r="M13" s="1318">
        <v>6</v>
      </c>
      <c r="N13" s="1318"/>
      <c r="O13" s="1318"/>
      <c r="P13" s="1319">
        <v>2</v>
      </c>
      <c r="Q13" s="1293"/>
      <c r="R13" s="1199"/>
      <c r="S13" s="1199"/>
    </row>
    <row r="14" spans="2:19" ht="19.5" customHeight="1">
      <c r="B14" s="1320">
        <v>5</v>
      </c>
      <c r="C14" s="1321"/>
      <c r="D14" s="1322" t="s">
        <v>100</v>
      </c>
      <c r="E14" s="1323"/>
      <c r="F14" s="1324">
        <f t="shared" si="1"/>
        <v>25</v>
      </c>
      <c r="G14" s="1325">
        <v>16</v>
      </c>
      <c r="H14" s="1326">
        <v>3</v>
      </c>
      <c r="I14" s="1326">
        <v>4</v>
      </c>
      <c r="J14" s="1326">
        <v>1</v>
      </c>
      <c r="K14" s="1326"/>
      <c r="L14" s="1326"/>
      <c r="M14" s="1326"/>
      <c r="N14" s="1326"/>
      <c r="O14" s="1326"/>
      <c r="P14" s="1327">
        <v>1</v>
      </c>
      <c r="Q14" s="1293"/>
      <c r="R14" s="1199"/>
      <c r="S14" s="1199"/>
    </row>
    <row r="15" spans="2:19" ht="19.5" customHeight="1">
      <c r="B15" s="1328">
        <v>6</v>
      </c>
      <c r="C15" s="1329"/>
      <c r="D15" s="1330" t="s">
        <v>101</v>
      </c>
      <c r="E15" s="1331"/>
      <c r="F15" s="1307">
        <f t="shared" si="1"/>
        <v>33</v>
      </c>
      <c r="G15" s="1308">
        <v>6</v>
      </c>
      <c r="H15" s="1309">
        <v>2</v>
      </c>
      <c r="I15" s="1309">
        <v>11</v>
      </c>
      <c r="J15" s="1309"/>
      <c r="K15" s="1309"/>
      <c r="L15" s="1309">
        <v>1</v>
      </c>
      <c r="M15" s="1309">
        <v>10</v>
      </c>
      <c r="N15" s="1309"/>
      <c r="O15" s="1309"/>
      <c r="P15" s="1310">
        <v>3</v>
      </c>
      <c r="Q15" s="1293"/>
      <c r="R15" s="1199"/>
      <c r="S15" s="1199"/>
    </row>
    <row r="16" spans="2:19" ht="19.5" customHeight="1">
      <c r="B16" s="1312">
        <v>7</v>
      </c>
      <c r="C16" s="1313"/>
      <c r="D16" s="1314" t="s">
        <v>510</v>
      </c>
      <c r="E16" s="1315"/>
      <c r="F16" s="1316">
        <f t="shared" si="1"/>
        <v>103</v>
      </c>
      <c r="G16" s="1317">
        <v>17</v>
      </c>
      <c r="H16" s="1318">
        <v>3</v>
      </c>
      <c r="I16" s="1318">
        <v>28</v>
      </c>
      <c r="J16" s="1318">
        <v>4</v>
      </c>
      <c r="K16" s="1318"/>
      <c r="L16" s="1318"/>
      <c r="M16" s="1318">
        <v>31</v>
      </c>
      <c r="N16" s="1318"/>
      <c r="O16" s="1318"/>
      <c r="P16" s="1319">
        <v>20</v>
      </c>
      <c r="Q16" s="1293"/>
      <c r="R16" s="1199"/>
      <c r="S16" s="1199"/>
    </row>
    <row r="17" spans="2:17" ht="19.5" customHeight="1">
      <c r="B17" s="1312">
        <v>8</v>
      </c>
      <c r="C17" s="1313"/>
      <c r="D17" s="1314" t="s">
        <v>102</v>
      </c>
      <c r="E17" s="1315"/>
      <c r="F17" s="1316">
        <f t="shared" si="1"/>
        <v>119</v>
      </c>
      <c r="G17" s="1317">
        <v>17</v>
      </c>
      <c r="H17" s="1318">
        <v>3</v>
      </c>
      <c r="I17" s="1318">
        <v>9</v>
      </c>
      <c r="J17" s="1318">
        <v>1</v>
      </c>
      <c r="K17" s="1318"/>
      <c r="L17" s="1318">
        <v>1</v>
      </c>
      <c r="M17" s="1318">
        <v>78</v>
      </c>
      <c r="N17" s="1318">
        <v>3</v>
      </c>
      <c r="O17" s="1318"/>
      <c r="P17" s="1319">
        <v>7</v>
      </c>
      <c r="Q17" s="1293"/>
    </row>
    <row r="18" spans="2:17" ht="19.5" customHeight="1">
      <c r="B18" s="1332">
        <v>9</v>
      </c>
      <c r="C18" s="1333"/>
      <c r="D18" s="1334" t="s">
        <v>103</v>
      </c>
      <c r="E18" s="1335"/>
      <c r="F18" s="1336">
        <f t="shared" si="1"/>
        <v>136</v>
      </c>
      <c r="G18" s="1337">
        <v>30</v>
      </c>
      <c r="H18" s="1338">
        <v>3</v>
      </c>
      <c r="I18" s="1338">
        <v>8</v>
      </c>
      <c r="J18" s="1338">
        <v>2</v>
      </c>
      <c r="K18" s="1338"/>
      <c r="L18" s="1338">
        <v>3</v>
      </c>
      <c r="M18" s="1338">
        <v>68</v>
      </c>
      <c r="N18" s="1338">
        <v>1</v>
      </c>
      <c r="O18" s="1338"/>
      <c r="P18" s="1339">
        <v>21</v>
      </c>
      <c r="Q18" s="1293"/>
    </row>
    <row r="19" spans="2:17" ht="19.5" customHeight="1">
      <c r="B19" s="1320">
        <v>10</v>
      </c>
      <c r="C19" s="1321"/>
      <c r="D19" s="1322" t="s">
        <v>104</v>
      </c>
      <c r="E19" s="1323"/>
      <c r="F19" s="1324">
        <f t="shared" si="1"/>
        <v>67</v>
      </c>
      <c r="G19" s="1325">
        <v>5</v>
      </c>
      <c r="H19" s="1326"/>
      <c r="I19" s="1326">
        <v>11</v>
      </c>
      <c r="J19" s="1326"/>
      <c r="K19" s="1326"/>
      <c r="L19" s="1326"/>
      <c r="M19" s="1326">
        <v>32</v>
      </c>
      <c r="N19" s="1326">
        <v>2</v>
      </c>
      <c r="O19" s="1326"/>
      <c r="P19" s="1327">
        <v>17</v>
      </c>
      <c r="Q19" s="1293"/>
    </row>
    <row r="20" spans="2:17" ht="19.5" customHeight="1">
      <c r="B20" s="1340">
        <v>11</v>
      </c>
      <c r="C20" s="1341"/>
      <c r="D20" s="1305" t="s">
        <v>105</v>
      </c>
      <c r="E20" s="1342"/>
      <c r="F20" s="1307">
        <f t="shared" si="1"/>
        <v>44</v>
      </c>
      <c r="G20" s="1308">
        <v>17</v>
      </c>
      <c r="H20" s="1309"/>
      <c r="I20" s="1309">
        <v>6</v>
      </c>
      <c r="J20" s="1309">
        <v>7</v>
      </c>
      <c r="K20" s="1309"/>
      <c r="L20" s="1309">
        <v>2</v>
      </c>
      <c r="M20" s="1309">
        <v>4</v>
      </c>
      <c r="N20" s="1309">
        <v>1</v>
      </c>
      <c r="O20" s="1309"/>
      <c r="P20" s="1310">
        <v>7</v>
      </c>
      <c r="Q20" s="1293"/>
    </row>
    <row r="21" spans="2:17" ht="19.5" customHeight="1">
      <c r="B21" s="1312">
        <v>12</v>
      </c>
      <c r="C21" s="1313"/>
      <c r="D21" s="1314" t="s">
        <v>106</v>
      </c>
      <c r="E21" s="1315"/>
      <c r="F21" s="1316">
        <f t="shared" si="1"/>
        <v>40</v>
      </c>
      <c r="G21" s="1317">
        <v>10</v>
      </c>
      <c r="H21" s="1318"/>
      <c r="I21" s="1318">
        <v>8</v>
      </c>
      <c r="J21" s="1318"/>
      <c r="K21" s="1318"/>
      <c r="L21" s="1318"/>
      <c r="M21" s="1318">
        <v>15</v>
      </c>
      <c r="N21" s="1318">
        <v>1</v>
      </c>
      <c r="O21" s="1318"/>
      <c r="P21" s="1319">
        <v>6</v>
      </c>
      <c r="Q21" s="1293"/>
    </row>
    <row r="22" spans="2:17" ht="19.5" customHeight="1">
      <c r="B22" s="1332">
        <v>13</v>
      </c>
      <c r="C22" s="1333"/>
      <c r="D22" s="1334" t="s">
        <v>107</v>
      </c>
      <c r="E22" s="1335"/>
      <c r="F22" s="1336">
        <f t="shared" si="1"/>
        <v>26</v>
      </c>
      <c r="G22" s="1337">
        <v>2</v>
      </c>
      <c r="H22" s="1338"/>
      <c r="I22" s="1338">
        <v>9</v>
      </c>
      <c r="J22" s="1338">
        <v>3</v>
      </c>
      <c r="K22" s="1338"/>
      <c r="L22" s="1338"/>
      <c r="M22" s="1338">
        <v>8</v>
      </c>
      <c r="N22" s="1338"/>
      <c r="O22" s="1338"/>
      <c r="P22" s="1339">
        <v>4</v>
      </c>
      <c r="Q22" s="1293"/>
    </row>
    <row r="23" spans="2:17" ht="19.5" customHeight="1">
      <c r="B23" s="1312">
        <v>14</v>
      </c>
      <c r="C23" s="1313"/>
      <c r="D23" s="1314" t="s">
        <v>108</v>
      </c>
      <c r="E23" s="1315"/>
      <c r="F23" s="1316">
        <f t="shared" si="1"/>
        <v>27</v>
      </c>
      <c r="G23" s="1317">
        <v>3</v>
      </c>
      <c r="H23" s="1318">
        <v>2</v>
      </c>
      <c r="I23" s="1318">
        <v>2</v>
      </c>
      <c r="J23" s="1318"/>
      <c r="K23" s="1318"/>
      <c r="L23" s="1318"/>
      <c r="M23" s="1318">
        <v>5</v>
      </c>
      <c r="N23" s="1318">
        <v>1</v>
      </c>
      <c r="O23" s="1318"/>
      <c r="P23" s="1319">
        <v>14</v>
      </c>
      <c r="Q23" s="1293"/>
    </row>
    <row r="24" spans="2:17" ht="19.5" customHeight="1">
      <c r="B24" s="1320">
        <v>15</v>
      </c>
      <c r="C24" s="1321"/>
      <c r="D24" s="1322" t="s">
        <v>23</v>
      </c>
      <c r="E24" s="1323"/>
      <c r="F24" s="1324">
        <f t="shared" si="1"/>
        <v>150</v>
      </c>
      <c r="G24" s="1325">
        <v>26</v>
      </c>
      <c r="H24" s="1326">
        <v>6</v>
      </c>
      <c r="I24" s="1326">
        <v>14</v>
      </c>
      <c r="J24" s="1326">
        <v>1</v>
      </c>
      <c r="K24" s="1326"/>
      <c r="L24" s="1326">
        <v>1</v>
      </c>
      <c r="M24" s="1326">
        <v>79</v>
      </c>
      <c r="N24" s="1326"/>
      <c r="O24" s="1326"/>
      <c r="P24" s="1327">
        <v>23</v>
      </c>
      <c r="Q24" s="1293"/>
    </row>
    <row r="25" spans="2:17" ht="19.5" customHeight="1">
      <c r="B25" s="1340">
        <v>16</v>
      </c>
      <c r="C25" s="1341"/>
      <c r="D25" s="1343" t="s">
        <v>154</v>
      </c>
      <c r="E25" s="1342"/>
      <c r="F25" s="1307">
        <f t="shared" si="1"/>
        <v>92</v>
      </c>
      <c r="G25" s="1308"/>
      <c r="H25" s="1309"/>
      <c r="I25" s="1309">
        <v>14</v>
      </c>
      <c r="J25" s="1309">
        <v>6</v>
      </c>
      <c r="K25" s="1309"/>
      <c r="L25" s="1309">
        <v>2</v>
      </c>
      <c r="M25" s="1309">
        <v>16</v>
      </c>
      <c r="N25" s="1309">
        <v>4</v>
      </c>
      <c r="O25" s="1309"/>
      <c r="P25" s="1310">
        <v>50</v>
      </c>
      <c r="Q25" s="1293"/>
    </row>
    <row r="26" spans="2:17" ht="19.5" customHeight="1">
      <c r="B26" s="1312">
        <v>17</v>
      </c>
      <c r="C26" s="1313"/>
      <c r="D26" s="1314" t="s">
        <v>131</v>
      </c>
      <c r="E26" s="1315"/>
      <c r="F26" s="1316">
        <f t="shared" si="1"/>
        <v>220</v>
      </c>
      <c r="G26" s="1317">
        <v>18</v>
      </c>
      <c r="H26" s="1318">
        <v>1</v>
      </c>
      <c r="I26" s="1318">
        <v>7</v>
      </c>
      <c r="J26" s="1318"/>
      <c r="K26" s="1318"/>
      <c r="L26" s="1318">
        <v>1</v>
      </c>
      <c r="M26" s="1318">
        <v>185</v>
      </c>
      <c r="N26" s="1318">
        <v>1</v>
      </c>
      <c r="O26" s="1318"/>
      <c r="P26" s="1319">
        <v>7</v>
      </c>
      <c r="Q26" s="1293"/>
    </row>
    <row r="27" spans="2:17" ht="19.5" customHeight="1">
      <c r="B27" s="1332">
        <v>18</v>
      </c>
      <c r="C27" s="1333"/>
      <c r="D27" s="1334" t="s">
        <v>109</v>
      </c>
      <c r="E27" s="1335"/>
      <c r="F27" s="1336">
        <f t="shared" si="1"/>
        <v>34</v>
      </c>
      <c r="G27" s="1337">
        <v>7</v>
      </c>
      <c r="H27" s="1338">
        <v>1</v>
      </c>
      <c r="I27" s="1338">
        <v>8</v>
      </c>
      <c r="J27" s="1338"/>
      <c r="K27" s="1338"/>
      <c r="L27" s="1338"/>
      <c r="M27" s="1338">
        <v>12</v>
      </c>
      <c r="N27" s="1338"/>
      <c r="O27" s="1338"/>
      <c r="P27" s="1339">
        <v>6</v>
      </c>
      <c r="Q27" s="1293"/>
    </row>
    <row r="28" spans="2:17" ht="19.5" customHeight="1">
      <c r="B28" s="1312">
        <v>19</v>
      </c>
      <c r="C28" s="1313"/>
      <c r="D28" s="1314" t="s">
        <v>512</v>
      </c>
      <c r="E28" s="1315"/>
      <c r="F28" s="1316">
        <f t="shared" si="1"/>
        <v>63</v>
      </c>
      <c r="G28" s="1317">
        <v>14</v>
      </c>
      <c r="H28" s="1318"/>
      <c r="I28" s="1318">
        <v>7</v>
      </c>
      <c r="J28" s="1318">
        <v>3</v>
      </c>
      <c r="K28" s="1318"/>
      <c r="L28" s="1318">
        <v>1</v>
      </c>
      <c r="M28" s="1318">
        <v>28</v>
      </c>
      <c r="N28" s="1318"/>
      <c r="O28" s="1318"/>
      <c r="P28" s="1319">
        <v>10</v>
      </c>
      <c r="Q28" s="1293"/>
    </row>
    <row r="29" spans="2:17" ht="19.5" customHeight="1">
      <c r="B29" s="1320">
        <v>20</v>
      </c>
      <c r="C29" s="1321"/>
      <c r="D29" s="1322" t="s">
        <v>513</v>
      </c>
      <c r="E29" s="1323"/>
      <c r="F29" s="1324">
        <f t="shared" si="1"/>
        <v>56</v>
      </c>
      <c r="G29" s="1325">
        <v>12</v>
      </c>
      <c r="H29" s="1326">
        <v>3</v>
      </c>
      <c r="I29" s="1326">
        <v>8</v>
      </c>
      <c r="J29" s="1326"/>
      <c r="K29" s="1326"/>
      <c r="L29" s="1326"/>
      <c r="M29" s="1326">
        <v>29</v>
      </c>
      <c r="N29" s="1326"/>
      <c r="O29" s="1326"/>
      <c r="P29" s="1327">
        <v>4</v>
      </c>
      <c r="Q29" s="1293"/>
    </row>
    <row r="30" spans="2:17" ht="19.5" customHeight="1">
      <c r="B30" s="1340">
        <v>21</v>
      </c>
      <c r="C30" s="1341"/>
      <c r="D30" s="1343" t="s">
        <v>110</v>
      </c>
      <c r="E30" s="1342"/>
      <c r="F30" s="1307">
        <f t="shared" si="1"/>
        <v>104</v>
      </c>
      <c r="G30" s="1308">
        <v>22</v>
      </c>
      <c r="H30" s="1309">
        <v>10</v>
      </c>
      <c r="I30" s="1309">
        <v>16</v>
      </c>
      <c r="J30" s="1309"/>
      <c r="K30" s="1309"/>
      <c r="L30" s="1309">
        <v>1</v>
      </c>
      <c r="M30" s="1309">
        <v>37</v>
      </c>
      <c r="N30" s="1309">
        <v>1</v>
      </c>
      <c r="O30" s="1309"/>
      <c r="P30" s="1310">
        <v>17</v>
      </c>
      <c r="Q30" s="1293"/>
    </row>
    <row r="31" spans="2:17" ht="19.5" customHeight="1">
      <c r="B31" s="1312">
        <v>22</v>
      </c>
      <c r="C31" s="1313"/>
      <c r="D31" s="1314" t="s">
        <v>111</v>
      </c>
      <c r="E31" s="1315"/>
      <c r="F31" s="1316">
        <f t="shared" si="1"/>
        <v>152</v>
      </c>
      <c r="G31" s="1317">
        <v>37</v>
      </c>
      <c r="H31" s="1318">
        <v>18</v>
      </c>
      <c r="I31" s="1318">
        <v>26</v>
      </c>
      <c r="J31" s="1318">
        <v>3</v>
      </c>
      <c r="K31" s="1318"/>
      <c r="L31" s="1318">
        <v>3</v>
      </c>
      <c r="M31" s="1318">
        <v>7</v>
      </c>
      <c r="N31" s="1318"/>
      <c r="O31" s="1318"/>
      <c r="P31" s="1319">
        <v>58</v>
      </c>
      <c r="Q31" s="1293"/>
    </row>
    <row r="32" spans="2:17" ht="19.5" customHeight="1">
      <c r="B32" s="1332">
        <v>23</v>
      </c>
      <c r="C32" s="1333"/>
      <c r="D32" s="1334" t="s">
        <v>112</v>
      </c>
      <c r="E32" s="1335"/>
      <c r="F32" s="1336">
        <f t="shared" si="1"/>
        <v>137</v>
      </c>
      <c r="G32" s="1337">
        <v>19</v>
      </c>
      <c r="H32" s="1338">
        <v>2</v>
      </c>
      <c r="I32" s="1338">
        <v>18</v>
      </c>
      <c r="J32" s="1338">
        <v>4</v>
      </c>
      <c r="K32" s="1338"/>
      <c r="L32" s="1338">
        <v>2</v>
      </c>
      <c r="M32" s="1338">
        <v>71</v>
      </c>
      <c r="N32" s="1338"/>
      <c r="O32" s="1338"/>
      <c r="P32" s="1339">
        <v>21</v>
      </c>
      <c r="Q32" s="1293"/>
    </row>
    <row r="33" spans="2:17" ht="19.5" customHeight="1">
      <c r="B33" s="1312">
        <v>24</v>
      </c>
      <c r="C33" s="1313"/>
      <c r="D33" s="1314" t="s">
        <v>113</v>
      </c>
      <c r="E33" s="1315"/>
      <c r="F33" s="1316">
        <f t="shared" si="1"/>
        <v>63</v>
      </c>
      <c r="G33" s="1317">
        <v>4</v>
      </c>
      <c r="H33" s="1318">
        <v>1</v>
      </c>
      <c r="I33" s="1318">
        <v>6</v>
      </c>
      <c r="J33" s="1318">
        <v>2</v>
      </c>
      <c r="K33" s="1318"/>
      <c r="L33" s="1318"/>
      <c r="M33" s="1318">
        <v>28</v>
      </c>
      <c r="N33" s="1318"/>
      <c r="O33" s="1318"/>
      <c r="P33" s="1319">
        <v>22</v>
      </c>
      <c r="Q33" s="1293"/>
    </row>
    <row r="34" spans="2:17" ht="19.5" customHeight="1">
      <c r="B34" s="1320">
        <v>25</v>
      </c>
      <c r="C34" s="1321"/>
      <c r="D34" s="1322" t="s">
        <v>547</v>
      </c>
      <c r="E34" s="1323"/>
      <c r="F34" s="1324">
        <f t="shared" si="1"/>
        <v>561</v>
      </c>
      <c r="G34" s="1325">
        <v>47</v>
      </c>
      <c r="H34" s="1326">
        <v>3</v>
      </c>
      <c r="I34" s="1326">
        <v>47</v>
      </c>
      <c r="J34" s="1326">
        <v>8</v>
      </c>
      <c r="K34" s="1326"/>
      <c r="L34" s="1326">
        <v>3</v>
      </c>
      <c r="M34" s="1326">
        <v>272</v>
      </c>
      <c r="N34" s="1326">
        <v>3</v>
      </c>
      <c r="O34" s="1326"/>
      <c r="P34" s="1327">
        <v>178</v>
      </c>
      <c r="Q34" s="1293"/>
    </row>
    <row r="35" spans="2:17" ht="19.5" customHeight="1">
      <c r="B35" s="1340">
        <v>26</v>
      </c>
      <c r="C35" s="1341"/>
      <c r="D35" s="1343" t="s">
        <v>541</v>
      </c>
      <c r="E35" s="1342"/>
      <c r="F35" s="1307">
        <f t="shared" si="1"/>
        <v>282</v>
      </c>
      <c r="G35" s="1308">
        <v>52</v>
      </c>
      <c r="H35" s="1309">
        <v>5</v>
      </c>
      <c r="I35" s="1309">
        <v>39</v>
      </c>
      <c r="J35" s="1309">
        <v>11</v>
      </c>
      <c r="K35" s="1309"/>
      <c r="L35" s="1309">
        <v>4</v>
      </c>
      <c r="M35" s="1309"/>
      <c r="N35" s="1309">
        <v>4</v>
      </c>
      <c r="O35" s="1309"/>
      <c r="P35" s="1310">
        <v>167</v>
      </c>
      <c r="Q35" s="1293"/>
    </row>
    <row r="36" spans="2:17" ht="19.5" customHeight="1" thickBot="1">
      <c r="B36" s="1344">
        <v>27</v>
      </c>
      <c r="C36" s="1345"/>
      <c r="D36" s="1346" t="s">
        <v>548</v>
      </c>
      <c r="E36" s="1347"/>
      <c r="F36" s="1348">
        <f t="shared" si="1"/>
        <v>165</v>
      </c>
      <c r="G36" s="1349">
        <v>19</v>
      </c>
      <c r="H36" s="1350"/>
      <c r="I36" s="1350">
        <v>16</v>
      </c>
      <c r="J36" s="1350">
        <v>6</v>
      </c>
      <c r="K36" s="1350"/>
      <c r="L36" s="1350">
        <v>1</v>
      </c>
      <c r="M36" s="1350">
        <v>109</v>
      </c>
      <c r="N36" s="1350">
        <v>1</v>
      </c>
      <c r="O36" s="1350"/>
      <c r="P36" s="1351">
        <v>13</v>
      </c>
      <c r="Q36" s="1293"/>
    </row>
    <row r="37" spans="2:17" ht="16.5" customHeight="1">
      <c r="B37" s="2494" t="s">
        <v>549</v>
      </c>
      <c r="C37" s="2494"/>
      <c r="D37" s="2494"/>
      <c r="E37" s="2494"/>
      <c r="F37" s="2494"/>
      <c r="G37" s="2494"/>
      <c r="H37" s="2494"/>
      <c r="I37" s="2494"/>
      <c r="J37" s="2494"/>
      <c r="K37" s="2494"/>
      <c r="L37" s="2494"/>
      <c r="M37" s="2494"/>
      <c r="N37" s="2494"/>
      <c r="O37" s="2494"/>
      <c r="P37" s="2494"/>
      <c r="Q37" s="1352"/>
    </row>
    <row r="38" spans="2:17" ht="8.25" customHeight="1">
      <c r="B38" s="2486"/>
      <c r="C38" s="2486"/>
      <c r="D38" s="2486"/>
      <c r="E38" s="2486"/>
      <c r="F38" s="2486"/>
      <c r="G38" s="2486"/>
      <c r="H38" s="2486"/>
      <c r="I38" s="2486"/>
      <c r="J38" s="2486"/>
      <c r="K38" s="2486"/>
      <c r="L38" s="2486"/>
      <c r="M38" s="2486"/>
      <c r="N38" s="2486"/>
      <c r="O38" s="2486"/>
      <c r="P38" s="2486"/>
      <c r="Q38" s="1293"/>
    </row>
    <row r="39" spans="2:17" ht="13.5">
      <c r="B39" s="1289"/>
      <c r="C39" s="1199"/>
      <c r="D39" s="1199"/>
      <c r="E39" s="1199"/>
      <c r="F39" s="1229"/>
      <c r="G39" s="1199"/>
      <c r="H39" s="1199"/>
      <c r="I39" s="1199"/>
      <c r="J39" s="1199"/>
      <c r="K39" s="1199"/>
      <c r="L39" s="1199"/>
      <c r="M39" s="1199"/>
      <c r="N39" s="1199"/>
      <c r="O39" s="1199"/>
      <c r="P39" s="1199"/>
      <c r="Q39" s="1293"/>
    </row>
    <row r="40" spans="2:17" ht="13.5">
      <c r="B40" s="1290"/>
      <c r="C40" s="1199"/>
      <c r="D40" s="1199"/>
      <c r="E40" s="1199"/>
      <c r="F40" s="1229"/>
      <c r="G40" s="1199"/>
      <c r="H40" s="1199"/>
      <c r="I40" s="1199"/>
      <c r="J40" s="1199"/>
      <c r="K40" s="1199"/>
      <c r="L40" s="1199"/>
      <c r="M40" s="1199"/>
      <c r="N40" s="1199"/>
      <c r="O40" s="1199"/>
      <c r="P40" s="1199"/>
      <c r="Q40" s="1352"/>
    </row>
    <row r="41" spans="2:17" ht="13.5" hidden="1">
      <c r="B41" s="1199"/>
      <c r="C41" s="1199"/>
      <c r="D41" s="1199"/>
      <c r="E41" s="1199"/>
      <c r="F41" s="1291">
        <v>2842</v>
      </c>
      <c r="G41" s="1291">
        <v>576</v>
      </c>
      <c r="H41" s="1291">
        <v>86</v>
      </c>
      <c r="I41" s="1291">
        <v>514</v>
      </c>
      <c r="J41" s="1291">
        <v>118</v>
      </c>
      <c r="K41" s="1291">
        <v>11</v>
      </c>
      <c r="L41" s="1291">
        <v>47</v>
      </c>
      <c r="M41" s="1291">
        <v>1015</v>
      </c>
      <c r="N41" s="1291">
        <v>31</v>
      </c>
      <c r="O41" s="1291">
        <v>1</v>
      </c>
      <c r="P41" s="1291">
        <v>443</v>
      </c>
      <c r="Q41" s="1352"/>
    </row>
    <row r="42" spans="2:17" ht="13.5" hidden="1">
      <c r="B42" s="1199"/>
      <c r="C42" s="1199"/>
      <c r="D42" s="1199"/>
      <c r="E42" s="1199"/>
      <c r="F42" s="1229">
        <v>414</v>
      </c>
      <c r="G42" s="1199">
        <v>51</v>
      </c>
      <c r="H42" s="1199">
        <v>2</v>
      </c>
      <c r="I42" s="1199">
        <v>43</v>
      </c>
      <c r="J42" s="1199">
        <v>20</v>
      </c>
      <c r="K42" s="1199">
        <v>0</v>
      </c>
      <c r="L42" s="1199">
        <v>6</v>
      </c>
      <c r="M42" s="1199">
        <v>262</v>
      </c>
      <c r="N42" s="1199">
        <v>0</v>
      </c>
      <c r="O42" s="1199">
        <v>0</v>
      </c>
      <c r="P42" s="1199">
        <v>30</v>
      </c>
      <c r="Q42" s="1352"/>
    </row>
    <row r="43" spans="2:17" ht="13.5" hidden="1">
      <c r="B43" s="1199"/>
      <c r="C43" s="1199"/>
      <c r="D43" s="1199"/>
      <c r="E43" s="1199"/>
      <c r="F43" s="1229">
        <v>68</v>
      </c>
      <c r="G43" s="1199">
        <v>31</v>
      </c>
      <c r="H43" s="1199">
        <v>4</v>
      </c>
      <c r="I43" s="1199">
        <v>12</v>
      </c>
      <c r="J43" s="1199">
        <v>3</v>
      </c>
      <c r="K43" s="1199">
        <v>0</v>
      </c>
      <c r="L43" s="1199">
        <v>0</v>
      </c>
      <c r="M43" s="1199">
        <v>16</v>
      </c>
      <c r="N43" s="1199">
        <v>1</v>
      </c>
      <c r="O43" s="1199">
        <v>0</v>
      </c>
      <c r="P43" s="1199">
        <v>1</v>
      </c>
      <c r="Q43" s="1352"/>
    </row>
    <row r="44" spans="2:17" ht="13.5" hidden="1">
      <c r="B44" s="1199"/>
      <c r="C44" s="1199"/>
      <c r="D44" s="1199"/>
      <c r="E44" s="1199"/>
      <c r="F44" s="1229">
        <v>213</v>
      </c>
      <c r="G44" s="1199">
        <v>43</v>
      </c>
      <c r="H44" s="1199">
        <v>1</v>
      </c>
      <c r="I44" s="1199">
        <v>18</v>
      </c>
      <c r="J44" s="1199">
        <v>15</v>
      </c>
      <c r="K44" s="1199">
        <v>0</v>
      </c>
      <c r="L44" s="1199">
        <v>6</v>
      </c>
      <c r="M44" s="1199">
        <v>98</v>
      </c>
      <c r="N44" s="1199">
        <v>2</v>
      </c>
      <c r="O44" s="1199">
        <v>0</v>
      </c>
      <c r="P44" s="1199">
        <v>30</v>
      </c>
      <c r="Q44" s="1352"/>
    </row>
    <row r="45" spans="2:17" ht="13.5" hidden="1">
      <c r="B45" s="1199"/>
      <c r="C45" s="1199"/>
      <c r="D45" s="1199"/>
      <c r="E45" s="1199"/>
      <c r="F45" s="1229">
        <v>48</v>
      </c>
      <c r="G45" s="1199">
        <v>18</v>
      </c>
      <c r="H45" s="1199">
        <v>3</v>
      </c>
      <c r="I45" s="1199">
        <v>14</v>
      </c>
      <c r="J45" s="1199">
        <v>5</v>
      </c>
      <c r="K45" s="1199">
        <v>0</v>
      </c>
      <c r="L45" s="1199">
        <v>0</v>
      </c>
      <c r="M45" s="1199">
        <v>5</v>
      </c>
      <c r="N45" s="1199">
        <v>0</v>
      </c>
      <c r="O45" s="1199">
        <v>0</v>
      </c>
      <c r="P45" s="1199">
        <v>3</v>
      </c>
      <c r="Q45" s="1352"/>
    </row>
    <row r="46" spans="2:17" ht="13.5" hidden="1">
      <c r="B46" s="1199"/>
      <c r="C46" s="1199"/>
      <c r="D46" s="1199"/>
      <c r="E46" s="1199"/>
      <c r="F46" s="1229">
        <v>40</v>
      </c>
      <c r="G46" s="1199">
        <v>16</v>
      </c>
      <c r="H46" s="1199">
        <v>1</v>
      </c>
      <c r="I46" s="1199">
        <v>11</v>
      </c>
      <c r="J46" s="1199">
        <v>2</v>
      </c>
      <c r="K46" s="1199">
        <v>0</v>
      </c>
      <c r="L46" s="1199">
        <v>4</v>
      </c>
      <c r="M46" s="1199">
        <v>0</v>
      </c>
      <c r="N46" s="1199">
        <v>0</v>
      </c>
      <c r="O46" s="1199">
        <v>0</v>
      </c>
      <c r="P46" s="1199">
        <v>6</v>
      </c>
      <c r="Q46" s="1352"/>
    </row>
    <row r="47" spans="2:17" ht="13.5" hidden="1">
      <c r="B47" s="1199"/>
      <c r="C47" s="1199"/>
      <c r="D47" s="1199"/>
      <c r="E47" s="1199"/>
      <c r="F47" s="1229">
        <v>24</v>
      </c>
      <c r="G47" s="1199">
        <v>5</v>
      </c>
      <c r="H47" s="1199">
        <v>3</v>
      </c>
      <c r="I47" s="1199">
        <v>14</v>
      </c>
      <c r="J47" s="1199">
        <v>1</v>
      </c>
      <c r="K47" s="1199">
        <v>0</v>
      </c>
      <c r="L47" s="1199">
        <v>0</v>
      </c>
      <c r="M47" s="1199">
        <v>0</v>
      </c>
      <c r="N47" s="1199">
        <v>1</v>
      </c>
      <c r="O47" s="1199">
        <v>0</v>
      </c>
      <c r="P47" s="1199">
        <v>0</v>
      </c>
      <c r="Q47" s="1352"/>
    </row>
    <row r="48" spans="2:17" ht="13.5" hidden="1">
      <c r="B48" s="1199"/>
      <c r="C48" s="1199"/>
      <c r="D48" s="1199"/>
      <c r="E48" s="1199"/>
      <c r="F48" s="1229">
        <v>87</v>
      </c>
      <c r="G48" s="1199">
        <v>18</v>
      </c>
      <c r="H48" s="1199">
        <v>3</v>
      </c>
      <c r="I48" s="1199">
        <v>26</v>
      </c>
      <c r="J48" s="1199">
        <v>6</v>
      </c>
      <c r="K48" s="1199">
        <v>0</v>
      </c>
      <c r="L48" s="1199">
        <v>2</v>
      </c>
      <c r="M48" s="1199">
        <v>20</v>
      </c>
      <c r="N48" s="1199">
        <v>2</v>
      </c>
      <c r="O48" s="1199">
        <v>0</v>
      </c>
      <c r="P48" s="1199">
        <v>10</v>
      </c>
      <c r="Q48" s="1352"/>
    </row>
    <row r="49" spans="6:16" ht="13.5" hidden="1">
      <c r="F49" s="1229">
        <v>125</v>
      </c>
      <c r="G49" s="1199">
        <v>26</v>
      </c>
      <c r="H49" s="1199">
        <v>5</v>
      </c>
      <c r="I49" s="1199">
        <v>17</v>
      </c>
      <c r="J49" s="1199">
        <v>3</v>
      </c>
      <c r="K49" s="1199">
        <v>0</v>
      </c>
      <c r="L49" s="1199">
        <v>1</v>
      </c>
      <c r="M49" s="1199">
        <v>63</v>
      </c>
      <c r="N49" s="1199">
        <v>3</v>
      </c>
      <c r="O49" s="1199">
        <v>0</v>
      </c>
      <c r="P49" s="1199">
        <v>7</v>
      </c>
    </row>
    <row r="50" spans="6:16" ht="13.5" hidden="1">
      <c r="F50" s="1229">
        <v>50</v>
      </c>
      <c r="G50" s="1199">
        <v>28</v>
      </c>
      <c r="H50" s="1199">
        <v>0</v>
      </c>
      <c r="I50" s="1199">
        <v>10</v>
      </c>
      <c r="J50" s="1199">
        <v>1</v>
      </c>
      <c r="K50" s="1199">
        <v>0</v>
      </c>
      <c r="L50" s="1199">
        <v>2</v>
      </c>
      <c r="M50" s="1199">
        <v>4</v>
      </c>
      <c r="N50" s="1199">
        <v>1</v>
      </c>
      <c r="O50" s="1199">
        <v>0</v>
      </c>
      <c r="P50" s="1199">
        <v>4</v>
      </c>
    </row>
    <row r="51" spans="6:16" ht="13.5" hidden="1">
      <c r="F51" s="1229">
        <v>38</v>
      </c>
      <c r="G51" s="1199">
        <v>4</v>
      </c>
      <c r="H51" s="1199">
        <v>1</v>
      </c>
      <c r="I51" s="1199">
        <v>6</v>
      </c>
      <c r="J51" s="1199">
        <v>0</v>
      </c>
      <c r="K51" s="1199">
        <v>0</v>
      </c>
      <c r="L51" s="1199">
        <v>0</v>
      </c>
      <c r="M51" s="1199">
        <v>24</v>
      </c>
      <c r="N51" s="1199">
        <v>1</v>
      </c>
      <c r="O51" s="1199">
        <v>0</v>
      </c>
      <c r="P51" s="1199">
        <v>2</v>
      </c>
    </row>
    <row r="52" spans="6:16" ht="13.5" hidden="1">
      <c r="F52" s="1229">
        <v>60</v>
      </c>
      <c r="G52" s="1199">
        <v>13</v>
      </c>
      <c r="H52" s="1199">
        <v>0</v>
      </c>
      <c r="I52" s="1199">
        <v>4</v>
      </c>
      <c r="J52" s="1199">
        <v>6</v>
      </c>
      <c r="K52" s="1199">
        <v>0</v>
      </c>
      <c r="L52" s="1199">
        <v>0</v>
      </c>
      <c r="M52" s="1199">
        <v>23</v>
      </c>
      <c r="N52" s="1199">
        <v>0</v>
      </c>
      <c r="O52" s="1199">
        <v>0</v>
      </c>
      <c r="P52" s="1199">
        <v>14</v>
      </c>
    </row>
    <row r="53" spans="6:16" ht="13.5" hidden="1">
      <c r="F53" s="1229">
        <v>51</v>
      </c>
      <c r="G53" s="1199">
        <v>13</v>
      </c>
      <c r="H53" s="1199">
        <v>7</v>
      </c>
      <c r="I53" s="1199">
        <v>16</v>
      </c>
      <c r="J53" s="1199">
        <v>3</v>
      </c>
      <c r="K53" s="1199">
        <v>0</v>
      </c>
      <c r="L53" s="1199">
        <v>1</v>
      </c>
      <c r="M53" s="1199">
        <v>3</v>
      </c>
      <c r="N53" s="1199">
        <v>0</v>
      </c>
      <c r="O53" s="1199">
        <v>0</v>
      </c>
      <c r="P53" s="1199">
        <v>8</v>
      </c>
    </row>
    <row r="54" spans="6:16" ht="13.5" hidden="1">
      <c r="F54" s="1229">
        <v>28</v>
      </c>
      <c r="G54" s="1199">
        <v>3</v>
      </c>
      <c r="H54" s="1199">
        <v>0</v>
      </c>
      <c r="I54" s="1199">
        <v>11</v>
      </c>
      <c r="J54" s="1199">
        <v>4</v>
      </c>
      <c r="K54" s="1199">
        <v>0</v>
      </c>
      <c r="L54" s="1199">
        <v>0</v>
      </c>
      <c r="M54" s="1199">
        <v>8</v>
      </c>
      <c r="N54" s="1199">
        <v>1</v>
      </c>
      <c r="O54" s="1199">
        <v>0</v>
      </c>
      <c r="P54" s="1199">
        <v>1</v>
      </c>
    </row>
    <row r="55" spans="6:16" ht="13.5" hidden="1">
      <c r="F55" s="1229">
        <v>27</v>
      </c>
      <c r="G55" s="1199">
        <v>4</v>
      </c>
      <c r="H55" s="1199">
        <v>1</v>
      </c>
      <c r="I55" s="1199">
        <v>10</v>
      </c>
      <c r="J55" s="1199">
        <v>0</v>
      </c>
      <c r="K55" s="1199">
        <v>0</v>
      </c>
      <c r="L55" s="1199">
        <v>1</v>
      </c>
      <c r="M55" s="1199">
        <v>9</v>
      </c>
      <c r="N55" s="1199">
        <v>0</v>
      </c>
      <c r="O55" s="1199">
        <v>0</v>
      </c>
      <c r="P55" s="1199">
        <v>2</v>
      </c>
    </row>
    <row r="56" spans="6:16" ht="13.5" hidden="1">
      <c r="F56" s="1229">
        <v>168</v>
      </c>
      <c r="G56" s="1199">
        <v>37</v>
      </c>
      <c r="H56" s="1199">
        <v>8</v>
      </c>
      <c r="I56" s="1199">
        <v>17</v>
      </c>
      <c r="J56" s="1199">
        <v>1</v>
      </c>
      <c r="K56" s="1199">
        <v>3</v>
      </c>
      <c r="L56" s="1199">
        <v>4</v>
      </c>
      <c r="M56" s="1199">
        <v>72</v>
      </c>
      <c r="N56" s="1199">
        <v>2</v>
      </c>
      <c r="O56" s="1199">
        <v>0</v>
      </c>
      <c r="P56" s="1199">
        <v>24</v>
      </c>
    </row>
    <row r="57" spans="6:16" ht="13.5" hidden="1">
      <c r="F57" s="1229">
        <v>62</v>
      </c>
      <c r="G57" s="1199">
        <v>3</v>
      </c>
      <c r="H57" s="1199">
        <v>0</v>
      </c>
      <c r="I57" s="1199">
        <v>14</v>
      </c>
      <c r="J57" s="1199">
        <v>1</v>
      </c>
      <c r="K57" s="1199">
        <v>0</v>
      </c>
      <c r="L57" s="1199">
        <v>5</v>
      </c>
      <c r="M57" s="1199">
        <v>6</v>
      </c>
      <c r="N57" s="1199">
        <v>4</v>
      </c>
      <c r="O57" s="1199">
        <v>0</v>
      </c>
      <c r="P57" s="1199">
        <v>29</v>
      </c>
    </row>
    <row r="58" spans="6:16" ht="13.5" hidden="1">
      <c r="F58" s="1229">
        <v>73</v>
      </c>
      <c r="G58" s="1199">
        <v>16</v>
      </c>
      <c r="H58" s="1199">
        <v>0</v>
      </c>
      <c r="I58" s="1199">
        <v>12</v>
      </c>
      <c r="J58" s="1199">
        <v>0</v>
      </c>
      <c r="K58" s="1199">
        <v>1</v>
      </c>
      <c r="L58" s="1199">
        <v>1</v>
      </c>
      <c r="M58" s="1199">
        <v>35</v>
      </c>
      <c r="N58" s="1199">
        <v>1</v>
      </c>
      <c r="O58" s="1199">
        <v>0</v>
      </c>
      <c r="P58" s="1199">
        <v>7</v>
      </c>
    </row>
    <row r="59" spans="6:16" ht="13.5" hidden="1">
      <c r="F59" s="1229">
        <v>39</v>
      </c>
      <c r="G59" s="1199">
        <v>14</v>
      </c>
      <c r="H59" s="1199">
        <v>3</v>
      </c>
      <c r="I59" s="1199">
        <v>4</v>
      </c>
      <c r="J59" s="1199">
        <v>4</v>
      </c>
      <c r="K59" s="1199">
        <v>0</v>
      </c>
      <c r="L59" s="1199">
        <v>0</v>
      </c>
      <c r="M59" s="1199">
        <v>13</v>
      </c>
      <c r="N59" s="1199">
        <v>0</v>
      </c>
      <c r="O59" s="1199">
        <v>0</v>
      </c>
      <c r="P59" s="1199">
        <v>1</v>
      </c>
    </row>
    <row r="60" spans="6:16" ht="13.5" hidden="1">
      <c r="F60" s="1229">
        <v>68</v>
      </c>
      <c r="G60" s="1199">
        <v>17</v>
      </c>
      <c r="H60" s="1199">
        <v>0</v>
      </c>
      <c r="I60" s="1199">
        <v>20</v>
      </c>
      <c r="J60" s="1199">
        <v>4</v>
      </c>
      <c r="K60" s="1199">
        <v>0</v>
      </c>
      <c r="L60" s="1199">
        <v>1</v>
      </c>
      <c r="M60" s="1199">
        <v>17</v>
      </c>
      <c r="N60" s="1199">
        <v>2</v>
      </c>
      <c r="O60" s="1199">
        <v>1</v>
      </c>
      <c r="P60" s="1199">
        <v>6</v>
      </c>
    </row>
    <row r="61" spans="6:16" ht="13.5" hidden="1">
      <c r="F61" s="1229">
        <v>58</v>
      </c>
      <c r="G61" s="1199">
        <v>15</v>
      </c>
      <c r="H61" s="1199">
        <v>4</v>
      </c>
      <c r="I61" s="1199">
        <v>10</v>
      </c>
      <c r="J61" s="1199">
        <v>2</v>
      </c>
      <c r="K61" s="1199">
        <v>0</v>
      </c>
      <c r="L61" s="1199">
        <v>0</v>
      </c>
      <c r="M61" s="1199">
        <v>23</v>
      </c>
      <c r="N61" s="1199">
        <v>0</v>
      </c>
      <c r="O61" s="1199">
        <v>0</v>
      </c>
      <c r="P61" s="1199">
        <v>4</v>
      </c>
    </row>
    <row r="62" spans="6:16" ht="13.5" hidden="1">
      <c r="F62" s="1229">
        <v>77</v>
      </c>
      <c r="G62" s="1199">
        <v>30</v>
      </c>
      <c r="H62" s="1199">
        <v>12</v>
      </c>
      <c r="I62" s="1199">
        <v>18</v>
      </c>
      <c r="J62" s="1199">
        <v>1</v>
      </c>
      <c r="K62" s="1199">
        <v>1</v>
      </c>
      <c r="L62" s="1199">
        <v>2</v>
      </c>
      <c r="M62" s="1199">
        <v>9</v>
      </c>
      <c r="N62" s="1199">
        <v>0</v>
      </c>
      <c r="O62" s="1199">
        <v>0</v>
      </c>
      <c r="P62" s="1199">
        <v>4</v>
      </c>
    </row>
    <row r="63" spans="6:16" ht="13.5" hidden="1">
      <c r="F63" s="1229">
        <v>173</v>
      </c>
      <c r="G63" s="1199">
        <v>38</v>
      </c>
      <c r="H63" s="1199">
        <v>14</v>
      </c>
      <c r="I63" s="1199">
        <v>49</v>
      </c>
      <c r="J63" s="1199">
        <v>6</v>
      </c>
      <c r="K63" s="1199">
        <v>0</v>
      </c>
      <c r="L63" s="1199">
        <v>1</v>
      </c>
      <c r="M63" s="1199">
        <v>24</v>
      </c>
      <c r="N63" s="1199">
        <v>1</v>
      </c>
      <c r="O63" s="1199">
        <v>0</v>
      </c>
      <c r="P63" s="1199">
        <v>40</v>
      </c>
    </row>
    <row r="64" spans="6:16" ht="13.5" hidden="1">
      <c r="F64" s="1229">
        <v>104</v>
      </c>
      <c r="G64" s="1199">
        <v>13</v>
      </c>
      <c r="H64" s="1199">
        <v>4</v>
      </c>
      <c r="I64" s="1199">
        <v>22</v>
      </c>
      <c r="J64" s="1199">
        <v>6</v>
      </c>
      <c r="K64" s="1199">
        <v>0</v>
      </c>
      <c r="L64" s="1199">
        <v>0</v>
      </c>
      <c r="M64" s="1199">
        <v>35</v>
      </c>
      <c r="N64" s="1199">
        <v>3</v>
      </c>
      <c r="O64" s="1199">
        <v>0</v>
      </c>
      <c r="P64" s="1199">
        <v>21</v>
      </c>
    </row>
    <row r="65" spans="6:16" ht="13.5" hidden="1">
      <c r="F65" s="1229">
        <v>31</v>
      </c>
      <c r="G65" s="1199">
        <v>6</v>
      </c>
      <c r="H65" s="1199">
        <v>1</v>
      </c>
      <c r="I65" s="1199">
        <v>7</v>
      </c>
      <c r="J65" s="1199">
        <v>2</v>
      </c>
      <c r="K65" s="1199">
        <v>0</v>
      </c>
      <c r="L65" s="1199">
        <v>1</v>
      </c>
      <c r="M65" s="1199">
        <v>11</v>
      </c>
      <c r="N65" s="1199">
        <v>0</v>
      </c>
      <c r="O65" s="1199">
        <v>0</v>
      </c>
      <c r="P65" s="1199">
        <v>3</v>
      </c>
    </row>
    <row r="66" spans="6:16" ht="13.5" hidden="1">
      <c r="F66" s="1229">
        <v>366</v>
      </c>
      <c r="G66" s="1199">
        <v>41</v>
      </c>
      <c r="H66" s="1199">
        <v>0</v>
      </c>
      <c r="I66" s="1199">
        <v>44</v>
      </c>
      <c r="J66" s="1199">
        <v>2</v>
      </c>
      <c r="K66" s="1199">
        <v>6</v>
      </c>
      <c r="L66" s="1199">
        <v>5</v>
      </c>
      <c r="M66" s="1199">
        <v>148</v>
      </c>
      <c r="N66" s="1199">
        <v>1</v>
      </c>
      <c r="O66" s="1199">
        <v>0</v>
      </c>
      <c r="P66" s="1199">
        <v>119</v>
      </c>
    </row>
    <row r="67" spans="6:16" ht="13.5" hidden="1">
      <c r="F67" s="1229">
        <v>216</v>
      </c>
      <c r="G67" s="1199">
        <v>52</v>
      </c>
      <c r="H67" s="1199">
        <v>8</v>
      </c>
      <c r="I67" s="1199">
        <v>66</v>
      </c>
      <c r="J67" s="1199">
        <v>9</v>
      </c>
      <c r="K67" s="1199">
        <v>0</v>
      </c>
      <c r="L67" s="1199">
        <v>3</v>
      </c>
      <c r="M67" s="1199">
        <v>17</v>
      </c>
      <c r="N67" s="1199">
        <v>3</v>
      </c>
      <c r="O67" s="1199">
        <v>0</v>
      </c>
      <c r="P67" s="1199">
        <v>58</v>
      </c>
    </row>
    <row r="68" spans="6:16" ht="13.5" hidden="1">
      <c r="F68" s="1229">
        <v>134</v>
      </c>
      <c r="G68" s="1199">
        <v>21</v>
      </c>
      <c r="H68" s="1199">
        <v>1</v>
      </c>
      <c r="I68" s="1199">
        <v>19</v>
      </c>
      <c r="J68" s="1199">
        <v>11</v>
      </c>
      <c r="K68" s="1199">
        <v>0</v>
      </c>
      <c r="L68" s="1199">
        <v>1</v>
      </c>
      <c r="M68" s="1199">
        <v>70</v>
      </c>
      <c r="N68" s="1199">
        <v>2</v>
      </c>
      <c r="O68" s="1199">
        <v>0</v>
      </c>
      <c r="P68" s="1199">
        <v>9</v>
      </c>
    </row>
    <row r="69" spans="6:16" ht="13.5">
      <c r="F69" s="1229"/>
      <c r="G69" s="1199"/>
      <c r="H69" s="1199"/>
      <c r="I69" s="1199"/>
      <c r="J69" s="1199"/>
      <c r="K69" s="1199"/>
      <c r="L69" s="1199"/>
      <c r="M69" s="1199"/>
      <c r="N69" s="1199"/>
      <c r="O69" s="1199"/>
      <c r="P69" s="1199"/>
    </row>
  </sheetData>
  <sheetProtection/>
  <mergeCells count="20">
    <mergeCell ref="B8:E8"/>
    <mergeCell ref="B9:E9"/>
    <mergeCell ref="B37:P37"/>
    <mergeCell ref="B38:P38"/>
    <mergeCell ref="O3:O4"/>
    <mergeCell ref="P3:P4"/>
    <mergeCell ref="B4:D4"/>
    <mergeCell ref="B5:E5"/>
    <mergeCell ref="B6:E6"/>
    <mergeCell ref="B7:E7"/>
    <mergeCell ref="B1:P1"/>
    <mergeCell ref="I2:P2"/>
    <mergeCell ref="F3:F4"/>
    <mergeCell ref="G3:H3"/>
    <mergeCell ref="I3:I4"/>
    <mergeCell ref="J3:J4"/>
    <mergeCell ref="K3:K4"/>
    <mergeCell ref="L3:L4"/>
    <mergeCell ref="M3:M4"/>
    <mergeCell ref="N3:N4"/>
  </mergeCells>
  <printOptions horizontalCentered="1"/>
  <pageMargins left="0.7874015748031497" right="0.984251968503937" top="0.984251968503937" bottom="0.7874015748031497" header="0.5118110236220472" footer="0.3937007874015748"/>
  <pageSetup horizontalDpi="600" verticalDpi="600" orientation="portrait" paperSize="9" scale="96" r:id="rId2"/>
  <headerFooter alignWithMargins="0">
    <oddFooter>&amp;C&amp;"ＭＳ ゴシック,標準"&amp;13 91</oddFooter>
  </headerFooter>
  <drawing r:id="rId1"/>
</worksheet>
</file>

<file path=xl/worksheets/sheet16.xml><?xml version="1.0" encoding="utf-8"?>
<worksheet xmlns="http://schemas.openxmlformats.org/spreadsheetml/2006/main" xmlns:r="http://schemas.openxmlformats.org/officeDocument/2006/relationships">
  <sheetPr>
    <tabColor rgb="FFFFFF00"/>
  </sheetPr>
  <dimension ref="A1:R69"/>
  <sheetViews>
    <sheetView view="pageBreakPreview" zoomScale="70" zoomScaleSheetLayoutView="70" zoomScalePageLayoutView="0" workbookViewId="0" topLeftCell="A1">
      <selection activeCell="J9" sqref="J9"/>
    </sheetView>
  </sheetViews>
  <sheetFormatPr defaultColWidth="9.796875" defaultRowHeight="15"/>
  <cols>
    <col min="1" max="1" width="2.796875" style="0" customWidth="1"/>
    <col min="2" max="2" width="0.59375" style="0" customWidth="1"/>
    <col min="3" max="3" width="11.69921875" style="0" customWidth="1"/>
    <col min="4" max="4" width="0.6953125" style="0" customWidth="1"/>
    <col min="5" max="5" width="7.09765625" style="0" customWidth="1"/>
    <col min="6" max="6" width="6.69921875" style="0" customWidth="1"/>
    <col min="7" max="7" width="6.296875" style="0" customWidth="1"/>
    <col min="8" max="8" width="6.69921875" style="0" customWidth="1"/>
    <col min="9" max="9" width="6.5" style="0" customWidth="1"/>
    <col min="10" max="10" width="4.796875" style="0" customWidth="1"/>
    <col min="11" max="11" width="5.19921875" style="0" customWidth="1"/>
    <col min="12" max="12" width="6.296875" style="0" customWidth="1"/>
    <col min="13" max="13" width="5.19921875" style="0" customWidth="1"/>
    <col min="14" max="14" width="4.296875" style="0" customWidth="1"/>
    <col min="15" max="15" width="6.69921875" style="0" customWidth="1"/>
    <col min="16" max="16384" width="9.69921875" style="0" customWidth="1"/>
  </cols>
  <sheetData>
    <row r="1" spans="1:16" s="1196" customFormat="1" ht="31.5" customHeight="1">
      <c r="A1" s="2467" t="s">
        <v>550</v>
      </c>
      <c r="B1" s="2467"/>
      <c r="C1" s="2467"/>
      <c r="D1" s="2467"/>
      <c r="E1" s="2467"/>
      <c r="F1" s="2467"/>
      <c r="G1" s="2467"/>
      <c r="H1" s="2467"/>
      <c r="I1" s="2467"/>
      <c r="J1" s="2467"/>
      <c r="K1" s="2467"/>
      <c r="L1" s="2467"/>
      <c r="M1" s="2467"/>
      <c r="N1" s="2467"/>
      <c r="O1" s="2467"/>
      <c r="P1" s="1293"/>
    </row>
    <row r="2" spans="1:18" ht="18" customHeight="1" thickBot="1">
      <c r="A2" s="1353" t="s">
        <v>519</v>
      </c>
      <c r="B2" s="1353"/>
      <c r="C2" s="1353"/>
      <c r="D2" s="1353"/>
      <c r="E2" s="1354"/>
      <c r="F2" s="1354"/>
      <c r="G2" s="1354"/>
      <c r="H2" s="1354"/>
      <c r="I2" s="2468" t="s">
        <v>551</v>
      </c>
      <c r="J2" s="2469"/>
      <c r="K2" s="2469"/>
      <c r="L2" s="2469"/>
      <c r="M2" s="2469"/>
      <c r="N2" s="2469"/>
      <c r="O2" s="2469"/>
      <c r="P2" s="1293"/>
      <c r="Q2" s="1197"/>
      <c r="R2" s="1197"/>
    </row>
    <row r="3" spans="1:18" ht="21" customHeight="1">
      <c r="A3" s="1355"/>
      <c r="B3" s="1356"/>
      <c r="C3" s="1357" t="s">
        <v>521</v>
      </c>
      <c r="D3" s="1358"/>
      <c r="E3" s="2499" t="s">
        <v>506</v>
      </c>
      <c r="F3" s="2501" t="s">
        <v>522</v>
      </c>
      <c r="G3" s="2502"/>
      <c r="H3" s="2503" t="s">
        <v>523</v>
      </c>
      <c r="I3" s="2505" t="s">
        <v>524</v>
      </c>
      <c r="J3" s="2507" t="s">
        <v>525</v>
      </c>
      <c r="K3" s="2509" t="s">
        <v>526</v>
      </c>
      <c r="L3" s="2509" t="s">
        <v>527</v>
      </c>
      <c r="M3" s="2509" t="s">
        <v>528</v>
      </c>
      <c r="N3" s="2503" t="s">
        <v>529</v>
      </c>
      <c r="O3" s="2513" t="s">
        <v>530</v>
      </c>
      <c r="P3" s="1293"/>
      <c r="Q3" s="1199"/>
      <c r="R3" s="1199"/>
    </row>
    <row r="4" spans="1:18" ht="51.75" customHeight="1" thickBot="1">
      <c r="A4" s="2515" t="s">
        <v>552</v>
      </c>
      <c r="B4" s="2516"/>
      <c r="C4" s="2516"/>
      <c r="D4" s="1359"/>
      <c r="E4" s="2500"/>
      <c r="F4" s="1360" t="s">
        <v>532</v>
      </c>
      <c r="G4" s="1360" t="s">
        <v>533</v>
      </c>
      <c r="H4" s="2504"/>
      <c r="I4" s="2506"/>
      <c r="J4" s="2508"/>
      <c r="K4" s="2510"/>
      <c r="L4" s="2510"/>
      <c r="M4" s="2510"/>
      <c r="N4" s="2504"/>
      <c r="O4" s="2514"/>
      <c r="P4" s="1293"/>
      <c r="Q4" s="1199"/>
      <c r="R4" s="1199"/>
    </row>
    <row r="5" spans="1:18" ht="17.25" customHeight="1">
      <c r="A5" s="2491" t="s">
        <v>534</v>
      </c>
      <c r="B5" s="2492"/>
      <c r="C5" s="2492"/>
      <c r="D5" s="2493"/>
      <c r="E5" s="1361">
        <v>27439</v>
      </c>
      <c r="F5" s="1362">
        <v>8239</v>
      </c>
      <c r="G5" s="1362">
        <v>1031</v>
      </c>
      <c r="H5" s="1362">
        <v>4527</v>
      </c>
      <c r="I5" s="1362">
        <v>1021</v>
      </c>
      <c r="J5" s="1362">
        <v>248</v>
      </c>
      <c r="K5" s="1362">
        <v>357</v>
      </c>
      <c r="L5" s="1362">
        <v>5214</v>
      </c>
      <c r="M5" s="1362">
        <v>118</v>
      </c>
      <c r="N5" s="1362">
        <v>9</v>
      </c>
      <c r="O5" s="1363">
        <v>6675</v>
      </c>
      <c r="P5" s="1364"/>
      <c r="Q5" s="1199"/>
      <c r="R5" s="1199"/>
    </row>
    <row r="6" spans="1:18" ht="17.25" customHeight="1">
      <c r="A6" s="2491" t="s">
        <v>535</v>
      </c>
      <c r="B6" s="2492"/>
      <c r="C6" s="2492"/>
      <c r="D6" s="2493"/>
      <c r="E6" s="1361">
        <v>26150</v>
      </c>
      <c r="F6" s="1365">
        <v>7071</v>
      </c>
      <c r="G6" s="1366">
        <v>796</v>
      </c>
      <c r="H6" s="1366">
        <v>4191</v>
      </c>
      <c r="I6" s="1366">
        <v>1170</v>
      </c>
      <c r="J6" s="1366">
        <v>32</v>
      </c>
      <c r="K6" s="1366">
        <v>359</v>
      </c>
      <c r="L6" s="1366">
        <v>5707</v>
      </c>
      <c r="M6" s="1366">
        <v>107</v>
      </c>
      <c r="N6" s="1366">
        <v>12</v>
      </c>
      <c r="O6" s="1367">
        <v>6705</v>
      </c>
      <c r="P6" s="1364"/>
      <c r="Q6" s="1199"/>
      <c r="R6" s="1199"/>
    </row>
    <row r="7" spans="1:18" ht="17.25" customHeight="1">
      <c r="A7" s="2491" t="s">
        <v>444</v>
      </c>
      <c r="B7" s="2492"/>
      <c r="C7" s="2492"/>
      <c r="D7" s="2493"/>
      <c r="E7" s="1361">
        <v>28165</v>
      </c>
      <c r="F7" s="1365">
        <v>7905</v>
      </c>
      <c r="G7" s="1366">
        <v>674</v>
      </c>
      <c r="H7" s="1366">
        <v>4017</v>
      </c>
      <c r="I7" s="1366">
        <v>1031</v>
      </c>
      <c r="J7" s="1366">
        <v>449</v>
      </c>
      <c r="K7" s="1366">
        <v>294</v>
      </c>
      <c r="L7" s="1366">
        <v>6440</v>
      </c>
      <c r="M7" s="1366">
        <v>123</v>
      </c>
      <c r="N7" s="1366">
        <v>0</v>
      </c>
      <c r="O7" s="1367">
        <v>7232</v>
      </c>
      <c r="P7" s="1364"/>
      <c r="Q7" s="1199"/>
      <c r="R7" s="1199"/>
    </row>
    <row r="8" spans="1:18" ht="17.25" customHeight="1" thickBot="1">
      <c r="A8" s="2482" t="s">
        <v>536</v>
      </c>
      <c r="B8" s="2483"/>
      <c r="C8" s="2483"/>
      <c r="D8" s="2484"/>
      <c r="E8" s="1368">
        <v>26275</v>
      </c>
      <c r="F8" s="1369">
        <v>6600</v>
      </c>
      <c r="G8" s="1370">
        <v>638</v>
      </c>
      <c r="H8" s="1370">
        <v>3604</v>
      </c>
      <c r="I8" s="1370">
        <v>1188</v>
      </c>
      <c r="J8" s="1370">
        <v>36</v>
      </c>
      <c r="K8" s="1370">
        <v>275</v>
      </c>
      <c r="L8" s="1370">
        <v>6809</v>
      </c>
      <c r="M8" s="1370">
        <v>135</v>
      </c>
      <c r="N8" s="1370">
        <v>0</v>
      </c>
      <c r="O8" s="1371">
        <v>6990</v>
      </c>
      <c r="P8" s="1364"/>
      <c r="Q8" s="1199"/>
      <c r="R8" s="1199"/>
    </row>
    <row r="9" spans="1:18" ht="17.25" customHeight="1" thickBot="1">
      <c r="A9" s="2482" t="s">
        <v>537</v>
      </c>
      <c r="B9" s="2483"/>
      <c r="C9" s="2483"/>
      <c r="D9" s="2484"/>
      <c r="E9" s="1368">
        <f>SUM(E10:E36)</f>
        <v>28108</v>
      </c>
      <c r="F9" s="1369">
        <f aca="true" t="shared" si="0" ref="F9:O9">SUM(F10:F36)</f>
        <v>6588</v>
      </c>
      <c r="G9" s="1370">
        <f t="shared" si="0"/>
        <v>657</v>
      </c>
      <c r="H9" s="1370">
        <f t="shared" si="0"/>
        <v>3933</v>
      </c>
      <c r="I9" s="1370">
        <f t="shared" si="0"/>
        <v>876</v>
      </c>
      <c r="J9" s="1370">
        <f t="shared" si="0"/>
        <v>5</v>
      </c>
      <c r="K9" s="1370">
        <f t="shared" si="0"/>
        <v>214</v>
      </c>
      <c r="L9" s="1370">
        <f t="shared" si="0"/>
        <v>7129</v>
      </c>
      <c r="M9" s="1370">
        <f t="shared" si="0"/>
        <v>139</v>
      </c>
      <c r="N9" s="1370">
        <f t="shared" si="0"/>
        <v>0</v>
      </c>
      <c r="O9" s="1371">
        <f t="shared" si="0"/>
        <v>8567</v>
      </c>
      <c r="P9" s="1364"/>
      <c r="Q9" s="1213">
        <f>SUM(F9:O9)</f>
        <v>28108</v>
      </c>
      <c r="R9" s="1199"/>
    </row>
    <row r="10" spans="1:18" ht="19.5" customHeight="1">
      <c r="A10" s="1220">
        <v>1</v>
      </c>
      <c r="B10" s="1221"/>
      <c r="C10" s="1222" t="s">
        <v>507</v>
      </c>
      <c r="D10" s="1223"/>
      <c r="E10" s="1372">
        <f>SUM(F10:O10)</f>
        <v>3946</v>
      </c>
      <c r="F10" s="1373">
        <v>727</v>
      </c>
      <c r="G10" s="1374">
        <v>43</v>
      </c>
      <c r="H10" s="1374">
        <v>501</v>
      </c>
      <c r="I10" s="1374">
        <v>75</v>
      </c>
      <c r="J10" s="1374"/>
      <c r="K10" s="1374">
        <v>21</v>
      </c>
      <c r="L10" s="1374">
        <v>1877</v>
      </c>
      <c r="M10" s="1374">
        <v>8</v>
      </c>
      <c r="N10" s="1374"/>
      <c r="O10" s="1375">
        <v>694</v>
      </c>
      <c r="P10" s="1293"/>
      <c r="Q10" s="1197"/>
      <c r="R10" s="1197"/>
    </row>
    <row r="11" spans="1:18" ht="19.5" customHeight="1">
      <c r="A11" s="1230">
        <v>2</v>
      </c>
      <c r="B11" s="1231"/>
      <c r="C11" s="1232" t="s">
        <v>538</v>
      </c>
      <c r="D11" s="1233"/>
      <c r="E11" s="1376">
        <f aca="true" t="shared" si="1" ref="E11:E36">SUM(F11:O11)</f>
        <v>862</v>
      </c>
      <c r="F11" s="1377">
        <v>291</v>
      </c>
      <c r="G11" s="1378">
        <v>77</v>
      </c>
      <c r="H11" s="1378">
        <v>136</v>
      </c>
      <c r="I11" s="1378">
        <v>29</v>
      </c>
      <c r="J11" s="1378"/>
      <c r="K11" s="1378"/>
      <c r="L11" s="1378">
        <v>124</v>
      </c>
      <c r="M11" s="1378">
        <v>8</v>
      </c>
      <c r="N11" s="1378"/>
      <c r="O11" s="1379">
        <v>197</v>
      </c>
      <c r="P11" s="1293"/>
      <c r="Q11" s="1197"/>
      <c r="R11" s="1197"/>
    </row>
    <row r="12" spans="1:18" ht="19.5" customHeight="1">
      <c r="A12" s="1230">
        <v>3</v>
      </c>
      <c r="B12" s="1231"/>
      <c r="C12" s="1232" t="s">
        <v>122</v>
      </c>
      <c r="D12" s="1233"/>
      <c r="E12" s="1376">
        <f t="shared" si="1"/>
        <v>1259</v>
      </c>
      <c r="F12" s="1377">
        <v>406</v>
      </c>
      <c r="G12" s="1378"/>
      <c r="H12" s="1378">
        <v>123</v>
      </c>
      <c r="I12" s="1378">
        <v>185</v>
      </c>
      <c r="J12" s="1378"/>
      <c r="K12" s="1378">
        <v>7</v>
      </c>
      <c r="L12" s="1378">
        <v>362</v>
      </c>
      <c r="M12" s="1378">
        <v>2</v>
      </c>
      <c r="N12" s="1378"/>
      <c r="O12" s="1379">
        <v>174</v>
      </c>
      <c r="P12" s="1293"/>
      <c r="Q12" s="1197"/>
      <c r="R12" s="1197"/>
    </row>
    <row r="13" spans="1:18" ht="19.5" customHeight="1">
      <c r="A13" s="1230">
        <v>4</v>
      </c>
      <c r="B13" s="1231"/>
      <c r="C13" s="1232" t="s">
        <v>99</v>
      </c>
      <c r="D13" s="1233"/>
      <c r="E13" s="1376">
        <f t="shared" si="1"/>
        <v>331</v>
      </c>
      <c r="F13" s="1377">
        <v>188</v>
      </c>
      <c r="G13" s="1378">
        <v>27</v>
      </c>
      <c r="H13" s="1378">
        <v>37</v>
      </c>
      <c r="I13" s="1378"/>
      <c r="J13" s="1378"/>
      <c r="K13" s="1378">
        <v>9</v>
      </c>
      <c r="L13" s="1378">
        <v>50</v>
      </c>
      <c r="M13" s="1378"/>
      <c r="N13" s="1378"/>
      <c r="O13" s="1379">
        <v>20</v>
      </c>
      <c r="P13" s="1293"/>
      <c r="Q13" s="1197"/>
      <c r="R13" s="1197"/>
    </row>
    <row r="14" spans="1:18" ht="19.5" customHeight="1">
      <c r="A14" s="1239">
        <v>5</v>
      </c>
      <c r="B14" s="1240"/>
      <c r="C14" s="1241" t="s">
        <v>100</v>
      </c>
      <c r="D14" s="1242"/>
      <c r="E14" s="1380">
        <f t="shared" si="1"/>
        <v>520</v>
      </c>
      <c r="F14" s="1381">
        <v>194</v>
      </c>
      <c r="G14" s="1382">
        <v>18</v>
      </c>
      <c r="H14" s="1382">
        <v>119</v>
      </c>
      <c r="I14" s="1382">
        <v>28</v>
      </c>
      <c r="J14" s="1382"/>
      <c r="K14" s="1382"/>
      <c r="L14" s="1382">
        <v>5</v>
      </c>
      <c r="M14" s="1382"/>
      <c r="N14" s="1382"/>
      <c r="O14" s="1383">
        <v>156</v>
      </c>
      <c r="P14" s="1293"/>
      <c r="Q14" s="1197"/>
      <c r="R14" s="1197"/>
    </row>
    <row r="15" spans="1:18" ht="19.5" customHeight="1">
      <c r="A15" s="1247">
        <v>6</v>
      </c>
      <c r="B15" s="1248"/>
      <c r="C15" s="1249" t="s">
        <v>101</v>
      </c>
      <c r="D15" s="1250"/>
      <c r="E15" s="1384">
        <f t="shared" si="1"/>
        <v>307</v>
      </c>
      <c r="F15" s="1385">
        <v>96</v>
      </c>
      <c r="G15" s="1386">
        <v>10</v>
      </c>
      <c r="H15" s="1386">
        <v>67</v>
      </c>
      <c r="I15" s="1386"/>
      <c r="J15" s="1386"/>
      <c r="K15" s="1386">
        <v>4</v>
      </c>
      <c r="L15" s="1386">
        <v>28</v>
      </c>
      <c r="M15" s="1386">
        <v>5</v>
      </c>
      <c r="N15" s="1386"/>
      <c r="O15" s="1387">
        <v>97</v>
      </c>
      <c r="P15" s="1293"/>
      <c r="Q15" s="1197"/>
      <c r="R15" s="1197"/>
    </row>
    <row r="16" spans="1:18" ht="19.5" customHeight="1">
      <c r="A16" s="1230">
        <v>7</v>
      </c>
      <c r="B16" s="1231"/>
      <c r="C16" s="1232" t="s">
        <v>510</v>
      </c>
      <c r="D16" s="1233"/>
      <c r="E16" s="1376">
        <f t="shared" si="1"/>
        <v>794</v>
      </c>
      <c r="F16" s="1377">
        <v>250</v>
      </c>
      <c r="G16" s="1378">
        <v>27</v>
      </c>
      <c r="H16" s="1378">
        <v>206</v>
      </c>
      <c r="I16" s="1378">
        <v>29</v>
      </c>
      <c r="J16" s="1378"/>
      <c r="K16" s="1378">
        <v>4</v>
      </c>
      <c r="L16" s="1378">
        <v>157</v>
      </c>
      <c r="M16" s="1378"/>
      <c r="N16" s="1378"/>
      <c r="O16" s="1379">
        <v>121</v>
      </c>
      <c r="P16" s="1293"/>
      <c r="Q16" s="1197"/>
      <c r="R16" s="1197"/>
    </row>
    <row r="17" spans="1:18" ht="19.5" customHeight="1">
      <c r="A17" s="1230">
        <v>8</v>
      </c>
      <c r="B17" s="1231"/>
      <c r="C17" s="1232" t="s">
        <v>102</v>
      </c>
      <c r="D17" s="1233"/>
      <c r="E17" s="1376">
        <f t="shared" si="1"/>
        <v>1297</v>
      </c>
      <c r="F17" s="1377">
        <v>168</v>
      </c>
      <c r="G17" s="1378">
        <v>20</v>
      </c>
      <c r="H17" s="1378">
        <v>81</v>
      </c>
      <c r="I17" s="1378">
        <v>5</v>
      </c>
      <c r="J17" s="1378"/>
      <c r="K17" s="1378">
        <v>6</v>
      </c>
      <c r="L17" s="1378">
        <v>417</v>
      </c>
      <c r="M17" s="1378">
        <v>19</v>
      </c>
      <c r="N17" s="1378"/>
      <c r="O17" s="1379">
        <v>581</v>
      </c>
      <c r="P17" s="1293"/>
      <c r="Q17" s="1197"/>
      <c r="R17" s="1197"/>
    </row>
    <row r="18" spans="1:18" ht="19.5" customHeight="1">
      <c r="A18" s="1230">
        <v>9</v>
      </c>
      <c r="B18" s="1231"/>
      <c r="C18" s="1232" t="s">
        <v>103</v>
      </c>
      <c r="D18" s="1233"/>
      <c r="E18" s="1376">
        <f t="shared" si="1"/>
        <v>945</v>
      </c>
      <c r="F18" s="1377">
        <v>320</v>
      </c>
      <c r="G18" s="1378">
        <v>23</v>
      </c>
      <c r="H18" s="1378">
        <v>134</v>
      </c>
      <c r="I18" s="1378">
        <v>21</v>
      </c>
      <c r="J18" s="1378"/>
      <c r="K18" s="1378">
        <v>11</v>
      </c>
      <c r="L18" s="1378">
        <v>171</v>
      </c>
      <c r="M18" s="1378">
        <v>2</v>
      </c>
      <c r="N18" s="1378"/>
      <c r="O18" s="1379">
        <v>263</v>
      </c>
      <c r="P18" s="1293"/>
      <c r="Q18" s="1197"/>
      <c r="R18" s="1197"/>
    </row>
    <row r="19" spans="1:18" ht="19.5" customHeight="1">
      <c r="A19" s="1239">
        <v>10</v>
      </c>
      <c r="B19" s="1240"/>
      <c r="C19" s="1241" t="s">
        <v>104</v>
      </c>
      <c r="D19" s="1242"/>
      <c r="E19" s="1380">
        <f t="shared" si="1"/>
        <v>354</v>
      </c>
      <c r="F19" s="1381">
        <v>46</v>
      </c>
      <c r="G19" s="1382"/>
      <c r="H19" s="1382">
        <v>48</v>
      </c>
      <c r="I19" s="1382"/>
      <c r="J19" s="1382"/>
      <c r="K19" s="1382"/>
      <c r="L19" s="1382">
        <v>86</v>
      </c>
      <c r="M19" s="1382">
        <v>9</v>
      </c>
      <c r="N19" s="1382"/>
      <c r="O19" s="1383">
        <v>165</v>
      </c>
      <c r="P19" s="1293"/>
      <c r="Q19" s="1197"/>
      <c r="R19" s="1197"/>
    </row>
    <row r="20" spans="1:18" ht="19.5" customHeight="1">
      <c r="A20" s="1247">
        <v>11</v>
      </c>
      <c r="B20" s="1248"/>
      <c r="C20" s="1249" t="s">
        <v>105</v>
      </c>
      <c r="D20" s="1250"/>
      <c r="E20" s="1384">
        <f t="shared" si="1"/>
        <v>418</v>
      </c>
      <c r="F20" s="1385">
        <v>159</v>
      </c>
      <c r="G20" s="1386"/>
      <c r="H20" s="1386">
        <v>47</v>
      </c>
      <c r="I20" s="1386">
        <v>78</v>
      </c>
      <c r="J20" s="1386"/>
      <c r="K20" s="1386">
        <v>11</v>
      </c>
      <c r="L20" s="1386">
        <v>26</v>
      </c>
      <c r="M20" s="1386">
        <v>14</v>
      </c>
      <c r="N20" s="1386"/>
      <c r="O20" s="1387">
        <v>83</v>
      </c>
      <c r="P20" s="1293"/>
      <c r="Q20" s="1197"/>
      <c r="R20" s="1197"/>
    </row>
    <row r="21" spans="1:18" ht="19.5" customHeight="1">
      <c r="A21" s="1230">
        <v>12</v>
      </c>
      <c r="B21" s="1231"/>
      <c r="C21" s="1388" t="s">
        <v>106</v>
      </c>
      <c r="D21" s="1233"/>
      <c r="E21" s="1376">
        <f t="shared" si="1"/>
        <v>452</v>
      </c>
      <c r="F21" s="1377">
        <v>129</v>
      </c>
      <c r="G21" s="1378"/>
      <c r="H21" s="1378">
        <v>232</v>
      </c>
      <c r="I21" s="1378"/>
      <c r="J21" s="1378"/>
      <c r="K21" s="1378">
        <v>4</v>
      </c>
      <c r="L21" s="1378">
        <v>36</v>
      </c>
      <c r="M21" s="1378">
        <v>2</v>
      </c>
      <c r="N21" s="1378"/>
      <c r="O21" s="1379">
        <v>49</v>
      </c>
      <c r="P21" s="1293"/>
      <c r="Q21" s="1197"/>
      <c r="R21" s="1197"/>
    </row>
    <row r="22" spans="1:18" ht="19.5" customHeight="1">
      <c r="A22" s="1230">
        <v>13</v>
      </c>
      <c r="B22" s="1231"/>
      <c r="C22" s="1232" t="s">
        <v>107</v>
      </c>
      <c r="D22" s="1233"/>
      <c r="E22" s="1376">
        <f t="shared" si="1"/>
        <v>183</v>
      </c>
      <c r="F22" s="1377">
        <v>23</v>
      </c>
      <c r="G22" s="1378"/>
      <c r="H22" s="1378">
        <v>34</v>
      </c>
      <c r="I22" s="1378">
        <v>23</v>
      </c>
      <c r="J22" s="1378"/>
      <c r="K22" s="1378"/>
      <c r="L22" s="1378">
        <v>47</v>
      </c>
      <c r="M22" s="1378"/>
      <c r="N22" s="1378"/>
      <c r="O22" s="1379">
        <v>56</v>
      </c>
      <c r="P22" s="1293"/>
      <c r="Q22" s="1197"/>
      <c r="R22" s="1197"/>
    </row>
    <row r="23" spans="1:18" ht="19.5" customHeight="1">
      <c r="A23" s="1230">
        <v>14</v>
      </c>
      <c r="B23" s="1231"/>
      <c r="C23" s="1232" t="s">
        <v>108</v>
      </c>
      <c r="D23" s="1233"/>
      <c r="E23" s="1376">
        <f t="shared" si="1"/>
        <v>95</v>
      </c>
      <c r="F23" s="1377">
        <v>15</v>
      </c>
      <c r="G23" s="1378">
        <v>9</v>
      </c>
      <c r="H23" s="1378">
        <v>6</v>
      </c>
      <c r="I23" s="1378"/>
      <c r="J23" s="1378"/>
      <c r="K23" s="1378"/>
      <c r="L23" s="1378">
        <v>12</v>
      </c>
      <c r="M23" s="1378">
        <v>3</v>
      </c>
      <c r="N23" s="1378"/>
      <c r="O23" s="1379">
        <v>50</v>
      </c>
      <c r="P23" s="1293"/>
      <c r="Q23" s="1197"/>
      <c r="R23" s="1197"/>
    </row>
    <row r="24" spans="1:18" ht="19.5" customHeight="1">
      <c r="A24" s="1239">
        <v>15</v>
      </c>
      <c r="B24" s="1240"/>
      <c r="C24" s="1241" t="s">
        <v>23</v>
      </c>
      <c r="D24" s="1242"/>
      <c r="E24" s="1380">
        <f t="shared" si="1"/>
        <v>1444</v>
      </c>
      <c r="F24" s="1381">
        <v>310</v>
      </c>
      <c r="G24" s="1382">
        <v>50</v>
      </c>
      <c r="H24" s="1382">
        <v>132</v>
      </c>
      <c r="I24" s="1382">
        <v>31</v>
      </c>
      <c r="J24" s="1382"/>
      <c r="K24" s="1382">
        <v>6</v>
      </c>
      <c r="L24" s="1382">
        <v>193</v>
      </c>
      <c r="M24" s="1382">
        <v>4</v>
      </c>
      <c r="N24" s="1382"/>
      <c r="O24" s="1383">
        <v>718</v>
      </c>
      <c r="P24" s="1293"/>
      <c r="Q24" s="1197"/>
      <c r="R24" s="1197"/>
    </row>
    <row r="25" spans="1:18" ht="19.5" customHeight="1">
      <c r="A25" s="1247">
        <v>16</v>
      </c>
      <c r="B25" s="1248"/>
      <c r="C25" s="1249" t="s">
        <v>154</v>
      </c>
      <c r="D25" s="1250"/>
      <c r="E25" s="1384">
        <f t="shared" si="1"/>
        <v>374</v>
      </c>
      <c r="F25" s="1385"/>
      <c r="G25" s="1386"/>
      <c r="H25" s="1386">
        <v>86</v>
      </c>
      <c r="I25" s="1386">
        <v>33</v>
      </c>
      <c r="J25" s="1386"/>
      <c r="K25" s="1386">
        <v>7</v>
      </c>
      <c r="L25" s="1386">
        <v>66</v>
      </c>
      <c r="M25" s="1386">
        <v>11</v>
      </c>
      <c r="N25" s="1386"/>
      <c r="O25" s="1387">
        <v>171</v>
      </c>
      <c r="P25" s="1293"/>
      <c r="Q25" s="1197"/>
      <c r="R25" s="1197"/>
    </row>
    <row r="26" spans="1:18" ht="19.5" customHeight="1">
      <c r="A26" s="1230">
        <v>17</v>
      </c>
      <c r="B26" s="1231"/>
      <c r="C26" s="1232" t="s">
        <v>131</v>
      </c>
      <c r="D26" s="1233"/>
      <c r="E26" s="1376">
        <f t="shared" si="1"/>
        <v>1239</v>
      </c>
      <c r="F26" s="1377">
        <v>193</v>
      </c>
      <c r="G26" s="1378">
        <v>8</v>
      </c>
      <c r="H26" s="1378">
        <v>60</v>
      </c>
      <c r="I26" s="1378"/>
      <c r="J26" s="1378"/>
      <c r="K26" s="1378">
        <v>8</v>
      </c>
      <c r="L26" s="1378">
        <v>911</v>
      </c>
      <c r="M26" s="1378">
        <v>6</v>
      </c>
      <c r="N26" s="1378"/>
      <c r="O26" s="1379">
        <v>53</v>
      </c>
      <c r="P26" s="1293"/>
      <c r="Q26" s="1197"/>
      <c r="R26" s="1197"/>
    </row>
    <row r="27" spans="1:18" ht="19.5" customHeight="1">
      <c r="A27" s="1230">
        <v>18</v>
      </c>
      <c r="B27" s="1231"/>
      <c r="C27" s="1232" t="s">
        <v>109</v>
      </c>
      <c r="D27" s="1233"/>
      <c r="E27" s="1376">
        <f t="shared" si="1"/>
        <v>376</v>
      </c>
      <c r="F27" s="1377">
        <v>72</v>
      </c>
      <c r="G27" s="1378">
        <v>8</v>
      </c>
      <c r="H27" s="1378">
        <v>52</v>
      </c>
      <c r="I27" s="1378">
        <v>16</v>
      </c>
      <c r="J27" s="1378"/>
      <c r="K27" s="1378">
        <v>4</v>
      </c>
      <c r="L27" s="1378">
        <v>66</v>
      </c>
      <c r="M27" s="1378">
        <v>8</v>
      </c>
      <c r="N27" s="1378"/>
      <c r="O27" s="1379">
        <v>150</v>
      </c>
      <c r="P27" s="1293"/>
      <c r="Q27" s="1197"/>
      <c r="R27" s="1197"/>
    </row>
    <row r="28" spans="1:18" ht="19.5" customHeight="1">
      <c r="A28" s="1230">
        <v>19</v>
      </c>
      <c r="B28" s="1231"/>
      <c r="C28" s="1232" t="s">
        <v>512</v>
      </c>
      <c r="D28" s="1233"/>
      <c r="E28" s="1376">
        <f t="shared" si="1"/>
        <v>568</v>
      </c>
      <c r="F28" s="1377">
        <v>166</v>
      </c>
      <c r="G28" s="1378"/>
      <c r="H28" s="1378">
        <v>94</v>
      </c>
      <c r="I28" s="1378">
        <v>23</v>
      </c>
      <c r="J28" s="1378"/>
      <c r="K28" s="1378">
        <v>4</v>
      </c>
      <c r="L28" s="1378">
        <v>135</v>
      </c>
      <c r="M28" s="1378"/>
      <c r="N28" s="1378"/>
      <c r="O28" s="1379">
        <v>146</v>
      </c>
      <c r="P28" s="1293"/>
      <c r="Q28" s="1197"/>
      <c r="R28" s="1197"/>
    </row>
    <row r="29" spans="1:18" ht="19.5" customHeight="1">
      <c r="A29" s="1239">
        <v>20</v>
      </c>
      <c r="B29" s="1240"/>
      <c r="C29" s="1241" t="s">
        <v>513</v>
      </c>
      <c r="D29" s="1242"/>
      <c r="E29" s="1380">
        <f t="shared" si="1"/>
        <v>934</v>
      </c>
      <c r="F29" s="1381">
        <v>146</v>
      </c>
      <c r="G29" s="1382">
        <v>17</v>
      </c>
      <c r="H29" s="1382">
        <v>102</v>
      </c>
      <c r="I29" s="1382"/>
      <c r="J29" s="1382"/>
      <c r="K29" s="1382"/>
      <c r="L29" s="1382">
        <v>109</v>
      </c>
      <c r="M29" s="1382">
        <v>4</v>
      </c>
      <c r="N29" s="1382"/>
      <c r="O29" s="1383">
        <v>556</v>
      </c>
      <c r="P29" s="1293"/>
      <c r="Q29" s="1197"/>
      <c r="R29" s="1197"/>
    </row>
    <row r="30" spans="1:18" ht="19.5" customHeight="1">
      <c r="A30" s="1247">
        <v>21</v>
      </c>
      <c r="B30" s="1248"/>
      <c r="C30" s="1249" t="s">
        <v>110</v>
      </c>
      <c r="D30" s="1250"/>
      <c r="E30" s="1384">
        <f t="shared" si="1"/>
        <v>1080</v>
      </c>
      <c r="F30" s="1385">
        <v>326</v>
      </c>
      <c r="G30" s="1386">
        <v>84</v>
      </c>
      <c r="H30" s="1386">
        <v>136</v>
      </c>
      <c r="I30" s="1386">
        <v>4</v>
      </c>
      <c r="J30" s="1386">
        <v>5</v>
      </c>
      <c r="K30" s="1386">
        <v>4</v>
      </c>
      <c r="L30" s="1386">
        <v>230</v>
      </c>
      <c r="M30" s="1386">
        <v>4</v>
      </c>
      <c r="N30" s="1386"/>
      <c r="O30" s="1387">
        <v>287</v>
      </c>
      <c r="P30" s="1293"/>
      <c r="Q30" s="1197"/>
      <c r="R30" s="1197"/>
    </row>
    <row r="31" spans="1:18" ht="19.5" customHeight="1">
      <c r="A31" s="1230">
        <v>22</v>
      </c>
      <c r="B31" s="1231"/>
      <c r="C31" s="1232" t="s">
        <v>111</v>
      </c>
      <c r="D31" s="1233"/>
      <c r="E31" s="1376">
        <f t="shared" si="1"/>
        <v>1406</v>
      </c>
      <c r="F31" s="1377">
        <v>518</v>
      </c>
      <c r="G31" s="1378">
        <v>144</v>
      </c>
      <c r="H31" s="1378">
        <v>201</v>
      </c>
      <c r="I31" s="1378">
        <v>33</v>
      </c>
      <c r="J31" s="1378"/>
      <c r="K31" s="1378">
        <v>13</v>
      </c>
      <c r="L31" s="1378">
        <v>25</v>
      </c>
      <c r="M31" s="1378"/>
      <c r="N31" s="1378"/>
      <c r="O31" s="1379">
        <v>472</v>
      </c>
      <c r="P31" s="1293"/>
      <c r="Q31" s="1197"/>
      <c r="R31" s="1197"/>
    </row>
    <row r="32" spans="1:18" ht="19.5" customHeight="1">
      <c r="A32" s="1230">
        <v>23</v>
      </c>
      <c r="B32" s="1231"/>
      <c r="C32" s="1232" t="s">
        <v>112</v>
      </c>
      <c r="D32" s="1233"/>
      <c r="E32" s="1376">
        <f t="shared" si="1"/>
        <v>1315</v>
      </c>
      <c r="F32" s="1377">
        <v>255</v>
      </c>
      <c r="G32" s="1378">
        <v>20</v>
      </c>
      <c r="H32" s="1378">
        <v>201</v>
      </c>
      <c r="I32" s="1378">
        <v>28</v>
      </c>
      <c r="J32" s="1378"/>
      <c r="K32" s="1378">
        <v>15</v>
      </c>
      <c r="L32" s="1378">
        <v>347</v>
      </c>
      <c r="M32" s="1378"/>
      <c r="N32" s="1378"/>
      <c r="O32" s="1379">
        <v>449</v>
      </c>
      <c r="P32" s="1293"/>
      <c r="Q32" s="1197"/>
      <c r="R32" s="1197"/>
    </row>
    <row r="33" spans="1:18" ht="19.5" customHeight="1">
      <c r="A33" s="1230">
        <v>24</v>
      </c>
      <c r="B33" s="1231"/>
      <c r="C33" s="1232" t="s">
        <v>113</v>
      </c>
      <c r="D33" s="1233"/>
      <c r="E33" s="1376">
        <f t="shared" si="1"/>
        <v>418</v>
      </c>
      <c r="F33" s="1377">
        <v>30</v>
      </c>
      <c r="G33" s="1378">
        <v>7</v>
      </c>
      <c r="H33" s="1378">
        <v>44</v>
      </c>
      <c r="I33" s="1378">
        <v>8</v>
      </c>
      <c r="J33" s="1378"/>
      <c r="K33" s="1378">
        <v>4</v>
      </c>
      <c r="L33" s="1378">
        <v>130</v>
      </c>
      <c r="M33" s="1378"/>
      <c r="N33" s="1378"/>
      <c r="O33" s="1379">
        <v>195</v>
      </c>
      <c r="P33" s="1293"/>
      <c r="Q33" s="1197"/>
      <c r="R33" s="1197"/>
    </row>
    <row r="34" spans="1:18" ht="19.5" customHeight="1">
      <c r="A34" s="1239">
        <v>25</v>
      </c>
      <c r="B34" s="1240"/>
      <c r="C34" s="1241" t="s">
        <v>547</v>
      </c>
      <c r="D34" s="1242"/>
      <c r="E34" s="1380">
        <f t="shared" si="1"/>
        <v>3866</v>
      </c>
      <c r="F34" s="1381">
        <v>676</v>
      </c>
      <c r="G34" s="1382">
        <v>31</v>
      </c>
      <c r="H34" s="1382">
        <v>554</v>
      </c>
      <c r="I34" s="1382">
        <v>74</v>
      </c>
      <c r="J34" s="1382"/>
      <c r="K34" s="1382">
        <v>20</v>
      </c>
      <c r="L34" s="1382">
        <v>1148</v>
      </c>
      <c r="M34" s="1382">
        <v>8</v>
      </c>
      <c r="N34" s="1382"/>
      <c r="O34" s="1383">
        <v>1355</v>
      </c>
      <c r="P34" s="1293"/>
      <c r="Q34" s="1197"/>
      <c r="R34" s="1197"/>
    </row>
    <row r="35" spans="1:18" ht="19.5" customHeight="1">
      <c r="A35" s="1263">
        <v>26</v>
      </c>
      <c r="B35" s="1264"/>
      <c r="C35" s="1269" t="s">
        <v>541</v>
      </c>
      <c r="D35" s="1265"/>
      <c r="E35" s="1384">
        <f t="shared" si="1"/>
        <v>2096</v>
      </c>
      <c r="F35" s="1385">
        <v>645</v>
      </c>
      <c r="G35" s="1386">
        <v>34</v>
      </c>
      <c r="H35" s="1386">
        <v>323</v>
      </c>
      <c r="I35" s="1386">
        <v>107</v>
      </c>
      <c r="J35" s="1386"/>
      <c r="K35" s="1386">
        <v>33</v>
      </c>
      <c r="L35" s="1386"/>
      <c r="M35" s="1386">
        <v>18</v>
      </c>
      <c r="N35" s="1386"/>
      <c r="O35" s="1387">
        <v>936</v>
      </c>
      <c r="P35" s="1293"/>
      <c r="Q35" s="1197"/>
      <c r="R35" s="1197"/>
    </row>
    <row r="36" spans="1:18" ht="19.5" customHeight="1" thickBot="1">
      <c r="A36" s="1279">
        <v>27</v>
      </c>
      <c r="B36" s="1280"/>
      <c r="C36" s="1281" t="s">
        <v>548</v>
      </c>
      <c r="D36" s="1282"/>
      <c r="E36" s="1389">
        <f t="shared" si="1"/>
        <v>1229</v>
      </c>
      <c r="F36" s="1390">
        <v>239</v>
      </c>
      <c r="G36" s="1391"/>
      <c r="H36" s="1391">
        <v>177</v>
      </c>
      <c r="I36" s="1391">
        <v>46</v>
      </c>
      <c r="J36" s="1391"/>
      <c r="K36" s="1391">
        <v>19</v>
      </c>
      <c r="L36" s="1391">
        <v>371</v>
      </c>
      <c r="M36" s="1391">
        <v>4</v>
      </c>
      <c r="N36" s="1391"/>
      <c r="O36" s="1392">
        <v>373</v>
      </c>
      <c r="P36" s="1293"/>
      <c r="Q36" s="1197"/>
      <c r="R36" s="1197"/>
    </row>
    <row r="37" spans="1:18" ht="17.25" customHeight="1">
      <c r="A37" s="2511" t="s">
        <v>553</v>
      </c>
      <c r="B37" s="2511"/>
      <c r="C37" s="2511"/>
      <c r="D37" s="2511"/>
      <c r="E37" s="2511"/>
      <c r="F37" s="2511"/>
      <c r="G37" s="2511"/>
      <c r="H37" s="2511"/>
      <c r="I37" s="2511"/>
      <c r="J37" s="2511"/>
      <c r="K37" s="2511"/>
      <c r="L37" s="2511"/>
      <c r="M37" s="2511"/>
      <c r="N37" s="2511"/>
      <c r="O37" s="2511"/>
      <c r="P37" s="1293"/>
      <c r="Q37" s="1197"/>
      <c r="R37" s="1197"/>
    </row>
    <row r="38" spans="1:18" ht="13.5">
      <c r="A38" s="1289"/>
      <c r="B38" s="1199"/>
      <c r="C38" s="1199"/>
      <c r="D38" s="1199"/>
      <c r="E38" s="2512"/>
      <c r="F38" s="2512"/>
      <c r="G38" s="2512"/>
      <c r="H38" s="2512"/>
      <c r="I38" s="2512"/>
      <c r="J38" s="2512"/>
      <c r="K38" s="2512"/>
      <c r="L38" s="2512"/>
      <c r="M38" s="2512"/>
      <c r="N38" s="2512"/>
      <c r="O38" s="2512"/>
      <c r="P38" s="1293"/>
      <c r="Q38" s="1197"/>
      <c r="R38" s="1197"/>
    </row>
    <row r="39" spans="1:18" ht="13.5">
      <c r="A39" s="1290"/>
      <c r="B39" s="1199"/>
      <c r="C39" s="1199"/>
      <c r="D39" s="1199"/>
      <c r="E39" s="1197"/>
      <c r="F39" s="1197"/>
      <c r="G39" s="1197"/>
      <c r="H39" s="1197"/>
      <c r="I39" s="1197"/>
      <c r="J39" s="1197"/>
      <c r="K39" s="1197"/>
      <c r="L39" s="1197"/>
      <c r="M39" s="1197"/>
      <c r="N39" s="1197"/>
      <c r="O39" s="1197"/>
      <c r="P39" s="1293"/>
      <c r="Q39" s="1197"/>
      <c r="R39" s="1197"/>
    </row>
    <row r="41" spans="1:18" ht="13.5" hidden="1">
      <c r="A41" s="1199"/>
      <c r="B41" s="1199"/>
      <c r="C41" s="1199"/>
      <c r="D41" s="1199"/>
      <c r="E41" s="1213">
        <v>24735</v>
      </c>
      <c r="F41" s="1213">
        <v>7145</v>
      </c>
      <c r="G41" s="1213">
        <v>585</v>
      </c>
      <c r="H41" s="1213">
        <v>4452</v>
      </c>
      <c r="I41" s="1213">
        <v>1171</v>
      </c>
      <c r="J41" s="1213">
        <v>69</v>
      </c>
      <c r="K41" s="1213">
        <v>332</v>
      </c>
      <c r="L41" s="1213">
        <v>4931</v>
      </c>
      <c r="M41" s="1213">
        <v>179</v>
      </c>
      <c r="N41" s="1213">
        <v>8</v>
      </c>
      <c r="O41" s="1213">
        <v>5863</v>
      </c>
      <c r="P41" s="1352"/>
      <c r="Q41" s="1199"/>
      <c r="R41" s="1199"/>
    </row>
    <row r="42" spans="2:18" ht="13.5" hidden="1">
      <c r="B42" s="1199"/>
      <c r="C42" s="1199"/>
      <c r="D42" s="1199"/>
      <c r="E42" s="1199">
        <v>4271</v>
      </c>
      <c r="F42" s="1199">
        <v>951</v>
      </c>
      <c r="G42" s="1199">
        <v>23</v>
      </c>
      <c r="H42" s="1199">
        <v>450</v>
      </c>
      <c r="I42" s="1199">
        <v>247</v>
      </c>
      <c r="J42" s="1199">
        <v>9</v>
      </c>
      <c r="K42" s="1199">
        <v>48</v>
      </c>
      <c r="L42" s="1199">
        <v>1526</v>
      </c>
      <c r="M42" s="1199">
        <v>0</v>
      </c>
      <c r="N42" s="1199">
        <v>0</v>
      </c>
      <c r="O42" s="1199">
        <v>1017</v>
      </c>
      <c r="P42" s="1352"/>
      <c r="Q42" s="1199"/>
      <c r="R42" s="1199"/>
    </row>
    <row r="43" spans="1:18" ht="13.5" hidden="1">
      <c r="A43" s="1199"/>
      <c r="B43" s="1199"/>
      <c r="C43" s="1199"/>
      <c r="D43" s="1199"/>
      <c r="E43" s="1199">
        <v>606</v>
      </c>
      <c r="F43" s="1199">
        <v>348</v>
      </c>
      <c r="G43" s="1199">
        <v>18</v>
      </c>
      <c r="H43" s="1199">
        <v>98</v>
      </c>
      <c r="I43" s="1199">
        <v>36</v>
      </c>
      <c r="J43" s="1199">
        <v>2</v>
      </c>
      <c r="K43" s="1199">
        <v>0</v>
      </c>
      <c r="L43" s="1199">
        <v>37</v>
      </c>
      <c r="M43" s="1199">
        <v>7</v>
      </c>
      <c r="N43" s="1199">
        <v>0</v>
      </c>
      <c r="O43" s="1199">
        <v>60</v>
      </c>
      <c r="P43" s="1352"/>
      <c r="Q43" s="1199"/>
      <c r="R43" s="1199"/>
    </row>
    <row r="44" spans="1:18" ht="13.5" hidden="1">
      <c r="A44" s="1199"/>
      <c r="B44" s="1199"/>
      <c r="C44" s="1199"/>
      <c r="D44" s="1199"/>
      <c r="E44" s="1199">
        <v>1513</v>
      </c>
      <c r="F44" s="1199">
        <v>541</v>
      </c>
      <c r="G44" s="1199">
        <v>15</v>
      </c>
      <c r="H44" s="1199">
        <v>219</v>
      </c>
      <c r="I44" s="1199">
        <v>189</v>
      </c>
      <c r="J44" s="1199">
        <v>0</v>
      </c>
      <c r="K44" s="1199">
        <v>50</v>
      </c>
      <c r="L44" s="1199">
        <v>271</v>
      </c>
      <c r="M44" s="1199">
        <v>4</v>
      </c>
      <c r="N44" s="1199">
        <v>0</v>
      </c>
      <c r="O44" s="1199">
        <v>224</v>
      </c>
      <c r="P44" s="1352"/>
      <c r="Q44" s="1199"/>
      <c r="R44" s="1199"/>
    </row>
    <row r="45" spans="1:18" ht="13.5" hidden="1">
      <c r="A45" s="1199"/>
      <c r="B45" s="1199"/>
      <c r="C45" s="1199"/>
      <c r="D45" s="1199"/>
      <c r="E45" s="1199">
        <v>404</v>
      </c>
      <c r="F45" s="1199">
        <v>262</v>
      </c>
      <c r="G45" s="1199">
        <v>17</v>
      </c>
      <c r="H45" s="1199">
        <v>83</v>
      </c>
      <c r="I45" s="1199">
        <v>23</v>
      </c>
      <c r="J45" s="1199">
        <v>0</v>
      </c>
      <c r="K45" s="1199">
        <v>0</v>
      </c>
      <c r="L45" s="1199">
        <v>13</v>
      </c>
      <c r="M45" s="1199">
        <v>0</v>
      </c>
      <c r="N45" s="1199">
        <v>0</v>
      </c>
      <c r="O45" s="1199">
        <v>6</v>
      </c>
      <c r="P45" s="1352"/>
      <c r="Q45" s="1199"/>
      <c r="R45" s="1199"/>
    </row>
    <row r="46" spans="1:18" ht="13.5" hidden="1">
      <c r="A46" s="1199"/>
      <c r="B46" s="1199"/>
      <c r="C46" s="1199"/>
      <c r="D46" s="1199"/>
      <c r="E46" s="1199">
        <v>576</v>
      </c>
      <c r="F46" s="1199">
        <v>141</v>
      </c>
      <c r="G46" s="1199">
        <v>6</v>
      </c>
      <c r="H46" s="1199">
        <v>114</v>
      </c>
      <c r="I46" s="1199">
        <v>22</v>
      </c>
      <c r="J46" s="1199">
        <v>0</v>
      </c>
      <c r="K46" s="1199">
        <v>20</v>
      </c>
      <c r="L46" s="1199">
        <v>0</v>
      </c>
      <c r="M46" s="1199">
        <v>0</v>
      </c>
      <c r="N46" s="1199">
        <v>0</v>
      </c>
      <c r="O46" s="1199">
        <v>273</v>
      </c>
      <c r="P46" s="1352"/>
      <c r="Q46" s="1199"/>
      <c r="R46" s="1199"/>
    </row>
    <row r="47" spans="1:18" ht="13.5" hidden="1">
      <c r="A47" s="1199"/>
      <c r="B47" s="1199"/>
      <c r="C47" s="1199"/>
      <c r="D47" s="1199"/>
      <c r="E47" s="1199">
        <v>179</v>
      </c>
      <c r="F47" s="1199">
        <v>36</v>
      </c>
      <c r="G47" s="1199">
        <v>14</v>
      </c>
      <c r="H47" s="1199">
        <v>94</v>
      </c>
      <c r="I47" s="1199">
        <v>27</v>
      </c>
      <c r="J47" s="1199">
        <v>0</v>
      </c>
      <c r="K47" s="1199">
        <v>0</v>
      </c>
      <c r="L47" s="1199">
        <v>0</v>
      </c>
      <c r="M47" s="1199">
        <v>4</v>
      </c>
      <c r="N47" s="1199">
        <v>0</v>
      </c>
      <c r="O47" s="1199">
        <v>4</v>
      </c>
      <c r="P47" s="1352"/>
      <c r="Q47" s="1199"/>
      <c r="R47" s="1199"/>
    </row>
    <row r="48" spans="1:18" ht="13.5" hidden="1">
      <c r="A48" s="1199"/>
      <c r="B48" s="1199"/>
      <c r="C48" s="1199"/>
      <c r="D48" s="1199"/>
      <c r="E48" s="1199">
        <v>655</v>
      </c>
      <c r="F48" s="1199">
        <v>208</v>
      </c>
      <c r="G48" s="1199">
        <v>15</v>
      </c>
      <c r="H48" s="1199">
        <v>238</v>
      </c>
      <c r="I48" s="1199">
        <v>35</v>
      </c>
      <c r="J48" s="1199">
        <v>0</v>
      </c>
      <c r="K48" s="1199">
        <v>16</v>
      </c>
      <c r="L48" s="1199">
        <v>96</v>
      </c>
      <c r="M48" s="1199">
        <v>9</v>
      </c>
      <c r="N48" s="1199">
        <v>0</v>
      </c>
      <c r="O48" s="1199">
        <v>38</v>
      </c>
      <c r="P48" s="1352"/>
      <c r="Q48" s="1199"/>
      <c r="R48" s="1199"/>
    </row>
    <row r="49" spans="5:15" ht="13.5" hidden="1">
      <c r="E49" s="1199">
        <v>1390</v>
      </c>
      <c r="F49" s="1199">
        <v>262</v>
      </c>
      <c r="G49" s="1199">
        <v>38</v>
      </c>
      <c r="H49" s="1199">
        <v>147</v>
      </c>
      <c r="I49" s="1199">
        <v>36</v>
      </c>
      <c r="J49" s="1199">
        <v>1</v>
      </c>
      <c r="K49" s="1199">
        <v>5</v>
      </c>
      <c r="L49" s="1199">
        <v>385</v>
      </c>
      <c r="M49" s="1199">
        <v>16</v>
      </c>
      <c r="N49" s="1199">
        <v>0</v>
      </c>
      <c r="O49" s="1199">
        <v>500</v>
      </c>
    </row>
    <row r="50" spans="5:15" ht="13.5" hidden="1">
      <c r="E50" s="1199">
        <v>584</v>
      </c>
      <c r="F50" s="1199">
        <v>312</v>
      </c>
      <c r="G50" s="1199">
        <v>0</v>
      </c>
      <c r="H50" s="1199">
        <v>107</v>
      </c>
      <c r="I50" s="1199">
        <v>37</v>
      </c>
      <c r="J50" s="1199">
        <v>0</v>
      </c>
      <c r="K50" s="1199">
        <v>8</v>
      </c>
      <c r="L50" s="1199">
        <v>30</v>
      </c>
      <c r="M50" s="1199">
        <v>2</v>
      </c>
      <c r="N50" s="1199">
        <v>0</v>
      </c>
      <c r="O50" s="1199">
        <v>88</v>
      </c>
    </row>
    <row r="51" spans="5:15" ht="13.5" hidden="1">
      <c r="E51" s="1199">
        <v>276</v>
      </c>
      <c r="F51" s="1199">
        <v>24</v>
      </c>
      <c r="G51" s="1199">
        <v>5</v>
      </c>
      <c r="H51" s="1199">
        <v>29</v>
      </c>
      <c r="I51" s="1199">
        <v>0</v>
      </c>
      <c r="J51" s="1199">
        <v>1</v>
      </c>
      <c r="K51" s="1199">
        <v>0</v>
      </c>
      <c r="L51" s="1199">
        <v>81</v>
      </c>
      <c r="M51" s="1199">
        <v>4</v>
      </c>
      <c r="N51" s="1199">
        <v>0</v>
      </c>
      <c r="O51" s="1199">
        <v>132</v>
      </c>
    </row>
    <row r="52" spans="5:15" ht="13.5" hidden="1">
      <c r="E52" s="1199">
        <v>367</v>
      </c>
      <c r="F52" s="1199">
        <v>104</v>
      </c>
      <c r="G52" s="1199">
        <v>0</v>
      </c>
      <c r="H52" s="1199">
        <v>25</v>
      </c>
      <c r="I52" s="1199">
        <v>55</v>
      </c>
      <c r="J52" s="1199">
        <v>2</v>
      </c>
      <c r="K52" s="1199">
        <v>0</v>
      </c>
      <c r="L52" s="1199">
        <v>104</v>
      </c>
      <c r="M52" s="1199">
        <v>0</v>
      </c>
      <c r="N52" s="1199">
        <v>0</v>
      </c>
      <c r="O52" s="1199">
        <v>77</v>
      </c>
    </row>
    <row r="53" spans="5:15" ht="13.5" hidden="1">
      <c r="E53" s="1199">
        <v>468</v>
      </c>
      <c r="F53" s="1199">
        <v>144</v>
      </c>
      <c r="G53" s="1199">
        <v>43</v>
      </c>
      <c r="H53" s="1199">
        <v>210</v>
      </c>
      <c r="I53" s="1199">
        <v>22</v>
      </c>
      <c r="J53" s="1199">
        <v>0</v>
      </c>
      <c r="K53" s="1199">
        <v>2</v>
      </c>
      <c r="L53" s="1199">
        <v>6</v>
      </c>
      <c r="M53" s="1199">
        <v>0</v>
      </c>
      <c r="N53" s="1199">
        <v>0</v>
      </c>
      <c r="O53" s="1199">
        <v>41</v>
      </c>
    </row>
    <row r="54" spans="5:15" ht="13.5" hidden="1">
      <c r="E54" s="1199">
        <v>266</v>
      </c>
      <c r="F54" s="1199">
        <v>25</v>
      </c>
      <c r="G54" s="1199">
        <v>0</v>
      </c>
      <c r="H54" s="1199">
        <v>158</v>
      </c>
      <c r="I54" s="1199">
        <v>22</v>
      </c>
      <c r="J54" s="1199">
        <v>0</v>
      </c>
      <c r="K54" s="1199">
        <v>0</v>
      </c>
      <c r="L54" s="1199">
        <v>47</v>
      </c>
      <c r="M54" s="1199">
        <v>3</v>
      </c>
      <c r="N54" s="1199">
        <v>0</v>
      </c>
      <c r="O54" s="1199">
        <v>11</v>
      </c>
    </row>
    <row r="55" spans="5:15" ht="13.5" hidden="1">
      <c r="E55" s="1199">
        <v>93</v>
      </c>
      <c r="F55" s="1199">
        <v>18</v>
      </c>
      <c r="G55" s="1199">
        <v>4</v>
      </c>
      <c r="H55" s="1199">
        <v>33</v>
      </c>
      <c r="I55" s="1199">
        <v>0</v>
      </c>
      <c r="J55" s="1199">
        <v>0</v>
      </c>
      <c r="K55" s="1199">
        <v>4</v>
      </c>
      <c r="L55" s="1199">
        <v>28</v>
      </c>
      <c r="M55" s="1199">
        <v>0</v>
      </c>
      <c r="N55" s="1199">
        <v>0</v>
      </c>
      <c r="O55" s="1199">
        <v>6</v>
      </c>
    </row>
    <row r="56" spans="5:15" ht="13.5" hidden="1">
      <c r="E56" s="1199">
        <v>1215</v>
      </c>
      <c r="F56" s="1199">
        <v>440</v>
      </c>
      <c r="G56" s="1199">
        <v>59</v>
      </c>
      <c r="H56" s="1199">
        <v>158</v>
      </c>
      <c r="I56" s="1199">
        <v>19</v>
      </c>
      <c r="J56" s="1199">
        <v>11</v>
      </c>
      <c r="K56" s="1199">
        <v>13</v>
      </c>
      <c r="L56" s="1199">
        <v>178</v>
      </c>
      <c r="M56" s="1199">
        <v>19</v>
      </c>
      <c r="N56" s="1199">
        <v>0</v>
      </c>
      <c r="O56" s="1199">
        <v>318</v>
      </c>
    </row>
    <row r="57" spans="5:15" ht="13.5" hidden="1">
      <c r="E57" s="1199">
        <v>369</v>
      </c>
      <c r="F57" s="1199">
        <v>63</v>
      </c>
      <c r="G57" s="1199">
        <v>0</v>
      </c>
      <c r="H57" s="1199">
        <v>109</v>
      </c>
      <c r="I57" s="1199">
        <v>4</v>
      </c>
      <c r="J57" s="1199">
        <v>0</v>
      </c>
      <c r="K57" s="1199">
        <v>22</v>
      </c>
      <c r="L57" s="1199">
        <v>22</v>
      </c>
      <c r="M57" s="1199">
        <v>18</v>
      </c>
      <c r="N57" s="1199">
        <v>0</v>
      </c>
      <c r="O57" s="1199">
        <v>131</v>
      </c>
    </row>
    <row r="58" spans="5:15" ht="13.5" hidden="1">
      <c r="E58" s="1199">
        <v>370</v>
      </c>
      <c r="F58" s="1199">
        <v>144</v>
      </c>
      <c r="G58" s="1199">
        <v>0</v>
      </c>
      <c r="H58" s="1199">
        <v>56</v>
      </c>
      <c r="I58" s="1199">
        <v>0</v>
      </c>
      <c r="J58" s="1199">
        <v>5</v>
      </c>
      <c r="K58" s="1199">
        <v>4</v>
      </c>
      <c r="L58" s="1199">
        <v>127</v>
      </c>
      <c r="M58" s="1199">
        <v>7</v>
      </c>
      <c r="N58" s="1199">
        <v>0</v>
      </c>
      <c r="O58" s="1199">
        <v>27</v>
      </c>
    </row>
    <row r="59" spans="5:15" ht="13.5" hidden="1">
      <c r="E59" s="1199">
        <v>414</v>
      </c>
      <c r="F59" s="1199">
        <v>128</v>
      </c>
      <c r="G59" s="1199">
        <v>22</v>
      </c>
      <c r="H59" s="1199">
        <v>41</v>
      </c>
      <c r="I59" s="1199">
        <v>23</v>
      </c>
      <c r="J59" s="1199">
        <v>0</v>
      </c>
      <c r="K59" s="1199">
        <v>0</v>
      </c>
      <c r="L59" s="1199">
        <v>53</v>
      </c>
      <c r="M59" s="1199">
        <v>0</v>
      </c>
      <c r="N59" s="1199">
        <v>0</v>
      </c>
      <c r="O59" s="1199">
        <v>147</v>
      </c>
    </row>
    <row r="60" spans="5:15" ht="13.5" hidden="1">
      <c r="E60" s="1199">
        <v>570</v>
      </c>
      <c r="F60" s="1199">
        <v>160</v>
      </c>
      <c r="G60" s="1199">
        <v>0</v>
      </c>
      <c r="H60" s="1199">
        <v>174</v>
      </c>
      <c r="I60" s="1199">
        <v>33</v>
      </c>
      <c r="J60" s="1199">
        <v>0</v>
      </c>
      <c r="K60" s="1199">
        <v>8</v>
      </c>
      <c r="L60" s="1199">
        <v>96</v>
      </c>
      <c r="M60" s="1199">
        <v>8</v>
      </c>
      <c r="N60" s="1199">
        <v>8</v>
      </c>
      <c r="O60" s="1199">
        <v>83</v>
      </c>
    </row>
    <row r="61" spans="5:15" ht="13.5" hidden="1">
      <c r="E61" s="1199">
        <v>665</v>
      </c>
      <c r="F61" s="1199">
        <v>211</v>
      </c>
      <c r="G61" s="1199">
        <v>27</v>
      </c>
      <c r="H61" s="1199">
        <v>132</v>
      </c>
      <c r="I61" s="1199">
        <v>9</v>
      </c>
      <c r="J61" s="1199">
        <v>4</v>
      </c>
      <c r="K61" s="1199">
        <v>0</v>
      </c>
      <c r="L61" s="1199">
        <v>159</v>
      </c>
      <c r="M61" s="1199">
        <v>8</v>
      </c>
      <c r="N61" s="1199">
        <v>0</v>
      </c>
      <c r="O61" s="1199">
        <v>115</v>
      </c>
    </row>
    <row r="62" spans="5:15" ht="13.5" hidden="1">
      <c r="E62" s="1199">
        <v>712</v>
      </c>
      <c r="F62" s="1199">
        <v>347</v>
      </c>
      <c r="G62" s="1199">
        <v>78</v>
      </c>
      <c r="H62" s="1199">
        <v>145</v>
      </c>
      <c r="I62" s="1199">
        <v>18</v>
      </c>
      <c r="J62" s="1199">
        <v>3</v>
      </c>
      <c r="K62" s="1199">
        <v>22</v>
      </c>
      <c r="L62" s="1199">
        <v>35</v>
      </c>
      <c r="M62" s="1199">
        <v>6</v>
      </c>
      <c r="N62" s="1199">
        <v>0</v>
      </c>
      <c r="O62" s="1199">
        <v>58</v>
      </c>
    </row>
    <row r="63" spans="5:15" ht="13.5" hidden="1">
      <c r="E63" s="1199">
        <v>1909</v>
      </c>
      <c r="F63" s="1199">
        <v>573</v>
      </c>
      <c r="G63" s="1199">
        <v>108</v>
      </c>
      <c r="H63" s="1199">
        <v>315</v>
      </c>
      <c r="I63" s="1199">
        <v>76</v>
      </c>
      <c r="J63" s="1199">
        <v>0</v>
      </c>
      <c r="K63" s="1199">
        <v>4</v>
      </c>
      <c r="L63" s="1199">
        <v>146</v>
      </c>
      <c r="M63" s="1199">
        <v>6</v>
      </c>
      <c r="N63" s="1199">
        <v>0</v>
      </c>
      <c r="O63" s="1199">
        <v>681</v>
      </c>
    </row>
    <row r="64" spans="5:15" ht="13.5" hidden="1">
      <c r="E64" s="1199">
        <v>1058</v>
      </c>
      <c r="F64" s="1199">
        <v>196</v>
      </c>
      <c r="G64" s="1199">
        <v>38</v>
      </c>
      <c r="H64" s="1199">
        <v>174</v>
      </c>
      <c r="I64" s="1199">
        <v>61</v>
      </c>
      <c r="J64" s="1199">
        <v>0</v>
      </c>
      <c r="K64" s="1199">
        <v>8</v>
      </c>
      <c r="L64" s="1199">
        <v>188</v>
      </c>
      <c r="M64" s="1199">
        <v>18</v>
      </c>
      <c r="N64" s="1199">
        <v>0</v>
      </c>
      <c r="O64" s="1199">
        <v>375</v>
      </c>
    </row>
    <row r="65" spans="5:15" ht="13.5" hidden="1">
      <c r="E65" s="1199">
        <v>208</v>
      </c>
      <c r="F65" s="1199">
        <v>69</v>
      </c>
      <c r="G65" s="1199">
        <v>5</v>
      </c>
      <c r="H65" s="1199">
        <v>47</v>
      </c>
      <c r="I65" s="1199">
        <v>9</v>
      </c>
      <c r="J65" s="1199">
        <v>0</v>
      </c>
      <c r="K65" s="1199">
        <v>9</v>
      </c>
      <c r="L65" s="1199">
        <v>39</v>
      </c>
      <c r="M65" s="1199">
        <v>0</v>
      </c>
      <c r="N65" s="1199">
        <v>0</v>
      </c>
      <c r="O65" s="1199">
        <v>30</v>
      </c>
    </row>
    <row r="66" spans="5:15" ht="13.5" hidden="1">
      <c r="E66" s="1199">
        <v>2819</v>
      </c>
      <c r="F66" s="1199">
        <v>627</v>
      </c>
      <c r="G66" s="1199">
        <v>0</v>
      </c>
      <c r="H66" s="1199">
        <v>419</v>
      </c>
      <c r="I66" s="1199">
        <v>11</v>
      </c>
      <c r="J66" s="1199">
        <v>31</v>
      </c>
      <c r="K66" s="1199">
        <v>48</v>
      </c>
      <c r="L66" s="1199">
        <v>689</v>
      </c>
      <c r="M66" s="1199">
        <v>11</v>
      </c>
      <c r="N66" s="1199">
        <v>0</v>
      </c>
      <c r="O66" s="1199">
        <v>983</v>
      </c>
    </row>
    <row r="67" spans="5:15" ht="13.5" hidden="1">
      <c r="E67" s="1199">
        <v>1540</v>
      </c>
      <c r="F67" s="1199">
        <v>598</v>
      </c>
      <c r="G67" s="1199">
        <v>40</v>
      </c>
      <c r="H67" s="1199">
        <v>474</v>
      </c>
      <c r="I67" s="1199">
        <v>55</v>
      </c>
      <c r="J67" s="1199">
        <v>0</v>
      </c>
      <c r="K67" s="1199">
        <v>21</v>
      </c>
      <c r="L67" s="1199">
        <v>83</v>
      </c>
      <c r="M67" s="1199">
        <v>9</v>
      </c>
      <c r="N67" s="1199">
        <v>0</v>
      </c>
      <c r="O67" s="1199">
        <v>260</v>
      </c>
    </row>
    <row r="68" spans="5:15" ht="13.5" hidden="1">
      <c r="E68" s="1199">
        <v>1238</v>
      </c>
      <c r="F68" s="1199">
        <v>213</v>
      </c>
      <c r="G68" s="1199">
        <v>10</v>
      </c>
      <c r="H68" s="1199">
        <v>203</v>
      </c>
      <c r="I68" s="1199">
        <v>102</v>
      </c>
      <c r="J68" s="1199">
        <v>0</v>
      </c>
      <c r="K68" s="1199">
        <v>20</v>
      </c>
      <c r="L68" s="1199">
        <v>492</v>
      </c>
      <c r="M68" s="1199">
        <v>20</v>
      </c>
      <c r="N68" s="1199">
        <v>0</v>
      </c>
      <c r="O68" s="1199">
        <v>178</v>
      </c>
    </row>
    <row r="69" spans="5:15" ht="13.5">
      <c r="E69" s="1199"/>
      <c r="F69" s="1199"/>
      <c r="G69" s="1199"/>
      <c r="H69" s="1199"/>
      <c r="I69" s="1199"/>
      <c r="J69" s="1199"/>
      <c r="K69" s="1199"/>
      <c r="L69" s="1199"/>
      <c r="M69" s="1199"/>
      <c r="N69" s="1199"/>
      <c r="O69" s="1199"/>
    </row>
  </sheetData>
  <sheetProtection/>
  <mergeCells count="20">
    <mergeCell ref="A8:D8"/>
    <mergeCell ref="A9:D9"/>
    <mergeCell ref="A37:O37"/>
    <mergeCell ref="E38:O38"/>
    <mergeCell ref="N3:N4"/>
    <mergeCell ref="O3:O4"/>
    <mergeCell ref="A4:C4"/>
    <mergeCell ref="A5:D5"/>
    <mergeCell ref="A6:D6"/>
    <mergeCell ref="A7:D7"/>
    <mergeCell ref="A1:O1"/>
    <mergeCell ref="I2:O2"/>
    <mergeCell ref="E3:E4"/>
    <mergeCell ref="F3:G3"/>
    <mergeCell ref="H3:H4"/>
    <mergeCell ref="I3:I4"/>
    <mergeCell ref="J3:J4"/>
    <mergeCell ref="K3:K4"/>
    <mergeCell ref="L3:L4"/>
    <mergeCell ref="M3:M4"/>
  </mergeCells>
  <printOptions horizontalCentered="1"/>
  <pageMargins left="0.984251968503937" right="0.7874015748031497" top="1.1811023622047245" bottom="0.7874015748031497" header="0.5118110236220472" footer="0.3937007874015748"/>
  <pageSetup horizontalDpi="600" verticalDpi="600" orientation="portrait" paperSize="9" scale="94" r:id="rId2"/>
  <headerFooter alignWithMargins="0">
    <oddFooter>&amp;C&amp;"ＭＳ ゴシック,標準"&amp;13 92</oddFooter>
  </headerFooter>
  <drawing r:id="rId1"/>
</worksheet>
</file>

<file path=xl/worksheets/sheet17.xml><?xml version="1.0" encoding="utf-8"?>
<worksheet xmlns="http://schemas.openxmlformats.org/spreadsheetml/2006/main" xmlns:r="http://schemas.openxmlformats.org/officeDocument/2006/relationships">
  <sheetPr>
    <tabColor rgb="FF92D050"/>
  </sheetPr>
  <dimension ref="B1:S69"/>
  <sheetViews>
    <sheetView view="pageBreakPreview" zoomScale="70" zoomScaleSheetLayoutView="70" zoomScalePageLayoutView="0" workbookViewId="0" topLeftCell="A1">
      <selection activeCell="AF36" sqref="AF36"/>
    </sheetView>
  </sheetViews>
  <sheetFormatPr defaultColWidth="9.796875" defaultRowHeight="15"/>
  <cols>
    <col min="1" max="1" width="3.3984375" style="0" customWidth="1"/>
    <col min="2" max="2" width="2.796875" style="0" customWidth="1"/>
    <col min="3" max="3" width="0.59375" style="0" customWidth="1"/>
    <col min="4" max="4" width="10.8984375" style="0" customWidth="1"/>
    <col min="5" max="5" width="0.6953125" style="0" customWidth="1"/>
    <col min="6" max="6" width="7.19921875" style="0" customWidth="1"/>
    <col min="7" max="7" width="6.5" style="0" customWidth="1"/>
    <col min="8" max="8" width="5.19921875" style="0" customWidth="1"/>
    <col min="9" max="9" width="6.5" style="0" customWidth="1"/>
    <col min="10" max="12" width="5.19921875" style="0" customWidth="1"/>
    <col min="13" max="13" width="6.19921875" style="0" customWidth="1"/>
    <col min="14" max="15" width="5.19921875" style="0" customWidth="1"/>
    <col min="16" max="16" width="6.5" style="0" customWidth="1"/>
    <col min="17" max="16384" width="9.69921875" style="0" customWidth="1"/>
  </cols>
  <sheetData>
    <row r="1" spans="2:17" s="1196" customFormat="1" ht="22.5" customHeight="1">
      <c r="B1" s="2467" t="s">
        <v>554</v>
      </c>
      <c r="C1" s="2467"/>
      <c r="D1" s="2467"/>
      <c r="E1" s="2467"/>
      <c r="F1" s="2467"/>
      <c r="G1" s="2467"/>
      <c r="H1" s="2467"/>
      <c r="I1" s="2467"/>
      <c r="J1" s="2467"/>
      <c r="K1" s="2467"/>
      <c r="L1" s="2467"/>
      <c r="M1" s="2467"/>
      <c r="N1" s="2467"/>
      <c r="O1" s="2467"/>
      <c r="P1" s="2467"/>
      <c r="Q1" s="1393"/>
    </row>
    <row r="2" spans="2:19" ht="15.75" customHeight="1" thickBot="1">
      <c r="B2" s="1197" t="s">
        <v>519</v>
      </c>
      <c r="C2" s="1197"/>
      <c r="D2" s="1197"/>
      <c r="E2" s="1197"/>
      <c r="F2" s="1394"/>
      <c r="G2" s="1394"/>
      <c r="H2" s="1394"/>
      <c r="I2" s="1394"/>
      <c r="J2" s="2468" t="s">
        <v>555</v>
      </c>
      <c r="K2" s="2469"/>
      <c r="L2" s="2469"/>
      <c r="M2" s="2469"/>
      <c r="N2" s="2469"/>
      <c r="O2" s="2469"/>
      <c r="P2" s="2469"/>
      <c r="Q2" s="1393"/>
      <c r="R2" s="1197"/>
      <c r="S2" s="1197"/>
    </row>
    <row r="3" spans="2:19" ht="21" customHeight="1">
      <c r="B3" s="1200"/>
      <c r="C3" s="1201"/>
      <c r="D3" s="1202" t="s">
        <v>521</v>
      </c>
      <c r="E3" s="1203"/>
      <c r="F3" s="2470" t="s">
        <v>506</v>
      </c>
      <c r="G3" s="2472" t="s">
        <v>522</v>
      </c>
      <c r="H3" s="2473"/>
      <c r="I3" s="2474" t="s">
        <v>523</v>
      </c>
      <c r="J3" s="2476" t="s">
        <v>524</v>
      </c>
      <c r="K3" s="2478" t="s">
        <v>525</v>
      </c>
      <c r="L3" s="2480" t="s">
        <v>526</v>
      </c>
      <c r="M3" s="2480" t="s">
        <v>527</v>
      </c>
      <c r="N3" s="2480" t="s">
        <v>528</v>
      </c>
      <c r="O3" s="2474" t="s">
        <v>529</v>
      </c>
      <c r="P3" s="2487" t="s">
        <v>530</v>
      </c>
      <c r="Q3" s="1393"/>
      <c r="R3" s="1199"/>
      <c r="S3" s="1199"/>
    </row>
    <row r="4" spans="2:19" ht="54.75" customHeight="1" thickBot="1">
      <c r="B4" s="2489" t="s">
        <v>531</v>
      </c>
      <c r="C4" s="2490"/>
      <c r="D4" s="2490"/>
      <c r="E4" s="1204"/>
      <c r="F4" s="2471"/>
      <c r="G4" s="1205" t="s">
        <v>532</v>
      </c>
      <c r="H4" s="1205" t="s">
        <v>533</v>
      </c>
      <c r="I4" s="2475"/>
      <c r="J4" s="2477"/>
      <c r="K4" s="2479"/>
      <c r="L4" s="2481"/>
      <c r="M4" s="2481"/>
      <c r="N4" s="2481"/>
      <c r="O4" s="2475"/>
      <c r="P4" s="2488"/>
      <c r="Q4" s="1393"/>
      <c r="R4" s="1199"/>
      <c r="S4" s="1199"/>
    </row>
    <row r="5" spans="2:19" ht="17.25" customHeight="1">
      <c r="B5" s="2491" t="s">
        <v>534</v>
      </c>
      <c r="C5" s="2492"/>
      <c r="D5" s="2492"/>
      <c r="E5" s="2493"/>
      <c r="F5" s="1361">
        <v>9118</v>
      </c>
      <c r="G5" s="1235">
        <v>2124</v>
      </c>
      <c r="H5" s="1236">
        <v>188</v>
      </c>
      <c r="I5" s="1395">
        <v>1670</v>
      </c>
      <c r="J5" s="1396">
        <v>471</v>
      </c>
      <c r="K5" s="1236">
        <v>155</v>
      </c>
      <c r="L5" s="1236">
        <v>173</v>
      </c>
      <c r="M5" s="1236">
        <v>2889</v>
      </c>
      <c r="N5" s="1236">
        <v>58</v>
      </c>
      <c r="O5" s="1396">
        <v>2</v>
      </c>
      <c r="P5" s="1397">
        <v>1388</v>
      </c>
      <c r="Q5" s="1398"/>
      <c r="R5" s="1199"/>
      <c r="S5" s="1199"/>
    </row>
    <row r="6" spans="2:19" ht="17.25" customHeight="1">
      <c r="B6" s="2491" t="s">
        <v>535</v>
      </c>
      <c r="C6" s="2492"/>
      <c r="D6" s="2492"/>
      <c r="E6" s="2493"/>
      <c r="F6" s="1361">
        <v>8669</v>
      </c>
      <c r="G6" s="1365">
        <v>1775</v>
      </c>
      <c r="H6" s="1395">
        <v>206</v>
      </c>
      <c r="I6" s="1395">
        <v>1470</v>
      </c>
      <c r="J6" s="1395">
        <v>671</v>
      </c>
      <c r="K6" s="1395">
        <v>5</v>
      </c>
      <c r="L6" s="1395">
        <v>164</v>
      </c>
      <c r="M6" s="1395">
        <v>2967</v>
      </c>
      <c r="N6" s="1395">
        <v>52</v>
      </c>
      <c r="O6" s="1395">
        <v>1</v>
      </c>
      <c r="P6" s="1399">
        <v>1358</v>
      </c>
      <c r="Q6" s="1398"/>
      <c r="R6" s="1199"/>
      <c r="S6" s="1199"/>
    </row>
    <row r="7" spans="2:19" ht="17.25" customHeight="1">
      <c r="B7" s="2491" t="s">
        <v>444</v>
      </c>
      <c r="C7" s="2492"/>
      <c r="D7" s="2492"/>
      <c r="E7" s="2493"/>
      <c r="F7" s="1361">
        <v>9901</v>
      </c>
      <c r="G7" s="1365">
        <v>2104</v>
      </c>
      <c r="H7" s="1395">
        <v>152</v>
      </c>
      <c r="I7" s="1395">
        <v>1545</v>
      </c>
      <c r="J7" s="1395">
        <v>481</v>
      </c>
      <c r="K7" s="1395">
        <v>270</v>
      </c>
      <c r="L7" s="1395">
        <v>126</v>
      </c>
      <c r="M7" s="1395">
        <v>3555</v>
      </c>
      <c r="N7" s="1395">
        <v>63</v>
      </c>
      <c r="O7" s="1395">
        <v>0</v>
      </c>
      <c r="P7" s="1399">
        <v>1605</v>
      </c>
      <c r="Q7" s="1398"/>
      <c r="R7" s="1199"/>
      <c r="S7" s="1199"/>
    </row>
    <row r="8" spans="2:19" ht="17.25" customHeight="1" thickBot="1">
      <c r="B8" s="2482" t="s">
        <v>536</v>
      </c>
      <c r="C8" s="2483"/>
      <c r="D8" s="2483"/>
      <c r="E8" s="2484"/>
      <c r="F8" s="1368">
        <v>10172</v>
      </c>
      <c r="G8" s="1369">
        <v>1956</v>
      </c>
      <c r="H8" s="1400">
        <v>219</v>
      </c>
      <c r="I8" s="1400">
        <v>1418</v>
      </c>
      <c r="J8" s="1400">
        <v>667</v>
      </c>
      <c r="K8" s="1400">
        <v>10</v>
      </c>
      <c r="L8" s="1400">
        <v>145</v>
      </c>
      <c r="M8" s="1400">
        <v>3995</v>
      </c>
      <c r="N8" s="1400">
        <v>90</v>
      </c>
      <c r="O8" s="1400">
        <v>0</v>
      </c>
      <c r="P8" s="1401">
        <v>1672</v>
      </c>
      <c r="Q8" s="1398"/>
      <c r="R8" s="1199"/>
      <c r="S8" s="1199"/>
    </row>
    <row r="9" spans="2:19" ht="17.25" customHeight="1" thickBot="1">
      <c r="B9" s="2482" t="s">
        <v>537</v>
      </c>
      <c r="C9" s="2483"/>
      <c r="D9" s="2483"/>
      <c r="E9" s="2484"/>
      <c r="F9" s="1368">
        <f>SUM(F10:F36)</f>
        <v>11280</v>
      </c>
      <c r="G9" s="1369">
        <f aca="true" t="shared" si="0" ref="G9:P9">SUM(G10:G36)</f>
        <v>2157</v>
      </c>
      <c r="H9" s="1400">
        <f t="shared" si="0"/>
        <v>156</v>
      </c>
      <c r="I9" s="1400">
        <f t="shared" si="0"/>
        <v>1385</v>
      </c>
      <c r="J9" s="1400">
        <f t="shared" si="0"/>
        <v>509</v>
      </c>
      <c r="K9" s="1400">
        <f t="shared" si="0"/>
        <v>0</v>
      </c>
      <c r="L9" s="1400">
        <f t="shared" si="0"/>
        <v>103</v>
      </c>
      <c r="M9" s="1400">
        <f t="shared" si="0"/>
        <v>4605</v>
      </c>
      <c r="N9" s="1400">
        <f t="shared" si="0"/>
        <v>81</v>
      </c>
      <c r="O9" s="1400">
        <f t="shared" si="0"/>
        <v>0</v>
      </c>
      <c r="P9" s="1401">
        <f t="shared" si="0"/>
        <v>2284</v>
      </c>
      <c r="Q9" s="1398"/>
      <c r="R9" s="1213">
        <f>SUM(G9:P9)</f>
        <v>11280</v>
      </c>
      <c r="S9" s="1199"/>
    </row>
    <row r="10" spans="2:19" ht="19.5" customHeight="1">
      <c r="B10" s="1220">
        <v>1</v>
      </c>
      <c r="C10" s="1221"/>
      <c r="D10" s="1222" t="s">
        <v>507</v>
      </c>
      <c r="E10" s="1223"/>
      <c r="F10" s="1372">
        <f>SUM(G10:P10)</f>
        <v>1500</v>
      </c>
      <c r="G10" s="1373">
        <v>154</v>
      </c>
      <c r="H10" s="1374">
        <v>14</v>
      </c>
      <c r="I10" s="1374">
        <v>155</v>
      </c>
      <c r="J10" s="1374">
        <v>27</v>
      </c>
      <c r="K10" s="1374"/>
      <c r="L10" s="1374">
        <v>4</v>
      </c>
      <c r="M10" s="1374">
        <v>977</v>
      </c>
      <c r="N10" s="1374">
        <v>2</v>
      </c>
      <c r="O10" s="1374"/>
      <c r="P10" s="1375">
        <v>167</v>
      </c>
      <c r="Q10" s="1393"/>
      <c r="R10" s="1197"/>
      <c r="S10" s="1197"/>
    </row>
    <row r="11" spans="2:19" ht="19.5" customHeight="1">
      <c r="B11" s="1230">
        <v>2</v>
      </c>
      <c r="C11" s="1231"/>
      <c r="D11" s="1232" t="s">
        <v>538</v>
      </c>
      <c r="E11" s="1233"/>
      <c r="F11" s="1376">
        <f aca="true" t="shared" si="1" ref="F11:F36">SUM(G11:P11)</f>
        <v>318</v>
      </c>
      <c r="G11" s="1377">
        <v>81</v>
      </c>
      <c r="H11" s="1378">
        <v>18</v>
      </c>
      <c r="I11" s="1378">
        <v>70</v>
      </c>
      <c r="J11" s="1378">
        <v>19</v>
      </c>
      <c r="K11" s="1378"/>
      <c r="L11" s="1378"/>
      <c r="M11" s="1378">
        <v>88</v>
      </c>
      <c r="N11" s="1378">
        <v>7</v>
      </c>
      <c r="O11" s="1378"/>
      <c r="P11" s="1379">
        <v>35</v>
      </c>
      <c r="Q11" s="1393"/>
      <c r="R11" s="1197"/>
      <c r="S11" s="1197"/>
    </row>
    <row r="12" spans="2:19" ht="19.5" customHeight="1">
      <c r="B12" s="1230">
        <v>3</v>
      </c>
      <c r="C12" s="1231"/>
      <c r="D12" s="1232" t="s">
        <v>122</v>
      </c>
      <c r="E12" s="1233"/>
      <c r="F12" s="1376">
        <f t="shared" si="1"/>
        <v>769</v>
      </c>
      <c r="G12" s="1377">
        <v>242</v>
      </c>
      <c r="H12" s="1378"/>
      <c r="I12" s="1378">
        <v>51</v>
      </c>
      <c r="J12" s="1378">
        <v>132</v>
      </c>
      <c r="K12" s="1378"/>
      <c r="L12" s="1378"/>
      <c r="M12" s="1378">
        <v>270</v>
      </c>
      <c r="N12" s="1378">
        <v>1</v>
      </c>
      <c r="O12" s="1378"/>
      <c r="P12" s="1379">
        <v>73</v>
      </c>
      <c r="Q12" s="1393"/>
      <c r="R12" s="1197"/>
      <c r="S12" s="1197"/>
    </row>
    <row r="13" spans="2:19" ht="19.5" customHeight="1">
      <c r="B13" s="1230">
        <v>4</v>
      </c>
      <c r="C13" s="1231"/>
      <c r="D13" s="1232" t="s">
        <v>99</v>
      </c>
      <c r="E13" s="1233"/>
      <c r="F13" s="1376">
        <f t="shared" si="1"/>
        <v>223</v>
      </c>
      <c r="G13" s="1377">
        <v>170</v>
      </c>
      <c r="H13" s="1378">
        <v>8</v>
      </c>
      <c r="I13" s="1378">
        <v>17</v>
      </c>
      <c r="J13" s="1378"/>
      <c r="K13" s="1378"/>
      <c r="L13" s="1378">
        <v>6</v>
      </c>
      <c r="M13" s="1378">
        <v>15</v>
      </c>
      <c r="N13" s="1378"/>
      <c r="O13" s="1378"/>
      <c r="P13" s="1379">
        <v>7</v>
      </c>
      <c r="Q13" s="1393"/>
      <c r="R13" s="1197"/>
      <c r="S13" s="1197"/>
    </row>
    <row r="14" spans="2:19" ht="19.5" customHeight="1">
      <c r="B14" s="1239">
        <v>5</v>
      </c>
      <c r="C14" s="1240"/>
      <c r="D14" s="1241" t="s">
        <v>100</v>
      </c>
      <c r="E14" s="1242"/>
      <c r="F14" s="1380">
        <f t="shared" si="1"/>
        <v>72</v>
      </c>
      <c r="G14" s="1381">
        <v>51</v>
      </c>
      <c r="H14" s="1382">
        <v>5</v>
      </c>
      <c r="I14" s="1382">
        <v>9</v>
      </c>
      <c r="J14" s="1382">
        <v>5</v>
      </c>
      <c r="K14" s="1382"/>
      <c r="L14" s="1382"/>
      <c r="M14" s="1382"/>
      <c r="N14" s="1382"/>
      <c r="O14" s="1382"/>
      <c r="P14" s="1383">
        <v>2</v>
      </c>
      <c r="Q14" s="1393"/>
      <c r="R14" s="1197"/>
      <c r="S14" s="1197"/>
    </row>
    <row r="15" spans="2:19" ht="19.5" customHeight="1">
      <c r="B15" s="1247">
        <v>6</v>
      </c>
      <c r="C15" s="1248"/>
      <c r="D15" s="1249" t="s">
        <v>101</v>
      </c>
      <c r="E15" s="1250"/>
      <c r="F15" s="1384">
        <f t="shared" si="1"/>
        <v>88</v>
      </c>
      <c r="G15" s="1385">
        <v>21</v>
      </c>
      <c r="H15" s="1386">
        <v>6</v>
      </c>
      <c r="I15" s="1386">
        <v>31</v>
      </c>
      <c r="J15" s="1386"/>
      <c r="K15" s="1386"/>
      <c r="L15" s="1386">
        <v>4</v>
      </c>
      <c r="M15" s="1386">
        <v>17</v>
      </c>
      <c r="N15" s="1386"/>
      <c r="O15" s="1386"/>
      <c r="P15" s="1387">
        <v>9</v>
      </c>
      <c r="Q15" s="1393"/>
      <c r="R15" s="1197"/>
      <c r="S15" s="1197"/>
    </row>
    <row r="16" spans="2:19" ht="19.5" customHeight="1">
      <c r="B16" s="1230">
        <v>7</v>
      </c>
      <c r="C16" s="1231"/>
      <c r="D16" s="1232" t="s">
        <v>510</v>
      </c>
      <c r="E16" s="1233"/>
      <c r="F16" s="1376">
        <f t="shared" si="1"/>
        <v>385</v>
      </c>
      <c r="G16" s="1377">
        <v>76</v>
      </c>
      <c r="H16" s="1378">
        <v>3</v>
      </c>
      <c r="I16" s="1378">
        <v>100</v>
      </c>
      <c r="J16" s="1378">
        <v>24</v>
      </c>
      <c r="K16" s="1378"/>
      <c r="L16" s="1378"/>
      <c r="M16" s="1378">
        <v>106</v>
      </c>
      <c r="N16" s="1378"/>
      <c r="O16" s="1378"/>
      <c r="P16" s="1379">
        <v>76</v>
      </c>
      <c r="Q16" s="1393"/>
      <c r="R16" s="1197"/>
      <c r="S16" s="1197"/>
    </row>
    <row r="17" spans="2:19" ht="19.5" customHeight="1">
      <c r="B17" s="1230">
        <v>8</v>
      </c>
      <c r="C17" s="1231"/>
      <c r="D17" s="1232" t="s">
        <v>102</v>
      </c>
      <c r="E17" s="1233"/>
      <c r="F17" s="1376">
        <f t="shared" si="1"/>
        <v>544</v>
      </c>
      <c r="G17" s="1377">
        <v>109</v>
      </c>
      <c r="H17" s="1378">
        <v>5</v>
      </c>
      <c r="I17" s="1378">
        <v>43</v>
      </c>
      <c r="J17" s="1378">
        <v>4</v>
      </c>
      <c r="K17" s="1378"/>
      <c r="L17" s="1378">
        <v>1</v>
      </c>
      <c r="M17" s="1378">
        <v>336</v>
      </c>
      <c r="N17" s="1378">
        <v>14</v>
      </c>
      <c r="O17" s="1378"/>
      <c r="P17" s="1379">
        <v>32</v>
      </c>
      <c r="Q17" s="1393"/>
      <c r="R17" s="1197"/>
      <c r="S17" s="1197"/>
    </row>
    <row r="18" spans="2:19" ht="19.5" customHeight="1">
      <c r="B18" s="1230">
        <v>9</v>
      </c>
      <c r="C18" s="1231"/>
      <c r="D18" s="1232" t="s">
        <v>103</v>
      </c>
      <c r="E18" s="1233"/>
      <c r="F18" s="1376">
        <f t="shared" si="1"/>
        <v>282</v>
      </c>
      <c r="G18" s="1377">
        <v>64</v>
      </c>
      <c r="H18" s="1378">
        <v>5</v>
      </c>
      <c r="I18" s="1378">
        <v>19</v>
      </c>
      <c r="J18" s="1378">
        <v>10</v>
      </c>
      <c r="K18" s="1378"/>
      <c r="L18" s="1378">
        <v>11</v>
      </c>
      <c r="M18" s="1378">
        <v>125</v>
      </c>
      <c r="N18" s="1378">
        <v>1</v>
      </c>
      <c r="O18" s="1378"/>
      <c r="P18" s="1379">
        <v>47</v>
      </c>
      <c r="Q18" s="1393"/>
      <c r="R18" s="1197"/>
      <c r="S18" s="1197"/>
    </row>
    <row r="19" spans="2:19" ht="19.5" customHeight="1">
      <c r="B19" s="1239">
        <v>10</v>
      </c>
      <c r="C19" s="1240"/>
      <c r="D19" s="1241" t="s">
        <v>104</v>
      </c>
      <c r="E19" s="1242"/>
      <c r="F19" s="1380">
        <f t="shared" si="1"/>
        <v>149</v>
      </c>
      <c r="G19" s="1381">
        <v>30</v>
      </c>
      <c r="H19" s="1382"/>
      <c r="I19" s="1382">
        <v>33</v>
      </c>
      <c r="J19" s="1382"/>
      <c r="K19" s="1382"/>
      <c r="L19" s="1382"/>
      <c r="M19" s="1382">
        <v>51</v>
      </c>
      <c r="N19" s="1382">
        <v>7</v>
      </c>
      <c r="O19" s="1382"/>
      <c r="P19" s="1383">
        <v>28</v>
      </c>
      <c r="Q19" s="1393"/>
      <c r="R19" s="1197"/>
      <c r="S19" s="1197"/>
    </row>
    <row r="20" spans="2:19" ht="19.5" customHeight="1">
      <c r="B20" s="1247">
        <v>11</v>
      </c>
      <c r="C20" s="1248"/>
      <c r="D20" s="1249" t="s">
        <v>105</v>
      </c>
      <c r="E20" s="1250"/>
      <c r="F20" s="1384">
        <f t="shared" si="1"/>
        <v>165</v>
      </c>
      <c r="G20" s="1385">
        <v>60</v>
      </c>
      <c r="H20" s="1386"/>
      <c r="I20" s="1386">
        <v>24</v>
      </c>
      <c r="J20" s="1386">
        <v>36</v>
      </c>
      <c r="K20" s="1386"/>
      <c r="L20" s="1386">
        <v>8</v>
      </c>
      <c r="M20" s="1386">
        <v>13</v>
      </c>
      <c r="N20" s="1386">
        <v>1</v>
      </c>
      <c r="O20" s="1386"/>
      <c r="P20" s="1387">
        <v>23</v>
      </c>
      <c r="Q20" s="1393"/>
      <c r="R20" s="1197"/>
      <c r="S20" s="1197"/>
    </row>
    <row r="21" spans="2:19" ht="19.5" customHeight="1">
      <c r="B21" s="1230">
        <v>12</v>
      </c>
      <c r="C21" s="1231"/>
      <c r="D21" s="1388" t="s">
        <v>106</v>
      </c>
      <c r="E21" s="1233"/>
      <c r="F21" s="1376">
        <f t="shared" si="1"/>
        <v>102</v>
      </c>
      <c r="G21" s="1377">
        <v>30</v>
      </c>
      <c r="H21" s="1378"/>
      <c r="I21" s="1378">
        <v>27</v>
      </c>
      <c r="J21" s="1378"/>
      <c r="K21" s="1378"/>
      <c r="L21" s="1378"/>
      <c r="M21" s="1378">
        <v>29</v>
      </c>
      <c r="N21" s="1378">
        <v>2</v>
      </c>
      <c r="O21" s="1378"/>
      <c r="P21" s="1379">
        <v>14</v>
      </c>
      <c r="Q21" s="1393"/>
      <c r="R21" s="1197"/>
      <c r="S21" s="1197"/>
    </row>
    <row r="22" spans="2:19" ht="19.5" customHeight="1">
      <c r="B22" s="1230">
        <v>13</v>
      </c>
      <c r="C22" s="1231"/>
      <c r="D22" s="1232" t="s">
        <v>107</v>
      </c>
      <c r="E22" s="1233"/>
      <c r="F22" s="1376">
        <f t="shared" si="1"/>
        <v>87</v>
      </c>
      <c r="G22" s="1377">
        <v>11</v>
      </c>
      <c r="H22" s="1378"/>
      <c r="I22" s="1378">
        <v>29</v>
      </c>
      <c r="J22" s="1378">
        <v>16</v>
      </c>
      <c r="K22" s="1378"/>
      <c r="L22" s="1378"/>
      <c r="M22" s="1378">
        <v>16</v>
      </c>
      <c r="N22" s="1378"/>
      <c r="O22" s="1378"/>
      <c r="P22" s="1379">
        <v>15</v>
      </c>
      <c r="Q22" s="1393"/>
      <c r="R22" s="1197"/>
      <c r="S22" s="1197"/>
    </row>
    <row r="23" spans="2:19" ht="19.5" customHeight="1">
      <c r="B23" s="1230">
        <v>14</v>
      </c>
      <c r="C23" s="1231"/>
      <c r="D23" s="1232" t="s">
        <v>108</v>
      </c>
      <c r="E23" s="1233"/>
      <c r="F23" s="1376">
        <f t="shared" si="1"/>
        <v>73</v>
      </c>
      <c r="G23" s="1377">
        <v>11</v>
      </c>
      <c r="H23" s="1378">
        <v>4</v>
      </c>
      <c r="I23" s="1378">
        <v>6</v>
      </c>
      <c r="J23" s="1378"/>
      <c r="K23" s="1378"/>
      <c r="L23" s="1378"/>
      <c r="M23" s="1378">
        <v>12</v>
      </c>
      <c r="N23" s="1378">
        <v>3</v>
      </c>
      <c r="O23" s="1378"/>
      <c r="P23" s="1379">
        <v>37</v>
      </c>
      <c r="Q23" s="1393"/>
      <c r="R23" s="1197"/>
      <c r="S23" s="1197"/>
    </row>
    <row r="24" spans="2:19" ht="19.5" customHeight="1">
      <c r="B24" s="1239">
        <v>15</v>
      </c>
      <c r="C24" s="1240"/>
      <c r="D24" s="1241" t="s">
        <v>23</v>
      </c>
      <c r="E24" s="1242"/>
      <c r="F24" s="1380">
        <f t="shared" si="1"/>
        <v>327</v>
      </c>
      <c r="G24" s="1381">
        <v>74</v>
      </c>
      <c r="H24" s="1382">
        <v>16</v>
      </c>
      <c r="I24" s="1382">
        <v>42</v>
      </c>
      <c r="J24" s="1382">
        <v>1</v>
      </c>
      <c r="K24" s="1382"/>
      <c r="L24" s="1382">
        <v>3</v>
      </c>
      <c r="M24" s="1382">
        <v>145</v>
      </c>
      <c r="N24" s="1382"/>
      <c r="O24" s="1382"/>
      <c r="P24" s="1383">
        <v>46</v>
      </c>
      <c r="Q24" s="1393"/>
      <c r="R24" s="1197"/>
      <c r="S24" s="1197"/>
    </row>
    <row r="25" spans="2:19" ht="19.5" customHeight="1">
      <c r="B25" s="1247">
        <v>16</v>
      </c>
      <c r="C25" s="1248"/>
      <c r="D25" s="1249" t="s">
        <v>154</v>
      </c>
      <c r="E25" s="1250"/>
      <c r="F25" s="1384">
        <f t="shared" si="1"/>
        <v>245</v>
      </c>
      <c r="G25" s="1385"/>
      <c r="H25" s="1386"/>
      <c r="I25" s="1386">
        <v>42</v>
      </c>
      <c r="J25" s="1386">
        <v>26</v>
      </c>
      <c r="K25" s="1386"/>
      <c r="L25" s="1386">
        <v>7</v>
      </c>
      <c r="M25" s="1386">
        <v>43</v>
      </c>
      <c r="N25" s="1386">
        <v>9</v>
      </c>
      <c r="O25" s="1386"/>
      <c r="P25" s="1387">
        <v>118</v>
      </c>
      <c r="Q25" s="1393"/>
      <c r="R25" s="1197"/>
      <c r="S25" s="1197"/>
    </row>
    <row r="26" spans="2:19" ht="19.5" customHeight="1">
      <c r="B26" s="1230">
        <v>17</v>
      </c>
      <c r="C26" s="1231"/>
      <c r="D26" s="1232" t="s">
        <v>131</v>
      </c>
      <c r="E26" s="1233"/>
      <c r="F26" s="1376">
        <f t="shared" si="1"/>
        <v>896</v>
      </c>
      <c r="G26" s="1377">
        <v>134</v>
      </c>
      <c r="H26" s="1378">
        <v>8</v>
      </c>
      <c r="I26" s="1378">
        <v>32</v>
      </c>
      <c r="J26" s="1378"/>
      <c r="K26" s="1378"/>
      <c r="L26" s="1378">
        <v>4</v>
      </c>
      <c r="M26" s="1378">
        <v>681</v>
      </c>
      <c r="N26" s="1378">
        <v>6</v>
      </c>
      <c r="O26" s="1378"/>
      <c r="P26" s="1379">
        <v>31</v>
      </c>
      <c r="Q26" s="1393"/>
      <c r="R26" s="1197"/>
      <c r="S26" s="1197"/>
    </row>
    <row r="27" spans="2:19" ht="19.5" customHeight="1">
      <c r="B27" s="1230">
        <v>18</v>
      </c>
      <c r="C27" s="1231"/>
      <c r="D27" s="1232" t="s">
        <v>109</v>
      </c>
      <c r="E27" s="1233"/>
      <c r="F27" s="1376">
        <f t="shared" si="1"/>
        <v>62</v>
      </c>
      <c r="G27" s="1377">
        <v>8</v>
      </c>
      <c r="H27" s="1378">
        <v>1</v>
      </c>
      <c r="I27" s="1378">
        <v>22</v>
      </c>
      <c r="J27" s="1378"/>
      <c r="K27" s="1378"/>
      <c r="L27" s="1378"/>
      <c r="M27" s="1378">
        <v>16</v>
      </c>
      <c r="N27" s="1378"/>
      <c r="O27" s="1378"/>
      <c r="P27" s="1379">
        <v>15</v>
      </c>
      <c r="Q27" s="1393"/>
      <c r="R27" s="1197"/>
      <c r="S27" s="1197"/>
    </row>
    <row r="28" spans="2:19" ht="19.5" customHeight="1">
      <c r="B28" s="1230">
        <v>19</v>
      </c>
      <c r="C28" s="1231"/>
      <c r="D28" s="1232" t="s">
        <v>512</v>
      </c>
      <c r="E28" s="1233"/>
      <c r="F28" s="1376">
        <f t="shared" si="1"/>
        <v>240</v>
      </c>
      <c r="G28" s="1377">
        <v>72</v>
      </c>
      <c r="H28" s="1378"/>
      <c r="I28" s="1378">
        <v>22</v>
      </c>
      <c r="J28" s="1378">
        <v>15</v>
      </c>
      <c r="K28" s="1378"/>
      <c r="L28" s="1378">
        <v>4</v>
      </c>
      <c r="M28" s="1378">
        <v>96</v>
      </c>
      <c r="N28" s="1378"/>
      <c r="O28" s="1378"/>
      <c r="P28" s="1379">
        <v>31</v>
      </c>
      <c r="Q28" s="1393"/>
      <c r="R28" s="1197"/>
      <c r="S28" s="1197"/>
    </row>
    <row r="29" spans="2:19" ht="19.5" customHeight="1">
      <c r="B29" s="1239">
        <v>20</v>
      </c>
      <c r="C29" s="1240"/>
      <c r="D29" s="1241" t="s">
        <v>513</v>
      </c>
      <c r="E29" s="1242"/>
      <c r="F29" s="1380">
        <f t="shared" si="1"/>
        <v>162</v>
      </c>
      <c r="G29" s="1381">
        <v>24</v>
      </c>
      <c r="H29" s="1382">
        <v>5</v>
      </c>
      <c r="I29" s="1382">
        <v>30</v>
      </c>
      <c r="J29" s="1382"/>
      <c r="K29" s="1382"/>
      <c r="L29" s="1382"/>
      <c r="M29" s="1382">
        <v>89</v>
      </c>
      <c r="N29" s="1382"/>
      <c r="O29" s="1382"/>
      <c r="P29" s="1383">
        <v>14</v>
      </c>
      <c r="Q29" s="1393"/>
      <c r="R29" s="1197"/>
      <c r="S29" s="1197"/>
    </row>
    <row r="30" spans="2:19" ht="19.5" customHeight="1">
      <c r="B30" s="1247">
        <v>21</v>
      </c>
      <c r="C30" s="1248"/>
      <c r="D30" s="1249" t="s">
        <v>110</v>
      </c>
      <c r="E30" s="1250"/>
      <c r="F30" s="1384">
        <f t="shared" si="1"/>
        <v>349</v>
      </c>
      <c r="G30" s="1385">
        <v>84</v>
      </c>
      <c r="H30" s="1386">
        <v>15</v>
      </c>
      <c r="I30" s="1386">
        <v>52</v>
      </c>
      <c r="J30" s="1386"/>
      <c r="K30" s="1386"/>
      <c r="L30" s="1386">
        <v>4</v>
      </c>
      <c r="M30" s="1386">
        <v>135</v>
      </c>
      <c r="N30" s="1386">
        <v>1</v>
      </c>
      <c r="O30" s="1386"/>
      <c r="P30" s="1387">
        <v>58</v>
      </c>
      <c r="Q30" s="1393"/>
      <c r="R30" s="1197"/>
      <c r="S30" s="1197"/>
    </row>
    <row r="31" spans="2:19" ht="19.5" customHeight="1">
      <c r="B31" s="1230">
        <v>22</v>
      </c>
      <c r="C31" s="1231"/>
      <c r="D31" s="1232" t="s">
        <v>111</v>
      </c>
      <c r="E31" s="1233"/>
      <c r="F31" s="1376">
        <f t="shared" si="1"/>
        <v>325</v>
      </c>
      <c r="G31" s="1377">
        <v>67</v>
      </c>
      <c r="H31" s="1378">
        <v>22</v>
      </c>
      <c r="I31" s="1378">
        <v>74</v>
      </c>
      <c r="J31" s="1378">
        <v>11</v>
      </c>
      <c r="K31" s="1378"/>
      <c r="L31" s="1378">
        <v>13</v>
      </c>
      <c r="M31" s="1378">
        <v>12</v>
      </c>
      <c r="N31" s="1378"/>
      <c r="O31" s="1378"/>
      <c r="P31" s="1379">
        <v>126</v>
      </c>
      <c r="Q31" s="1393"/>
      <c r="R31" s="1197"/>
      <c r="S31" s="1197"/>
    </row>
    <row r="32" spans="2:19" ht="19.5" customHeight="1">
      <c r="B32" s="1230">
        <v>23</v>
      </c>
      <c r="C32" s="1231"/>
      <c r="D32" s="1232" t="s">
        <v>112</v>
      </c>
      <c r="E32" s="1233"/>
      <c r="F32" s="1376">
        <f t="shared" si="1"/>
        <v>400</v>
      </c>
      <c r="G32" s="1377">
        <v>63</v>
      </c>
      <c r="H32" s="1378">
        <v>3</v>
      </c>
      <c r="I32" s="1378">
        <v>52</v>
      </c>
      <c r="J32" s="1378">
        <v>19</v>
      </c>
      <c r="K32" s="1378"/>
      <c r="L32" s="1378">
        <v>9</v>
      </c>
      <c r="M32" s="1378">
        <v>185</v>
      </c>
      <c r="N32" s="1378"/>
      <c r="O32" s="1378"/>
      <c r="P32" s="1379">
        <v>69</v>
      </c>
      <c r="Q32" s="1393"/>
      <c r="R32" s="1197"/>
      <c r="S32" s="1197"/>
    </row>
    <row r="33" spans="2:19" ht="19.5" customHeight="1">
      <c r="B33" s="1230">
        <v>24</v>
      </c>
      <c r="C33" s="1231"/>
      <c r="D33" s="1232" t="s">
        <v>113</v>
      </c>
      <c r="E33" s="1233"/>
      <c r="F33" s="1376">
        <f t="shared" si="1"/>
        <v>237</v>
      </c>
      <c r="G33" s="1377">
        <v>18</v>
      </c>
      <c r="H33" s="1378">
        <v>1</v>
      </c>
      <c r="I33" s="1378">
        <v>23</v>
      </c>
      <c r="J33" s="1378">
        <v>8</v>
      </c>
      <c r="K33" s="1378"/>
      <c r="L33" s="1378"/>
      <c r="M33" s="1378">
        <v>102</v>
      </c>
      <c r="N33" s="1378"/>
      <c r="O33" s="1378"/>
      <c r="P33" s="1379">
        <v>85</v>
      </c>
      <c r="Q33" s="1393"/>
      <c r="R33" s="1197"/>
      <c r="S33" s="1197"/>
    </row>
    <row r="34" spans="2:19" ht="19.5" customHeight="1">
      <c r="B34" s="1239">
        <v>25</v>
      </c>
      <c r="C34" s="1240"/>
      <c r="D34" s="1241" t="s">
        <v>547</v>
      </c>
      <c r="E34" s="1242"/>
      <c r="F34" s="1380">
        <f t="shared" si="1"/>
        <v>1624</v>
      </c>
      <c r="G34" s="1381">
        <v>123</v>
      </c>
      <c r="H34" s="1382">
        <v>8</v>
      </c>
      <c r="I34" s="1382">
        <v>180</v>
      </c>
      <c r="J34" s="1382">
        <v>46</v>
      </c>
      <c r="K34" s="1382"/>
      <c r="L34" s="1382">
        <v>7</v>
      </c>
      <c r="M34" s="1382">
        <v>732</v>
      </c>
      <c r="N34" s="1382">
        <v>5</v>
      </c>
      <c r="O34" s="1382"/>
      <c r="P34" s="1383">
        <v>523</v>
      </c>
      <c r="Q34" s="1393"/>
      <c r="R34" s="1197"/>
      <c r="S34" s="1197"/>
    </row>
    <row r="35" spans="2:19" ht="19.5" customHeight="1">
      <c r="B35" s="1263">
        <v>26</v>
      </c>
      <c r="C35" s="1264"/>
      <c r="D35" s="1269" t="s">
        <v>541</v>
      </c>
      <c r="E35" s="1265"/>
      <c r="F35" s="1384">
        <f t="shared" si="1"/>
        <v>1027</v>
      </c>
      <c r="G35" s="1385">
        <v>225</v>
      </c>
      <c r="H35" s="1386">
        <v>9</v>
      </c>
      <c r="I35" s="1386">
        <v>131</v>
      </c>
      <c r="J35" s="1386">
        <v>72</v>
      </c>
      <c r="K35" s="1386"/>
      <c r="L35" s="1386">
        <v>13</v>
      </c>
      <c r="M35" s="1386"/>
      <c r="N35" s="1386">
        <v>18</v>
      </c>
      <c r="O35" s="1386"/>
      <c r="P35" s="1387">
        <v>559</v>
      </c>
      <c r="Q35" s="1393"/>
      <c r="R35" s="1197"/>
      <c r="S35" s="1197"/>
    </row>
    <row r="36" spans="2:19" ht="19.5" customHeight="1" thickBot="1">
      <c r="B36" s="1279">
        <v>27</v>
      </c>
      <c r="C36" s="1280"/>
      <c r="D36" s="1281" t="s">
        <v>548</v>
      </c>
      <c r="E36" s="1282"/>
      <c r="F36" s="1389">
        <f t="shared" si="1"/>
        <v>629</v>
      </c>
      <c r="G36" s="1390">
        <v>155</v>
      </c>
      <c r="H36" s="1391"/>
      <c r="I36" s="1391">
        <v>69</v>
      </c>
      <c r="J36" s="1391">
        <v>38</v>
      </c>
      <c r="K36" s="1391"/>
      <c r="L36" s="1391">
        <v>5</v>
      </c>
      <c r="M36" s="1391">
        <v>314</v>
      </c>
      <c r="N36" s="1391">
        <v>4</v>
      </c>
      <c r="O36" s="1391"/>
      <c r="P36" s="1392">
        <v>44</v>
      </c>
      <c r="Q36" s="1393"/>
      <c r="R36" s="1197"/>
      <c r="S36" s="1197"/>
    </row>
    <row r="37" spans="2:19" ht="6" customHeight="1">
      <c r="B37" s="1402"/>
      <c r="C37" s="1289"/>
      <c r="D37" s="1403"/>
      <c r="E37" s="1404"/>
      <c r="F37" s="1405"/>
      <c r="G37" s="1406"/>
      <c r="H37" s="1406"/>
      <c r="I37" s="1406"/>
      <c r="J37" s="1406"/>
      <c r="K37" s="1406"/>
      <c r="L37" s="1406"/>
      <c r="M37" s="1406"/>
      <c r="N37" s="1406"/>
      <c r="O37" s="1406"/>
      <c r="P37" s="1406"/>
      <c r="Q37" s="1393"/>
      <c r="R37" s="1197"/>
      <c r="S37" s="1197"/>
    </row>
    <row r="38" spans="2:19" ht="13.5">
      <c r="B38" s="2511" t="s">
        <v>556</v>
      </c>
      <c r="C38" s="2511"/>
      <c r="D38" s="2511"/>
      <c r="E38" s="2511"/>
      <c r="F38" s="2511"/>
      <c r="G38" s="2511"/>
      <c r="H38" s="2511"/>
      <c r="I38" s="2511"/>
      <c r="J38" s="2511"/>
      <c r="K38" s="2511"/>
      <c r="L38" s="2511"/>
      <c r="M38" s="2511"/>
      <c r="N38" s="2511"/>
      <c r="O38" s="2511"/>
      <c r="P38" s="2511"/>
      <c r="Q38" s="1393"/>
      <c r="R38" s="1197"/>
      <c r="S38" s="1197"/>
    </row>
    <row r="39" spans="2:19" ht="13.5">
      <c r="B39" s="1289"/>
      <c r="C39" s="1289"/>
      <c r="D39" s="1199"/>
      <c r="E39" s="1199"/>
      <c r="F39" s="1197"/>
      <c r="G39" s="1197"/>
      <c r="H39" s="1197"/>
      <c r="I39" s="1197"/>
      <c r="J39" s="1197"/>
      <c r="K39" s="1197"/>
      <c r="L39" s="1197"/>
      <c r="M39" s="1197"/>
      <c r="N39" s="1197"/>
      <c r="O39" s="1197"/>
      <c r="P39" s="1197"/>
      <c r="Q39" s="1393"/>
      <c r="R39" s="1197"/>
      <c r="S39" s="1197"/>
    </row>
    <row r="40" spans="2:19" ht="13.5" hidden="1">
      <c r="B40" s="1289"/>
      <c r="C40" s="1199"/>
      <c r="D40" s="1199"/>
      <c r="E40" s="1199"/>
      <c r="F40" s="1407">
        <v>8819</v>
      </c>
      <c r="G40" s="1407">
        <v>2113</v>
      </c>
      <c r="H40" s="1407">
        <v>180</v>
      </c>
      <c r="I40" s="1407">
        <v>1720</v>
      </c>
      <c r="J40" s="1407">
        <v>613</v>
      </c>
      <c r="K40" s="1407">
        <v>16</v>
      </c>
      <c r="L40" s="1407">
        <v>166</v>
      </c>
      <c r="M40" s="1407">
        <v>2676</v>
      </c>
      <c r="N40" s="1407">
        <v>100</v>
      </c>
      <c r="O40" s="1407">
        <v>8</v>
      </c>
      <c r="P40" s="1407">
        <v>1227</v>
      </c>
      <c r="Q40" s="1393"/>
      <c r="R40" s="1197"/>
      <c r="S40" s="1197"/>
    </row>
    <row r="41" spans="2:19" ht="13.5" hidden="1">
      <c r="B41" s="1290"/>
      <c r="C41" s="1199"/>
      <c r="D41" s="1199"/>
      <c r="E41" s="1199"/>
      <c r="F41" s="1197">
        <v>1329</v>
      </c>
      <c r="G41" s="1197">
        <v>191</v>
      </c>
      <c r="H41" s="1197">
        <v>4</v>
      </c>
      <c r="I41" s="1197">
        <v>148</v>
      </c>
      <c r="J41" s="1197">
        <v>108</v>
      </c>
      <c r="K41" s="1197">
        <v>0</v>
      </c>
      <c r="L41" s="1197">
        <v>24</v>
      </c>
      <c r="M41" s="1197">
        <v>776</v>
      </c>
      <c r="N41" s="1197">
        <v>0</v>
      </c>
      <c r="O41" s="1197">
        <v>0</v>
      </c>
      <c r="P41" s="1197">
        <v>78</v>
      </c>
      <c r="Q41" s="1393"/>
      <c r="R41" s="1197"/>
      <c r="S41" s="1197"/>
    </row>
    <row r="42" spans="2:19" ht="13.5" hidden="1">
      <c r="B42" s="1199"/>
      <c r="C42" s="1199"/>
      <c r="D42" s="1199"/>
      <c r="E42" s="1199"/>
      <c r="F42" s="1199">
        <v>189</v>
      </c>
      <c r="G42" s="1199">
        <v>110</v>
      </c>
      <c r="H42" s="1199">
        <v>9</v>
      </c>
      <c r="I42" s="1199">
        <v>33</v>
      </c>
      <c r="J42" s="1199">
        <v>4</v>
      </c>
      <c r="K42" s="1199">
        <v>0</v>
      </c>
      <c r="L42" s="1199">
        <v>0</v>
      </c>
      <c r="M42" s="1199">
        <v>27</v>
      </c>
      <c r="N42" s="1199">
        <v>4</v>
      </c>
      <c r="O42" s="1199">
        <v>0</v>
      </c>
      <c r="P42" s="1199">
        <v>2</v>
      </c>
      <c r="Q42" s="1408"/>
      <c r="R42" s="1199"/>
      <c r="S42" s="1199"/>
    </row>
    <row r="43" spans="2:19" ht="13.5" hidden="1">
      <c r="B43" s="1199"/>
      <c r="C43" s="1199"/>
      <c r="D43" s="1199"/>
      <c r="E43" s="1199"/>
      <c r="F43" s="1199">
        <v>605</v>
      </c>
      <c r="G43" s="1199">
        <v>189</v>
      </c>
      <c r="H43" s="1199">
        <v>1</v>
      </c>
      <c r="I43" s="1199">
        <v>80</v>
      </c>
      <c r="J43" s="1199">
        <v>103</v>
      </c>
      <c r="K43" s="1199">
        <v>0</v>
      </c>
      <c r="L43" s="1199">
        <v>21</v>
      </c>
      <c r="M43" s="1199">
        <v>145</v>
      </c>
      <c r="N43" s="1199">
        <v>3</v>
      </c>
      <c r="O43" s="1199">
        <v>0</v>
      </c>
      <c r="P43" s="1199">
        <v>63</v>
      </c>
      <c r="Q43" s="1408"/>
      <c r="R43" s="1199"/>
      <c r="S43" s="1199"/>
    </row>
    <row r="44" spans="2:19" ht="13.5" hidden="1">
      <c r="B44" s="1199"/>
      <c r="C44" s="1199"/>
      <c r="D44" s="1199"/>
      <c r="E44" s="1199"/>
      <c r="F44" s="1199">
        <v>167</v>
      </c>
      <c r="G44" s="1199">
        <v>89</v>
      </c>
      <c r="H44" s="1199">
        <v>7</v>
      </c>
      <c r="I44" s="1199">
        <v>37</v>
      </c>
      <c r="J44" s="1199">
        <v>20</v>
      </c>
      <c r="K44" s="1199">
        <v>0</v>
      </c>
      <c r="L44" s="1199">
        <v>0</v>
      </c>
      <c r="M44" s="1199">
        <v>9</v>
      </c>
      <c r="N44" s="1199">
        <v>0</v>
      </c>
      <c r="O44" s="1199">
        <v>0</v>
      </c>
      <c r="P44" s="1199">
        <v>5</v>
      </c>
      <c r="Q44" s="1408"/>
      <c r="R44" s="1199"/>
      <c r="S44" s="1199"/>
    </row>
    <row r="45" spans="2:19" ht="13.5" hidden="1">
      <c r="B45" s="1199"/>
      <c r="C45" s="1199"/>
      <c r="D45" s="1199"/>
      <c r="E45" s="1199"/>
      <c r="F45" s="1199">
        <v>134</v>
      </c>
      <c r="G45" s="1199">
        <v>74</v>
      </c>
      <c r="H45" s="1199">
        <v>5</v>
      </c>
      <c r="I45" s="1199">
        <v>25</v>
      </c>
      <c r="J45" s="1199">
        <v>4</v>
      </c>
      <c r="K45" s="1199">
        <v>0</v>
      </c>
      <c r="L45" s="1199">
        <v>13</v>
      </c>
      <c r="M45" s="1199">
        <v>0</v>
      </c>
      <c r="N45" s="1199">
        <v>0</v>
      </c>
      <c r="O45" s="1199">
        <v>0</v>
      </c>
      <c r="P45" s="1199">
        <v>13</v>
      </c>
      <c r="Q45" s="1408"/>
      <c r="R45" s="1199"/>
      <c r="S45" s="1199"/>
    </row>
    <row r="46" spans="2:19" ht="13.5" hidden="1">
      <c r="B46" s="1199"/>
      <c r="C46" s="1199"/>
      <c r="D46" s="1199"/>
      <c r="E46" s="1199"/>
      <c r="F46" s="1199">
        <v>68</v>
      </c>
      <c r="G46" s="1199">
        <v>9</v>
      </c>
      <c r="H46" s="1199">
        <v>3</v>
      </c>
      <c r="I46" s="1199">
        <v>45</v>
      </c>
      <c r="J46" s="1199">
        <v>9</v>
      </c>
      <c r="K46" s="1199">
        <v>0</v>
      </c>
      <c r="L46" s="1199">
        <v>0</v>
      </c>
      <c r="M46" s="1199">
        <v>0</v>
      </c>
      <c r="N46" s="1199">
        <v>2</v>
      </c>
      <c r="O46" s="1199">
        <v>0</v>
      </c>
      <c r="P46" s="1199">
        <v>0</v>
      </c>
      <c r="Q46" s="1408"/>
      <c r="R46" s="1199"/>
      <c r="S46" s="1199"/>
    </row>
    <row r="47" spans="2:19" ht="13.5" hidden="1">
      <c r="B47" s="1199"/>
      <c r="C47" s="1199"/>
      <c r="D47" s="1199"/>
      <c r="E47" s="1199"/>
      <c r="F47" s="1199">
        <v>350</v>
      </c>
      <c r="G47" s="1199">
        <v>72</v>
      </c>
      <c r="H47" s="1199">
        <v>13</v>
      </c>
      <c r="I47" s="1199">
        <v>106</v>
      </c>
      <c r="J47" s="1199">
        <v>29</v>
      </c>
      <c r="K47" s="1199">
        <v>0</v>
      </c>
      <c r="L47" s="1199">
        <v>8</v>
      </c>
      <c r="M47" s="1199">
        <v>78</v>
      </c>
      <c r="N47" s="1199">
        <v>6</v>
      </c>
      <c r="O47" s="1199">
        <v>0</v>
      </c>
      <c r="P47" s="1199">
        <v>38</v>
      </c>
      <c r="Q47" s="1408"/>
      <c r="R47" s="1199"/>
      <c r="S47" s="1199"/>
    </row>
    <row r="48" spans="2:19" ht="13.5" hidden="1">
      <c r="B48" s="1199"/>
      <c r="C48" s="1199"/>
      <c r="D48" s="1199"/>
      <c r="E48" s="1199"/>
      <c r="F48" s="1199">
        <v>530</v>
      </c>
      <c r="G48" s="1199">
        <v>132</v>
      </c>
      <c r="H48" s="1199">
        <v>14</v>
      </c>
      <c r="I48" s="1199">
        <v>80</v>
      </c>
      <c r="J48" s="1199">
        <v>23</v>
      </c>
      <c r="K48" s="1199">
        <v>0</v>
      </c>
      <c r="L48" s="1199">
        <v>5</v>
      </c>
      <c r="M48" s="1199">
        <v>241</v>
      </c>
      <c r="N48" s="1199">
        <v>9</v>
      </c>
      <c r="O48" s="1199">
        <v>0</v>
      </c>
      <c r="P48" s="1199">
        <v>26</v>
      </c>
      <c r="Q48" s="1408"/>
      <c r="R48" s="1199"/>
      <c r="S48" s="1199"/>
    </row>
    <row r="49" spans="6:16" ht="13.5" hidden="1">
      <c r="F49" s="1199">
        <v>93</v>
      </c>
      <c r="G49" s="1199">
        <v>62</v>
      </c>
      <c r="H49" s="1199">
        <v>0</v>
      </c>
      <c r="I49" s="1199">
        <v>13</v>
      </c>
      <c r="J49" s="1199">
        <v>2</v>
      </c>
      <c r="K49" s="1199">
        <v>0</v>
      </c>
      <c r="L49" s="1199">
        <v>2</v>
      </c>
      <c r="M49" s="1199">
        <v>7</v>
      </c>
      <c r="N49" s="1199">
        <v>1</v>
      </c>
      <c r="O49" s="1199">
        <v>0</v>
      </c>
      <c r="P49" s="1199">
        <v>6</v>
      </c>
    </row>
    <row r="50" spans="6:16" ht="13.5" hidden="1">
      <c r="F50" s="1199">
        <v>81</v>
      </c>
      <c r="G50" s="1199">
        <v>14</v>
      </c>
      <c r="H50" s="1199">
        <v>5</v>
      </c>
      <c r="I50" s="1199">
        <v>18</v>
      </c>
      <c r="J50" s="1199">
        <v>0</v>
      </c>
      <c r="K50" s="1199">
        <v>0</v>
      </c>
      <c r="L50" s="1199">
        <v>0</v>
      </c>
      <c r="M50" s="1199">
        <v>39</v>
      </c>
      <c r="N50" s="1199">
        <v>1</v>
      </c>
      <c r="O50" s="1199">
        <v>0</v>
      </c>
      <c r="P50" s="1199">
        <v>4</v>
      </c>
    </row>
    <row r="51" spans="6:16" ht="13.5" hidden="1">
      <c r="F51" s="1199">
        <v>193</v>
      </c>
      <c r="G51" s="1199">
        <v>35</v>
      </c>
      <c r="H51" s="1199">
        <v>0</v>
      </c>
      <c r="I51" s="1199">
        <v>14</v>
      </c>
      <c r="J51" s="1199">
        <v>34</v>
      </c>
      <c r="K51" s="1199">
        <v>0</v>
      </c>
      <c r="L51" s="1199">
        <v>0</v>
      </c>
      <c r="M51" s="1199">
        <v>62</v>
      </c>
      <c r="N51" s="1199">
        <v>0</v>
      </c>
      <c r="O51" s="1199">
        <v>0</v>
      </c>
      <c r="P51" s="1199">
        <v>48</v>
      </c>
    </row>
    <row r="52" spans="6:16" ht="13.5" hidden="1">
      <c r="F52" s="1199">
        <v>243</v>
      </c>
      <c r="G52" s="1199">
        <v>104</v>
      </c>
      <c r="H52" s="1199">
        <v>28</v>
      </c>
      <c r="I52" s="1199">
        <v>64</v>
      </c>
      <c r="J52" s="1199">
        <v>16</v>
      </c>
      <c r="K52" s="1199">
        <v>0</v>
      </c>
      <c r="L52" s="1199">
        <v>2</v>
      </c>
      <c r="M52" s="1199">
        <v>5</v>
      </c>
      <c r="N52" s="1199">
        <v>0</v>
      </c>
      <c r="O52" s="1199">
        <v>0</v>
      </c>
      <c r="P52" s="1199">
        <v>24</v>
      </c>
    </row>
    <row r="53" spans="6:16" ht="13.5" hidden="1">
      <c r="F53" s="1199">
        <v>92</v>
      </c>
      <c r="G53" s="1199">
        <v>12</v>
      </c>
      <c r="H53" s="1199">
        <v>0</v>
      </c>
      <c r="I53" s="1199">
        <v>33</v>
      </c>
      <c r="J53" s="1199">
        <v>22</v>
      </c>
      <c r="K53" s="1199">
        <v>0</v>
      </c>
      <c r="L53" s="1199">
        <v>0</v>
      </c>
      <c r="M53" s="1199">
        <v>20</v>
      </c>
      <c r="N53" s="1199">
        <v>3</v>
      </c>
      <c r="O53" s="1199">
        <v>0</v>
      </c>
      <c r="P53" s="1199">
        <v>2</v>
      </c>
    </row>
    <row r="54" spans="6:16" ht="13.5" hidden="1">
      <c r="F54" s="1199">
        <v>67</v>
      </c>
      <c r="G54" s="1199">
        <v>8</v>
      </c>
      <c r="H54" s="1199">
        <v>2</v>
      </c>
      <c r="I54" s="1199">
        <v>26</v>
      </c>
      <c r="J54" s="1199">
        <v>0</v>
      </c>
      <c r="K54" s="1199">
        <v>0</v>
      </c>
      <c r="L54" s="1199">
        <v>4</v>
      </c>
      <c r="M54" s="1199">
        <v>21</v>
      </c>
      <c r="N54" s="1199">
        <v>0</v>
      </c>
      <c r="O54" s="1199">
        <v>0</v>
      </c>
      <c r="P54" s="1199">
        <v>6</v>
      </c>
    </row>
    <row r="55" spans="6:16" ht="13.5" hidden="1">
      <c r="F55" s="1199">
        <v>383</v>
      </c>
      <c r="G55" s="1199">
        <v>111</v>
      </c>
      <c r="H55" s="1199">
        <v>14</v>
      </c>
      <c r="I55" s="1199">
        <v>56</v>
      </c>
      <c r="J55" s="1199">
        <v>4</v>
      </c>
      <c r="K55" s="1199">
        <v>3</v>
      </c>
      <c r="L55" s="1199">
        <v>12</v>
      </c>
      <c r="M55" s="1199">
        <v>125</v>
      </c>
      <c r="N55" s="1199">
        <v>7</v>
      </c>
      <c r="O55" s="1199">
        <v>0</v>
      </c>
      <c r="P55" s="1199">
        <v>51</v>
      </c>
    </row>
    <row r="56" spans="6:16" ht="13.5" hidden="1">
      <c r="F56" s="1199">
        <v>179</v>
      </c>
      <c r="G56" s="1199">
        <v>8</v>
      </c>
      <c r="H56" s="1199">
        <v>0</v>
      </c>
      <c r="I56" s="1199">
        <v>46</v>
      </c>
      <c r="J56" s="1199">
        <v>3</v>
      </c>
      <c r="K56" s="1199">
        <v>0</v>
      </c>
      <c r="L56" s="1199">
        <v>20</v>
      </c>
      <c r="M56" s="1199">
        <v>13</v>
      </c>
      <c r="N56" s="1199">
        <v>10</v>
      </c>
      <c r="O56" s="1199">
        <v>0</v>
      </c>
      <c r="P56" s="1199">
        <v>79</v>
      </c>
    </row>
    <row r="57" spans="6:16" ht="13.5" hidden="1">
      <c r="F57" s="1199">
        <v>319</v>
      </c>
      <c r="G57" s="1199">
        <v>118</v>
      </c>
      <c r="H57" s="1199">
        <v>0</v>
      </c>
      <c r="I57" s="1199">
        <v>51</v>
      </c>
      <c r="J57" s="1199">
        <v>0</v>
      </c>
      <c r="K57" s="1199">
        <v>4</v>
      </c>
      <c r="L57" s="1199">
        <v>4</v>
      </c>
      <c r="M57" s="1199">
        <v>114</v>
      </c>
      <c r="N57" s="1199">
        <v>6</v>
      </c>
      <c r="O57" s="1199">
        <v>0</v>
      </c>
      <c r="P57" s="1199">
        <v>22</v>
      </c>
    </row>
    <row r="58" spans="6:16" ht="13.5" hidden="1">
      <c r="F58" s="1199">
        <v>45</v>
      </c>
      <c r="G58" s="1199">
        <v>12</v>
      </c>
      <c r="H58" s="1199">
        <v>2</v>
      </c>
      <c r="I58" s="1199">
        <v>6</v>
      </c>
      <c r="J58" s="1199">
        <v>9</v>
      </c>
      <c r="K58" s="1199">
        <v>0</v>
      </c>
      <c r="L58" s="1199">
        <v>0</v>
      </c>
      <c r="M58" s="1199">
        <v>15</v>
      </c>
      <c r="N58" s="1199">
        <v>0</v>
      </c>
      <c r="O58" s="1199">
        <v>0</v>
      </c>
      <c r="P58" s="1199">
        <v>1</v>
      </c>
    </row>
    <row r="59" spans="6:16" ht="13.5" hidden="1">
      <c r="F59" s="1199">
        <v>296</v>
      </c>
      <c r="G59" s="1199">
        <v>105</v>
      </c>
      <c r="H59" s="1199">
        <v>0</v>
      </c>
      <c r="I59" s="1199">
        <v>68</v>
      </c>
      <c r="J59" s="1199">
        <v>28</v>
      </c>
      <c r="K59" s="1199">
        <v>0</v>
      </c>
      <c r="L59" s="1199">
        <v>4</v>
      </c>
      <c r="M59" s="1199">
        <v>52</v>
      </c>
      <c r="N59" s="1199">
        <v>8</v>
      </c>
      <c r="O59" s="1199">
        <v>8</v>
      </c>
      <c r="P59" s="1199">
        <v>23</v>
      </c>
    </row>
    <row r="60" spans="6:16" ht="13.5" hidden="1">
      <c r="F60" s="1199">
        <v>185</v>
      </c>
      <c r="G60" s="1199">
        <v>42</v>
      </c>
      <c r="H60" s="1199">
        <v>6</v>
      </c>
      <c r="I60" s="1199">
        <v>33</v>
      </c>
      <c r="J60" s="1199">
        <v>9</v>
      </c>
      <c r="K60" s="1199">
        <v>0</v>
      </c>
      <c r="L60" s="1199">
        <v>0</v>
      </c>
      <c r="M60" s="1199">
        <v>80</v>
      </c>
      <c r="N60" s="1199">
        <v>0</v>
      </c>
      <c r="O60" s="1199">
        <v>0</v>
      </c>
      <c r="P60" s="1199">
        <v>15</v>
      </c>
    </row>
    <row r="61" spans="6:16" ht="13.5" hidden="1">
      <c r="F61" s="1199">
        <v>198</v>
      </c>
      <c r="G61" s="1199">
        <v>66</v>
      </c>
      <c r="H61" s="1199">
        <v>18</v>
      </c>
      <c r="I61" s="1199">
        <v>65</v>
      </c>
      <c r="J61" s="1199">
        <v>6</v>
      </c>
      <c r="K61" s="1199">
        <v>3</v>
      </c>
      <c r="L61" s="1199">
        <v>5</v>
      </c>
      <c r="M61" s="1199">
        <v>21</v>
      </c>
      <c r="N61" s="1199">
        <v>0</v>
      </c>
      <c r="O61" s="1199">
        <v>0</v>
      </c>
      <c r="P61" s="1199">
        <v>14</v>
      </c>
    </row>
    <row r="62" spans="6:16" ht="13.5" hidden="1">
      <c r="F62" s="1199">
        <v>472</v>
      </c>
      <c r="G62" s="1199">
        <v>135</v>
      </c>
      <c r="H62" s="1199">
        <v>23</v>
      </c>
      <c r="I62" s="1199">
        <v>128</v>
      </c>
      <c r="J62" s="1199">
        <v>24</v>
      </c>
      <c r="K62" s="1199">
        <v>0</v>
      </c>
      <c r="L62" s="1199">
        <v>4</v>
      </c>
      <c r="M62" s="1199">
        <v>58</v>
      </c>
      <c r="N62" s="1199">
        <v>4</v>
      </c>
      <c r="O62" s="1199">
        <v>0</v>
      </c>
      <c r="P62" s="1199">
        <v>96</v>
      </c>
    </row>
    <row r="63" spans="6:16" ht="13.5" hidden="1">
      <c r="F63" s="1199">
        <v>266</v>
      </c>
      <c r="G63" s="1199">
        <v>20</v>
      </c>
      <c r="H63" s="1199">
        <v>5</v>
      </c>
      <c r="I63" s="1199">
        <v>56</v>
      </c>
      <c r="J63" s="1199">
        <v>46</v>
      </c>
      <c r="K63" s="1199">
        <v>0</v>
      </c>
      <c r="L63" s="1199">
        <v>0</v>
      </c>
      <c r="M63" s="1199">
        <v>84</v>
      </c>
      <c r="N63" s="1199">
        <v>7</v>
      </c>
      <c r="O63" s="1199">
        <v>0</v>
      </c>
      <c r="P63" s="1199">
        <v>48</v>
      </c>
    </row>
    <row r="64" spans="6:16" ht="13.5" hidden="1">
      <c r="F64" s="1199">
        <v>103</v>
      </c>
      <c r="G64" s="1199">
        <v>24</v>
      </c>
      <c r="H64" s="1199">
        <v>1</v>
      </c>
      <c r="I64" s="1199">
        <v>20</v>
      </c>
      <c r="J64" s="1199">
        <v>9</v>
      </c>
      <c r="K64" s="1199">
        <v>0</v>
      </c>
      <c r="L64" s="1199">
        <v>4</v>
      </c>
      <c r="M64" s="1199">
        <v>36</v>
      </c>
      <c r="N64" s="1199">
        <v>0</v>
      </c>
      <c r="O64" s="1199">
        <v>0</v>
      </c>
      <c r="P64" s="1199">
        <v>9</v>
      </c>
    </row>
    <row r="65" spans="6:16" ht="13.5" hidden="1">
      <c r="F65" s="1199">
        <v>1020</v>
      </c>
      <c r="G65" s="1199">
        <v>124</v>
      </c>
      <c r="H65" s="1199">
        <v>0</v>
      </c>
      <c r="I65" s="1199">
        <v>135</v>
      </c>
      <c r="J65" s="1199">
        <v>7</v>
      </c>
      <c r="K65" s="1199">
        <v>6</v>
      </c>
      <c r="L65" s="1199">
        <v>22</v>
      </c>
      <c r="M65" s="1199">
        <v>369</v>
      </c>
      <c r="N65" s="1199">
        <v>3</v>
      </c>
      <c r="O65" s="1199">
        <v>0</v>
      </c>
      <c r="P65" s="1199">
        <v>354</v>
      </c>
    </row>
    <row r="66" spans="6:16" ht="13.5" hidden="1">
      <c r="F66" s="1199">
        <v>700</v>
      </c>
      <c r="G66" s="1199">
        <v>164</v>
      </c>
      <c r="H66" s="1199">
        <v>15</v>
      </c>
      <c r="I66" s="1199">
        <v>251</v>
      </c>
      <c r="J66" s="1199">
        <v>27</v>
      </c>
      <c r="K66" s="1199">
        <v>0</v>
      </c>
      <c r="L66" s="1199">
        <v>7</v>
      </c>
      <c r="M66" s="1199">
        <v>53</v>
      </c>
      <c r="N66" s="1199">
        <v>6</v>
      </c>
      <c r="O66" s="1199">
        <v>0</v>
      </c>
      <c r="P66" s="1199">
        <v>177</v>
      </c>
    </row>
    <row r="67" spans="6:16" ht="13.5" hidden="1">
      <c r="F67" s="1199">
        <v>512</v>
      </c>
      <c r="G67" s="1199">
        <v>83</v>
      </c>
      <c r="H67" s="1199">
        <v>5</v>
      </c>
      <c r="I67" s="1199">
        <v>83</v>
      </c>
      <c r="J67" s="1199">
        <v>67</v>
      </c>
      <c r="K67" s="1199">
        <v>0</v>
      </c>
      <c r="L67" s="1199">
        <v>5</v>
      </c>
      <c r="M67" s="1199">
        <v>226</v>
      </c>
      <c r="N67" s="1199">
        <v>20</v>
      </c>
      <c r="O67" s="1199">
        <v>0</v>
      </c>
      <c r="P67" s="1199">
        <v>23</v>
      </c>
    </row>
    <row r="68" spans="6:16" ht="13.5" hidden="1">
      <c r="F68" s="1199"/>
      <c r="G68" s="1199"/>
      <c r="H68" s="1199"/>
      <c r="I68" s="1199"/>
      <c r="J68" s="1199"/>
      <c r="K68" s="1199"/>
      <c r="L68" s="1199"/>
      <c r="M68" s="1199"/>
      <c r="N68" s="1199"/>
      <c r="O68" s="1199"/>
      <c r="P68" s="1199"/>
    </row>
    <row r="69" spans="6:16" ht="13.5">
      <c r="F69" s="1199"/>
      <c r="G69" s="1199"/>
      <c r="H69" s="1199"/>
      <c r="I69" s="1199"/>
      <c r="J69" s="1199"/>
      <c r="K69" s="1199"/>
      <c r="L69" s="1199"/>
      <c r="M69" s="1199"/>
      <c r="N69" s="1199"/>
      <c r="O69" s="1199"/>
      <c r="P69" s="1199"/>
    </row>
  </sheetData>
  <sheetProtection/>
  <mergeCells count="19">
    <mergeCell ref="B8:E8"/>
    <mergeCell ref="B9:E9"/>
    <mergeCell ref="B38:P38"/>
    <mergeCell ref="O3:O4"/>
    <mergeCell ref="P3:P4"/>
    <mergeCell ref="B4:D4"/>
    <mergeCell ref="B5:E5"/>
    <mergeCell ref="B6:E6"/>
    <mergeCell ref="B7:E7"/>
    <mergeCell ref="B1:P1"/>
    <mergeCell ref="J2:P2"/>
    <mergeCell ref="F3:F4"/>
    <mergeCell ref="G3:H3"/>
    <mergeCell ref="I3:I4"/>
    <mergeCell ref="J3:J4"/>
    <mergeCell ref="K3:K4"/>
    <mergeCell ref="L3:L4"/>
    <mergeCell ref="M3:M4"/>
    <mergeCell ref="N3:N4"/>
  </mergeCells>
  <printOptions horizontalCentered="1"/>
  <pageMargins left="0.7874015748031497" right="0.984251968503937" top="1.1811023622047245" bottom="0.7874015748031497" header="0.3937007874015748" footer="0.3937007874015748"/>
  <pageSetup horizontalDpi="600" verticalDpi="600" orientation="portrait" paperSize="9" scale="94" r:id="rId2"/>
  <headerFooter alignWithMargins="0">
    <oddFooter>&amp;C&amp;"ＭＳ ゴシック,標準"&amp;13 93</oddFooter>
  </headerFooter>
  <drawing r:id="rId1"/>
</worksheet>
</file>

<file path=xl/worksheets/sheet18.xml><?xml version="1.0" encoding="utf-8"?>
<worksheet xmlns="http://schemas.openxmlformats.org/spreadsheetml/2006/main" xmlns:r="http://schemas.openxmlformats.org/officeDocument/2006/relationships">
  <sheetPr>
    <tabColor rgb="FF00B050"/>
  </sheetPr>
  <dimension ref="B1:S68"/>
  <sheetViews>
    <sheetView view="pageBreakPreview" zoomScale="70" zoomScaleSheetLayoutView="70" zoomScalePageLayoutView="0" workbookViewId="0" topLeftCell="A1">
      <selection activeCell="D14" sqref="D14"/>
    </sheetView>
  </sheetViews>
  <sheetFormatPr defaultColWidth="9.796875" defaultRowHeight="15"/>
  <cols>
    <col min="1" max="1" width="2.3984375" style="0" customWidth="1"/>
    <col min="2" max="2" width="2.796875" style="0" customWidth="1"/>
    <col min="3" max="3" width="0.59375" style="0" customWidth="1"/>
    <col min="4" max="4" width="11.69921875" style="0" customWidth="1"/>
    <col min="5" max="5" width="0.6953125" style="0" customWidth="1"/>
    <col min="6" max="6" width="7.3984375" style="0" customWidth="1"/>
    <col min="7" max="8" width="5.19921875" style="0" customWidth="1"/>
    <col min="9" max="9" width="6.69921875" style="0" customWidth="1"/>
    <col min="10" max="12" width="5.19921875" style="0" customWidth="1"/>
    <col min="13" max="13" width="5.8984375" style="0" customWidth="1"/>
    <col min="14" max="16" width="5.19921875" style="0" customWidth="1"/>
    <col min="17" max="17" width="4.09765625" style="0" bestFit="1" customWidth="1"/>
    <col min="18" max="16384" width="9.69921875" style="0" customWidth="1"/>
  </cols>
  <sheetData>
    <row r="1" spans="2:17" s="1196" customFormat="1" ht="31.5" customHeight="1">
      <c r="B1" s="2467" t="s">
        <v>557</v>
      </c>
      <c r="C1" s="2467"/>
      <c r="D1" s="2467"/>
      <c r="E1" s="2467"/>
      <c r="F1" s="2467"/>
      <c r="G1" s="2467"/>
      <c r="H1" s="2467"/>
      <c r="I1" s="2467"/>
      <c r="J1" s="2467"/>
      <c r="K1" s="2467"/>
      <c r="L1" s="2467"/>
      <c r="M1" s="2467"/>
      <c r="N1" s="2467"/>
      <c r="O1" s="2467"/>
      <c r="P1" s="2467"/>
      <c r="Q1" s="1393"/>
    </row>
    <row r="2" spans="2:19" ht="18" customHeight="1" thickBot="1">
      <c r="B2" s="1197" t="s">
        <v>519</v>
      </c>
      <c r="C2" s="1197"/>
      <c r="D2" s="1197"/>
      <c r="E2" s="1197"/>
      <c r="F2" s="1394"/>
      <c r="G2" s="1394"/>
      <c r="H2" s="1394"/>
      <c r="I2" s="1394"/>
      <c r="J2" s="2468" t="s">
        <v>558</v>
      </c>
      <c r="K2" s="2469"/>
      <c r="L2" s="2469"/>
      <c r="M2" s="2469"/>
      <c r="N2" s="2469"/>
      <c r="O2" s="2469"/>
      <c r="P2" s="2469"/>
      <c r="Q2" s="1393"/>
      <c r="R2" s="1197"/>
      <c r="S2" s="1197"/>
    </row>
    <row r="3" spans="2:19" ht="21" customHeight="1">
      <c r="B3" s="1200"/>
      <c r="C3" s="1201"/>
      <c r="D3" s="1202" t="s">
        <v>521</v>
      </c>
      <c r="E3" s="1203"/>
      <c r="F3" s="2470" t="s">
        <v>506</v>
      </c>
      <c r="G3" s="2472" t="s">
        <v>522</v>
      </c>
      <c r="H3" s="2473"/>
      <c r="I3" s="2474" t="s">
        <v>523</v>
      </c>
      <c r="J3" s="2476" t="s">
        <v>524</v>
      </c>
      <c r="K3" s="2478" t="s">
        <v>525</v>
      </c>
      <c r="L3" s="2480" t="s">
        <v>526</v>
      </c>
      <c r="M3" s="2480" t="s">
        <v>527</v>
      </c>
      <c r="N3" s="2480" t="s">
        <v>528</v>
      </c>
      <c r="O3" s="2474" t="s">
        <v>529</v>
      </c>
      <c r="P3" s="2487" t="s">
        <v>530</v>
      </c>
      <c r="Q3" s="1393"/>
      <c r="R3" s="1199"/>
      <c r="S3" s="1199"/>
    </row>
    <row r="4" spans="2:19" ht="54" customHeight="1" thickBot="1">
      <c r="B4" s="2489" t="s">
        <v>531</v>
      </c>
      <c r="C4" s="2490"/>
      <c r="D4" s="2490"/>
      <c r="E4" s="1204"/>
      <c r="F4" s="2471"/>
      <c r="G4" s="1205" t="s">
        <v>532</v>
      </c>
      <c r="H4" s="1205" t="s">
        <v>533</v>
      </c>
      <c r="I4" s="2475"/>
      <c r="J4" s="2477"/>
      <c r="K4" s="2479"/>
      <c r="L4" s="2481"/>
      <c r="M4" s="2481"/>
      <c r="N4" s="2481"/>
      <c r="O4" s="2475"/>
      <c r="P4" s="2488"/>
      <c r="Q4" s="1393"/>
      <c r="R4" s="1199"/>
      <c r="S4" s="1199"/>
    </row>
    <row r="5" spans="2:19" ht="19.5" customHeight="1">
      <c r="B5" s="2491" t="s">
        <v>534</v>
      </c>
      <c r="C5" s="2492"/>
      <c r="D5" s="2492"/>
      <c r="E5" s="2493"/>
      <c r="F5" s="1409">
        <v>2172</v>
      </c>
      <c r="G5" s="1410">
        <v>95</v>
      </c>
      <c r="H5" s="1411">
        <v>4</v>
      </c>
      <c r="I5" s="1412">
        <v>613</v>
      </c>
      <c r="J5" s="1413">
        <v>87</v>
      </c>
      <c r="K5" s="1411">
        <v>87</v>
      </c>
      <c r="L5" s="1411">
        <v>51</v>
      </c>
      <c r="M5" s="1411">
        <v>872</v>
      </c>
      <c r="N5" s="1411">
        <v>12</v>
      </c>
      <c r="O5" s="1413">
        <v>0</v>
      </c>
      <c r="P5" s="1414">
        <v>351</v>
      </c>
      <c r="Q5" s="1408"/>
      <c r="R5" s="1199"/>
      <c r="S5" s="1199"/>
    </row>
    <row r="6" spans="2:19" ht="19.5" customHeight="1">
      <c r="B6" s="2491" t="s">
        <v>535</v>
      </c>
      <c r="C6" s="2492"/>
      <c r="D6" s="2492"/>
      <c r="E6" s="2493"/>
      <c r="F6" s="1409">
        <v>2052</v>
      </c>
      <c r="G6" s="1410">
        <v>74</v>
      </c>
      <c r="H6" s="1415">
        <v>3</v>
      </c>
      <c r="I6" s="1415">
        <v>495</v>
      </c>
      <c r="J6" s="1415">
        <v>97</v>
      </c>
      <c r="K6" s="1415">
        <v>2</v>
      </c>
      <c r="L6" s="1415">
        <v>61</v>
      </c>
      <c r="M6" s="1415">
        <v>955</v>
      </c>
      <c r="N6" s="1415">
        <v>13</v>
      </c>
      <c r="O6" s="1415">
        <v>0</v>
      </c>
      <c r="P6" s="1416">
        <v>352</v>
      </c>
      <c r="Q6" s="1408"/>
      <c r="R6" s="1199"/>
      <c r="S6" s="1199"/>
    </row>
    <row r="7" spans="2:19" ht="19.5" customHeight="1">
      <c r="B7" s="2491" t="s">
        <v>444</v>
      </c>
      <c r="C7" s="2492"/>
      <c r="D7" s="2492"/>
      <c r="E7" s="2493"/>
      <c r="F7" s="1409">
        <v>2939</v>
      </c>
      <c r="G7" s="1410">
        <v>143</v>
      </c>
      <c r="H7" s="1415">
        <v>5</v>
      </c>
      <c r="I7" s="1415">
        <v>560</v>
      </c>
      <c r="J7" s="1415">
        <v>80</v>
      </c>
      <c r="K7" s="1415">
        <v>668</v>
      </c>
      <c r="L7" s="1415">
        <v>39</v>
      </c>
      <c r="M7" s="1415">
        <v>1071</v>
      </c>
      <c r="N7" s="1415">
        <v>14</v>
      </c>
      <c r="O7" s="1415">
        <v>0</v>
      </c>
      <c r="P7" s="1416">
        <v>359</v>
      </c>
      <c r="Q7" s="1408"/>
      <c r="R7" s="1199"/>
      <c r="S7" s="1199"/>
    </row>
    <row r="8" spans="2:19" ht="19.5" customHeight="1" thickBot="1">
      <c r="B8" s="2482" t="s">
        <v>536</v>
      </c>
      <c r="C8" s="2483"/>
      <c r="D8" s="2483"/>
      <c r="E8" s="2484"/>
      <c r="F8" s="1417">
        <v>2083</v>
      </c>
      <c r="G8" s="1418">
        <v>88</v>
      </c>
      <c r="H8" s="1419">
        <v>7</v>
      </c>
      <c r="I8" s="1419">
        <v>456</v>
      </c>
      <c r="J8" s="1419">
        <v>87</v>
      </c>
      <c r="K8" s="1419">
        <v>5</v>
      </c>
      <c r="L8" s="1419">
        <v>38</v>
      </c>
      <c r="M8" s="1419">
        <v>1020</v>
      </c>
      <c r="N8" s="1419">
        <v>15</v>
      </c>
      <c r="O8" s="1419">
        <v>0</v>
      </c>
      <c r="P8" s="1420">
        <v>367</v>
      </c>
      <c r="Q8" s="1408"/>
      <c r="R8" s="1199"/>
      <c r="S8" s="1199"/>
    </row>
    <row r="9" spans="2:19" ht="19.5" customHeight="1" thickBot="1">
      <c r="B9" s="2482" t="s">
        <v>537</v>
      </c>
      <c r="C9" s="2483"/>
      <c r="D9" s="2483"/>
      <c r="E9" s="2484"/>
      <c r="F9" s="1417">
        <f>SUM(F10:F36)</f>
        <v>2288</v>
      </c>
      <c r="G9" s="1418">
        <f aca="true" t="shared" si="0" ref="G9:P9">SUM(G10:G36)</f>
        <v>71</v>
      </c>
      <c r="H9" s="1419">
        <f t="shared" si="0"/>
        <v>3</v>
      </c>
      <c r="I9" s="1419">
        <f t="shared" si="0"/>
        <v>441</v>
      </c>
      <c r="J9" s="1419">
        <f t="shared" si="0"/>
        <v>71</v>
      </c>
      <c r="K9" s="1419">
        <f t="shared" si="0"/>
        <v>0</v>
      </c>
      <c r="L9" s="1419">
        <f t="shared" si="0"/>
        <v>29</v>
      </c>
      <c r="M9" s="1419">
        <f t="shared" si="0"/>
        <v>1158</v>
      </c>
      <c r="N9" s="1419">
        <f t="shared" si="0"/>
        <v>16</v>
      </c>
      <c r="O9" s="1419">
        <f t="shared" si="0"/>
        <v>0</v>
      </c>
      <c r="P9" s="1420">
        <f t="shared" si="0"/>
        <v>499</v>
      </c>
      <c r="Q9" s="1398">
        <f>F9-F8</f>
        <v>205</v>
      </c>
      <c r="R9" s="1213">
        <f>SUM(G9:P9)</f>
        <v>2288</v>
      </c>
      <c r="S9" s="1199"/>
    </row>
    <row r="10" spans="2:19" ht="19.5" customHeight="1">
      <c r="B10" s="1421">
        <v>1</v>
      </c>
      <c r="C10" s="1221"/>
      <c r="D10" s="1222" t="s">
        <v>507</v>
      </c>
      <c r="E10" s="1223"/>
      <c r="F10" s="1422">
        <f>SUM(G10:P10)</f>
        <v>368</v>
      </c>
      <c r="G10" s="1373">
        <v>6</v>
      </c>
      <c r="H10" s="1374"/>
      <c r="I10" s="1374">
        <v>50</v>
      </c>
      <c r="J10" s="1374">
        <v>8</v>
      </c>
      <c r="K10" s="1374"/>
      <c r="L10" s="1374">
        <v>2</v>
      </c>
      <c r="M10" s="1374">
        <v>244</v>
      </c>
      <c r="N10" s="1374">
        <v>1</v>
      </c>
      <c r="O10" s="1374"/>
      <c r="P10" s="1375">
        <v>57</v>
      </c>
      <c r="Q10" s="1393"/>
      <c r="R10" s="1197"/>
      <c r="S10" s="1197"/>
    </row>
    <row r="11" spans="2:19" ht="19.5" customHeight="1">
      <c r="B11" s="1423">
        <v>2</v>
      </c>
      <c r="C11" s="1231"/>
      <c r="D11" s="1232" t="s">
        <v>538</v>
      </c>
      <c r="E11" s="1233"/>
      <c r="F11" s="1409">
        <f aca="true" t="shared" si="1" ref="F11:F36">SUM(G11:P11)</f>
        <v>61</v>
      </c>
      <c r="G11" s="1377">
        <v>1</v>
      </c>
      <c r="H11" s="1378"/>
      <c r="I11" s="1378">
        <v>26</v>
      </c>
      <c r="J11" s="1378">
        <v>3</v>
      </c>
      <c r="K11" s="1378"/>
      <c r="L11" s="1378"/>
      <c r="M11" s="1378">
        <v>25</v>
      </c>
      <c r="N11" s="1378">
        <v>1</v>
      </c>
      <c r="O11" s="1378"/>
      <c r="P11" s="1379">
        <v>5</v>
      </c>
      <c r="Q11" s="1393"/>
      <c r="R11" s="1197"/>
      <c r="S11" s="1197"/>
    </row>
    <row r="12" spans="2:19" ht="19.5" customHeight="1">
      <c r="B12" s="1423">
        <v>3</v>
      </c>
      <c r="C12" s="1231"/>
      <c r="D12" s="1232" t="s">
        <v>122</v>
      </c>
      <c r="E12" s="1233"/>
      <c r="F12" s="1409">
        <f t="shared" si="1"/>
        <v>162</v>
      </c>
      <c r="G12" s="1377">
        <v>6</v>
      </c>
      <c r="H12" s="1378"/>
      <c r="I12" s="1378">
        <v>13</v>
      </c>
      <c r="J12" s="1378">
        <v>13</v>
      </c>
      <c r="K12" s="1378"/>
      <c r="L12" s="1378"/>
      <c r="M12" s="1378">
        <v>111</v>
      </c>
      <c r="N12" s="1378"/>
      <c r="O12" s="1378"/>
      <c r="P12" s="1379">
        <v>19</v>
      </c>
      <c r="Q12" s="1393"/>
      <c r="R12" s="1197"/>
      <c r="S12" s="1197"/>
    </row>
    <row r="13" spans="2:19" ht="19.5" customHeight="1">
      <c r="B13" s="1423">
        <v>4</v>
      </c>
      <c r="C13" s="1231"/>
      <c r="D13" s="1232" t="s">
        <v>99</v>
      </c>
      <c r="E13" s="1233"/>
      <c r="F13" s="1409">
        <f t="shared" si="1"/>
        <v>16</v>
      </c>
      <c r="G13" s="1377">
        <v>1</v>
      </c>
      <c r="H13" s="1378"/>
      <c r="I13" s="1378">
        <v>7</v>
      </c>
      <c r="J13" s="1378"/>
      <c r="K13" s="1378"/>
      <c r="L13" s="1378">
        <v>2</v>
      </c>
      <c r="M13" s="1378">
        <v>4</v>
      </c>
      <c r="N13" s="1378"/>
      <c r="O13" s="1378"/>
      <c r="P13" s="1379">
        <v>2</v>
      </c>
      <c r="Q13" s="1393"/>
      <c r="R13" s="1197"/>
      <c r="S13" s="1197"/>
    </row>
    <row r="14" spans="2:19" ht="19.5" customHeight="1">
      <c r="B14" s="1424">
        <v>5</v>
      </c>
      <c r="C14" s="1240"/>
      <c r="D14" s="1241" t="s">
        <v>100</v>
      </c>
      <c r="E14" s="1242"/>
      <c r="F14" s="1425">
        <f t="shared" si="1"/>
        <v>7</v>
      </c>
      <c r="G14" s="1381">
        <v>1</v>
      </c>
      <c r="H14" s="1382"/>
      <c r="I14" s="1382">
        <v>4</v>
      </c>
      <c r="J14" s="1382">
        <v>1</v>
      </c>
      <c r="K14" s="1382"/>
      <c r="L14" s="1382"/>
      <c r="M14" s="1382"/>
      <c r="N14" s="1382"/>
      <c r="O14" s="1382"/>
      <c r="P14" s="1383">
        <v>1</v>
      </c>
      <c r="Q14" s="1393"/>
      <c r="R14" s="1197"/>
      <c r="S14" s="1197"/>
    </row>
    <row r="15" spans="2:19" ht="19.5" customHeight="1">
      <c r="B15" s="1426">
        <v>6</v>
      </c>
      <c r="C15" s="1248"/>
      <c r="D15" s="1249" t="s">
        <v>101</v>
      </c>
      <c r="E15" s="1250"/>
      <c r="F15" s="1427">
        <f t="shared" si="1"/>
        <v>22</v>
      </c>
      <c r="G15" s="1373"/>
      <c r="H15" s="1374"/>
      <c r="I15" s="1374">
        <v>11</v>
      </c>
      <c r="J15" s="1374"/>
      <c r="K15" s="1374"/>
      <c r="L15" s="1374">
        <v>1</v>
      </c>
      <c r="M15" s="1374">
        <v>7</v>
      </c>
      <c r="N15" s="1374"/>
      <c r="O15" s="1374"/>
      <c r="P15" s="1375">
        <v>3</v>
      </c>
      <c r="Q15" s="1393"/>
      <c r="R15" s="1197"/>
      <c r="S15" s="1197"/>
    </row>
    <row r="16" spans="2:19" ht="19.5" customHeight="1">
      <c r="B16" s="1423">
        <v>7</v>
      </c>
      <c r="C16" s="1231"/>
      <c r="D16" s="1232" t="s">
        <v>510</v>
      </c>
      <c r="E16" s="1233"/>
      <c r="F16" s="1409">
        <f t="shared" si="1"/>
        <v>52</v>
      </c>
      <c r="G16" s="1377">
        <v>2</v>
      </c>
      <c r="H16" s="1378"/>
      <c r="I16" s="1378">
        <v>30</v>
      </c>
      <c r="J16" s="1378">
        <v>2</v>
      </c>
      <c r="K16" s="1378"/>
      <c r="L16" s="1378"/>
      <c r="M16" s="1378">
        <v>9</v>
      </c>
      <c r="N16" s="1378"/>
      <c r="O16" s="1378"/>
      <c r="P16" s="1379">
        <v>9</v>
      </c>
      <c r="Q16" s="1393"/>
      <c r="R16" s="1197"/>
      <c r="S16" s="1197"/>
    </row>
    <row r="17" spans="2:19" ht="19.5" customHeight="1">
      <c r="B17" s="1423">
        <v>8</v>
      </c>
      <c r="C17" s="1231"/>
      <c r="D17" s="1232" t="s">
        <v>102</v>
      </c>
      <c r="E17" s="1233"/>
      <c r="F17" s="1409">
        <f t="shared" si="1"/>
        <v>108</v>
      </c>
      <c r="G17" s="1377">
        <v>2</v>
      </c>
      <c r="H17" s="1378"/>
      <c r="I17" s="1378">
        <v>11</v>
      </c>
      <c r="J17" s="1378">
        <v>1</v>
      </c>
      <c r="K17" s="1378"/>
      <c r="L17" s="1378">
        <v>1</v>
      </c>
      <c r="M17" s="1378">
        <v>80</v>
      </c>
      <c r="N17" s="1378">
        <v>6</v>
      </c>
      <c r="O17" s="1378"/>
      <c r="P17" s="1379">
        <v>7</v>
      </c>
      <c r="Q17" s="1393"/>
      <c r="R17" s="1197"/>
      <c r="S17" s="1197"/>
    </row>
    <row r="18" spans="2:19" ht="19.5" customHeight="1">
      <c r="B18" s="1423">
        <v>9</v>
      </c>
      <c r="C18" s="1231"/>
      <c r="D18" s="1232" t="s">
        <v>103</v>
      </c>
      <c r="E18" s="1233"/>
      <c r="F18" s="1409">
        <f t="shared" si="1"/>
        <v>70</v>
      </c>
      <c r="G18" s="1377">
        <v>2</v>
      </c>
      <c r="H18" s="1378">
        <v>1</v>
      </c>
      <c r="I18" s="1378">
        <v>9</v>
      </c>
      <c r="J18" s="1378"/>
      <c r="K18" s="1378"/>
      <c r="L18" s="1378">
        <v>2</v>
      </c>
      <c r="M18" s="1378">
        <v>48</v>
      </c>
      <c r="N18" s="1378"/>
      <c r="O18" s="1378"/>
      <c r="P18" s="1379">
        <v>8</v>
      </c>
      <c r="Q18" s="1393"/>
      <c r="R18" s="1197"/>
      <c r="S18" s="1197"/>
    </row>
    <row r="19" spans="2:19" ht="19.5" customHeight="1">
      <c r="B19" s="1424">
        <v>10</v>
      </c>
      <c r="C19" s="1240"/>
      <c r="D19" s="1241" t="s">
        <v>104</v>
      </c>
      <c r="E19" s="1242"/>
      <c r="F19" s="1428">
        <f t="shared" si="1"/>
        <v>27</v>
      </c>
      <c r="G19" s="1381"/>
      <c r="H19" s="1382"/>
      <c r="I19" s="1382">
        <v>4</v>
      </c>
      <c r="J19" s="1382"/>
      <c r="K19" s="1382"/>
      <c r="L19" s="1382"/>
      <c r="M19" s="1382">
        <v>22</v>
      </c>
      <c r="N19" s="1382"/>
      <c r="O19" s="1382"/>
      <c r="P19" s="1383">
        <v>1</v>
      </c>
      <c r="Q19" s="1393"/>
      <c r="R19" s="1197"/>
      <c r="S19" s="1197"/>
    </row>
    <row r="20" spans="2:19" ht="19.5" customHeight="1">
      <c r="B20" s="1426">
        <v>11</v>
      </c>
      <c r="C20" s="1248"/>
      <c r="D20" s="1249" t="s">
        <v>105</v>
      </c>
      <c r="E20" s="1250"/>
      <c r="F20" s="1422">
        <f t="shared" si="1"/>
        <v>31</v>
      </c>
      <c r="G20" s="1373">
        <v>5</v>
      </c>
      <c r="H20" s="1374"/>
      <c r="I20" s="1374">
        <v>6</v>
      </c>
      <c r="J20" s="1374">
        <v>6</v>
      </c>
      <c r="K20" s="1374"/>
      <c r="L20" s="1374">
        <v>2</v>
      </c>
      <c r="M20" s="1374">
        <v>4</v>
      </c>
      <c r="N20" s="1374">
        <v>1</v>
      </c>
      <c r="O20" s="1374"/>
      <c r="P20" s="1375">
        <v>7</v>
      </c>
      <c r="Q20" s="1393"/>
      <c r="R20" s="1197"/>
      <c r="S20" s="1197"/>
    </row>
    <row r="21" spans="2:19" ht="19.5" customHeight="1">
      <c r="B21" s="1423">
        <v>12</v>
      </c>
      <c r="C21" s="1231"/>
      <c r="D21" s="1388" t="s">
        <v>106</v>
      </c>
      <c r="E21" s="1233"/>
      <c r="F21" s="1409">
        <f t="shared" si="1"/>
        <v>32</v>
      </c>
      <c r="G21" s="1377">
        <v>5</v>
      </c>
      <c r="H21" s="1378"/>
      <c r="I21" s="1378">
        <v>9</v>
      </c>
      <c r="J21" s="1378"/>
      <c r="K21" s="1378"/>
      <c r="L21" s="1378"/>
      <c r="M21" s="1378">
        <v>11</v>
      </c>
      <c r="N21" s="1378">
        <v>1</v>
      </c>
      <c r="O21" s="1378"/>
      <c r="P21" s="1379">
        <v>6</v>
      </c>
      <c r="Q21" s="1393"/>
      <c r="R21" s="1197"/>
      <c r="S21" s="1197"/>
    </row>
    <row r="22" spans="2:19" ht="19.5" customHeight="1">
      <c r="B22" s="1423">
        <v>13</v>
      </c>
      <c r="C22" s="1231"/>
      <c r="D22" s="1232" t="s">
        <v>107</v>
      </c>
      <c r="E22" s="1233"/>
      <c r="F22" s="1409">
        <f t="shared" si="1"/>
        <v>29</v>
      </c>
      <c r="G22" s="1377">
        <v>2</v>
      </c>
      <c r="H22" s="1378"/>
      <c r="I22" s="1378">
        <v>13</v>
      </c>
      <c r="J22" s="1378">
        <v>3</v>
      </c>
      <c r="K22" s="1378"/>
      <c r="L22" s="1378"/>
      <c r="M22" s="1378">
        <v>7</v>
      </c>
      <c r="N22" s="1378"/>
      <c r="O22" s="1378"/>
      <c r="P22" s="1379">
        <v>4</v>
      </c>
      <c r="Q22" s="1393"/>
      <c r="R22" s="1197"/>
      <c r="S22" s="1197"/>
    </row>
    <row r="23" spans="2:19" ht="19.5" customHeight="1">
      <c r="B23" s="1423">
        <v>14</v>
      </c>
      <c r="C23" s="1231"/>
      <c r="D23" s="1232" t="s">
        <v>108</v>
      </c>
      <c r="E23" s="1233"/>
      <c r="F23" s="1409">
        <f t="shared" si="1"/>
        <v>14</v>
      </c>
      <c r="G23" s="1377"/>
      <c r="H23" s="1378"/>
      <c r="I23" s="1378">
        <v>2</v>
      </c>
      <c r="J23" s="1378"/>
      <c r="K23" s="1378"/>
      <c r="L23" s="1378"/>
      <c r="M23" s="1378">
        <v>5</v>
      </c>
      <c r="N23" s="1378"/>
      <c r="O23" s="1378"/>
      <c r="P23" s="1379">
        <v>7</v>
      </c>
      <c r="Q23" s="1393"/>
      <c r="R23" s="1197"/>
      <c r="S23" s="1197"/>
    </row>
    <row r="24" spans="2:19" ht="19.5" customHeight="1">
      <c r="B24" s="1424">
        <v>15</v>
      </c>
      <c r="C24" s="1240"/>
      <c r="D24" s="1241" t="s">
        <v>23</v>
      </c>
      <c r="E24" s="1242"/>
      <c r="F24" s="1425">
        <f t="shared" si="1"/>
        <v>117</v>
      </c>
      <c r="G24" s="1381">
        <v>5</v>
      </c>
      <c r="H24" s="1382"/>
      <c r="I24" s="1382">
        <v>13</v>
      </c>
      <c r="J24" s="1382">
        <v>1</v>
      </c>
      <c r="K24" s="1382"/>
      <c r="L24" s="1382">
        <v>1</v>
      </c>
      <c r="M24" s="1382">
        <v>74</v>
      </c>
      <c r="N24" s="1382"/>
      <c r="O24" s="1382"/>
      <c r="P24" s="1383">
        <v>23</v>
      </c>
      <c r="Q24" s="1393"/>
      <c r="R24" s="1197"/>
      <c r="S24" s="1197"/>
    </row>
    <row r="25" spans="2:19" ht="19.5" customHeight="1">
      <c r="B25" s="1426">
        <v>16</v>
      </c>
      <c r="C25" s="1248"/>
      <c r="D25" s="1249" t="s">
        <v>154</v>
      </c>
      <c r="E25" s="1250"/>
      <c r="F25" s="1427">
        <f t="shared" si="1"/>
        <v>101</v>
      </c>
      <c r="G25" s="1373"/>
      <c r="H25" s="1374"/>
      <c r="I25" s="1374">
        <v>15</v>
      </c>
      <c r="J25" s="1374">
        <v>7</v>
      </c>
      <c r="K25" s="1374"/>
      <c r="L25" s="1374">
        <v>2</v>
      </c>
      <c r="M25" s="1374">
        <v>23</v>
      </c>
      <c r="N25" s="1374">
        <v>3</v>
      </c>
      <c r="O25" s="1374"/>
      <c r="P25" s="1375">
        <v>51</v>
      </c>
      <c r="Q25" s="1393"/>
      <c r="R25" s="1197"/>
      <c r="S25" s="1197"/>
    </row>
    <row r="26" spans="2:19" ht="19.5" customHeight="1">
      <c r="B26" s="1423">
        <v>17</v>
      </c>
      <c r="C26" s="1231"/>
      <c r="D26" s="1232" t="s">
        <v>131</v>
      </c>
      <c r="E26" s="1233"/>
      <c r="F26" s="1409">
        <f t="shared" si="1"/>
        <v>88</v>
      </c>
      <c r="G26" s="1377">
        <v>5</v>
      </c>
      <c r="H26" s="1378"/>
      <c r="I26" s="1378">
        <v>4</v>
      </c>
      <c r="J26" s="1378"/>
      <c r="K26" s="1378"/>
      <c r="L26" s="1378">
        <v>1</v>
      </c>
      <c r="M26" s="1378">
        <v>73</v>
      </c>
      <c r="N26" s="1378"/>
      <c r="O26" s="1378"/>
      <c r="P26" s="1379">
        <v>5</v>
      </c>
      <c r="Q26" s="1393"/>
      <c r="R26" s="1197"/>
      <c r="S26" s="1197"/>
    </row>
    <row r="27" spans="2:19" ht="19.5" customHeight="1">
      <c r="B27" s="1423">
        <v>18</v>
      </c>
      <c r="C27" s="1231"/>
      <c r="D27" s="1232" t="s">
        <v>109</v>
      </c>
      <c r="E27" s="1233"/>
      <c r="F27" s="1409">
        <f t="shared" si="1"/>
        <v>28</v>
      </c>
      <c r="G27" s="1377">
        <v>1</v>
      </c>
      <c r="H27" s="1378"/>
      <c r="I27" s="1378">
        <v>9</v>
      </c>
      <c r="J27" s="1378"/>
      <c r="K27" s="1378"/>
      <c r="L27" s="1378"/>
      <c r="M27" s="1378">
        <v>12</v>
      </c>
      <c r="N27" s="1378"/>
      <c r="O27" s="1378"/>
      <c r="P27" s="1379">
        <v>6</v>
      </c>
      <c r="Q27" s="1393"/>
      <c r="R27" s="1197"/>
      <c r="S27" s="1197"/>
    </row>
    <row r="28" spans="2:19" ht="19.5" customHeight="1">
      <c r="B28" s="1423">
        <v>19</v>
      </c>
      <c r="C28" s="1231"/>
      <c r="D28" s="1232" t="s">
        <v>512</v>
      </c>
      <c r="E28" s="1233"/>
      <c r="F28" s="1409">
        <f t="shared" si="1"/>
        <v>44</v>
      </c>
      <c r="G28" s="1377">
        <v>2</v>
      </c>
      <c r="H28" s="1378"/>
      <c r="I28" s="1378">
        <v>7</v>
      </c>
      <c r="J28" s="1378">
        <v>3</v>
      </c>
      <c r="K28" s="1378"/>
      <c r="L28" s="1378">
        <v>1</v>
      </c>
      <c r="M28" s="1378">
        <v>26</v>
      </c>
      <c r="N28" s="1378"/>
      <c r="O28" s="1378"/>
      <c r="P28" s="1379">
        <v>5</v>
      </c>
      <c r="Q28" s="1393"/>
      <c r="R28" s="1197"/>
      <c r="S28" s="1197"/>
    </row>
    <row r="29" spans="2:19" ht="19.5" customHeight="1">
      <c r="B29" s="1424">
        <v>20</v>
      </c>
      <c r="C29" s="1240"/>
      <c r="D29" s="1241" t="s">
        <v>513</v>
      </c>
      <c r="E29" s="1242"/>
      <c r="F29" s="1428">
        <f t="shared" si="1"/>
        <v>44</v>
      </c>
      <c r="G29" s="1381"/>
      <c r="H29" s="1382"/>
      <c r="I29" s="1382">
        <v>11</v>
      </c>
      <c r="J29" s="1382"/>
      <c r="K29" s="1382"/>
      <c r="L29" s="1382"/>
      <c r="M29" s="1382">
        <v>29</v>
      </c>
      <c r="N29" s="1382"/>
      <c r="O29" s="1382"/>
      <c r="P29" s="1383">
        <v>4</v>
      </c>
      <c r="Q29" s="1393"/>
      <c r="R29" s="1197"/>
      <c r="S29" s="1197"/>
    </row>
    <row r="30" spans="2:19" ht="19.5" customHeight="1">
      <c r="B30" s="1426">
        <v>21</v>
      </c>
      <c r="C30" s="1248"/>
      <c r="D30" s="1249" t="s">
        <v>110</v>
      </c>
      <c r="E30" s="1250"/>
      <c r="F30" s="1422">
        <f t="shared" si="1"/>
        <v>64</v>
      </c>
      <c r="G30" s="1373">
        <v>7</v>
      </c>
      <c r="H30" s="1374"/>
      <c r="I30" s="1374">
        <v>18</v>
      </c>
      <c r="J30" s="1374"/>
      <c r="K30" s="1374"/>
      <c r="L30" s="1374">
        <v>1</v>
      </c>
      <c r="M30" s="1374">
        <v>25</v>
      </c>
      <c r="N30" s="1374">
        <v>1</v>
      </c>
      <c r="O30" s="1374"/>
      <c r="P30" s="1375">
        <v>12</v>
      </c>
      <c r="Q30" s="1393"/>
      <c r="R30" s="1197"/>
      <c r="S30" s="1197"/>
    </row>
    <row r="31" spans="2:19" ht="19.5" customHeight="1">
      <c r="B31" s="1423">
        <v>22</v>
      </c>
      <c r="C31" s="1231"/>
      <c r="D31" s="1232" t="s">
        <v>111</v>
      </c>
      <c r="E31" s="1233"/>
      <c r="F31" s="1409">
        <f t="shared" si="1"/>
        <v>93</v>
      </c>
      <c r="G31" s="1377">
        <v>3</v>
      </c>
      <c r="H31" s="1378">
        <v>1</v>
      </c>
      <c r="I31" s="1378">
        <v>30</v>
      </c>
      <c r="J31" s="1378">
        <v>1</v>
      </c>
      <c r="K31" s="1378"/>
      <c r="L31" s="1378">
        <v>3</v>
      </c>
      <c r="M31" s="1378">
        <v>9</v>
      </c>
      <c r="N31" s="1378"/>
      <c r="O31" s="1378"/>
      <c r="P31" s="1379">
        <v>46</v>
      </c>
      <c r="Q31" s="1393"/>
      <c r="R31" s="1197"/>
      <c r="S31" s="1197"/>
    </row>
    <row r="32" spans="2:19" ht="19.5" customHeight="1">
      <c r="B32" s="1423">
        <v>23</v>
      </c>
      <c r="C32" s="1231"/>
      <c r="D32" s="1232" t="s">
        <v>112</v>
      </c>
      <c r="E32" s="1233"/>
      <c r="F32" s="1409">
        <f t="shared" si="1"/>
        <v>108</v>
      </c>
      <c r="G32" s="1377">
        <v>4</v>
      </c>
      <c r="H32" s="1378">
        <v>1</v>
      </c>
      <c r="I32" s="1378">
        <v>17</v>
      </c>
      <c r="J32" s="1378">
        <v>4</v>
      </c>
      <c r="K32" s="1378"/>
      <c r="L32" s="1378">
        <v>3</v>
      </c>
      <c r="M32" s="1378">
        <v>67</v>
      </c>
      <c r="N32" s="1378"/>
      <c r="O32" s="1378"/>
      <c r="P32" s="1379">
        <v>12</v>
      </c>
      <c r="Q32" s="1393"/>
      <c r="R32" s="1197"/>
      <c r="S32" s="1197"/>
    </row>
    <row r="33" spans="2:19" ht="19.5" customHeight="1">
      <c r="B33" s="1423">
        <v>24</v>
      </c>
      <c r="C33" s="1231"/>
      <c r="D33" s="1232" t="s">
        <v>113</v>
      </c>
      <c r="E33" s="1233"/>
      <c r="F33" s="1409">
        <f t="shared" si="1"/>
        <v>37</v>
      </c>
      <c r="G33" s="1377"/>
      <c r="H33" s="1378"/>
      <c r="I33" s="1378">
        <v>6</v>
      </c>
      <c r="J33" s="1378">
        <v>1</v>
      </c>
      <c r="K33" s="1378"/>
      <c r="L33" s="1378"/>
      <c r="M33" s="1378">
        <v>22</v>
      </c>
      <c r="N33" s="1378"/>
      <c r="O33" s="1378"/>
      <c r="P33" s="1379">
        <v>8</v>
      </c>
      <c r="Q33" s="1393"/>
      <c r="R33" s="1197"/>
      <c r="S33" s="1197"/>
    </row>
    <row r="34" spans="2:19" ht="19.5" customHeight="1">
      <c r="B34" s="1424">
        <v>25</v>
      </c>
      <c r="C34" s="1240"/>
      <c r="D34" s="1241" t="s">
        <v>547</v>
      </c>
      <c r="E34" s="1242"/>
      <c r="F34" s="1425">
        <f t="shared" si="1"/>
        <v>310</v>
      </c>
      <c r="G34" s="1381">
        <v>1</v>
      </c>
      <c r="H34" s="1382"/>
      <c r="I34" s="1382">
        <v>54</v>
      </c>
      <c r="J34" s="1382">
        <v>3</v>
      </c>
      <c r="K34" s="1382"/>
      <c r="L34" s="1382">
        <v>2</v>
      </c>
      <c r="M34" s="1382">
        <v>151</v>
      </c>
      <c r="N34" s="1382">
        <v>1</v>
      </c>
      <c r="O34" s="1382"/>
      <c r="P34" s="1383">
        <v>98</v>
      </c>
      <c r="Q34" s="1393"/>
      <c r="R34" s="1197"/>
      <c r="S34" s="1197"/>
    </row>
    <row r="35" spans="2:19" ht="19.5" customHeight="1">
      <c r="B35" s="1429">
        <v>26</v>
      </c>
      <c r="C35" s="1264"/>
      <c r="D35" s="1269" t="s">
        <v>541</v>
      </c>
      <c r="E35" s="1265"/>
      <c r="F35" s="1427">
        <f t="shared" si="1"/>
        <v>141</v>
      </c>
      <c r="G35" s="1373">
        <v>8</v>
      </c>
      <c r="H35" s="1374"/>
      <c r="I35" s="1374">
        <v>39</v>
      </c>
      <c r="J35" s="1374">
        <v>9</v>
      </c>
      <c r="K35" s="1374"/>
      <c r="L35" s="1374">
        <v>4</v>
      </c>
      <c r="M35" s="1374"/>
      <c r="N35" s="1374">
        <v>1</v>
      </c>
      <c r="O35" s="1374"/>
      <c r="P35" s="1375">
        <v>80</v>
      </c>
      <c r="Q35" s="1393"/>
      <c r="R35" s="1197"/>
      <c r="S35" s="1197"/>
    </row>
    <row r="36" spans="2:19" ht="19.5" customHeight="1" thickBot="1">
      <c r="B36" s="1430">
        <v>27</v>
      </c>
      <c r="C36" s="1280"/>
      <c r="D36" s="1281" t="s">
        <v>548</v>
      </c>
      <c r="E36" s="1282"/>
      <c r="F36" s="1417">
        <f t="shared" si="1"/>
        <v>114</v>
      </c>
      <c r="G36" s="1390">
        <v>2</v>
      </c>
      <c r="H36" s="1391"/>
      <c r="I36" s="1391">
        <v>23</v>
      </c>
      <c r="J36" s="1391">
        <v>5</v>
      </c>
      <c r="K36" s="1391"/>
      <c r="L36" s="1391">
        <v>1</v>
      </c>
      <c r="M36" s="1391">
        <v>70</v>
      </c>
      <c r="N36" s="1391"/>
      <c r="O36" s="1391"/>
      <c r="P36" s="1392">
        <v>13</v>
      </c>
      <c r="Q36" s="1393"/>
      <c r="R36" s="1197"/>
      <c r="S36" s="1197"/>
    </row>
    <row r="37" spans="2:19" ht="6" customHeight="1">
      <c r="B37" s="1290"/>
      <c r="C37" s="1289"/>
      <c r="D37" s="1197"/>
      <c r="E37" s="1197"/>
      <c r="F37" s="1197"/>
      <c r="G37" s="1197"/>
      <c r="H37" s="1197"/>
      <c r="I37" s="1197"/>
      <c r="J37" s="1197"/>
      <c r="K37" s="1197"/>
      <c r="L37" s="1197"/>
      <c r="M37" s="1197"/>
      <c r="N37" s="1197"/>
      <c r="O37" s="1197"/>
      <c r="P37" s="1197"/>
      <c r="Q37" s="1393"/>
      <c r="R37" s="1197"/>
      <c r="S37" s="1197"/>
    </row>
    <row r="38" spans="2:19" ht="13.5">
      <c r="B38" s="2517" t="s">
        <v>559</v>
      </c>
      <c r="C38" s="2517"/>
      <c r="D38" s="2517"/>
      <c r="E38" s="2517"/>
      <c r="F38" s="2517"/>
      <c r="G38" s="2517"/>
      <c r="H38" s="2517"/>
      <c r="I38" s="2517"/>
      <c r="J38" s="2517"/>
      <c r="K38" s="2517"/>
      <c r="L38" s="2517"/>
      <c r="M38" s="2517"/>
      <c r="N38" s="2517"/>
      <c r="O38" s="2517"/>
      <c r="P38" s="2517"/>
      <c r="Q38" s="1393"/>
      <c r="R38" s="1197"/>
      <c r="S38" s="1197"/>
    </row>
    <row r="39" spans="2:19" ht="13.5">
      <c r="B39" s="1289"/>
      <c r="C39" s="1199"/>
      <c r="D39" s="1199"/>
      <c r="E39" s="1199"/>
      <c r="F39" s="1197"/>
      <c r="G39" s="1197"/>
      <c r="H39" s="1197"/>
      <c r="I39" s="1197"/>
      <c r="J39" s="1197"/>
      <c r="K39" s="1197"/>
      <c r="L39" s="1197"/>
      <c r="M39" s="1197"/>
      <c r="N39" s="1197"/>
      <c r="O39" s="1197"/>
      <c r="P39" s="1197"/>
      <c r="Q39" s="1393"/>
      <c r="R39" s="1197"/>
      <c r="S39" s="1197"/>
    </row>
    <row r="40" spans="2:19" ht="13.5" hidden="1">
      <c r="B40" s="1290"/>
      <c r="C40" s="1199"/>
      <c r="D40" s="1199"/>
      <c r="E40" s="1199"/>
      <c r="F40" s="1431">
        <v>2014</v>
      </c>
      <c r="G40" s="1431">
        <v>71</v>
      </c>
      <c r="H40" s="1431">
        <v>3</v>
      </c>
      <c r="I40" s="1431">
        <v>578</v>
      </c>
      <c r="J40" s="1431">
        <v>102</v>
      </c>
      <c r="K40" s="1431">
        <v>34</v>
      </c>
      <c r="L40" s="1431">
        <v>53</v>
      </c>
      <c r="M40" s="1431">
        <v>837</v>
      </c>
      <c r="N40" s="1431">
        <v>24</v>
      </c>
      <c r="O40" s="1431">
        <v>1</v>
      </c>
      <c r="P40" s="1431">
        <v>311</v>
      </c>
      <c r="Q40" s="1393"/>
      <c r="R40" s="1197"/>
      <c r="S40" s="1197"/>
    </row>
    <row r="41" spans="2:19" ht="13.5" hidden="1">
      <c r="B41" s="1199"/>
      <c r="C41" s="1199"/>
      <c r="D41" s="1199"/>
      <c r="E41" s="1199"/>
      <c r="F41" s="1199">
        <v>299</v>
      </c>
      <c r="G41" s="1199">
        <v>5</v>
      </c>
      <c r="H41" s="1199">
        <v>0</v>
      </c>
      <c r="I41" s="1199">
        <v>47</v>
      </c>
      <c r="J41" s="1199">
        <v>15</v>
      </c>
      <c r="K41" s="1199">
        <v>0</v>
      </c>
      <c r="L41" s="1199">
        <v>6</v>
      </c>
      <c r="M41" s="1199">
        <v>199</v>
      </c>
      <c r="N41" s="1199">
        <v>0</v>
      </c>
      <c r="O41" s="1199">
        <v>0</v>
      </c>
      <c r="P41" s="1199">
        <v>27</v>
      </c>
      <c r="Q41" s="1408"/>
      <c r="R41" s="1199"/>
      <c r="S41" s="1199"/>
    </row>
    <row r="42" spans="2:19" ht="13.5" hidden="1">
      <c r="B42" s="1199"/>
      <c r="C42" s="1199"/>
      <c r="D42" s="1199"/>
      <c r="E42" s="1199"/>
      <c r="F42" s="1199">
        <v>29</v>
      </c>
      <c r="G42" s="1199">
        <v>0</v>
      </c>
      <c r="H42" s="1199">
        <v>0</v>
      </c>
      <c r="I42" s="1199">
        <v>12</v>
      </c>
      <c r="J42" s="1199">
        <v>3</v>
      </c>
      <c r="K42" s="1199">
        <v>0</v>
      </c>
      <c r="L42" s="1199">
        <v>0</v>
      </c>
      <c r="M42" s="1199">
        <v>12</v>
      </c>
      <c r="N42" s="1199">
        <v>1</v>
      </c>
      <c r="O42" s="1199">
        <v>0</v>
      </c>
      <c r="P42" s="1199">
        <v>1</v>
      </c>
      <c r="Q42" s="1408"/>
      <c r="R42" s="1199"/>
      <c r="S42" s="1199"/>
    </row>
    <row r="43" spans="2:19" ht="13.5" hidden="1">
      <c r="B43" s="1199"/>
      <c r="C43" s="1199"/>
      <c r="D43" s="1199"/>
      <c r="E43" s="1199"/>
      <c r="F43" s="1199">
        <v>134</v>
      </c>
      <c r="G43" s="1199">
        <v>7</v>
      </c>
      <c r="H43" s="1199">
        <v>0</v>
      </c>
      <c r="I43" s="1199">
        <v>21</v>
      </c>
      <c r="J43" s="1199">
        <v>13</v>
      </c>
      <c r="K43" s="1199">
        <v>0</v>
      </c>
      <c r="L43" s="1199">
        <v>7</v>
      </c>
      <c r="M43" s="1199">
        <v>75</v>
      </c>
      <c r="N43" s="1199">
        <v>0</v>
      </c>
      <c r="O43" s="1199">
        <v>0</v>
      </c>
      <c r="P43" s="1199">
        <v>11</v>
      </c>
      <c r="Q43" s="1408"/>
      <c r="R43" s="1199"/>
      <c r="S43" s="1199"/>
    </row>
    <row r="44" spans="2:19" ht="13.5" hidden="1">
      <c r="B44" s="1199"/>
      <c r="C44" s="1199"/>
      <c r="D44" s="1199"/>
      <c r="E44" s="1199"/>
      <c r="F44" s="1199">
        <v>30</v>
      </c>
      <c r="G44" s="1199">
        <v>0</v>
      </c>
      <c r="H44" s="1199">
        <v>0</v>
      </c>
      <c r="I44" s="1199">
        <v>19</v>
      </c>
      <c r="J44" s="1199">
        <v>5</v>
      </c>
      <c r="K44" s="1199">
        <v>0</v>
      </c>
      <c r="L44" s="1199">
        <v>0</v>
      </c>
      <c r="M44" s="1199">
        <v>4</v>
      </c>
      <c r="N44" s="1199">
        <v>0</v>
      </c>
      <c r="O44" s="1199">
        <v>0</v>
      </c>
      <c r="P44" s="1199">
        <v>2</v>
      </c>
      <c r="Q44" s="1408"/>
      <c r="R44" s="1199"/>
      <c r="S44" s="1199"/>
    </row>
    <row r="45" spans="2:19" ht="13.5" hidden="1">
      <c r="B45" s="1199"/>
      <c r="C45" s="1199"/>
      <c r="D45" s="1199"/>
      <c r="E45" s="1199"/>
      <c r="F45" s="1199">
        <v>25</v>
      </c>
      <c r="G45" s="1199">
        <v>0</v>
      </c>
      <c r="H45" s="1199">
        <v>0</v>
      </c>
      <c r="I45" s="1199">
        <v>13</v>
      </c>
      <c r="J45" s="1199">
        <v>2</v>
      </c>
      <c r="K45" s="1199">
        <v>0</v>
      </c>
      <c r="L45" s="1199">
        <v>4</v>
      </c>
      <c r="M45" s="1199">
        <v>0</v>
      </c>
      <c r="N45" s="1199">
        <v>0</v>
      </c>
      <c r="O45" s="1199">
        <v>0</v>
      </c>
      <c r="P45" s="1199">
        <v>6</v>
      </c>
      <c r="Q45" s="1408"/>
      <c r="R45" s="1199"/>
      <c r="S45" s="1199"/>
    </row>
    <row r="46" spans="2:19" ht="13.5" hidden="1">
      <c r="B46" s="1199"/>
      <c r="C46" s="1199"/>
      <c r="D46" s="1199"/>
      <c r="E46" s="1199"/>
      <c r="F46" s="1199">
        <v>18</v>
      </c>
      <c r="G46" s="1199">
        <v>0</v>
      </c>
      <c r="H46" s="1199">
        <v>0</v>
      </c>
      <c r="I46" s="1199">
        <v>17</v>
      </c>
      <c r="J46" s="1199">
        <v>1</v>
      </c>
      <c r="K46" s="1199">
        <v>0</v>
      </c>
      <c r="L46" s="1199">
        <v>0</v>
      </c>
      <c r="M46" s="1199">
        <v>0</v>
      </c>
      <c r="N46" s="1199">
        <v>0</v>
      </c>
      <c r="O46" s="1199">
        <v>0</v>
      </c>
      <c r="P46" s="1199">
        <v>0</v>
      </c>
      <c r="Q46" s="1408"/>
      <c r="R46" s="1199"/>
      <c r="S46" s="1199"/>
    </row>
    <row r="47" spans="2:19" ht="13.5" hidden="1">
      <c r="B47" s="1199"/>
      <c r="C47" s="1199"/>
      <c r="D47" s="1199"/>
      <c r="E47" s="1199"/>
      <c r="F47" s="1199">
        <v>69</v>
      </c>
      <c r="G47" s="1199">
        <v>1</v>
      </c>
      <c r="H47" s="1199">
        <v>0</v>
      </c>
      <c r="I47" s="1199">
        <v>34</v>
      </c>
      <c r="J47" s="1199">
        <v>6</v>
      </c>
      <c r="K47" s="1199">
        <v>0</v>
      </c>
      <c r="L47" s="1199">
        <v>2</v>
      </c>
      <c r="M47" s="1199">
        <v>16</v>
      </c>
      <c r="N47" s="1199">
        <v>1</v>
      </c>
      <c r="O47" s="1199">
        <v>0</v>
      </c>
      <c r="P47" s="1199">
        <v>9</v>
      </c>
      <c r="Q47" s="1408"/>
      <c r="R47" s="1199"/>
      <c r="S47" s="1199"/>
    </row>
    <row r="48" spans="2:19" ht="13.5" hidden="1">
      <c r="B48" s="1199"/>
      <c r="C48" s="1199"/>
      <c r="D48" s="1199"/>
      <c r="E48" s="1199"/>
      <c r="F48" s="1199">
        <v>91</v>
      </c>
      <c r="G48" s="1199">
        <v>6</v>
      </c>
      <c r="H48" s="1199">
        <v>0</v>
      </c>
      <c r="I48" s="1199">
        <v>17</v>
      </c>
      <c r="J48" s="1199">
        <v>3</v>
      </c>
      <c r="K48" s="1199">
        <v>0</v>
      </c>
      <c r="L48" s="1199">
        <v>1</v>
      </c>
      <c r="M48" s="1199">
        <v>58</v>
      </c>
      <c r="N48" s="1199">
        <v>3</v>
      </c>
      <c r="O48" s="1199">
        <v>0</v>
      </c>
      <c r="P48" s="1199">
        <v>3</v>
      </c>
      <c r="Q48" s="1408"/>
      <c r="R48" s="1199"/>
      <c r="S48" s="1199"/>
    </row>
    <row r="49" spans="6:16" ht="13.5" hidden="1">
      <c r="F49" s="1199">
        <v>29</v>
      </c>
      <c r="G49" s="1199">
        <v>5</v>
      </c>
      <c r="H49" s="1199">
        <v>0</v>
      </c>
      <c r="I49" s="1199">
        <v>9</v>
      </c>
      <c r="J49" s="1199">
        <v>0</v>
      </c>
      <c r="K49" s="1199">
        <v>0</v>
      </c>
      <c r="L49" s="1199">
        <v>7</v>
      </c>
      <c r="M49" s="1199">
        <v>5</v>
      </c>
      <c r="N49" s="1199">
        <v>0</v>
      </c>
      <c r="O49" s="1199">
        <v>0</v>
      </c>
      <c r="P49" s="1199">
        <v>3</v>
      </c>
    </row>
    <row r="50" spans="6:16" ht="13.5" hidden="1">
      <c r="F50" s="1199">
        <v>25</v>
      </c>
      <c r="G50" s="1199">
        <v>1</v>
      </c>
      <c r="H50" s="1199">
        <v>0</v>
      </c>
      <c r="I50" s="1199">
        <v>7</v>
      </c>
      <c r="J50" s="1199">
        <v>0</v>
      </c>
      <c r="K50" s="1199">
        <v>0</v>
      </c>
      <c r="L50" s="1199">
        <v>0</v>
      </c>
      <c r="M50" s="1199">
        <v>16</v>
      </c>
      <c r="N50" s="1199">
        <v>0</v>
      </c>
      <c r="O50" s="1199">
        <v>0</v>
      </c>
      <c r="P50" s="1199">
        <v>1</v>
      </c>
    </row>
    <row r="51" spans="6:16" ht="13.5" hidden="1">
      <c r="F51" s="1199">
        <v>50</v>
      </c>
      <c r="G51" s="1199">
        <v>4</v>
      </c>
      <c r="H51" s="1199">
        <v>0</v>
      </c>
      <c r="I51" s="1199">
        <v>4</v>
      </c>
      <c r="J51" s="1199">
        <v>3</v>
      </c>
      <c r="K51" s="1199">
        <v>0</v>
      </c>
      <c r="L51" s="1199">
        <v>0</v>
      </c>
      <c r="M51" s="1199">
        <v>24</v>
      </c>
      <c r="N51" s="1199">
        <v>0</v>
      </c>
      <c r="O51" s="1199">
        <v>0</v>
      </c>
      <c r="P51" s="1199">
        <v>15</v>
      </c>
    </row>
    <row r="52" spans="6:16" ht="13.5" hidden="1">
      <c r="F52" s="1199">
        <v>30</v>
      </c>
      <c r="G52" s="1199">
        <v>1</v>
      </c>
      <c r="H52" s="1199">
        <v>0</v>
      </c>
      <c r="I52" s="1199">
        <v>17</v>
      </c>
      <c r="J52" s="1199">
        <v>3</v>
      </c>
      <c r="K52" s="1199">
        <v>0</v>
      </c>
      <c r="L52" s="1199">
        <v>0</v>
      </c>
      <c r="M52" s="1199">
        <v>2</v>
      </c>
      <c r="N52" s="1199">
        <v>0</v>
      </c>
      <c r="O52" s="1199">
        <v>0</v>
      </c>
      <c r="P52" s="1199">
        <v>7</v>
      </c>
    </row>
    <row r="53" spans="6:16" ht="13.5" hidden="1">
      <c r="F53" s="1199">
        <v>22</v>
      </c>
      <c r="G53" s="1199">
        <v>0</v>
      </c>
      <c r="H53" s="1199">
        <v>0</v>
      </c>
      <c r="I53" s="1199">
        <v>12</v>
      </c>
      <c r="J53" s="1199">
        <v>3</v>
      </c>
      <c r="K53" s="1199">
        <v>0</v>
      </c>
      <c r="L53" s="1199">
        <v>0</v>
      </c>
      <c r="M53" s="1199">
        <v>6</v>
      </c>
      <c r="N53" s="1199">
        <v>0</v>
      </c>
      <c r="O53" s="1199">
        <v>0</v>
      </c>
      <c r="P53" s="1199">
        <v>1</v>
      </c>
    </row>
    <row r="54" spans="6:16" ht="13.5" hidden="1">
      <c r="F54" s="1199">
        <v>29</v>
      </c>
      <c r="G54" s="1199">
        <v>3</v>
      </c>
      <c r="H54" s="1199">
        <v>0</v>
      </c>
      <c r="I54" s="1199">
        <v>17</v>
      </c>
      <c r="J54" s="1199">
        <v>0</v>
      </c>
      <c r="K54" s="1199">
        <v>0</v>
      </c>
      <c r="L54" s="1199">
        <v>2</v>
      </c>
      <c r="M54" s="1199">
        <v>5</v>
      </c>
      <c r="N54" s="1199">
        <v>0</v>
      </c>
      <c r="O54" s="1199">
        <v>0</v>
      </c>
      <c r="P54" s="1199">
        <v>2</v>
      </c>
    </row>
    <row r="55" spans="6:16" ht="13.5" hidden="1">
      <c r="F55" s="1199">
        <v>136</v>
      </c>
      <c r="G55" s="1199">
        <v>8</v>
      </c>
      <c r="H55" s="1199">
        <v>0</v>
      </c>
      <c r="I55" s="1199">
        <v>18</v>
      </c>
      <c r="J55" s="1199">
        <v>1</v>
      </c>
      <c r="K55" s="1199">
        <v>3</v>
      </c>
      <c r="L55" s="1199">
        <v>4</v>
      </c>
      <c r="M55" s="1199">
        <v>76</v>
      </c>
      <c r="N55" s="1199">
        <v>2</v>
      </c>
      <c r="O55" s="1199">
        <v>0</v>
      </c>
      <c r="P55" s="1199">
        <v>24</v>
      </c>
    </row>
    <row r="56" spans="6:16" ht="13.5" hidden="1">
      <c r="F56" s="1199">
        <v>71</v>
      </c>
      <c r="G56" s="1199">
        <v>2</v>
      </c>
      <c r="H56" s="1199">
        <v>0</v>
      </c>
      <c r="I56" s="1199">
        <v>16</v>
      </c>
      <c r="J56" s="1199">
        <v>1</v>
      </c>
      <c r="K56" s="1199">
        <v>0</v>
      </c>
      <c r="L56" s="1199">
        <v>5</v>
      </c>
      <c r="M56" s="1199">
        <v>6</v>
      </c>
      <c r="N56" s="1199">
        <v>6</v>
      </c>
      <c r="O56" s="1199">
        <v>0</v>
      </c>
      <c r="P56" s="1199">
        <v>35</v>
      </c>
    </row>
    <row r="57" spans="6:16" ht="13.5" hidden="1">
      <c r="F57" s="1199">
        <v>67</v>
      </c>
      <c r="G57" s="1199">
        <v>3</v>
      </c>
      <c r="H57" s="1199">
        <v>0</v>
      </c>
      <c r="I57" s="1199">
        <v>15</v>
      </c>
      <c r="J57" s="1199">
        <v>0</v>
      </c>
      <c r="K57" s="1199">
        <v>4</v>
      </c>
      <c r="L57" s="1199">
        <v>1</v>
      </c>
      <c r="M57" s="1199">
        <v>36</v>
      </c>
      <c r="N57" s="1199">
        <v>1</v>
      </c>
      <c r="O57" s="1199">
        <v>0</v>
      </c>
      <c r="P57" s="1199">
        <v>7</v>
      </c>
    </row>
    <row r="58" spans="6:16" ht="13.5" hidden="1">
      <c r="F58" s="1199">
        <v>23</v>
      </c>
      <c r="G58" s="1199">
        <v>0</v>
      </c>
      <c r="H58" s="1199">
        <v>0</v>
      </c>
      <c r="I58" s="1199">
        <v>5</v>
      </c>
      <c r="J58" s="1199">
        <v>4</v>
      </c>
      <c r="K58" s="1199">
        <v>0</v>
      </c>
      <c r="L58" s="1199">
        <v>0</v>
      </c>
      <c r="M58" s="1199">
        <v>13</v>
      </c>
      <c r="N58" s="1199">
        <v>0</v>
      </c>
      <c r="O58" s="1199">
        <v>0</v>
      </c>
      <c r="P58" s="1199">
        <v>1</v>
      </c>
    </row>
    <row r="59" spans="6:16" ht="13.5" hidden="1">
      <c r="F59" s="1199">
        <v>51</v>
      </c>
      <c r="G59" s="1199">
        <v>1</v>
      </c>
      <c r="H59" s="1199">
        <v>0</v>
      </c>
      <c r="I59" s="1199">
        <v>24</v>
      </c>
      <c r="J59" s="1199">
        <v>4</v>
      </c>
      <c r="K59" s="1199">
        <v>0</v>
      </c>
      <c r="L59" s="1199">
        <v>1</v>
      </c>
      <c r="M59" s="1199">
        <v>15</v>
      </c>
      <c r="N59" s="1199">
        <v>1</v>
      </c>
      <c r="O59" s="1199">
        <v>1</v>
      </c>
      <c r="P59" s="1199">
        <v>4</v>
      </c>
    </row>
    <row r="60" spans="6:16" ht="13.5" hidden="1">
      <c r="F60" s="1199">
        <v>44</v>
      </c>
      <c r="G60" s="1199">
        <v>1</v>
      </c>
      <c r="H60" s="1199">
        <v>0</v>
      </c>
      <c r="I60" s="1199">
        <v>14</v>
      </c>
      <c r="J60" s="1199">
        <v>2</v>
      </c>
      <c r="K60" s="1199">
        <v>0</v>
      </c>
      <c r="L60" s="1199">
        <v>0</v>
      </c>
      <c r="M60" s="1199">
        <v>23</v>
      </c>
      <c r="N60" s="1199">
        <v>0</v>
      </c>
      <c r="O60" s="1199">
        <v>0</v>
      </c>
      <c r="P60" s="1199">
        <v>4</v>
      </c>
    </row>
    <row r="61" spans="6:16" ht="13.5" hidden="1">
      <c r="F61" s="1199">
        <v>40</v>
      </c>
      <c r="G61" s="1199">
        <v>0</v>
      </c>
      <c r="H61" s="1199">
        <v>0</v>
      </c>
      <c r="I61" s="1199">
        <v>19</v>
      </c>
      <c r="J61" s="1199">
        <v>1</v>
      </c>
      <c r="K61" s="1199">
        <v>6</v>
      </c>
      <c r="L61" s="1199">
        <v>2</v>
      </c>
      <c r="M61" s="1199">
        <v>9</v>
      </c>
      <c r="N61" s="1199">
        <v>0</v>
      </c>
      <c r="O61" s="1199">
        <v>0</v>
      </c>
      <c r="P61" s="1199">
        <v>3</v>
      </c>
    </row>
    <row r="62" spans="6:16" ht="13.5" hidden="1">
      <c r="F62" s="1199">
        <v>108</v>
      </c>
      <c r="G62" s="1199">
        <v>7</v>
      </c>
      <c r="H62" s="1199">
        <v>1</v>
      </c>
      <c r="I62" s="1199">
        <v>44</v>
      </c>
      <c r="J62" s="1199">
        <v>7</v>
      </c>
      <c r="K62" s="1199">
        <v>0</v>
      </c>
      <c r="L62" s="1199">
        <v>1</v>
      </c>
      <c r="M62" s="1199">
        <v>24</v>
      </c>
      <c r="N62" s="1199">
        <v>0</v>
      </c>
      <c r="O62" s="1199">
        <v>0</v>
      </c>
      <c r="P62" s="1199">
        <v>24</v>
      </c>
    </row>
    <row r="63" spans="6:16" ht="13.5" hidden="1">
      <c r="F63" s="1199">
        <v>78</v>
      </c>
      <c r="G63" s="1199">
        <v>3</v>
      </c>
      <c r="H63" s="1199">
        <v>1</v>
      </c>
      <c r="I63" s="1199">
        <v>22</v>
      </c>
      <c r="J63" s="1199">
        <v>4</v>
      </c>
      <c r="K63" s="1199">
        <v>0</v>
      </c>
      <c r="L63" s="1199">
        <v>0</v>
      </c>
      <c r="M63" s="1199">
        <v>33</v>
      </c>
      <c r="N63" s="1199">
        <v>2</v>
      </c>
      <c r="O63" s="1199">
        <v>0</v>
      </c>
      <c r="P63" s="1199">
        <v>13</v>
      </c>
    </row>
    <row r="64" spans="6:16" ht="13.5" hidden="1">
      <c r="F64" s="1199">
        <v>26</v>
      </c>
      <c r="G64" s="1199">
        <v>1</v>
      </c>
      <c r="H64" s="1199">
        <v>0</v>
      </c>
      <c r="I64" s="1199">
        <v>10</v>
      </c>
      <c r="J64" s="1199">
        <v>3</v>
      </c>
      <c r="K64" s="1199">
        <v>0</v>
      </c>
      <c r="L64" s="1199">
        <v>1</v>
      </c>
      <c r="M64" s="1199">
        <v>8</v>
      </c>
      <c r="N64" s="1199">
        <v>0</v>
      </c>
      <c r="O64" s="1199">
        <v>0</v>
      </c>
      <c r="P64" s="1199">
        <v>3</v>
      </c>
    </row>
    <row r="65" spans="6:16" ht="13.5" hidden="1">
      <c r="F65" s="1199">
        <v>230</v>
      </c>
      <c r="G65" s="1199">
        <v>5</v>
      </c>
      <c r="H65" s="1199">
        <v>0</v>
      </c>
      <c r="I65" s="1199">
        <v>44</v>
      </c>
      <c r="J65" s="1199">
        <v>2</v>
      </c>
      <c r="K65" s="1199">
        <v>21</v>
      </c>
      <c r="L65" s="1199">
        <v>5</v>
      </c>
      <c r="M65" s="1199">
        <v>104</v>
      </c>
      <c r="N65" s="1199">
        <v>2</v>
      </c>
      <c r="O65" s="1199">
        <v>0</v>
      </c>
      <c r="P65" s="1199">
        <v>47</v>
      </c>
    </row>
    <row r="66" spans="6:16" ht="13.5" hidden="1">
      <c r="F66" s="1199">
        <v>163</v>
      </c>
      <c r="G66" s="1199">
        <v>4</v>
      </c>
      <c r="H66" s="1199">
        <v>1</v>
      </c>
      <c r="I66" s="1199">
        <v>80</v>
      </c>
      <c r="J66" s="1199">
        <v>6</v>
      </c>
      <c r="K66" s="1199">
        <v>0</v>
      </c>
      <c r="L66" s="1199">
        <v>3</v>
      </c>
      <c r="M66" s="1199">
        <v>17</v>
      </c>
      <c r="N66" s="1199">
        <v>3</v>
      </c>
      <c r="O66" s="1199">
        <v>0</v>
      </c>
      <c r="P66" s="1199">
        <v>49</v>
      </c>
    </row>
    <row r="67" spans="6:16" ht="13.5" hidden="1">
      <c r="F67" s="1199">
        <v>97</v>
      </c>
      <c r="G67" s="1199">
        <v>3</v>
      </c>
      <c r="H67" s="1199">
        <v>0</v>
      </c>
      <c r="I67" s="1199">
        <v>21</v>
      </c>
      <c r="J67" s="1199">
        <v>10</v>
      </c>
      <c r="K67" s="1199">
        <v>0</v>
      </c>
      <c r="L67" s="1199">
        <v>1</v>
      </c>
      <c r="M67" s="1199">
        <v>51</v>
      </c>
      <c r="N67" s="1199">
        <v>2</v>
      </c>
      <c r="O67" s="1199">
        <v>0</v>
      </c>
      <c r="P67" s="1199">
        <v>9</v>
      </c>
    </row>
    <row r="68" spans="6:16" ht="13.5">
      <c r="F68" s="1199"/>
      <c r="G68" s="1199"/>
      <c r="H68" s="1199"/>
      <c r="I68" s="1199"/>
      <c r="J68" s="1199"/>
      <c r="K68" s="1199"/>
      <c r="L68" s="1199"/>
      <c r="M68" s="1199"/>
      <c r="N68" s="1199"/>
      <c r="O68" s="1199"/>
      <c r="P68" s="1199"/>
    </row>
  </sheetData>
  <sheetProtection/>
  <mergeCells count="19">
    <mergeCell ref="B8:E8"/>
    <mergeCell ref="B9:E9"/>
    <mergeCell ref="B38:P38"/>
    <mergeCell ref="O3:O4"/>
    <mergeCell ref="P3:P4"/>
    <mergeCell ref="B4:D4"/>
    <mergeCell ref="B5:E5"/>
    <mergeCell ref="B6:E6"/>
    <mergeCell ref="B7:E7"/>
    <mergeCell ref="B1:P1"/>
    <mergeCell ref="J2:P2"/>
    <mergeCell ref="F3:F4"/>
    <mergeCell ref="G3:H3"/>
    <mergeCell ref="I3:I4"/>
    <mergeCell ref="J3:J4"/>
    <mergeCell ref="K3:K4"/>
    <mergeCell ref="L3:L4"/>
    <mergeCell ref="M3:M4"/>
    <mergeCell ref="N3:N4"/>
  </mergeCells>
  <printOptions horizontalCentered="1"/>
  <pageMargins left="0.984251968503937" right="0.7874015748031497" top="0.8267716535433072" bottom="0.5905511811023623" header="0.3937007874015748" footer="0.3937007874015748"/>
  <pageSetup horizontalDpi="600" verticalDpi="600" orientation="portrait" paperSize="9" scale="99" r:id="rId1"/>
  <headerFooter alignWithMargins="0">
    <oddFooter>&amp;C&amp;"ＭＳ ゴシック,標準"&amp;13 94</oddFooter>
  </headerFooter>
</worksheet>
</file>

<file path=xl/worksheets/sheet19.xml><?xml version="1.0" encoding="utf-8"?>
<worksheet xmlns="http://schemas.openxmlformats.org/spreadsheetml/2006/main" xmlns:r="http://schemas.openxmlformats.org/officeDocument/2006/relationships">
  <sheetPr>
    <tabColor rgb="FF00B0F0"/>
  </sheetPr>
  <dimension ref="A1:AT191"/>
  <sheetViews>
    <sheetView view="pageBreakPreview" zoomScale="110" zoomScaleSheetLayoutView="110" zoomScalePageLayoutView="115" workbookViewId="0" topLeftCell="C1">
      <pane ySplit="8" topLeftCell="A15" activePane="bottomLeft" state="frozen"/>
      <selection pane="topLeft" activeCell="A1" sqref="A1"/>
      <selection pane="bottomLeft" activeCell="AM10" sqref="AM10"/>
    </sheetView>
  </sheetViews>
  <sheetFormatPr defaultColWidth="8.296875" defaultRowHeight="15"/>
  <cols>
    <col min="1" max="1" width="2.3984375" style="1579" customWidth="1"/>
    <col min="2" max="2" width="0.796875" style="1579" customWidth="1"/>
    <col min="3" max="3" width="12.59765625" style="1579" customWidth="1"/>
    <col min="4" max="4" width="0.8984375" style="1579" customWidth="1"/>
    <col min="5" max="5" width="3.8984375" style="1579" customWidth="1"/>
    <col min="6" max="6" width="4.69921875" style="1579" customWidth="1"/>
    <col min="7" max="7" width="3.8984375" style="1579" customWidth="1"/>
    <col min="8" max="8" width="4.19921875" style="1579" customWidth="1"/>
    <col min="9" max="15" width="3.296875" style="1579" customWidth="1"/>
    <col min="16" max="17" width="3.8984375" style="1579" customWidth="1"/>
    <col min="18" max="18" width="4" style="1579" customWidth="1"/>
    <col min="19" max="20" width="3.69921875" style="1579" customWidth="1"/>
    <col min="21" max="21" width="4.19921875" style="1579" customWidth="1"/>
    <col min="22" max="42" width="2.796875" style="1579" customWidth="1"/>
    <col min="43" max="43" width="2.19921875" style="1579" customWidth="1"/>
    <col min="44" max="44" width="0.8984375" style="1579" customWidth="1"/>
    <col min="45" max="45" width="12.19921875" style="1579" customWidth="1"/>
    <col min="46" max="46" width="0.8984375" style="1579" customWidth="1"/>
    <col min="47" max="16384" width="8.19921875" style="1579" customWidth="1"/>
  </cols>
  <sheetData>
    <row r="1" spans="1:46" s="1434" customFormat="1" ht="18.75" customHeight="1">
      <c r="A1" s="2528" t="s">
        <v>560</v>
      </c>
      <c r="B1" s="2529"/>
      <c r="C1" s="2529"/>
      <c r="D1" s="2529"/>
      <c r="E1" s="2529"/>
      <c r="F1" s="2529"/>
      <c r="G1" s="2529"/>
      <c r="H1" s="2529"/>
      <c r="I1" s="2529"/>
      <c r="J1" s="2529"/>
      <c r="K1" s="2529"/>
      <c r="L1" s="2529"/>
      <c r="M1" s="2529"/>
      <c r="N1" s="2529"/>
      <c r="O1" s="2529"/>
      <c r="P1" s="2529"/>
      <c r="Q1" s="2529"/>
      <c r="R1" s="2529"/>
      <c r="S1" s="2529"/>
      <c r="T1" s="2529"/>
      <c r="U1" s="1432"/>
      <c r="V1" s="2530" t="s">
        <v>561</v>
      </c>
      <c r="W1" s="2531"/>
      <c r="X1" s="2531"/>
      <c r="Y1" s="2531"/>
      <c r="Z1" s="2531"/>
      <c r="AA1" s="2531"/>
      <c r="AB1" s="2531"/>
      <c r="AC1" s="2531"/>
      <c r="AD1" s="2531"/>
      <c r="AE1" s="2531"/>
      <c r="AF1" s="2531"/>
      <c r="AG1" s="2531"/>
      <c r="AH1" s="2531"/>
      <c r="AI1" s="2531"/>
      <c r="AJ1" s="2531"/>
      <c r="AK1" s="2531"/>
      <c r="AL1" s="2531"/>
      <c r="AM1" s="2531"/>
      <c r="AN1" s="2531"/>
      <c r="AO1" s="2531"/>
      <c r="AP1" s="2531"/>
      <c r="AQ1" s="2531"/>
      <c r="AR1" s="2531"/>
      <c r="AS1" s="2531"/>
      <c r="AT1" s="1433"/>
    </row>
    <row r="2" spans="1:46" s="1434" customFormat="1" ht="15" customHeight="1" thickBot="1">
      <c r="A2" s="1435"/>
      <c r="B2" s="1435"/>
      <c r="C2" s="1436"/>
      <c r="D2" s="1436"/>
      <c r="E2" s="1437"/>
      <c r="F2" s="1436"/>
      <c r="G2" s="1436"/>
      <c r="H2" s="1436"/>
      <c r="I2" s="1436"/>
      <c r="J2" s="1436"/>
      <c r="K2" s="1436"/>
      <c r="L2" s="1436"/>
      <c r="M2" s="1436"/>
      <c r="N2" s="1436"/>
      <c r="O2" s="1436"/>
      <c r="P2" s="1436"/>
      <c r="Q2" s="1436"/>
      <c r="R2" s="1436"/>
      <c r="S2" s="1436"/>
      <c r="T2" s="1436"/>
      <c r="U2" s="1436"/>
      <c r="V2" s="1438"/>
      <c r="W2" s="1438"/>
      <c r="X2" s="1438"/>
      <c r="Y2" s="1438"/>
      <c r="Z2" s="1438"/>
      <c r="AA2" s="1438"/>
      <c r="AB2" s="1438"/>
      <c r="AC2" s="1438"/>
      <c r="AD2" s="1438"/>
      <c r="AE2" s="1438"/>
      <c r="AF2" s="1438"/>
      <c r="AG2" s="1438"/>
      <c r="AH2" s="1438"/>
      <c r="AI2" s="1438"/>
      <c r="AJ2" s="1438"/>
      <c r="AK2" s="1438"/>
      <c r="AL2" s="1438"/>
      <c r="AM2" s="1438"/>
      <c r="AN2" s="1438"/>
      <c r="AO2" s="2532" t="s">
        <v>562</v>
      </c>
      <c r="AP2" s="2532"/>
      <c r="AQ2" s="2532"/>
      <c r="AR2" s="2532"/>
      <c r="AS2" s="2532"/>
      <c r="AT2" s="1439"/>
    </row>
    <row r="3" spans="1:46" s="1434" customFormat="1" ht="15" customHeight="1">
      <c r="A3" s="1440"/>
      <c r="B3" s="1441"/>
      <c r="C3" s="1442" t="s">
        <v>563</v>
      </c>
      <c r="D3" s="1443"/>
      <c r="E3" s="2533" t="s">
        <v>564</v>
      </c>
      <c r="F3" s="2534"/>
      <c r="G3" s="2534"/>
      <c r="H3" s="2535"/>
      <c r="I3" s="2533" t="s">
        <v>565</v>
      </c>
      <c r="J3" s="2534"/>
      <c r="K3" s="2534"/>
      <c r="L3" s="2534"/>
      <c r="M3" s="2534"/>
      <c r="N3" s="2534"/>
      <c r="O3" s="2535"/>
      <c r="P3" s="2542" t="s">
        <v>566</v>
      </c>
      <c r="Q3" s="2543"/>
      <c r="R3" s="2543"/>
      <c r="S3" s="2543"/>
      <c r="T3" s="2544"/>
      <c r="U3" s="1059"/>
      <c r="V3" s="2545" t="s">
        <v>567</v>
      </c>
      <c r="W3" s="2543"/>
      <c r="X3" s="2543"/>
      <c r="Y3" s="2543"/>
      <c r="Z3" s="2543"/>
      <c r="AA3" s="2543"/>
      <c r="AB3" s="2543"/>
      <c r="AC3" s="2544"/>
      <c r="AD3" s="2518" t="s">
        <v>568</v>
      </c>
      <c r="AE3" s="2521" t="s">
        <v>569</v>
      </c>
      <c r="AF3" s="2521" t="s">
        <v>570</v>
      </c>
      <c r="AG3" s="2521" t="s">
        <v>571</v>
      </c>
      <c r="AH3" s="2521" t="s">
        <v>572</v>
      </c>
      <c r="AI3" s="2521" t="s">
        <v>573</v>
      </c>
      <c r="AJ3" s="2521" t="s">
        <v>574</v>
      </c>
      <c r="AK3" s="2521" t="s">
        <v>575</v>
      </c>
      <c r="AL3" s="2521" t="s">
        <v>576</v>
      </c>
      <c r="AM3" s="2521" t="s">
        <v>577</v>
      </c>
      <c r="AN3" s="2521" t="s">
        <v>578</v>
      </c>
      <c r="AO3" s="2546" t="s">
        <v>579</v>
      </c>
      <c r="AP3" s="2521" t="s">
        <v>580</v>
      </c>
      <c r="AQ3" s="2549" t="s">
        <v>581</v>
      </c>
      <c r="AR3" s="2550"/>
      <c r="AS3" s="2550"/>
      <c r="AT3" s="1444"/>
    </row>
    <row r="4" spans="1:46" s="1434" customFormat="1" ht="12.75" customHeight="1">
      <c r="A4" s="1445"/>
      <c r="B4" s="1446"/>
      <c r="C4" s="1446"/>
      <c r="D4" s="1447"/>
      <c r="E4" s="2536"/>
      <c r="F4" s="2537"/>
      <c r="G4" s="2537"/>
      <c r="H4" s="2538"/>
      <c r="I4" s="1449"/>
      <c r="J4" s="1450"/>
      <c r="K4" s="1450"/>
      <c r="L4" s="1450"/>
      <c r="M4" s="2551" t="s">
        <v>582</v>
      </c>
      <c r="N4" s="2552"/>
      <c r="O4" s="2553"/>
      <c r="P4" s="2555" t="s">
        <v>583</v>
      </c>
      <c r="Q4" s="2556"/>
      <c r="R4" s="2556"/>
      <c r="S4" s="2556"/>
      <c r="T4" s="2557"/>
      <c r="U4" s="1448"/>
      <c r="V4" s="2561" t="s">
        <v>584</v>
      </c>
      <c r="W4" s="2552"/>
      <c r="X4" s="2552"/>
      <c r="Y4" s="2552"/>
      <c r="Z4" s="2552"/>
      <c r="AA4" s="2552"/>
      <c r="AB4" s="2552"/>
      <c r="AC4" s="2553"/>
      <c r="AD4" s="2519"/>
      <c r="AE4" s="2522"/>
      <c r="AF4" s="2522"/>
      <c r="AG4" s="2522"/>
      <c r="AH4" s="2522"/>
      <c r="AI4" s="2522"/>
      <c r="AJ4" s="2522"/>
      <c r="AK4" s="2522"/>
      <c r="AL4" s="2522"/>
      <c r="AM4" s="2522"/>
      <c r="AN4" s="2522"/>
      <c r="AO4" s="2547"/>
      <c r="AP4" s="2522"/>
      <c r="AQ4" s="1451"/>
      <c r="AR4" s="1452"/>
      <c r="AS4" s="1452"/>
      <c r="AT4" s="1453"/>
    </row>
    <row r="5" spans="1:46" s="1434" customFormat="1" ht="13.5" customHeight="1">
      <c r="A5" s="1445"/>
      <c r="B5" s="1446"/>
      <c r="C5" s="1446"/>
      <c r="D5" s="1447"/>
      <c r="E5" s="2539"/>
      <c r="F5" s="2540"/>
      <c r="G5" s="2540"/>
      <c r="H5" s="2541"/>
      <c r="I5" s="1454"/>
      <c r="J5" s="1455"/>
      <c r="K5" s="1455"/>
      <c r="L5" s="1455"/>
      <c r="M5" s="2554"/>
      <c r="N5" s="2540"/>
      <c r="O5" s="2541"/>
      <c r="P5" s="2558"/>
      <c r="Q5" s="2559"/>
      <c r="R5" s="2559"/>
      <c r="S5" s="2559"/>
      <c r="T5" s="2560"/>
      <c r="U5" s="1448"/>
      <c r="V5" s="2562" t="s">
        <v>585</v>
      </c>
      <c r="W5" s="2563"/>
      <c r="X5" s="2563"/>
      <c r="Y5" s="2563"/>
      <c r="Z5" s="2558"/>
      <c r="AA5" s="2564" t="s">
        <v>586</v>
      </c>
      <c r="AB5" s="2563"/>
      <c r="AC5" s="2565"/>
      <c r="AD5" s="2519"/>
      <c r="AE5" s="2522"/>
      <c r="AF5" s="2522"/>
      <c r="AG5" s="2522"/>
      <c r="AH5" s="2522"/>
      <c r="AI5" s="2522"/>
      <c r="AJ5" s="2522"/>
      <c r="AK5" s="2522"/>
      <c r="AL5" s="2522"/>
      <c r="AM5" s="2522"/>
      <c r="AN5" s="2522"/>
      <c r="AO5" s="2547"/>
      <c r="AP5" s="2522"/>
      <c r="AQ5" s="1451"/>
      <c r="AR5" s="1452"/>
      <c r="AS5" s="1452"/>
      <c r="AT5" s="1453"/>
    </row>
    <row r="6" spans="1:46" s="1434" customFormat="1" ht="9.75" customHeight="1">
      <c r="A6" s="1445"/>
      <c r="B6" s="1446"/>
      <c r="C6" s="1446"/>
      <c r="D6" s="1447"/>
      <c r="E6" s="2575" t="s">
        <v>587</v>
      </c>
      <c r="F6" s="2578" t="s">
        <v>588</v>
      </c>
      <c r="G6" s="2579" t="s">
        <v>589</v>
      </c>
      <c r="H6" s="2582" t="s">
        <v>590</v>
      </c>
      <c r="I6" s="2585" t="s">
        <v>591</v>
      </c>
      <c r="J6" s="2587" t="s">
        <v>592</v>
      </c>
      <c r="K6" s="2566" t="s">
        <v>593</v>
      </c>
      <c r="L6" s="2566" t="s">
        <v>594</v>
      </c>
      <c r="M6" s="2566" t="s">
        <v>595</v>
      </c>
      <c r="N6" s="2566" t="s">
        <v>596</v>
      </c>
      <c r="O6" s="2569" t="s">
        <v>597</v>
      </c>
      <c r="P6" s="2572" t="s">
        <v>598</v>
      </c>
      <c r="Q6" s="2592" t="s">
        <v>599</v>
      </c>
      <c r="R6" s="2595" t="s">
        <v>600</v>
      </c>
      <c r="S6" s="1456"/>
      <c r="T6" s="2597" t="s">
        <v>601</v>
      </c>
      <c r="U6" s="1457"/>
      <c r="V6" s="2585" t="s">
        <v>602</v>
      </c>
      <c r="W6" s="2524" t="s">
        <v>603</v>
      </c>
      <c r="X6" s="2524" t="s">
        <v>604</v>
      </c>
      <c r="Y6" s="2524" t="s">
        <v>605</v>
      </c>
      <c r="Z6" s="2524" t="s">
        <v>606</v>
      </c>
      <c r="AA6" s="2524" t="s">
        <v>603</v>
      </c>
      <c r="AB6" s="2524" t="s">
        <v>604</v>
      </c>
      <c r="AC6" s="2526" t="s">
        <v>607</v>
      </c>
      <c r="AD6" s="2519"/>
      <c r="AE6" s="2522"/>
      <c r="AF6" s="2522"/>
      <c r="AG6" s="2522"/>
      <c r="AH6" s="2522"/>
      <c r="AI6" s="2522"/>
      <c r="AJ6" s="2522"/>
      <c r="AK6" s="2522"/>
      <c r="AL6" s="2522"/>
      <c r="AM6" s="2522"/>
      <c r="AN6" s="2522"/>
      <c r="AO6" s="2547"/>
      <c r="AP6" s="2522"/>
      <c r="AQ6" s="1451"/>
      <c r="AR6" s="1452"/>
      <c r="AS6" s="1452"/>
      <c r="AT6" s="1453"/>
    </row>
    <row r="7" spans="1:46" s="1434" customFormat="1" ht="15" customHeight="1">
      <c r="A7" s="1445"/>
      <c r="B7" s="1446"/>
      <c r="C7" s="1446"/>
      <c r="D7" s="1447"/>
      <c r="E7" s="2576"/>
      <c r="F7" s="2547"/>
      <c r="G7" s="2580"/>
      <c r="H7" s="2583"/>
      <c r="I7" s="2585"/>
      <c r="J7" s="2524"/>
      <c r="K7" s="2567"/>
      <c r="L7" s="2567"/>
      <c r="M7" s="2567"/>
      <c r="N7" s="2567"/>
      <c r="O7" s="2570"/>
      <c r="P7" s="2573"/>
      <c r="Q7" s="2593"/>
      <c r="R7" s="2595"/>
      <c r="S7" s="1458"/>
      <c r="T7" s="2598"/>
      <c r="U7" s="1459"/>
      <c r="V7" s="2585"/>
      <c r="W7" s="2524"/>
      <c r="X7" s="2524"/>
      <c r="Y7" s="2524"/>
      <c r="Z7" s="2524"/>
      <c r="AA7" s="2524"/>
      <c r="AB7" s="2524"/>
      <c r="AC7" s="2526"/>
      <c r="AD7" s="2519"/>
      <c r="AE7" s="2522"/>
      <c r="AF7" s="2522"/>
      <c r="AG7" s="2522"/>
      <c r="AH7" s="2522"/>
      <c r="AI7" s="2522"/>
      <c r="AJ7" s="2522"/>
      <c r="AK7" s="2522"/>
      <c r="AL7" s="2522"/>
      <c r="AM7" s="2522"/>
      <c r="AN7" s="2522"/>
      <c r="AO7" s="2547"/>
      <c r="AP7" s="2522"/>
      <c r="AQ7" s="1451"/>
      <c r="AR7" s="1452"/>
      <c r="AS7" s="1452"/>
      <c r="AT7" s="1453"/>
    </row>
    <row r="8" spans="1:46" s="1434" customFormat="1" ht="87" thickBot="1">
      <c r="A8" s="2590" t="s">
        <v>608</v>
      </c>
      <c r="B8" s="2591"/>
      <c r="C8" s="2591"/>
      <c r="D8" s="1460"/>
      <c r="E8" s="2577"/>
      <c r="F8" s="2548"/>
      <c r="G8" s="2581"/>
      <c r="H8" s="2584"/>
      <c r="I8" s="2586"/>
      <c r="J8" s="2525"/>
      <c r="K8" s="2568"/>
      <c r="L8" s="2568"/>
      <c r="M8" s="2568"/>
      <c r="N8" s="2568"/>
      <c r="O8" s="2571"/>
      <c r="P8" s="2574"/>
      <c r="Q8" s="2594"/>
      <c r="R8" s="2596"/>
      <c r="S8" s="1461" t="s">
        <v>609</v>
      </c>
      <c r="T8" s="2599"/>
      <c r="U8" s="1459"/>
      <c r="V8" s="2586"/>
      <c r="W8" s="2525"/>
      <c r="X8" s="2525"/>
      <c r="Y8" s="2525"/>
      <c r="Z8" s="2525"/>
      <c r="AA8" s="2525"/>
      <c r="AB8" s="2525"/>
      <c r="AC8" s="2527"/>
      <c r="AD8" s="2520"/>
      <c r="AE8" s="2523"/>
      <c r="AF8" s="2523"/>
      <c r="AG8" s="2523"/>
      <c r="AH8" s="2523"/>
      <c r="AI8" s="2523"/>
      <c r="AJ8" s="2523"/>
      <c r="AK8" s="2523"/>
      <c r="AL8" s="2523"/>
      <c r="AM8" s="2523"/>
      <c r="AN8" s="2523"/>
      <c r="AO8" s="2548"/>
      <c r="AP8" s="2523"/>
      <c r="AQ8" s="2601" t="s">
        <v>610</v>
      </c>
      <c r="AR8" s="2602"/>
      <c r="AS8" s="2603"/>
      <c r="AT8" s="1462"/>
    </row>
    <row r="9" spans="1:46" s="1486" customFormat="1" ht="22.5" customHeight="1" thickBot="1">
      <c r="A9" s="1463"/>
      <c r="B9" s="1464"/>
      <c r="C9" s="1465" t="s">
        <v>611</v>
      </c>
      <c r="D9" s="1466"/>
      <c r="E9" s="1467">
        <f>SUM(E37+E40)</f>
        <v>193</v>
      </c>
      <c r="F9" s="1468">
        <f>SUM(F37+F40)</f>
        <v>344</v>
      </c>
      <c r="G9" s="1468">
        <f aca="true" t="shared" si="0" ref="G9:T9">SUM(G37+G40)</f>
        <v>1161</v>
      </c>
      <c r="H9" s="1469">
        <f t="shared" si="0"/>
        <v>5346</v>
      </c>
      <c r="I9" s="1470">
        <f t="shared" si="0"/>
        <v>218</v>
      </c>
      <c r="J9" s="1471">
        <f t="shared" si="0"/>
        <v>2436</v>
      </c>
      <c r="K9" s="1472">
        <f t="shared" si="0"/>
        <v>1492</v>
      </c>
      <c r="L9" s="1472">
        <f>SUM(L37+L40)</f>
        <v>1259</v>
      </c>
      <c r="M9" s="1472">
        <f t="shared" si="0"/>
        <v>1461</v>
      </c>
      <c r="N9" s="1472">
        <f t="shared" si="0"/>
        <v>711</v>
      </c>
      <c r="O9" s="1469">
        <f t="shared" si="0"/>
        <v>1817</v>
      </c>
      <c r="P9" s="1473">
        <f t="shared" si="0"/>
        <v>0</v>
      </c>
      <c r="Q9" s="1474">
        <f t="shared" si="0"/>
        <v>0</v>
      </c>
      <c r="R9" s="1475">
        <f t="shared" si="0"/>
        <v>1326</v>
      </c>
      <c r="S9" s="1476">
        <f t="shared" si="0"/>
        <v>11</v>
      </c>
      <c r="T9" s="1469">
        <f t="shared" si="0"/>
        <v>0</v>
      </c>
      <c r="U9" s="1477"/>
      <c r="V9" s="1478">
        <f aca="true" t="shared" si="1" ref="V9:AP9">SUM(V37+V40)</f>
        <v>42</v>
      </c>
      <c r="W9" s="1479">
        <f t="shared" si="1"/>
        <v>184</v>
      </c>
      <c r="X9" s="1479">
        <f t="shared" si="1"/>
        <v>11</v>
      </c>
      <c r="Y9" s="1479">
        <f t="shared" si="1"/>
        <v>9</v>
      </c>
      <c r="Z9" s="1479">
        <f t="shared" si="1"/>
        <v>1</v>
      </c>
      <c r="AA9" s="1479">
        <f>SUM(AA37+AA40)</f>
        <v>107</v>
      </c>
      <c r="AB9" s="1479">
        <f t="shared" si="1"/>
        <v>6</v>
      </c>
      <c r="AC9" s="1480">
        <f t="shared" si="1"/>
        <v>4</v>
      </c>
      <c r="AD9" s="1481">
        <f t="shared" si="1"/>
        <v>1107</v>
      </c>
      <c r="AE9" s="1479">
        <f t="shared" si="1"/>
        <v>95</v>
      </c>
      <c r="AF9" s="1479">
        <f t="shared" si="1"/>
        <v>371</v>
      </c>
      <c r="AG9" s="1479">
        <f t="shared" si="1"/>
        <v>127</v>
      </c>
      <c r="AH9" s="1479">
        <f t="shared" si="1"/>
        <v>47</v>
      </c>
      <c r="AI9" s="1479">
        <f t="shared" si="1"/>
        <v>33</v>
      </c>
      <c r="AJ9" s="1479">
        <f t="shared" si="1"/>
        <v>30</v>
      </c>
      <c r="AK9" s="1479">
        <f t="shared" si="1"/>
        <v>298</v>
      </c>
      <c r="AL9" s="1479">
        <f t="shared" si="1"/>
        <v>33</v>
      </c>
      <c r="AM9" s="1479">
        <f>SUM(AM37+AM40)</f>
        <v>56</v>
      </c>
      <c r="AN9" s="1482">
        <f t="shared" si="1"/>
        <v>16</v>
      </c>
      <c r="AO9" s="1483">
        <f t="shared" si="1"/>
        <v>32</v>
      </c>
      <c r="AP9" s="1484">
        <f t="shared" si="1"/>
        <v>13</v>
      </c>
      <c r="AQ9" s="1463"/>
      <c r="AR9" s="1464"/>
      <c r="AS9" s="1465" t="s">
        <v>611</v>
      </c>
      <c r="AT9" s="1485"/>
    </row>
    <row r="10" spans="1:46" s="1486" customFormat="1" ht="18" customHeight="1">
      <c r="A10" s="1487">
        <v>1</v>
      </c>
      <c r="B10" s="1488"/>
      <c r="C10" s="1489" t="s">
        <v>507</v>
      </c>
      <c r="D10" s="1490"/>
      <c r="E10" s="1491">
        <v>8</v>
      </c>
      <c r="F10" s="1492">
        <v>64</v>
      </c>
      <c r="G10" s="1493">
        <v>190</v>
      </c>
      <c r="H10" s="1494">
        <v>1254</v>
      </c>
      <c r="I10" s="1491">
        <v>25</v>
      </c>
      <c r="J10" s="1493">
        <v>307</v>
      </c>
      <c r="K10" s="1493">
        <v>559</v>
      </c>
      <c r="L10" s="1493"/>
      <c r="M10" s="1493">
        <v>487</v>
      </c>
      <c r="N10" s="1493">
        <v>226</v>
      </c>
      <c r="O10" s="1494">
        <v>219</v>
      </c>
      <c r="P10" s="1495"/>
      <c r="Q10" s="1493"/>
      <c r="R10" s="1492">
        <v>393</v>
      </c>
      <c r="S10" s="1492"/>
      <c r="T10" s="1494"/>
      <c r="U10" s="1496"/>
      <c r="V10" s="1497">
        <v>26</v>
      </c>
      <c r="W10" s="1493">
        <v>4</v>
      </c>
      <c r="X10" s="1492">
        <v>2</v>
      </c>
      <c r="Y10" s="1493">
        <v>6</v>
      </c>
      <c r="Z10" s="1493"/>
      <c r="AA10" s="1493">
        <v>25</v>
      </c>
      <c r="AB10" s="1493">
        <v>2</v>
      </c>
      <c r="AC10" s="1494">
        <v>1</v>
      </c>
      <c r="AD10" s="1495">
        <v>191</v>
      </c>
      <c r="AE10" s="1493">
        <v>21</v>
      </c>
      <c r="AF10" s="1493">
        <v>187</v>
      </c>
      <c r="AG10" s="1493">
        <v>31</v>
      </c>
      <c r="AH10" s="1493"/>
      <c r="AI10" s="1493"/>
      <c r="AJ10" s="1493"/>
      <c r="AK10" s="1493">
        <v>47</v>
      </c>
      <c r="AL10" s="1498">
        <v>13</v>
      </c>
      <c r="AM10" s="1498">
        <v>41</v>
      </c>
      <c r="AN10" s="1493">
        <v>3</v>
      </c>
      <c r="AO10" s="1492">
        <v>2</v>
      </c>
      <c r="AP10" s="1493">
        <v>4</v>
      </c>
      <c r="AQ10" s="1499">
        <v>1</v>
      </c>
      <c r="AR10" s="1500"/>
      <c r="AS10" s="1489" t="s">
        <v>507</v>
      </c>
      <c r="AT10" s="1501"/>
    </row>
    <row r="11" spans="1:46" s="1486" customFormat="1" ht="18" customHeight="1">
      <c r="A11" s="1502">
        <v>2</v>
      </c>
      <c r="B11" s="1503"/>
      <c r="C11" s="1504" t="s">
        <v>538</v>
      </c>
      <c r="D11" s="1505"/>
      <c r="E11" s="1506">
        <v>4</v>
      </c>
      <c r="F11" s="1507">
        <v>20</v>
      </c>
      <c r="G11" s="1508">
        <v>67</v>
      </c>
      <c r="H11" s="1509"/>
      <c r="I11" s="1506">
        <v>10</v>
      </c>
      <c r="J11" s="1508">
        <v>77</v>
      </c>
      <c r="K11" s="1508">
        <v>41</v>
      </c>
      <c r="L11" s="1508">
        <v>87</v>
      </c>
      <c r="M11" s="1508">
        <v>15</v>
      </c>
      <c r="N11" s="1508">
        <v>15</v>
      </c>
      <c r="O11" s="1509">
        <v>87</v>
      </c>
      <c r="P11" s="1510"/>
      <c r="Q11" s="1508"/>
      <c r="R11" s="1507">
        <v>35</v>
      </c>
      <c r="S11" s="1507"/>
      <c r="T11" s="1509"/>
      <c r="U11" s="1496"/>
      <c r="V11" s="1511">
        <v>2</v>
      </c>
      <c r="W11" s="1508">
        <v>8</v>
      </c>
      <c r="X11" s="1507"/>
      <c r="Y11" s="1508">
        <v>1</v>
      </c>
      <c r="Z11" s="1508"/>
      <c r="AA11" s="1508">
        <v>3</v>
      </c>
      <c r="AB11" s="1508"/>
      <c r="AC11" s="1509"/>
      <c r="AD11" s="1510">
        <v>30</v>
      </c>
      <c r="AE11" s="1508">
        <v>2</v>
      </c>
      <c r="AF11" s="1508">
        <v>22</v>
      </c>
      <c r="AG11" s="1508">
        <v>2</v>
      </c>
      <c r="AH11" s="1508"/>
      <c r="AI11" s="1508"/>
      <c r="AJ11" s="1508"/>
      <c r="AK11" s="1508">
        <v>12</v>
      </c>
      <c r="AL11" s="1512">
        <v>1</v>
      </c>
      <c r="AM11" s="1512"/>
      <c r="AN11" s="1508"/>
      <c r="AO11" s="1507">
        <v>3</v>
      </c>
      <c r="AP11" s="1508"/>
      <c r="AQ11" s="1513">
        <v>2</v>
      </c>
      <c r="AR11" s="1514"/>
      <c r="AS11" s="1504" t="s">
        <v>538</v>
      </c>
      <c r="AT11" s="1515"/>
    </row>
    <row r="12" spans="1:46" s="1486" customFormat="1" ht="18" customHeight="1">
      <c r="A12" s="1502">
        <v>3</v>
      </c>
      <c r="B12" s="1503"/>
      <c r="C12" s="1504" t="s">
        <v>122</v>
      </c>
      <c r="D12" s="1505"/>
      <c r="E12" s="1516">
        <v>27</v>
      </c>
      <c r="F12" s="1517">
        <v>20</v>
      </c>
      <c r="G12" s="1518">
        <v>20</v>
      </c>
      <c r="H12" s="1519"/>
      <c r="I12" s="1516">
        <v>6</v>
      </c>
      <c r="J12" s="1518">
        <v>171</v>
      </c>
      <c r="K12" s="1518">
        <v>68</v>
      </c>
      <c r="L12" s="1518"/>
      <c r="M12" s="1518">
        <v>65</v>
      </c>
      <c r="N12" s="1518">
        <v>30</v>
      </c>
      <c r="O12" s="1519"/>
      <c r="P12" s="1520"/>
      <c r="Q12" s="1518"/>
      <c r="R12" s="1517">
        <v>140</v>
      </c>
      <c r="S12" s="1517"/>
      <c r="T12" s="1519"/>
      <c r="U12" s="1496"/>
      <c r="V12" s="1521">
        <v>1</v>
      </c>
      <c r="W12" s="1518">
        <v>22</v>
      </c>
      <c r="X12" s="1517"/>
      <c r="Y12" s="1518">
        <v>1</v>
      </c>
      <c r="Z12" s="1518"/>
      <c r="AA12" s="1518">
        <v>6</v>
      </c>
      <c r="AB12" s="1518"/>
      <c r="AC12" s="1519"/>
      <c r="AD12" s="1520">
        <v>130</v>
      </c>
      <c r="AE12" s="1518">
        <v>6</v>
      </c>
      <c r="AF12" s="1518"/>
      <c r="AG12" s="1518">
        <v>2</v>
      </c>
      <c r="AH12" s="1518"/>
      <c r="AI12" s="1518"/>
      <c r="AJ12" s="1518"/>
      <c r="AK12" s="1518">
        <v>25</v>
      </c>
      <c r="AL12" s="1512">
        <v>4</v>
      </c>
      <c r="AM12" s="1512">
        <v>5</v>
      </c>
      <c r="AN12" s="1518"/>
      <c r="AO12" s="1517">
        <v>3</v>
      </c>
      <c r="AP12" s="1518"/>
      <c r="AQ12" s="1513">
        <v>3</v>
      </c>
      <c r="AR12" s="1514"/>
      <c r="AS12" s="1504" t="s">
        <v>122</v>
      </c>
      <c r="AT12" s="1515"/>
    </row>
    <row r="13" spans="1:46" s="1486" customFormat="1" ht="18" customHeight="1">
      <c r="A13" s="1502">
        <v>4</v>
      </c>
      <c r="B13" s="1503"/>
      <c r="C13" s="1504" t="s">
        <v>99</v>
      </c>
      <c r="D13" s="1505"/>
      <c r="E13" s="1506">
        <v>2</v>
      </c>
      <c r="F13" s="1507">
        <v>4</v>
      </c>
      <c r="G13" s="1508">
        <v>4</v>
      </c>
      <c r="H13" s="1509">
        <v>37</v>
      </c>
      <c r="I13" s="1506"/>
      <c r="J13" s="1508">
        <v>45</v>
      </c>
      <c r="K13" s="1508">
        <v>17</v>
      </c>
      <c r="L13" s="1508">
        <v>117</v>
      </c>
      <c r="M13" s="1508">
        <v>5</v>
      </c>
      <c r="N13" s="1508">
        <v>5</v>
      </c>
      <c r="O13" s="1509"/>
      <c r="P13" s="1510"/>
      <c r="Q13" s="1508"/>
      <c r="R13" s="1507">
        <v>7</v>
      </c>
      <c r="S13" s="1507"/>
      <c r="T13" s="1509"/>
      <c r="U13" s="1496"/>
      <c r="V13" s="1511"/>
      <c r="W13" s="1508">
        <v>3</v>
      </c>
      <c r="X13" s="1507"/>
      <c r="Y13" s="1508"/>
      <c r="Z13" s="1508"/>
      <c r="AA13" s="1508">
        <v>1</v>
      </c>
      <c r="AB13" s="1508"/>
      <c r="AC13" s="1509"/>
      <c r="AD13" s="1510"/>
      <c r="AE13" s="1508"/>
      <c r="AF13" s="1508"/>
      <c r="AG13" s="1508">
        <v>2</v>
      </c>
      <c r="AH13" s="1508"/>
      <c r="AI13" s="1508"/>
      <c r="AJ13" s="1508"/>
      <c r="AK13" s="1508">
        <v>2</v>
      </c>
      <c r="AL13" s="1512"/>
      <c r="AM13" s="1512"/>
      <c r="AN13" s="1508"/>
      <c r="AO13" s="1507"/>
      <c r="AP13" s="1508"/>
      <c r="AQ13" s="1513">
        <v>4</v>
      </c>
      <c r="AR13" s="1514"/>
      <c r="AS13" s="1504" t="s">
        <v>99</v>
      </c>
      <c r="AT13" s="1515"/>
    </row>
    <row r="14" spans="1:46" s="1486" customFormat="1" ht="18" customHeight="1">
      <c r="A14" s="1522">
        <v>5</v>
      </c>
      <c r="B14" s="1523"/>
      <c r="C14" s="1524" t="s">
        <v>100</v>
      </c>
      <c r="D14" s="1525"/>
      <c r="E14" s="1506">
        <v>6</v>
      </c>
      <c r="F14" s="1507">
        <v>13</v>
      </c>
      <c r="G14" s="1508">
        <v>28</v>
      </c>
      <c r="H14" s="1509">
        <v>335</v>
      </c>
      <c r="I14" s="1506">
        <v>10</v>
      </c>
      <c r="J14" s="1508">
        <v>89</v>
      </c>
      <c r="K14" s="1508">
        <v>25</v>
      </c>
      <c r="L14" s="1508">
        <v>18</v>
      </c>
      <c r="M14" s="1508" t="s">
        <v>519</v>
      </c>
      <c r="N14" s="1508">
        <v>45</v>
      </c>
      <c r="O14" s="1509">
        <v>10</v>
      </c>
      <c r="P14" s="1510" t="s">
        <v>519</v>
      </c>
      <c r="Q14" s="1508" t="s">
        <v>519</v>
      </c>
      <c r="R14" s="1507">
        <v>35</v>
      </c>
      <c r="S14" s="1507" t="s">
        <v>519</v>
      </c>
      <c r="T14" s="1509" t="s">
        <v>519</v>
      </c>
      <c r="U14" s="1496"/>
      <c r="V14" s="1511" t="s">
        <v>519</v>
      </c>
      <c r="W14" s="1508">
        <v>7</v>
      </c>
      <c r="X14" s="1507">
        <v>1</v>
      </c>
      <c r="Y14" s="1508" t="s">
        <v>519</v>
      </c>
      <c r="Z14" s="1508" t="s">
        <v>519</v>
      </c>
      <c r="AA14" s="1508">
        <v>4</v>
      </c>
      <c r="AB14" s="1508"/>
      <c r="AC14" s="1509" t="s">
        <v>519</v>
      </c>
      <c r="AD14" s="1510">
        <v>28</v>
      </c>
      <c r="AE14" s="1508">
        <v>3</v>
      </c>
      <c r="AF14" s="1508">
        <v>3</v>
      </c>
      <c r="AG14" s="1508">
        <v>11</v>
      </c>
      <c r="AH14" s="1508" t="s">
        <v>519</v>
      </c>
      <c r="AI14" s="1508" t="s">
        <v>519</v>
      </c>
      <c r="AJ14" s="1508" t="s">
        <v>519</v>
      </c>
      <c r="AK14" s="1508">
        <v>5</v>
      </c>
      <c r="AL14" s="1526">
        <v>1</v>
      </c>
      <c r="AM14" s="1526"/>
      <c r="AN14" s="1508">
        <v>1</v>
      </c>
      <c r="AO14" s="1507">
        <v>1</v>
      </c>
      <c r="AP14" s="1508" t="s">
        <v>519</v>
      </c>
      <c r="AQ14" s="1527">
        <v>5</v>
      </c>
      <c r="AR14" s="1528"/>
      <c r="AS14" s="1524" t="s">
        <v>100</v>
      </c>
      <c r="AT14" s="1529"/>
    </row>
    <row r="15" spans="1:46" s="1486" customFormat="1" ht="18" customHeight="1">
      <c r="A15" s="1530">
        <v>6</v>
      </c>
      <c r="B15" s="1531"/>
      <c r="C15" s="1532" t="s">
        <v>101</v>
      </c>
      <c r="D15" s="1533"/>
      <c r="E15" s="1506">
        <v>2</v>
      </c>
      <c r="F15" s="1507">
        <v>3</v>
      </c>
      <c r="G15" s="1508">
        <v>13</v>
      </c>
      <c r="H15" s="1509">
        <v>323</v>
      </c>
      <c r="I15" s="1506"/>
      <c r="J15" s="1508">
        <v>27</v>
      </c>
      <c r="K15" s="1508">
        <v>10</v>
      </c>
      <c r="L15" s="1508">
        <v>21</v>
      </c>
      <c r="M15" s="1508"/>
      <c r="N15" s="1508"/>
      <c r="O15" s="1509">
        <v>13</v>
      </c>
      <c r="P15" s="1510"/>
      <c r="Q15" s="1508"/>
      <c r="R15" s="1507">
        <v>7</v>
      </c>
      <c r="S15" s="1507"/>
      <c r="T15" s="1509"/>
      <c r="U15" s="1496"/>
      <c r="V15" s="1511"/>
      <c r="W15" s="1508">
        <v>2</v>
      </c>
      <c r="X15" s="1507"/>
      <c r="Y15" s="1508"/>
      <c r="Z15" s="1508"/>
      <c r="AA15" s="1508">
        <v>1</v>
      </c>
      <c r="AB15" s="1508"/>
      <c r="AC15" s="1509"/>
      <c r="AD15" s="1510"/>
      <c r="AE15" s="1508"/>
      <c r="AF15" s="1508"/>
      <c r="AG15" s="1508"/>
      <c r="AH15" s="1508"/>
      <c r="AI15" s="1508"/>
      <c r="AJ15" s="1508"/>
      <c r="AK15" s="1508">
        <v>1</v>
      </c>
      <c r="AL15" s="1512"/>
      <c r="AM15" s="1512"/>
      <c r="AN15" s="1508">
        <v>1</v>
      </c>
      <c r="AO15" s="1507"/>
      <c r="AP15" s="1508"/>
      <c r="AQ15" s="1499">
        <v>6</v>
      </c>
      <c r="AR15" s="1500"/>
      <c r="AS15" s="1532" t="s">
        <v>101</v>
      </c>
      <c r="AT15" s="1501"/>
    </row>
    <row r="16" spans="1:46" s="1486" customFormat="1" ht="18" customHeight="1">
      <c r="A16" s="1502">
        <v>7</v>
      </c>
      <c r="B16" s="1503"/>
      <c r="C16" s="1504" t="s">
        <v>510</v>
      </c>
      <c r="D16" s="1505"/>
      <c r="E16" s="1506">
        <v>3</v>
      </c>
      <c r="F16" s="1507">
        <v>10</v>
      </c>
      <c r="G16" s="1508">
        <v>5</v>
      </c>
      <c r="H16" s="1509">
        <v>41</v>
      </c>
      <c r="I16" s="1506">
        <v>10</v>
      </c>
      <c r="J16" s="1508">
        <v>68</v>
      </c>
      <c r="K16" s="1508">
        <v>15</v>
      </c>
      <c r="L16" s="1508">
        <v>5</v>
      </c>
      <c r="M16" s="1508">
        <v>30</v>
      </c>
      <c r="N16" s="1508">
        <v>15</v>
      </c>
      <c r="O16" s="1509"/>
      <c r="P16" s="1510"/>
      <c r="Q16" s="1508"/>
      <c r="R16" s="1507">
        <v>29</v>
      </c>
      <c r="S16" s="1507"/>
      <c r="T16" s="1509"/>
      <c r="U16" s="1496"/>
      <c r="V16" s="1511">
        <v>1</v>
      </c>
      <c r="W16" s="1508">
        <v>5</v>
      </c>
      <c r="X16" s="1507"/>
      <c r="Y16" s="1508"/>
      <c r="Z16" s="1508"/>
      <c r="AA16" s="1508">
        <v>4</v>
      </c>
      <c r="AB16" s="1508">
        <v>1</v>
      </c>
      <c r="AC16" s="1509"/>
      <c r="AD16" s="1510"/>
      <c r="AE16" s="1508">
        <v>1</v>
      </c>
      <c r="AF16" s="1508"/>
      <c r="AG16" s="1508">
        <v>1</v>
      </c>
      <c r="AH16" s="1508"/>
      <c r="AI16" s="1508"/>
      <c r="AJ16" s="1508"/>
      <c r="AK16" s="1508">
        <v>5</v>
      </c>
      <c r="AL16" s="1512">
        <v>1</v>
      </c>
      <c r="AM16" s="1512"/>
      <c r="AN16" s="1508"/>
      <c r="AO16" s="1507">
        <v>2</v>
      </c>
      <c r="AP16" s="1508"/>
      <c r="AQ16" s="1513">
        <v>7</v>
      </c>
      <c r="AR16" s="1514"/>
      <c r="AS16" s="1504" t="s">
        <v>510</v>
      </c>
      <c r="AT16" s="1515"/>
    </row>
    <row r="17" spans="1:46" s="1486" customFormat="1" ht="18" customHeight="1">
      <c r="A17" s="1502">
        <v>8</v>
      </c>
      <c r="B17" s="1503"/>
      <c r="C17" s="1504" t="s">
        <v>102</v>
      </c>
      <c r="D17" s="1505"/>
      <c r="E17" s="1506">
        <v>7</v>
      </c>
      <c r="F17" s="1507">
        <v>10</v>
      </c>
      <c r="G17" s="1508">
        <v>35</v>
      </c>
      <c r="H17" s="1509">
        <v>40</v>
      </c>
      <c r="I17" s="1506">
        <v>10</v>
      </c>
      <c r="J17" s="1508">
        <v>58</v>
      </c>
      <c r="K17" s="1508">
        <v>30</v>
      </c>
      <c r="L17" s="1508">
        <v>44</v>
      </c>
      <c r="M17" s="1508">
        <v>20</v>
      </c>
      <c r="N17" s="1508">
        <v>20</v>
      </c>
      <c r="O17" s="1509">
        <v>101</v>
      </c>
      <c r="P17" s="1510"/>
      <c r="Q17" s="1508"/>
      <c r="R17" s="1507">
        <v>30</v>
      </c>
      <c r="S17" s="1507"/>
      <c r="T17" s="1509"/>
      <c r="U17" s="1496"/>
      <c r="V17" s="1511">
        <v>1</v>
      </c>
      <c r="W17" s="1508">
        <v>6</v>
      </c>
      <c r="X17" s="1507"/>
      <c r="Y17" s="1508"/>
      <c r="Z17" s="1508"/>
      <c r="AA17" s="1508">
        <v>3</v>
      </c>
      <c r="AB17" s="1508"/>
      <c r="AC17" s="1509"/>
      <c r="AD17" s="1510">
        <v>30</v>
      </c>
      <c r="AE17" s="1508">
        <v>5</v>
      </c>
      <c r="AF17" s="1508">
        <v>9</v>
      </c>
      <c r="AG17" s="1508">
        <v>8</v>
      </c>
      <c r="AH17" s="1508"/>
      <c r="AI17" s="1508"/>
      <c r="AJ17" s="1508"/>
      <c r="AK17" s="1508">
        <v>11</v>
      </c>
      <c r="AL17" s="1512"/>
      <c r="AM17" s="1512"/>
      <c r="AN17" s="1508">
        <v>1</v>
      </c>
      <c r="AO17" s="1507"/>
      <c r="AP17" s="1508">
        <v>2</v>
      </c>
      <c r="AQ17" s="1513">
        <v>8</v>
      </c>
      <c r="AR17" s="1514"/>
      <c r="AS17" s="1504" t="s">
        <v>102</v>
      </c>
      <c r="AT17" s="1515"/>
    </row>
    <row r="18" spans="1:46" s="1486" customFormat="1" ht="18" customHeight="1">
      <c r="A18" s="1502">
        <v>9</v>
      </c>
      <c r="B18" s="1503"/>
      <c r="C18" s="1504" t="s">
        <v>103</v>
      </c>
      <c r="D18" s="1505"/>
      <c r="E18" s="1506">
        <v>7</v>
      </c>
      <c r="F18" s="1507">
        <v>10</v>
      </c>
      <c r="G18" s="1508">
        <v>41</v>
      </c>
      <c r="H18" s="1509">
        <v>19</v>
      </c>
      <c r="I18" s="1506">
        <v>10</v>
      </c>
      <c r="J18" s="1508">
        <v>70</v>
      </c>
      <c r="K18" s="1508">
        <v>57</v>
      </c>
      <c r="L18" s="1508">
        <v>51</v>
      </c>
      <c r="M18" s="1508">
        <v>41</v>
      </c>
      <c r="N18" s="1508">
        <v>50</v>
      </c>
      <c r="O18" s="1509">
        <v>153</v>
      </c>
      <c r="P18" s="1510"/>
      <c r="Q18" s="1508"/>
      <c r="R18" s="1507">
        <v>24</v>
      </c>
      <c r="S18" s="1507"/>
      <c r="T18" s="1509"/>
      <c r="U18" s="1496"/>
      <c r="V18" s="1511"/>
      <c r="W18" s="1508">
        <v>7</v>
      </c>
      <c r="X18" s="1507"/>
      <c r="Y18" s="1508"/>
      <c r="Z18" s="1508"/>
      <c r="AA18" s="1508">
        <v>3</v>
      </c>
      <c r="AB18" s="1508"/>
      <c r="AC18" s="1509"/>
      <c r="AD18" s="1510"/>
      <c r="AE18" s="1508">
        <v>4</v>
      </c>
      <c r="AF18" s="1508">
        <v>3</v>
      </c>
      <c r="AG18" s="1508">
        <v>4</v>
      </c>
      <c r="AH18" s="1508">
        <v>1</v>
      </c>
      <c r="AI18" s="1508">
        <v>1</v>
      </c>
      <c r="AJ18" s="1508">
        <v>1</v>
      </c>
      <c r="AK18" s="1508">
        <v>6</v>
      </c>
      <c r="AL18" s="1512"/>
      <c r="AM18" s="1512"/>
      <c r="AN18" s="1508"/>
      <c r="AO18" s="1507">
        <v>2</v>
      </c>
      <c r="AP18" s="1508"/>
      <c r="AQ18" s="1513">
        <v>9</v>
      </c>
      <c r="AR18" s="1514"/>
      <c r="AS18" s="1504" t="s">
        <v>103</v>
      </c>
      <c r="AT18" s="1515"/>
    </row>
    <row r="19" spans="1:46" s="1486" customFormat="1" ht="18" customHeight="1">
      <c r="A19" s="1522">
        <v>10</v>
      </c>
      <c r="B19" s="1523"/>
      <c r="C19" s="1524" t="s">
        <v>104</v>
      </c>
      <c r="D19" s="1525"/>
      <c r="E19" s="1506">
        <v>2</v>
      </c>
      <c r="F19" s="1507">
        <v>2</v>
      </c>
      <c r="G19" s="1508">
        <v>21</v>
      </c>
      <c r="H19" s="1509">
        <v>20</v>
      </c>
      <c r="I19" s="1506">
        <v>5</v>
      </c>
      <c r="J19" s="1508">
        <v>28</v>
      </c>
      <c r="K19" s="1508">
        <v>5</v>
      </c>
      <c r="L19" s="1508"/>
      <c r="M19" s="1508"/>
      <c r="N19" s="1508">
        <v>15</v>
      </c>
      <c r="O19" s="1509"/>
      <c r="P19" s="1510"/>
      <c r="Q19" s="1508"/>
      <c r="R19" s="1507">
        <v>7</v>
      </c>
      <c r="S19" s="1507">
        <v>2</v>
      </c>
      <c r="T19" s="1509"/>
      <c r="U19" s="1496"/>
      <c r="V19" s="1511"/>
      <c r="W19" s="1508"/>
      <c r="X19" s="1507"/>
      <c r="Y19" s="1508"/>
      <c r="Z19" s="1508"/>
      <c r="AA19" s="1508">
        <v>1</v>
      </c>
      <c r="AB19" s="1508"/>
      <c r="AC19" s="1509"/>
      <c r="AD19" s="1510"/>
      <c r="AE19" s="1508"/>
      <c r="AF19" s="1508"/>
      <c r="AG19" s="1508"/>
      <c r="AH19" s="1508"/>
      <c r="AI19" s="1508"/>
      <c r="AJ19" s="1508"/>
      <c r="AK19" s="1508">
        <v>2</v>
      </c>
      <c r="AL19" s="1526"/>
      <c r="AM19" s="1526"/>
      <c r="AN19" s="1508"/>
      <c r="AO19" s="1507"/>
      <c r="AP19" s="1508"/>
      <c r="AQ19" s="1527">
        <v>10</v>
      </c>
      <c r="AR19" s="1528"/>
      <c r="AS19" s="1524" t="s">
        <v>104</v>
      </c>
      <c r="AT19" s="1529"/>
    </row>
    <row r="20" spans="1:46" s="1486" customFormat="1" ht="18" customHeight="1">
      <c r="A20" s="1530">
        <v>11</v>
      </c>
      <c r="B20" s="1531"/>
      <c r="C20" s="1532" t="s">
        <v>105</v>
      </c>
      <c r="D20" s="1533"/>
      <c r="E20" s="1506">
        <v>2</v>
      </c>
      <c r="F20" s="1507">
        <v>5</v>
      </c>
      <c r="G20" s="1508">
        <v>24</v>
      </c>
      <c r="H20" s="1509">
        <v>9</v>
      </c>
      <c r="I20" s="1506">
        <v>7</v>
      </c>
      <c r="J20" s="1508">
        <v>49</v>
      </c>
      <c r="K20" s="1508">
        <v>36</v>
      </c>
      <c r="L20" s="1508">
        <v>12</v>
      </c>
      <c r="M20" s="1508">
        <v>35</v>
      </c>
      <c r="N20" s="1508">
        <v>15</v>
      </c>
      <c r="O20" s="1509"/>
      <c r="P20" s="1510"/>
      <c r="Q20" s="1508"/>
      <c r="R20" s="1507">
        <v>13</v>
      </c>
      <c r="S20" s="1507"/>
      <c r="T20" s="1509"/>
      <c r="U20" s="1496"/>
      <c r="V20" s="1511">
        <v>1</v>
      </c>
      <c r="W20" s="1508">
        <v>3</v>
      </c>
      <c r="X20" s="1507"/>
      <c r="Y20" s="1508"/>
      <c r="Z20" s="1508"/>
      <c r="AA20" s="1508">
        <v>1</v>
      </c>
      <c r="AB20" s="1508"/>
      <c r="AC20" s="1509"/>
      <c r="AD20" s="1510"/>
      <c r="AE20" s="1508">
        <v>1</v>
      </c>
      <c r="AF20" s="1508"/>
      <c r="AG20" s="1508">
        <v>1</v>
      </c>
      <c r="AH20" s="1508"/>
      <c r="AI20" s="1508"/>
      <c r="AJ20" s="1508"/>
      <c r="AK20" s="1508">
        <v>4</v>
      </c>
      <c r="AL20" s="1512">
        <v>1</v>
      </c>
      <c r="AM20" s="1512"/>
      <c r="AN20" s="1508"/>
      <c r="AO20" s="1507">
        <v>1</v>
      </c>
      <c r="AP20" s="1508"/>
      <c r="AQ20" s="1499">
        <v>11</v>
      </c>
      <c r="AR20" s="1500"/>
      <c r="AS20" s="1489" t="s">
        <v>105</v>
      </c>
      <c r="AT20" s="1534"/>
    </row>
    <row r="21" spans="1:46" s="1486" customFormat="1" ht="18" customHeight="1">
      <c r="A21" s="1502">
        <v>12</v>
      </c>
      <c r="B21" s="1503"/>
      <c r="C21" s="1504" t="s">
        <v>106</v>
      </c>
      <c r="D21" s="1505"/>
      <c r="E21" s="1506">
        <v>8</v>
      </c>
      <c r="F21" s="1507">
        <v>6</v>
      </c>
      <c r="G21" s="1508">
        <v>20</v>
      </c>
      <c r="H21" s="1509">
        <v>52</v>
      </c>
      <c r="I21" s="1506">
        <v>5</v>
      </c>
      <c r="J21" s="1508">
        <v>34</v>
      </c>
      <c r="K21" s="1508">
        <v>28</v>
      </c>
      <c r="L21" s="1508">
        <v>33</v>
      </c>
      <c r="M21" s="1508">
        <v>20</v>
      </c>
      <c r="N21" s="1508">
        <v>15</v>
      </c>
      <c r="O21" s="1509">
        <v>40</v>
      </c>
      <c r="P21" s="1510"/>
      <c r="Q21" s="1508"/>
      <c r="R21" s="1507">
        <v>12</v>
      </c>
      <c r="S21" s="1507"/>
      <c r="T21" s="1509"/>
      <c r="U21" s="1496"/>
      <c r="V21" s="1511"/>
      <c r="W21" s="1508">
        <v>2</v>
      </c>
      <c r="X21" s="1507">
        <v>1</v>
      </c>
      <c r="Y21" s="1508"/>
      <c r="Z21" s="1508"/>
      <c r="AA21" s="1508">
        <v>1</v>
      </c>
      <c r="AB21" s="1508">
        <v>1</v>
      </c>
      <c r="AC21" s="1509"/>
      <c r="AD21" s="1510">
        <v>10</v>
      </c>
      <c r="AE21" s="1508">
        <v>2</v>
      </c>
      <c r="AF21" s="1508">
        <v>6</v>
      </c>
      <c r="AG21" s="1508">
        <v>1</v>
      </c>
      <c r="AH21" s="1508"/>
      <c r="AI21" s="1508"/>
      <c r="AJ21" s="1508"/>
      <c r="AK21" s="1508">
        <v>9</v>
      </c>
      <c r="AL21" s="1512">
        <v>1</v>
      </c>
      <c r="AM21" s="1512">
        <v>1</v>
      </c>
      <c r="AN21" s="1508">
        <v>1</v>
      </c>
      <c r="AO21" s="1507">
        <v>1</v>
      </c>
      <c r="AP21" s="1508"/>
      <c r="AQ21" s="1513">
        <v>12</v>
      </c>
      <c r="AR21" s="1514"/>
      <c r="AS21" s="1504" t="s">
        <v>106</v>
      </c>
      <c r="AT21" s="1515"/>
    </row>
    <row r="22" spans="1:46" s="1486" customFormat="1" ht="18" customHeight="1">
      <c r="A22" s="1502">
        <v>13</v>
      </c>
      <c r="B22" s="1503"/>
      <c r="C22" s="1504" t="s">
        <v>107</v>
      </c>
      <c r="D22" s="1505"/>
      <c r="E22" s="1506">
        <v>2</v>
      </c>
      <c r="F22" s="1507">
        <v>1</v>
      </c>
      <c r="G22" s="1508">
        <v>4</v>
      </c>
      <c r="H22" s="1509">
        <v>1005</v>
      </c>
      <c r="I22" s="1506"/>
      <c r="J22" s="1508">
        <v>34</v>
      </c>
      <c r="K22" s="1508">
        <v>10</v>
      </c>
      <c r="L22" s="1508"/>
      <c r="M22" s="1508"/>
      <c r="N22" s="1508"/>
      <c r="O22" s="1509"/>
      <c r="P22" s="1510"/>
      <c r="Q22" s="1508"/>
      <c r="R22" s="1507">
        <v>3</v>
      </c>
      <c r="S22" s="1507"/>
      <c r="T22" s="1509"/>
      <c r="U22" s="1496"/>
      <c r="V22" s="1511"/>
      <c r="W22" s="1508">
        <v>1</v>
      </c>
      <c r="X22" s="1507">
        <v>2</v>
      </c>
      <c r="Y22" s="1508"/>
      <c r="Z22" s="1508"/>
      <c r="AA22" s="1508"/>
      <c r="AB22" s="1508">
        <v>1</v>
      </c>
      <c r="AC22" s="1509"/>
      <c r="AD22" s="1510"/>
      <c r="AE22" s="1508">
        <v>1</v>
      </c>
      <c r="AF22" s="1508">
        <v>1</v>
      </c>
      <c r="AG22" s="1508"/>
      <c r="AH22" s="1508"/>
      <c r="AI22" s="1508"/>
      <c r="AJ22" s="1508">
        <v>3</v>
      </c>
      <c r="AK22" s="1508">
        <v>2</v>
      </c>
      <c r="AL22" s="1512"/>
      <c r="AM22" s="1512"/>
      <c r="AN22" s="1508">
        <v>1</v>
      </c>
      <c r="AO22" s="1507"/>
      <c r="AP22" s="1508"/>
      <c r="AQ22" s="1513">
        <v>13</v>
      </c>
      <c r="AR22" s="1514"/>
      <c r="AS22" s="1504" t="s">
        <v>107</v>
      </c>
      <c r="AT22" s="1515"/>
    </row>
    <row r="23" spans="1:46" s="1486" customFormat="1" ht="18" customHeight="1">
      <c r="A23" s="1502">
        <v>14</v>
      </c>
      <c r="B23" s="1503"/>
      <c r="C23" s="1504" t="s">
        <v>108</v>
      </c>
      <c r="D23" s="1505"/>
      <c r="E23" s="1506">
        <v>2</v>
      </c>
      <c r="F23" s="1507">
        <v>2</v>
      </c>
      <c r="G23" s="1508">
        <v>3</v>
      </c>
      <c r="H23" s="1509">
        <v>12</v>
      </c>
      <c r="I23" s="1506"/>
      <c r="J23" s="1508">
        <v>13</v>
      </c>
      <c r="K23" s="1508">
        <v>23</v>
      </c>
      <c r="L23" s="1508"/>
      <c r="M23" s="1508">
        <v>32</v>
      </c>
      <c r="N23" s="1508"/>
      <c r="O23" s="1509"/>
      <c r="P23" s="1510"/>
      <c r="Q23" s="1508"/>
      <c r="R23" s="1507">
        <v>8</v>
      </c>
      <c r="S23" s="1507"/>
      <c r="T23" s="1509"/>
      <c r="U23" s="1496"/>
      <c r="V23" s="1511">
        <v>1</v>
      </c>
      <c r="W23" s="1508"/>
      <c r="X23" s="1507"/>
      <c r="Y23" s="1508"/>
      <c r="Z23" s="1508"/>
      <c r="AA23" s="1508">
        <v>2</v>
      </c>
      <c r="AB23" s="1508"/>
      <c r="AC23" s="1509"/>
      <c r="AD23" s="1510">
        <v>10</v>
      </c>
      <c r="AE23" s="1508"/>
      <c r="AF23" s="1508"/>
      <c r="AG23" s="1508">
        <v>1</v>
      </c>
      <c r="AH23" s="1508">
        <v>1</v>
      </c>
      <c r="AI23" s="1508"/>
      <c r="AJ23" s="1508"/>
      <c r="AK23" s="1508">
        <v>3</v>
      </c>
      <c r="AL23" s="1512"/>
      <c r="AM23" s="1512"/>
      <c r="AN23" s="1508">
        <v>1</v>
      </c>
      <c r="AO23" s="1507"/>
      <c r="AP23" s="1508"/>
      <c r="AQ23" s="1513">
        <v>14</v>
      </c>
      <c r="AR23" s="1514"/>
      <c r="AS23" s="1504" t="s">
        <v>108</v>
      </c>
      <c r="AT23" s="1515"/>
    </row>
    <row r="24" spans="1:46" s="1486" customFormat="1" ht="18" customHeight="1">
      <c r="A24" s="1522">
        <v>15</v>
      </c>
      <c r="B24" s="1523"/>
      <c r="C24" s="1524" t="s">
        <v>23</v>
      </c>
      <c r="D24" s="1525"/>
      <c r="E24" s="1506">
        <v>19</v>
      </c>
      <c r="F24" s="1507">
        <v>30</v>
      </c>
      <c r="G24" s="1508">
        <v>104</v>
      </c>
      <c r="H24" s="1509">
        <v>373</v>
      </c>
      <c r="I24" s="1506">
        <v>17</v>
      </c>
      <c r="J24" s="1508">
        <v>90</v>
      </c>
      <c r="K24" s="1508">
        <v>65</v>
      </c>
      <c r="L24" s="1508">
        <v>80</v>
      </c>
      <c r="M24" s="1508">
        <v>90</v>
      </c>
      <c r="N24" s="1508"/>
      <c r="O24" s="1509">
        <v>51</v>
      </c>
      <c r="P24" s="1510"/>
      <c r="Q24" s="1508"/>
      <c r="R24" s="1507">
        <v>64</v>
      </c>
      <c r="S24" s="1507"/>
      <c r="T24" s="1509"/>
      <c r="U24" s="1496"/>
      <c r="V24" s="1511"/>
      <c r="W24" s="1508">
        <v>14</v>
      </c>
      <c r="X24" s="1507"/>
      <c r="Y24" s="1508"/>
      <c r="Z24" s="1508"/>
      <c r="AA24" s="1508">
        <v>5</v>
      </c>
      <c r="AB24" s="1508"/>
      <c r="AC24" s="1509"/>
      <c r="AD24" s="1510">
        <v>215</v>
      </c>
      <c r="AE24" s="1508"/>
      <c r="AF24" s="1508">
        <v>98</v>
      </c>
      <c r="AG24" s="1508">
        <v>12</v>
      </c>
      <c r="AH24" s="1508">
        <v>16</v>
      </c>
      <c r="AI24" s="1508">
        <v>15</v>
      </c>
      <c r="AJ24" s="1508">
        <v>15</v>
      </c>
      <c r="AK24" s="1508">
        <v>15</v>
      </c>
      <c r="AL24" s="1526">
        <v>1</v>
      </c>
      <c r="AM24" s="1526">
        <v>1</v>
      </c>
      <c r="AN24" s="1508">
        <v>1</v>
      </c>
      <c r="AO24" s="1507">
        <v>1</v>
      </c>
      <c r="AP24" s="1508">
        <v>1</v>
      </c>
      <c r="AQ24" s="1527">
        <v>15</v>
      </c>
      <c r="AR24" s="1528"/>
      <c r="AS24" s="1524" t="s">
        <v>23</v>
      </c>
      <c r="AT24" s="1529"/>
    </row>
    <row r="25" spans="1:46" s="1486" customFormat="1" ht="18" customHeight="1">
      <c r="A25" s="1530">
        <v>16</v>
      </c>
      <c r="B25" s="1531"/>
      <c r="C25" s="1532" t="s">
        <v>154</v>
      </c>
      <c r="D25" s="1533"/>
      <c r="E25" s="1516"/>
      <c r="F25" s="1517">
        <v>2</v>
      </c>
      <c r="G25" s="1518">
        <v>10</v>
      </c>
      <c r="H25" s="1519">
        <v>133</v>
      </c>
      <c r="I25" s="1516">
        <v>6</v>
      </c>
      <c r="J25" s="1518">
        <v>41</v>
      </c>
      <c r="K25" s="1518">
        <v>13</v>
      </c>
      <c r="L25" s="1518">
        <v>13</v>
      </c>
      <c r="M25" s="1518">
        <v>20</v>
      </c>
      <c r="N25" s="1518">
        <v>20</v>
      </c>
      <c r="O25" s="1519">
        <v>20</v>
      </c>
      <c r="P25" s="1520"/>
      <c r="Q25" s="1518"/>
      <c r="R25" s="1517">
        <v>8</v>
      </c>
      <c r="S25" s="1517"/>
      <c r="T25" s="1519"/>
      <c r="U25" s="1496"/>
      <c r="V25" s="1521">
        <v>1</v>
      </c>
      <c r="W25" s="1518">
        <v>3</v>
      </c>
      <c r="X25" s="1517"/>
      <c r="Y25" s="1518"/>
      <c r="Z25" s="1518"/>
      <c r="AA25" s="1518"/>
      <c r="AB25" s="1518"/>
      <c r="AC25" s="1519"/>
      <c r="AD25" s="1520"/>
      <c r="AE25" s="1518"/>
      <c r="AF25" s="1518"/>
      <c r="AG25" s="1518"/>
      <c r="AH25" s="1518"/>
      <c r="AI25" s="1518"/>
      <c r="AJ25" s="1518"/>
      <c r="AK25" s="1518"/>
      <c r="AL25" s="1512"/>
      <c r="AM25" s="1512"/>
      <c r="AN25" s="1518"/>
      <c r="AO25" s="1517"/>
      <c r="AP25" s="1518"/>
      <c r="AQ25" s="1535">
        <v>16</v>
      </c>
      <c r="AR25" s="1536"/>
      <c r="AS25" s="1532" t="s">
        <v>154</v>
      </c>
      <c r="AT25" s="1534"/>
    </row>
    <row r="26" spans="1:46" s="1486" customFormat="1" ht="18" customHeight="1">
      <c r="A26" s="1502">
        <v>17</v>
      </c>
      <c r="B26" s="1503"/>
      <c r="C26" s="1504" t="s">
        <v>131</v>
      </c>
      <c r="D26" s="1505"/>
      <c r="E26" s="1516">
        <v>4</v>
      </c>
      <c r="F26" s="1517">
        <v>15</v>
      </c>
      <c r="G26" s="1518">
        <v>30</v>
      </c>
      <c r="H26" s="1519">
        <v>65</v>
      </c>
      <c r="I26" s="1516">
        <v>10</v>
      </c>
      <c r="J26" s="1518">
        <v>56</v>
      </c>
      <c r="K26" s="1518">
        <v>31</v>
      </c>
      <c r="L26" s="1518">
        <v>60</v>
      </c>
      <c r="M26" s="1518"/>
      <c r="N26" s="1518">
        <v>31</v>
      </c>
      <c r="O26" s="1519">
        <v>60</v>
      </c>
      <c r="P26" s="1520"/>
      <c r="Q26" s="1518"/>
      <c r="R26" s="1517">
        <v>21</v>
      </c>
      <c r="S26" s="1517"/>
      <c r="T26" s="1519"/>
      <c r="U26" s="1496"/>
      <c r="V26" s="1521"/>
      <c r="W26" s="1518">
        <v>8</v>
      </c>
      <c r="X26" s="1517"/>
      <c r="Y26" s="1518">
        <v>1</v>
      </c>
      <c r="Z26" s="1518"/>
      <c r="AA26" s="1518">
        <v>2</v>
      </c>
      <c r="AB26" s="1518"/>
      <c r="AC26" s="1519"/>
      <c r="AD26" s="1520"/>
      <c r="AE26" s="1518">
        <v>4</v>
      </c>
      <c r="AF26" s="1518">
        <v>14</v>
      </c>
      <c r="AG26" s="1518">
        <v>2</v>
      </c>
      <c r="AH26" s="1518"/>
      <c r="AI26" s="1518"/>
      <c r="AJ26" s="1518"/>
      <c r="AK26" s="1518">
        <v>18</v>
      </c>
      <c r="AL26" s="1512">
        <v>1</v>
      </c>
      <c r="AM26" s="1512"/>
      <c r="AN26" s="1518"/>
      <c r="AO26" s="1517">
        <v>3</v>
      </c>
      <c r="AP26" s="1518"/>
      <c r="AQ26" s="1513">
        <v>17</v>
      </c>
      <c r="AR26" s="1514"/>
      <c r="AS26" s="1504" t="s">
        <v>131</v>
      </c>
      <c r="AT26" s="1515"/>
    </row>
    <row r="27" spans="1:46" s="1486" customFormat="1" ht="18" customHeight="1">
      <c r="A27" s="1502">
        <v>18</v>
      </c>
      <c r="B27" s="1503"/>
      <c r="C27" s="1504" t="s">
        <v>109</v>
      </c>
      <c r="D27" s="1505"/>
      <c r="E27" s="1516">
        <v>2</v>
      </c>
      <c r="F27" s="1517">
        <v>5</v>
      </c>
      <c r="G27" s="1518">
        <v>11</v>
      </c>
      <c r="H27" s="1519">
        <v>9</v>
      </c>
      <c r="I27" s="1516">
        <v>4</v>
      </c>
      <c r="J27" s="1518">
        <v>35</v>
      </c>
      <c r="K27" s="1518">
        <v>29</v>
      </c>
      <c r="L27" s="1518">
        <v>166</v>
      </c>
      <c r="M27" s="1518">
        <v>36</v>
      </c>
      <c r="N27" s="1518"/>
      <c r="O27" s="1519">
        <v>146</v>
      </c>
      <c r="P27" s="1520"/>
      <c r="Q27" s="1518"/>
      <c r="R27" s="1517">
        <v>13</v>
      </c>
      <c r="S27" s="1517"/>
      <c r="T27" s="1519"/>
      <c r="U27" s="1496"/>
      <c r="V27" s="1521"/>
      <c r="W27" s="1518">
        <v>3</v>
      </c>
      <c r="X27" s="1517"/>
      <c r="Y27" s="1518"/>
      <c r="Z27" s="1518"/>
      <c r="AA27" s="1518">
        <v>1</v>
      </c>
      <c r="AB27" s="1518"/>
      <c r="AC27" s="1519"/>
      <c r="AD27" s="1520">
        <v>15</v>
      </c>
      <c r="AE27" s="1518"/>
      <c r="AF27" s="1518">
        <v>2</v>
      </c>
      <c r="AG27" s="1518">
        <v>2</v>
      </c>
      <c r="AH27" s="1518"/>
      <c r="AI27" s="1518"/>
      <c r="AJ27" s="1518"/>
      <c r="AK27" s="1518">
        <v>4</v>
      </c>
      <c r="AL27" s="1512"/>
      <c r="AM27" s="1512"/>
      <c r="AN27" s="1518"/>
      <c r="AO27" s="1517">
        <v>1</v>
      </c>
      <c r="AP27" s="1518"/>
      <c r="AQ27" s="1513">
        <v>18</v>
      </c>
      <c r="AR27" s="1514"/>
      <c r="AS27" s="1504" t="s">
        <v>109</v>
      </c>
      <c r="AT27" s="1515"/>
    </row>
    <row r="28" spans="1:46" s="1486" customFormat="1" ht="18" customHeight="1">
      <c r="A28" s="1502">
        <v>19</v>
      </c>
      <c r="B28" s="1503"/>
      <c r="C28" s="1504" t="s">
        <v>512</v>
      </c>
      <c r="D28" s="1505"/>
      <c r="E28" s="1516"/>
      <c r="F28" s="1517">
        <v>4</v>
      </c>
      <c r="G28" s="1518">
        <v>45</v>
      </c>
      <c r="H28" s="1519"/>
      <c r="I28" s="1516">
        <v>5</v>
      </c>
      <c r="J28" s="1518">
        <v>46</v>
      </c>
      <c r="K28" s="1518">
        <v>10</v>
      </c>
      <c r="L28" s="1518"/>
      <c r="M28" s="1518">
        <v>20</v>
      </c>
      <c r="N28" s="1518">
        <v>15</v>
      </c>
      <c r="O28" s="1519"/>
      <c r="P28" s="1520"/>
      <c r="Q28" s="1518"/>
      <c r="R28" s="1517">
        <v>22</v>
      </c>
      <c r="S28" s="1517"/>
      <c r="T28" s="1519"/>
      <c r="U28" s="1496"/>
      <c r="V28" s="1521"/>
      <c r="W28" s="1518">
        <v>4</v>
      </c>
      <c r="X28" s="1517">
        <v>2</v>
      </c>
      <c r="Y28" s="1518"/>
      <c r="Z28" s="1518"/>
      <c r="AA28" s="1518">
        <v>1</v>
      </c>
      <c r="AB28" s="1518"/>
      <c r="AC28" s="1519"/>
      <c r="AD28" s="1520">
        <v>20</v>
      </c>
      <c r="AE28" s="1518">
        <v>2</v>
      </c>
      <c r="AF28" s="1518"/>
      <c r="AG28" s="1518">
        <v>1</v>
      </c>
      <c r="AH28" s="1518"/>
      <c r="AI28" s="1518"/>
      <c r="AJ28" s="1518"/>
      <c r="AK28" s="1518">
        <v>8</v>
      </c>
      <c r="AL28" s="1512"/>
      <c r="AM28" s="1512"/>
      <c r="AN28" s="1518">
        <v>1</v>
      </c>
      <c r="AO28" s="1517">
        <v>1</v>
      </c>
      <c r="AP28" s="1518"/>
      <c r="AQ28" s="1513">
        <v>19</v>
      </c>
      <c r="AR28" s="1514"/>
      <c r="AS28" s="1504" t="s">
        <v>512</v>
      </c>
      <c r="AT28" s="1515"/>
    </row>
    <row r="29" spans="1:46" s="1486" customFormat="1" ht="18" customHeight="1">
      <c r="A29" s="1522">
        <v>20</v>
      </c>
      <c r="B29" s="1523"/>
      <c r="C29" s="1524" t="s">
        <v>513</v>
      </c>
      <c r="D29" s="1525"/>
      <c r="E29" s="1516">
        <v>2</v>
      </c>
      <c r="F29" s="1517">
        <v>6</v>
      </c>
      <c r="G29" s="1518">
        <v>30</v>
      </c>
      <c r="H29" s="1519">
        <v>30</v>
      </c>
      <c r="I29" s="1516">
        <v>5</v>
      </c>
      <c r="J29" s="1518">
        <v>52</v>
      </c>
      <c r="K29" s="1518">
        <v>28</v>
      </c>
      <c r="L29" s="1518">
        <v>214</v>
      </c>
      <c r="M29" s="1518">
        <v>45</v>
      </c>
      <c r="N29" s="1518">
        <v>13</v>
      </c>
      <c r="O29" s="1519">
        <v>214</v>
      </c>
      <c r="P29" s="1520"/>
      <c r="Q29" s="1518"/>
      <c r="R29" s="1517">
        <v>21</v>
      </c>
      <c r="S29" s="1517"/>
      <c r="T29" s="1519"/>
      <c r="U29" s="1496"/>
      <c r="V29" s="1521"/>
      <c r="W29" s="1518">
        <v>5</v>
      </c>
      <c r="X29" s="1517"/>
      <c r="Y29" s="1518"/>
      <c r="Z29" s="1518"/>
      <c r="AA29" s="1518">
        <v>2</v>
      </c>
      <c r="AB29" s="1518"/>
      <c r="AC29" s="1519"/>
      <c r="AD29" s="1520">
        <v>26</v>
      </c>
      <c r="AE29" s="1518">
        <v>2</v>
      </c>
      <c r="AF29" s="1518"/>
      <c r="AG29" s="1518">
        <v>6</v>
      </c>
      <c r="AH29" s="1518">
        <v>17</v>
      </c>
      <c r="AI29" s="1518">
        <v>17</v>
      </c>
      <c r="AJ29" s="1518">
        <v>11</v>
      </c>
      <c r="AK29" s="1518">
        <v>11</v>
      </c>
      <c r="AL29" s="1526">
        <v>1</v>
      </c>
      <c r="AM29" s="1526"/>
      <c r="AN29" s="1518">
        <v>1</v>
      </c>
      <c r="AO29" s="1517"/>
      <c r="AP29" s="1518"/>
      <c r="AQ29" s="1527">
        <v>20</v>
      </c>
      <c r="AR29" s="1528"/>
      <c r="AS29" s="1524" t="s">
        <v>513</v>
      </c>
      <c r="AT29" s="1529"/>
    </row>
    <row r="30" spans="1:46" s="1486" customFormat="1" ht="18" customHeight="1">
      <c r="A30" s="1530">
        <v>21</v>
      </c>
      <c r="B30" s="1531"/>
      <c r="C30" s="1532" t="s">
        <v>110</v>
      </c>
      <c r="D30" s="1533"/>
      <c r="E30" s="1491">
        <v>7</v>
      </c>
      <c r="F30" s="1492">
        <v>12</v>
      </c>
      <c r="G30" s="1493">
        <v>190</v>
      </c>
      <c r="H30" s="1494">
        <v>302</v>
      </c>
      <c r="I30" s="1491">
        <v>5</v>
      </c>
      <c r="J30" s="1493">
        <v>109</v>
      </c>
      <c r="K30" s="1493">
        <v>41</v>
      </c>
      <c r="L30" s="1493">
        <v>41</v>
      </c>
      <c r="M30" s="1493">
        <v>42</v>
      </c>
      <c r="N30" s="1493">
        <v>15</v>
      </c>
      <c r="O30" s="1494">
        <v>107</v>
      </c>
      <c r="P30" s="1495"/>
      <c r="Q30" s="1493"/>
      <c r="R30" s="1492">
        <v>26</v>
      </c>
      <c r="S30" s="1492"/>
      <c r="T30" s="1494"/>
      <c r="U30" s="1496"/>
      <c r="V30" s="1537">
        <v>2</v>
      </c>
      <c r="W30" s="1493">
        <v>6</v>
      </c>
      <c r="X30" s="1492"/>
      <c r="Y30" s="1493"/>
      <c r="Z30" s="1493"/>
      <c r="AA30" s="1493">
        <v>2</v>
      </c>
      <c r="AB30" s="1493"/>
      <c r="AC30" s="1494"/>
      <c r="AD30" s="1495">
        <v>19</v>
      </c>
      <c r="AE30" s="1493">
        <v>2</v>
      </c>
      <c r="AF30" s="1493"/>
      <c r="AG30" s="1493"/>
      <c r="AH30" s="1493"/>
      <c r="AI30" s="1493"/>
      <c r="AJ30" s="1493"/>
      <c r="AK30" s="1493">
        <v>11</v>
      </c>
      <c r="AL30" s="1512"/>
      <c r="AM30" s="1512"/>
      <c r="AN30" s="1493"/>
      <c r="AO30" s="1492">
        <v>1</v>
      </c>
      <c r="AP30" s="1493"/>
      <c r="AQ30" s="1535">
        <v>21</v>
      </c>
      <c r="AR30" s="1536"/>
      <c r="AS30" s="1532" t="s">
        <v>110</v>
      </c>
      <c r="AT30" s="1534"/>
    </row>
    <row r="31" spans="1:46" s="1486" customFormat="1" ht="18" customHeight="1">
      <c r="A31" s="1502">
        <v>22</v>
      </c>
      <c r="B31" s="1503"/>
      <c r="C31" s="1504" t="s">
        <v>111</v>
      </c>
      <c r="D31" s="1505"/>
      <c r="E31" s="1516">
        <v>15</v>
      </c>
      <c r="F31" s="1517">
        <v>25</v>
      </c>
      <c r="G31" s="1518">
        <v>130</v>
      </c>
      <c r="H31" s="1519">
        <v>91</v>
      </c>
      <c r="I31" s="1516">
        <v>15</v>
      </c>
      <c r="J31" s="1518">
        <v>130</v>
      </c>
      <c r="K31" s="1518">
        <v>108</v>
      </c>
      <c r="L31" s="1518">
        <v>113</v>
      </c>
      <c r="M31" s="1518">
        <v>186</v>
      </c>
      <c r="N31" s="1518">
        <v>23</v>
      </c>
      <c r="O31" s="1519">
        <v>228</v>
      </c>
      <c r="P31" s="1520"/>
      <c r="Q31" s="1518"/>
      <c r="R31" s="1517">
        <v>63</v>
      </c>
      <c r="S31" s="1517">
        <v>6</v>
      </c>
      <c r="T31" s="1519"/>
      <c r="U31" s="1496"/>
      <c r="V31" s="1521"/>
      <c r="W31" s="1518">
        <v>13</v>
      </c>
      <c r="X31" s="1517"/>
      <c r="Y31" s="1518"/>
      <c r="Z31" s="1518"/>
      <c r="AA31" s="1518">
        <v>8</v>
      </c>
      <c r="AB31" s="1518"/>
      <c r="AC31" s="1519">
        <v>1</v>
      </c>
      <c r="AD31" s="1520">
        <v>150</v>
      </c>
      <c r="AE31" s="1518">
        <v>8</v>
      </c>
      <c r="AF31" s="1518"/>
      <c r="AG31" s="1518">
        <v>4</v>
      </c>
      <c r="AH31" s="1518"/>
      <c r="AI31" s="1518"/>
      <c r="AJ31" s="1518"/>
      <c r="AK31" s="1518">
        <v>12</v>
      </c>
      <c r="AL31" s="1512">
        <v>2</v>
      </c>
      <c r="AM31" s="1512">
        <v>2</v>
      </c>
      <c r="AN31" s="1518"/>
      <c r="AO31" s="1517">
        <v>4</v>
      </c>
      <c r="AP31" s="1518"/>
      <c r="AQ31" s="1513">
        <v>22</v>
      </c>
      <c r="AR31" s="1514"/>
      <c r="AS31" s="1504" t="s">
        <v>111</v>
      </c>
      <c r="AT31" s="1515"/>
    </row>
    <row r="32" spans="1:46" s="1486" customFormat="1" ht="18" customHeight="1">
      <c r="A32" s="1502">
        <v>23</v>
      </c>
      <c r="B32" s="1503"/>
      <c r="C32" s="1504" t="s">
        <v>112</v>
      </c>
      <c r="D32" s="1505"/>
      <c r="E32" s="1516">
        <v>10</v>
      </c>
      <c r="F32" s="1517">
        <v>15</v>
      </c>
      <c r="G32" s="1518">
        <v>9</v>
      </c>
      <c r="H32" s="1519">
        <v>121</v>
      </c>
      <c r="I32" s="1516">
        <v>10</v>
      </c>
      <c r="J32" s="1518">
        <v>123</v>
      </c>
      <c r="K32" s="1518">
        <v>62</v>
      </c>
      <c r="L32" s="1518">
        <v>5</v>
      </c>
      <c r="M32" s="1518">
        <v>72</v>
      </c>
      <c r="N32" s="1518">
        <v>15</v>
      </c>
      <c r="O32" s="1519">
        <v>20</v>
      </c>
      <c r="P32" s="1520"/>
      <c r="Q32" s="1518"/>
      <c r="R32" s="1517">
        <v>71</v>
      </c>
      <c r="S32" s="1517"/>
      <c r="T32" s="1519"/>
      <c r="U32" s="1496"/>
      <c r="V32" s="1521">
        <v>1</v>
      </c>
      <c r="W32" s="1518">
        <v>9</v>
      </c>
      <c r="X32" s="1517"/>
      <c r="Y32" s="1518"/>
      <c r="Z32" s="1518"/>
      <c r="AA32" s="1518">
        <v>6</v>
      </c>
      <c r="AB32" s="1518"/>
      <c r="AC32" s="1519"/>
      <c r="AD32" s="1520"/>
      <c r="AE32" s="1518">
        <v>4</v>
      </c>
      <c r="AF32" s="1518"/>
      <c r="AG32" s="1518">
        <v>3</v>
      </c>
      <c r="AH32" s="1518">
        <v>1</v>
      </c>
      <c r="AI32" s="1518"/>
      <c r="AJ32" s="1518"/>
      <c r="AK32" s="1518">
        <v>18</v>
      </c>
      <c r="AL32" s="1512">
        <v>3</v>
      </c>
      <c r="AM32" s="1512">
        <v>1</v>
      </c>
      <c r="AN32" s="1518"/>
      <c r="AO32" s="1517"/>
      <c r="AP32" s="1518">
        <v>4</v>
      </c>
      <c r="AQ32" s="1513">
        <v>23</v>
      </c>
      <c r="AR32" s="1514"/>
      <c r="AS32" s="1504" t="s">
        <v>112</v>
      </c>
      <c r="AT32" s="1515"/>
    </row>
    <row r="33" spans="1:46" s="1486" customFormat="1" ht="18" customHeight="1">
      <c r="A33" s="1502">
        <v>24</v>
      </c>
      <c r="B33" s="1503"/>
      <c r="C33" s="1504" t="s">
        <v>113</v>
      </c>
      <c r="D33" s="1505"/>
      <c r="E33" s="1516"/>
      <c r="F33" s="1517"/>
      <c r="G33" s="1518">
        <v>2</v>
      </c>
      <c r="H33" s="1519"/>
      <c r="I33" s="1516"/>
      <c r="J33" s="1518">
        <v>37</v>
      </c>
      <c r="K33" s="1518">
        <v>10</v>
      </c>
      <c r="L33" s="1518">
        <v>31</v>
      </c>
      <c r="M33" s="1518"/>
      <c r="N33" s="1518"/>
      <c r="O33" s="1519">
        <v>30</v>
      </c>
      <c r="P33" s="1520"/>
      <c r="Q33" s="1518"/>
      <c r="R33" s="1517">
        <v>13</v>
      </c>
      <c r="S33" s="1517"/>
      <c r="T33" s="1519"/>
      <c r="U33" s="1496"/>
      <c r="V33" s="1521"/>
      <c r="W33" s="1518">
        <v>3</v>
      </c>
      <c r="X33" s="1517"/>
      <c r="Y33" s="1518"/>
      <c r="Z33" s="1518"/>
      <c r="AA33" s="1518">
        <v>1</v>
      </c>
      <c r="AB33" s="1518"/>
      <c r="AC33" s="1519">
        <v>2</v>
      </c>
      <c r="AD33" s="1520"/>
      <c r="AE33" s="1518"/>
      <c r="AF33" s="1518"/>
      <c r="AG33" s="1518">
        <v>4</v>
      </c>
      <c r="AH33" s="1518"/>
      <c r="AI33" s="1518"/>
      <c r="AJ33" s="1518"/>
      <c r="AK33" s="1518">
        <v>4</v>
      </c>
      <c r="AL33" s="1512"/>
      <c r="AM33" s="1512"/>
      <c r="AN33" s="1518"/>
      <c r="AO33" s="1517"/>
      <c r="AP33" s="1518"/>
      <c r="AQ33" s="1513">
        <v>24</v>
      </c>
      <c r="AR33" s="1514"/>
      <c r="AS33" s="1504" t="s">
        <v>113</v>
      </c>
      <c r="AT33" s="1515"/>
    </row>
    <row r="34" spans="1:46" s="1486" customFormat="1" ht="18" customHeight="1">
      <c r="A34" s="1522">
        <v>25</v>
      </c>
      <c r="B34" s="1523"/>
      <c r="C34" s="1524" t="s">
        <v>547</v>
      </c>
      <c r="D34" s="1525"/>
      <c r="E34" s="1516">
        <v>32</v>
      </c>
      <c r="F34" s="1517">
        <v>25</v>
      </c>
      <c r="G34" s="1518">
        <v>50</v>
      </c>
      <c r="H34" s="1519">
        <v>197</v>
      </c>
      <c r="I34" s="1516">
        <v>16</v>
      </c>
      <c r="J34" s="1518">
        <v>291</v>
      </c>
      <c r="K34" s="1518">
        <v>70</v>
      </c>
      <c r="L34" s="1518">
        <v>34</v>
      </c>
      <c r="M34" s="1518">
        <v>70</v>
      </c>
      <c r="N34" s="1518">
        <v>70</v>
      </c>
      <c r="O34" s="1519">
        <v>46</v>
      </c>
      <c r="P34" s="1520"/>
      <c r="Q34" s="1518"/>
      <c r="R34" s="1517">
        <v>104</v>
      </c>
      <c r="S34" s="1517">
        <v>3</v>
      </c>
      <c r="T34" s="1519"/>
      <c r="U34" s="1496"/>
      <c r="V34" s="1521">
        <v>3</v>
      </c>
      <c r="W34" s="1518">
        <v>22</v>
      </c>
      <c r="X34" s="1517"/>
      <c r="Y34" s="1518"/>
      <c r="Z34" s="1518"/>
      <c r="AA34" s="1518">
        <v>9</v>
      </c>
      <c r="AB34" s="1518"/>
      <c r="AC34" s="1519"/>
      <c r="AD34" s="1520">
        <v>50</v>
      </c>
      <c r="AE34" s="1518">
        <v>12</v>
      </c>
      <c r="AF34" s="1518">
        <v>24</v>
      </c>
      <c r="AG34" s="1518">
        <v>13</v>
      </c>
      <c r="AH34" s="1518">
        <v>11</v>
      </c>
      <c r="AI34" s="1518"/>
      <c r="AJ34" s="1518"/>
      <c r="AK34" s="1518">
        <v>27</v>
      </c>
      <c r="AL34" s="1526">
        <v>1</v>
      </c>
      <c r="AM34" s="1526">
        <v>2</v>
      </c>
      <c r="AN34" s="1518"/>
      <c r="AO34" s="1517">
        <v>4</v>
      </c>
      <c r="AP34" s="1518"/>
      <c r="AQ34" s="1527">
        <v>25</v>
      </c>
      <c r="AR34" s="1528"/>
      <c r="AS34" s="1524" t="s">
        <v>547</v>
      </c>
      <c r="AT34" s="1529"/>
    </row>
    <row r="35" spans="1:46" s="1486" customFormat="1" ht="18" customHeight="1">
      <c r="A35" s="1538">
        <v>26</v>
      </c>
      <c r="B35" s="1488"/>
      <c r="C35" s="1489" t="s">
        <v>541</v>
      </c>
      <c r="D35" s="1490"/>
      <c r="E35" s="1516">
        <v>16</v>
      </c>
      <c r="F35" s="1517">
        <v>20</v>
      </c>
      <c r="G35" s="1518">
        <v>54</v>
      </c>
      <c r="H35" s="1519">
        <v>276</v>
      </c>
      <c r="I35" s="1516">
        <v>17</v>
      </c>
      <c r="J35" s="1518">
        <v>200</v>
      </c>
      <c r="K35" s="1518">
        <v>40</v>
      </c>
      <c r="L35" s="1518">
        <v>114</v>
      </c>
      <c r="M35" s="1518">
        <v>30</v>
      </c>
      <c r="N35" s="1518">
        <v>19</v>
      </c>
      <c r="O35" s="1519">
        <v>119</v>
      </c>
      <c r="P35" s="1520"/>
      <c r="Q35" s="1518"/>
      <c r="R35" s="1517">
        <v>61</v>
      </c>
      <c r="S35" s="1517"/>
      <c r="T35" s="1519"/>
      <c r="U35" s="1496"/>
      <c r="V35" s="1521">
        <v>1</v>
      </c>
      <c r="W35" s="1518">
        <v>16</v>
      </c>
      <c r="X35" s="1517">
        <v>1</v>
      </c>
      <c r="Y35" s="1518"/>
      <c r="Z35" s="1518">
        <v>1</v>
      </c>
      <c r="AA35" s="1518">
        <v>8</v>
      </c>
      <c r="AB35" s="1518"/>
      <c r="AC35" s="1519"/>
      <c r="AD35" s="1520">
        <v>109</v>
      </c>
      <c r="AE35" s="1518">
        <v>8</v>
      </c>
      <c r="AF35" s="1518"/>
      <c r="AG35" s="1518">
        <v>13</v>
      </c>
      <c r="AH35" s="1518"/>
      <c r="AI35" s="1518"/>
      <c r="AJ35" s="1518"/>
      <c r="AK35" s="1518">
        <v>23</v>
      </c>
      <c r="AL35" s="1512"/>
      <c r="AM35" s="1512"/>
      <c r="AN35" s="1518">
        <v>3</v>
      </c>
      <c r="AO35" s="1517">
        <v>1</v>
      </c>
      <c r="AP35" s="1518">
        <v>2</v>
      </c>
      <c r="AQ35" s="1499">
        <v>26</v>
      </c>
      <c r="AR35" s="1500"/>
      <c r="AS35" s="1489" t="s">
        <v>541</v>
      </c>
      <c r="AT35" s="1534"/>
    </row>
    <row r="36" spans="1:46" s="1486" customFormat="1" ht="18" customHeight="1">
      <c r="A36" s="1502">
        <v>27</v>
      </c>
      <c r="B36" s="1503"/>
      <c r="C36" s="1504" t="s">
        <v>548</v>
      </c>
      <c r="D36" s="1505"/>
      <c r="E36" s="1516">
        <v>4</v>
      </c>
      <c r="F36" s="1517">
        <v>15</v>
      </c>
      <c r="G36" s="1518">
        <v>21</v>
      </c>
      <c r="H36" s="1519">
        <v>260</v>
      </c>
      <c r="I36" s="1516">
        <v>10</v>
      </c>
      <c r="J36" s="1518">
        <v>156</v>
      </c>
      <c r="K36" s="1518">
        <v>48</v>
      </c>
      <c r="L36" s="1518"/>
      <c r="M36" s="1518">
        <v>61</v>
      </c>
      <c r="N36" s="1518"/>
      <c r="O36" s="1519">
        <v>153</v>
      </c>
      <c r="P36" s="1520"/>
      <c r="Q36" s="1518"/>
      <c r="R36" s="1517">
        <v>76</v>
      </c>
      <c r="S36" s="1517"/>
      <c r="T36" s="1519"/>
      <c r="U36" s="1496"/>
      <c r="V36" s="1521">
        <v>1</v>
      </c>
      <c r="W36" s="1518">
        <v>6</v>
      </c>
      <c r="X36" s="1517">
        <v>2</v>
      </c>
      <c r="Y36" s="1518"/>
      <c r="Z36" s="1518"/>
      <c r="AA36" s="1518">
        <v>6</v>
      </c>
      <c r="AB36" s="1518">
        <v>1</v>
      </c>
      <c r="AC36" s="1519"/>
      <c r="AD36" s="1520">
        <v>74</v>
      </c>
      <c r="AE36" s="1518">
        <v>7</v>
      </c>
      <c r="AF36" s="1518">
        <v>2</v>
      </c>
      <c r="AG36" s="1518">
        <v>3</v>
      </c>
      <c r="AH36" s="1518"/>
      <c r="AI36" s="1518"/>
      <c r="AJ36" s="1518"/>
      <c r="AK36" s="1518">
        <v>13</v>
      </c>
      <c r="AL36" s="1539">
        <v>2</v>
      </c>
      <c r="AM36" s="1539">
        <v>3</v>
      </c>
      <c r="AN36" s="1518">
        <v>1</v>
      </c>
      <c r="AO36" s="1517">
        <v>1</v>
      </c>
      <c r="AP36" s="1518"/>
      <c r="AQ36" s="1540">
        <v>27</v>
      </c>
      <c r="AR36" s="1541"/>
      <c r="AS36" s="1542" t="s">
        <v>548</v>
      </c>
      <c r="AT36" s="1543"/>
    </row>
    <row r="37" spans="1:46" s="1486" customFormat="1" ht="18" customHeight="1">
      <c r="A37" s="2604" t="s">
        <v>612</v>
      </c>
      <c r="B37" s="2605"/>
      <c r="C37" s="2605"/>
      <c r="D37" s="2606"/>
      <c r="E37" s="1544">
        <f>SUM(E10:E36)</f>
        <v>193</v>
      </c>
      <c r="F37" s="1545">
        <f aca="true" t="shared" si="2" ref="F37:T37">SUM(F10:F36)</f>
        <v>344</v>
      </c>
      <c r="G37" s="1545">
        <f t="shared" si="2"/>
        <v>1161</v>
      </c>
      <c r="H37" s="1546">
        <f t="shared" si="2"/>
        <v>5004</v>
      </c>
      <c r="I37" s="1544">
        <f t="shared" si="2"/>
        <v>218</v>
      </c>
      <c r="J37" s="1545">
        <f t="shared" si="2"/>
        <v>2436</v>
      </c>
      <c r="K37" s="1545">
        <f t="shared" si="2"/>
        <v>1479</v>
      </c>
      <c r="L37" s="1545">
        <f t="shared" si="2"/>
        <v>1259</v>
      </c>
      <c r="M37" s="1545">
        <f t="shared" si="2"/>
        <v>1422</v>
      </c>
      <c r="N37" s="1545">
        <f t="shared" si="2"/>
        <v>672</v>
      </c>
      <c r="O37" s="1546">
        <f t="shared" si="2"/>
        <v>1817</v>
      </c>
      <c r="P37" s="1547">
        <f t="shared" si="2"/>
        <v>0</v>
      </c>
      <c r="Q37" s="1545">
        <f t="shared" si="2"/>
        <v>0</v>
      </c>
      <c r="R37" s="1548">
        <f t="shared" si="2"/>
        <v>1306</v>
      </c>
      <c r="S37" s="1549">
        <f t="shared" si="2"/>
        <v>11</v>
      </c>
      <c r="T37" s="1546">
        <f t="shared" si="2"/>
        <v>0</v>
      </c>
      <c r="U37" s="1477"/>
      <c r="V37" s="1544">
        <f aca="true" t="shared" si="3" ref="V37:AP37">SUM(V10:V36)</f>
        <v>42</v>
      </c>
      <c r="W37" s="1548">
        <f t="shared" si="3"/>
        <v>182</v>
      </c>
      <c r="X37" s="1548">
        <f t="shared" si="3"/>
        <v>11</v>
      </c>
      <c r="Y37" s="1548">
        <f t="shared" si="3"/>
        <v>9</v>
      </c>
      <c r="Z37" s="1548">
        <f t="shared" si="3"/>
        <v>1</v>
      </c>
      <c r="AA37" s="1548">
        <f t="shared" si="3"/>
        <v>106</v>
      </c>
      <c r="AB37" s="1548">
        <f t="shared" si="3"/>
        <v>6</v>
      </c>
      <c r="AC37" s="1546">
        <f t="shared" si="3"/>
        <v>4</v>
      </c>
      <c r="AD37" s="1550">
        <f>SUM(AD10:AD36)</f>
        <v>1107</v>
      </c>
      <c r="AE37" s="1548">
        <f t="shared" si="3"/>
        <v>95</v>
      </c>
      <c r="AF37" s="1548">
        <f t="shared" si="3"/>
        <v>371</v>
      </c>
      <c r="AG37" s="1548">
        <f t="shared" si="3"/>
        <v>127</v>
      </c>
      <c r="AH37" s="1548">
        <f t="shared" si="3"/>
        <v>47</v>
      </c>
      <c r="AI37" s="1548">
        <f t="shared" si="3"/>
        <v>33</v>
      </c>
      <c r="AJ37" s="1548">
        <f t="shared" si="3"/>
        <v>30</v>
      </c>
      <c r="AK37" s="1548">
        <f t="shared" si="3"/>
        <v>298</v>
      </c>
      <c r="AL37" s="1548">
        <f t="shared" si="3"/>
        <v>33</v>
      </c>
      <c r="AM37" s="1548">
        <f>SUM(AM10:AM36)</f>
        <v>56</v>
      </c>
      <c r="AN37" s="1548">
        <f t="shared" si="3"/>
        <v>16</v>
      </c>
      <c r="AO37" s="1548">
        <f t="shared" si="3"/>
        <v>32</v>
      </c>
      <c r="AP37" s="1551">
        <f t="shared" si="3"/>
        <v>13</v>
      </c>
      <c r="AQ37" s="2607" t="s">
        <v>613</v>
      </c>
      <c r="AR37" s="2608"/>
      <c r="AS37" s="2608"/>
      <c r="AT37" s="1552"/>
    </row>
    <row r="38" spans="1:46" s="1486" customFormat="1" ht="18" customHeight="1">
      <c r="A38" s="1530">
        <v>1</v>
      </c>
      <c r="B38" s="1531"/>
      <c r="C38" s="1532" t="s">
        <v>614</v>
      </c>
      <c r="D38" s="1533"/>
      <c r="E38" s="1544"/>
      <c r="F38" s="1551"/>
      <c r="G38" s="1545"/>
      <c r="H38" s="1546"/>
      <c r="I38" s="1553"/>
      <c r="J38" s="1545"/>
      <c r="K38" s="1545"/>
      <c r="L38" s="1545"/>
      <c r="M38" s="1545"/>
      <c r="N38" s="1545"/>
      <c r="O38" s="1546"/>
      <c r="P38" s="1547"/>
      <c r="Q38" s="1551"/>
      <c r="R38" s="1551"/>
      <c r="S38" s="1549"/>
      <c r="T38" s="1546"/>
      <c r="U38" s="1554"/>
      <c r="V38" s="1555"/>
      <c r="W38" s="1556"/>
      <c r="X38" s="1557"/>
      <c r="Y38" s="1557"/>
      <c r="Z38" s="1557"/>
      <c r="AA38" s="1557"/>
      <c r="AB38" s="1557"/>
      <c r="AC38" s="1558"/>
      <c r="AD38" s="1559"/>
      <c r="AE38" s="1557"/>
      <c r="AF38" s="1557"/>
      <c r="AG38" s="1557"/>
      <c r="AH38" s="1557"/>
      <c r="AI38" s="1557"/>
      <c r="AJ38" s="1557"/>
      <c r="AK38" s="1556"/>
      <c r="AL38" s="1557"/>
      <c r="AM38" s="1556"/>
      <c r="AN38" s="1557"/>
      <c r="AO38" s="1557"/>
      <c r="AP38" s="1558"/>
      <c r="AQ38" s="1535">
        <v>1</v>
      </c>
      <c r="AR38" s="1536"/>
      <c r="AS38" s="1532" t="s">
        <v>614</v>
      </c>
      <c r="AT38" s="1534"/>
    </row>
    <row r="39" spans="1:46" s="1486" customFormat="1" ht="18" customHeight="1">
      <c r="A39" s="1522">
        <v>2</v>
      </c>
      <c r="B39" s="2609" t="s">
        <v>615</v>
      </c>
      <c r="C39" s="2610"/>
      <c r="D39" s="2611"/>
      <c r="E39" s="1560"/>
      <c r="F39" s="1557"/>
      <c r="G39" s="1556"/>
      <c r="H39" s="1558">
        <v>342</v>
      </c>
      <c r="I39" s="1555"/>
      <c r="J39" s="1556"/>
      <c r="K39" s="1556">
        <v>13</v>
      </c>
      <c r="L39" s="1556"/>
      <c r="M39" s="1556">
        <v>39</v>
      </c>
      <c r="N39" s="1556">
        <v>39</v>
      </c>
      <c r="O39" s="1558"/>
      <c r="P39" s="1561"/>
      <c r="Q39" s="1557"/>
      <c r="R39" s="1557">
        <v>20</v>
      </c>
      <c r="S39" s="1562"/>
      <c r="T39" s="1558"/>
      <c r="U39" s="1563"/>
      <c r="V39" s="1555"/>
      <c r="W39" s="1556">
        <v>2</v>
      </c>
      <c r="X39" s="1557"/>
      <c r="Y39" s="1557"/>
      <c r="Z39" s="1557"/>
      <c r="AA39" s="1557">
        <v>1</v>
      </c>
      <c r="AB39" s="1557"/>
      <c r="AC39" s="1558"/>
      <c r="AD39" s="1559"/>
      <c r="AE39" s="1557"/>
      <c r="AF39" s="1557"/>
      <c r="AG39" s="1557"/>
      <c r="AH39" s="1557"/>
      <c r="AI39" s="1557"/>
      <c r="AJ39" s="1557"/>
      <c r="AK39" s="1556"/>
      <c r="AL39" s="1557"/>
      <c r="AM39" s="1556"/>
      <c r="AN39" s="1557"/>
      <c r="AO39" s="1557"/>
      <c r="AP39" s="1557"/>
      <c r="AQ39" s="1527">
        <v>2</v>
      </c>
      <c r="AR39" s="1528"/>
      <c r="AS39" s="1564" t="s">
        <v>615</v>
      </c>
      <c r="AT39" s="1565"/>
    </row>
    <row r="40" spans="1:46" s="1486" customFormat="1" ht="18" customHeight="1" thickBot="1">
      <c r="A40" s="2612" t="s">
        <v>616</v>
      </c>
      <c r="B40" s="2613"/>
      <c r="C40" s="2613"/>
      <c r="D40" s="2614"/>
      <c r="E40" s="1566">
        <f>SUM(E38:E39)</f>
        <v>0</v>
      </c>
      <c r="F40" s="1567">
        <f aca="true" t="shared" si="4" ref="F40:T40">SUM(F38:F39)</f>
        <v>0</v>
      </c>
      <c r="G40" s="1567">
        <f t="shared" si="4"/>
        <v>0</v>
      </c>
      <c r="H40" s="1568">
        <f t="shared" si="4"/>
        <v>342</v>
      </c>
      <c r="I40" s="1566">
        <f t="shared" si="4"/>
        <v>0</v>
      </c>
      <c r="J40" s="1567">
        <f t="shared" si="4"/>
        <v>0</v>
      </c>
      <c r="K40" s="1567">
        <f t="shared" si="4"/>
        <v>13</v>
      </c>
      <c r="L40" s="1567">
        <f t="shared" si="4"/>
        <v>0</v>
      </c>
      <c r="M40" s="1567">
        <f t="shared" si="4"/>
        <v>39</v>
      </c>
      <c r="N40" s="1567">
        <f t="shared" si="4"/>
        <v>39</v>
      </c>
      <c r="O40" s="1568">
        <f t="shared" si="4"/>
        <v>0</v>
      </c>
      <c r="P40" s="1569">
        <f t="shared" si="4"/>
        <v>0</v>
      </c>
      <c r="Q40" s="1567">
        <f t="shared" si="4"/>
        <v>0</v>
      </c>
      <c r="R40" s="1570">
        <f t="shared" si="4"/>
        <v>20</v>
      </c>
      <c r="S40" s="1571">
        <f t="shared" si="4"/>
        <v>0</v>
      </c>
      <c r="T40" s="1568">
        <f t="shared" si="4"/>
        <v>0</v>
      </c>
      <c r="U40" s="1563"/>
      <c r="V40" s="1572">
        <f>SUM(V38:V39)</f>
        <v>0</v>
      </c>
      <c r="W40" s="1573">
        <f aca="true" t="shared" si="5" ref="W40:AP40">SUM(W38:W39)</f>
        <v>2</v>
      </c>
      <c r="X40" s="1573">
        <f t="shared" si="5"/>
        <v>0</v>
      </c>
      <c r="Y40" s="1573">
        <f t="shared" si="5"/>
        <v>0</v>
      </c>
      <c r="Z40" s="1573">
        <f t="shared" si="5"/>
        <v>0</v>
      </c>
      <c r="AA40" s="1573">
        <f t="shared" si="5"/>
        <v>1</v>
      </c>
      <c r="AB40" s="1573">
        <f t="shared" si="5"/>
        <v>0</v>
      </c>
      <c r="AC40" s="1574">
        <f t="shared" si="5"/>
        <v>0</v>
      </c>
      <c r="AD40" s="1575">
        <f t="shared" si="5"/>
        <v>0</v>
      </c>
      <c r="AE40" s="1573">
        <f t="shared" si="5"/>
        <v>0</v>
      </c>
      <c r="AF40" s="1573">
        <f t="shared" si="5"/>
        <v>0</v>
      </c>
      <c r="AG40" s="1573">
        <f t="shared" si="5"/>
        <v>0</v>
      </c>
      <c r="AH40" s="1573">
        <f t="shared" si="5"/>
        <v>0</v>
      </c>
      <c r="AI40" s="1573">
        <f t="shared" si="5"/>
        <v>0</v>
      </c>
      <c r="AJ40" s="1573">
        <f t="shared" si="5"/>
        <v>0</v>
      </c>
      <c r="AK40" s="1573">
        <f t="shared" si="5"/>
        <v>0</v>
      </c>
      <c r="AL40" s="1573">
        <f t="shared" si="5"/>
        <v>0</v>
      </c>
      <c r="AM40" s="1573">
        <f t="shared" si="5"/>
        <v>0</v>
      </c>
      <c r="AN40" s="1573">
        <f t="shared" si="5"/>
        <v>0</v>
      </c>
      <c r="AO40" s="1573">
        <f t="shared" si="5"/>
        <v>0</v>
      </c>
      <c r="AP40" s="1576">
        <f t="shared" si="5"/>
        <v>0</v>
      </c>
      <c r="AQ40" s="2588" t="s">
        <v>617</v>
      </c>
      <c r="AR40" s="2589"/>
      <c r="AS40" s="2589"/>
      <c r="AT40" s="1577"/>
    </row>
    <row r="41" spans="1:46" s="1486" customFormat="1" ht="18" customHeight="1">
      <c r="A41" s="2600" t="s">
        <v>618</v>
      </c>
      <c r="B41" s="2600"/>
      <c r="C41" s="2600"/>
      <c r="D41" s="2600"/>
      <c r="E41" s="2600"/>
      <c r="F41" s="2600"/>
      <c r="G41" s="2600"/>
      <c r="H41" s="2600"/>
      <c r="I41" s="2600"/>
      <c r="J41" s="2600"/>
      <c r="K41" s="2600"/>
      <c r="L41" s="2600"/>
      <c r="M41" s="2600"/>
      <c r="N41" s="2600"/>
      <c r="O41" s="2600"/>
      <c r="P41" s="2600"/>
      <c r="Q41" s="2600"/>
      <c r="R41" s="2600"/>
      <c r="S41" s="2600"/>
      <c r="T41" s="2600"/>
      <c r="U41" s="1578"/>
      <c r="V41" s="1578"/>
      <c r="W41" s="1578"/>
      <c r="X41" s="1578"/>
      <c r="Y41" s="1578"/>
      <c r="Z41" s="1578"/>
      <c r="AA41" s="1578"/>
      <c r="AB41" s="1578"/>
      <c r="AC41" s="1578"/>
      <c r="AD41" s="1578"/>
      <c r="AE41" s="1578"/>
      <c r="AF41" s="1578"/>
      <c r="AG41" s="1578"/>
      <c r="AH41" s="1578"/>
      <c r="AI41" s="1578"/>
      <c r="AJ41" s="1578"/>
      <c r="AK41" s="1578"/>
      <c r="AL41" s="1578"/>
      <c r="AM41" s="1578"/>
      <c r="AN41" s="1578"/>
      <c r="AO41" s="1578"/>
      <c r="AP41" s="1578"/>
      <c r="AQ41" s="1055"/>
      <c r="AR41" s="1055"/>
      <c r="AS41" s="1055"/>
      <c r="AT41" s="1055"/>
    </row>
    <row r="44" spans="1:46" ht="13.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row>
    <row r="45" spans="5:42" ht="12.75" hidden="1">
      <c r="E45" s="1579">
        <v>218</v>
      </c>
      <c r="F45" s="1579">
        <v>269</v>
      </c>
      <c r="G45" s="1579">
        <v>826</v>
      </c>
      <c r="H45" s="1579">
        <v>3377</v>
      </c>
      <c r="I45" s="1579">
        <v>251</v>
      </c>
      <c r="J45" s="1579">
        <v>2436</v>
      </c>
      <c r="K45" s="1579">
        <v>1103</v>
      </c>
      <c r="L45" s="1579">
        <v>1237</v>
      </c>
      <c r="M45" s="1579">
        <v>1268</v>
      </c>
      <c r="N45" s="1579">
        <v>473</v>
      </c>
      <c r="O45" s="1579">
        <v>1431</v>
      </c>
      <c r="P45" s="1579">
        <v>0</v>
      </c>
      <c r="Q45" s="1579">
        <v>2</v>
      </c>
      <c r="R45" s="1579">
        <v>1263</v>
      </c>
      <c r="S45" s="1579">
        <v>23</v>
      </c>
      <c r="T45" s="1579">
        <v>0</v>
      </c>
      <c r="V45" s="1579">
        <v>28</v>
      </c>
      <c r="W45" s="1579">
        <v>206</v>
      </c>
      <c r="X45" s="1579">
        <v>9</v>
      </c>
      <c r="Y45" s="1579">
        <v>8</v>
      </c>
      <c r="Z45" s="1579">
        <v>36</v>
      </c>
      <c r="AA45" s="1579">
        <v>102</v>
      </c>
      <c r="AB45" s="1579">
        <v>5</v>
      </c>
      <c r="AC45" s="1579">
        <v>0</v>
      </c>
      <c r="AD45" s="1579">
        <v>785</v>
      </c>
      <c r="AE45" s="1579">
        <v>102</v>
      </c>
      <c r="AF45" s="1579">
        <v>956</v>
      </c>
      <c r="AG45" s="1579">
        <v>351</v>
      </c>
      <c r="AH45" s="1579">
        <v>57</v>
      </c>
      <c r="AI45" s="1579">
        <v>46</v>
      </c>
      <c r="AJ45" s="1579">
        <v>52</v>
      </c>
      <c r="AK45" s="1579">
        <v>279</v>
      </c>
      <c r="AL45" s="1579">
        <v>23</v>
      </c>
      <c r="AM45" s="1579">
        <v>21</v>
      </c>
      <c r="AN45" s="1579">
        <v>13</v>
      </c>
      <c r="AO45" s="1579">
        <v>34</v>
      </c>
      <c r="AP45" s="1579">
        <v>13</v>
      </c>
    </row>
    <row r="46" spans="1:42" ht="13.5" hidden="1">
      <c r="A46"/>
      <c r="E46" s="1579">
        <v>41</v>
      </c>
      <c r="F46" s="1579">
        <v>50</v>
      </c>
      <c r="G46" s="1579">
        <v>107</v>
      </c>
      <c r="H46" s="1579">
        <v>0</v>
      </c>
      <c r="I46" s="1579">
        <v>45</v>
      </c>
      <c r="J46" s="1579">
        <v>287</v>
      </c>
      <c r="K46" s="1579">
        <v>261</v>
      </c>
      <c r="L46" s="1579">
        <v>0</v>
      </c>
      <c r="M46" s="1579">
        <v>261</v>
      </c>
      <c r="N46" s="1579">
        <v>0</v>
      </c>
      <c r="O46" s="1579">
        <v>0</v>
      </c>
      <c r="P46" s="1579">
        <v>0</v>
      </c>
      <c r="Q46" s="1579">
        <v>0</v>
      </c>
      <c r="R46" s="1579">
        <v>399</v>
      </c>
      <c r="S46" s="1579">
        <v>0</v>
      </c>
      <c r="T46" s="1579">
        <v>0</v>
      </c>
      <c r="V46" s="1579">
        <v>10</v>
      </c>
      <c r="W46" s="1579">
        <v>18</v>
      </c>
      <c r="X46" s="1579">
        <v>0</v>
      </c>
      <c r="Y46" s="1579">
        <v>5</v>
      </c>
      <c r="Z46" s="1579">
        <v>0</v>
      </c>
      <c r="AA46" s="1579">
        <v>22</v>
      </c>
      <c r="AB46" s="1579">
        <v>3</v>
      </c>
      <c r="AC46" s="1579">
        <v>0</v>
      </c>
      <c r="AD46" s="1579">
        <v>82</v>
      </c>
      <c r="AE46" s="1579">
        <v>22</v>
      </c>
      <c r="AF46" s="1579">
        <v>0</v>
      </c>
      <c r="AG46" s="1579">
        <v>23</v>
      </c>
      <c r="AH46" s="1579">
        <v>0</v>
      </c>
      <c r="AI46" s="1579">
        <v>0</v>
      </c>
      <c r="AJ46" s="1579">
        <v>0</v>
      </c>
      <c r="AK46" s="1579">
        <v>44</v>
      </c>
      <c r="AL46" s="1579">
        <v>10</v>
      </c>
      <c r="AM46" s="1579">
        <v>6</v>
      </c>
      <c r="AN46" s="1579">
        <v>0</v>
      </c>
      <c r="AO46" s="1579">
        <v>6</v>
      </c>
      <c r="AP46" s="1579">
        <v>1</v>
      </c>
    </row>
    <row r="47" spans="5:42" ht="12.75" hidden="1">
      <c r="E47" s="1579">
        <v>4</v>
      </c>
      <c r="F47" s="1579">
        <v>10</v>
      </c>
      <c r="G47" s="1579">
        <v>57</v>
      </c>
      <c r="H47" s="1579">
        <v>0</v>
      </c>
      <c r="I47" s="1579">
        <v>10</v>
      </c>
      <c r="J47" s="1579">
        <v>80</v>
      </c>
      <c r="K47" s="1579">
        <v>33</v>
      </c>
      <c r="L47" s="1579">
        <v>89</v>
      </c>
      <c r="M47" s="1579">
        <v>33</v>
      </c>
      <c r="N47" s="1579">
        <v>5</v>
      </c>
      <c r="O47" s="1579">
        <v>89</v>
      </c>
      <c r="P47" s="1579">
        <v>0</v>
      </c>
      <c r="Q47" s="1579">
        <v>0</v>
      </c>
      <c r="R47" s="1579">
        <v>35</v>
      </c>
      <c r="S47" s="1579">
        <v>0</v>
      </c>
      <c r="T47" s="1579">
        <v>0</v>
      </c>
      <c r="V47" s="1579">
        <v>2</v>
      </c>
      <c r="W47" s="1579">
        <v>8</v>
      </c>
      <c r="X47" s="1579">
        <v>0</v>
      </c>
      <c r="Y47" s="1579">
        <v>1</v>
      </c>
      <c r="Z47" s="1579">
        <v>0</v>
      </c>
      <c r="AA47" s="1579">
        <v>3</v>
      </c>
      <c r="AB47" s="1579">
        <v>0</v>
      </c>
      <c r="AC47" s="1579">
        <v>0</v>
      </c>
      <c r="AD47" s="1579">
        <v>30</v>
      </c>
      <c r="AE47" s="1579">
        <v>2</v>
      </c>
      <c r="AF47" s="1579">
        <v>5</v>
      </c>
      <c r="AG47" s="1579">
        <v>2</v>
      </c>
      <c r="AH47" s="1579">
        <v>9</v>
      </c>
      <c r="AI47" s="1579">
        <v>8</v>
      </c>
      <c r="AJ47" s="1579">
        <v>9</v>
      </c>
      <c r="AK47" s="1579">
        <v>0</v>
      </c>
      <c r="AL47" s="1579">
        <v>0</v>
      </c>
      <c r="AM47" s="1579">
        <v>0</v>
      </c>
      <c r="AN47" s="1579">
        <v>0</v>
      </c>
      <c r="AO47" s="1579">
        <v>2</v>
      </c>
      <c r="AP47" s="1579">
        <v>0</v>
      </c>
    </row>
    <row r="48" spans="5:42" ht="12.75" hidden="1">
      <c r="E48" s="1579">
        <v>20</v>
      </c>
      <c r="F48" s="1579">
        <v>12</v>
      </c>
      <c r="G48" s="1579">
        <v>10</v>
      </c>
      <c r="H48" s="1579">
        <v>0</v>
      </c>
      <c r="I48" s="1579">
        <v>15</v>
      </c>
      <c r="J48" s="1579">
        <v>154</v>
      </c>
      <c r="K48" s="1579">
        <v>15</v>
      </c>
      <c r="L48" s="1579">
        <v>0</v>
      </c>
      <c r="M48" s="1579">
        <v>60</v>
      </c>
      <c r="N48" s="1579">
        <v>15</v>
      </c>
      <c r="O48" s="1579">
        <v>0</v>
      </c>
      <c r="P48" s="1579">
        <v>0</v>
      </c>
      <c r="Q48" s="1579">
        <v>0</v>
      </c>
      <c r="R48" s="1579">
        <v>105</v>
      </c>
      <c r="S48" s="1579">
        <v>0</v>
      </c>
      <c r="T48" s="1579">
        <v>0</v>
      </c>
      <c r="V48" s="1579">
        <v>0</v>
      </c>
      <c r="W48" s="1579">
        <v>23</v>
      </c>
      <c r="X48" s="1579">
        <v>0</v>
      </c>
      <c r="Y48" s="1579">
        <v>1</v>
      </c>
      <c r="Z48" s="1579">
        <v>0</v>
      </c>
      <c r="AA48" s="1579">
        <v>6</v>
      </c>
      <c r="AB48" s="1579">
        <v>0</v>
      </c>
      <c r="AC48" s="1579">
        <v>0</v>
      </c>
      <c r="AD48" s="1579">
        <v>30</v>
      </c>
      <c r="AE48" s="1579">
        <v>5</v>
      </c>
      <c r="AF48" s="1579">
        <v>0</v>
      </c>
      <c r="AG48" s="1579">
        <v>2</v>
      </c>
      <c r="AH48" s="1579">
        <v>0</v>
      </c>
      <c r="AI48" s="1579">
        <v>0</v>
      </c>
      <c r="AJ48" s="1579">
        <v>0</v>
      </c>
      <c r="AK48" s="1579">
        <v>32</v>
      </c>
      <c r="AL48" s="1579">
        <v>2</v>
      </c>
      <c r="AM48" s="1579">
        <v>6</v>
      </c>
      <c r="AN48" s="1579">
        <v>0</v>
      </c>
      <c r="AO48" s="1579">
        <v>3</v>
      </c>
      <c r="AP48" s="1579">
        <v>0</v>
      </c>
    </row>
    <row r="49" spans="5:42" ht="12.75" hidden="1">
      <c r="E49" s="1579">
        <v>2</v>
      </c>
      <c r="F49" s="1579">
        <v>7</v>
      </c>
      <c r="G49" s="1579">
        <v>3</v>
      </c>
      <c r="H49" s="1579">
        <v>33</v>
      </c>
      <c r="I49" s="1579">
        <v>0</v>
      </c>
      <c r="J49" s="1579">
        <v>45</v>
      </c>
      <c r="K49" s="1579">
        <v>17</v>
      </c>
      <c r="L49" s="1579">
        <v>117</v>
      </c>
      <c r="M49" s="1579">
        <v>27</v>
      </c>
      <c r="N49" s="1579">
        <v>15</v>
      </c>
      <c r="O49" s="1579">
        <v>0</v>
      </c>
      <c r="P49" s="1579">
        <v>0</v>
      </c>
      <c r="Q49" s="1579">
        <v>0</v>
      </c>
      <c r="R49" s="1579">
        <v>7</v>
      </c>
      <c r="S49" s="1579">
        <v>0</v>
      </c>
      <c r="T49" s="1579">
        <v>0</v>
      </c>
      <c r="V49" s="1579">
        <v>0</v>
      </c>
      <c r="W49" s="1579">
        <v>3</v>
      </c>
      <c r="X49" s="1579">
        <v>0</v>
      </c>
      <c r="Y49" s="1579">
        <v>0</v>
      </c>
      <c r="Z49" s="1579">
        <v>0</v>
      </c>
      <c r="AA49" s="1579">
        <v>1</v>
      </c>
      <c r="AB49" s="1579">
        <v>0</v>
      </c>
      <c r="AC49" s="1579">
        <v>0</v>
      </c>
      <c r="AD49" s="1579">
        <v>0</v>
      </c>
      <c r="AE49" s="1579">
        <v>0</v>
      </c>
      <c r="AF49" s="1579">
        <v>0</v>
      </c>
      <c r="AG49" s="1579">
        <v>1</v>
      </c>
      <c r="AH49" s="1579">
        <v>0</v>
      </c>
      <c r="AI49" s="1579">
        <v>0</v>
      </c>
      <c r="AJ49" s="1579">
        <v>0</v>
      </c>
      <c r="AK49" s="1579">
        <v>2</v>
      </c>
      <c r="AL49" s="1579">
        <v>0</v>
      </c>
      <c r="AM49" s="1579">
        <v>0</v>
      </c>
      <c r="AN49" s="1579">
        <v>0</v>
      </c>
      <c r="AO49" s="1579">
        <v>0</v>
      </c>
      <c r="AP49" s="1579">
        <v>0</v>
      </c>
    </row>
    <row r="50" spans="5:42" ht="12.75" hidden="1">
      <c r="E50" s="1579">
        <v>6</v>
      </c>
      <c r="F50" s="1579">
        <v>8</v>
      </c>
      <c r="G50" s="1579">
        <v>4</v>
      </c>
      <c r="H50" s="1579">
        <v>213</v>
      </c>
      <c r="I50" s="1579">
        <v>14</v>
      </c>
      <c r="J50" s="1579">
        <v>97</v>
      </c>
      <c r="K50" s="1579">
        <v>20</v>
      </c>
      <c r="L50" s="1579">
        <v>28</v>
      </c>
      <c r="M50" s="1579">
        <v>0</v>
      </c>
      <c r="N50" s="1579">
        <v>15</v>
      </c>
      <c r="O50" s="1579">
        <v>15</v>
      </c>
      <c r="P50" s="1579">
        <v>0</v>
      </c>
      <c r="Q50" s="1579">
        <v>0</v>
      </c>
      <c r="R50" s="1579">
        <v>35</v>
      </c>
      <c r="S50" s="1579">
        <v>0</v>
      </c>
      <c r="T50" s="1579">
        <v>0</v>
      </c>
      <c r="V50" s="1579">
        <v>0</v>
      </c>
      <c r="W50" s="1579">
        <v>7</v>
      </c>
      <c r="X50" s="1579">
        <v>0</v>
      </c>
      <c r="Y50" s="1579">
        <v>0</v>
      </c>
      <c r="Z50" s="1579">
        <v>0</v>
      </c>
      <c r="AA50" s="1579">
        <v>4</v>
      </c>
      <c r="AB50" s="1579">
        <v>0</v>
      </c>
      <c r="AC50" s="1579">
        <v>0</v>
      </c>
      <c r="AD50" s="1579">
        <v>30</v>
      </c>
      <c r="AE50" s="1579">
        <v>3</v>
      </c>
      <c r="AF50" s="1579">
        <v>0</v>
      </c>
      <c r="AG50" s="1579">
        <v>11</v>
      </c>
      <c r="AH50" s="1579">
        <v>0</v>
      </c>
      <c r="AI50" s="1579">
        <v>0</v>
      </c>
      <c r="AJ50" s="1579">
        <v>0</v>
      </c>
      <c r="AK50" s="1579">
        <v>6</v>
      </c>
      <c r="AL50" s="1579">
        <v>0</v>
      </c>
      <c r="AM50" s="1579">
        <v>0</v>
      </c>
      <c r="AN50" s="1579">
        <v>0</v>
      </c>
      <c r="AO50" s="1579">
        <v>0</v>
      </c>
      <c r="AP50" s="1579">
        <v>1</v>
      </c>
    </row>
    <row r="51" spans="5:42" ht="12.75" hidden="1">
      <c r="E51" s="1579">
        <v>2</v>
      </c>
      <c r="F51" s="1579">
        <v>3</v>
      </c>
      <c r="G51" s="1579">
        <v>10</v>
      </c>
      <c r="H51" s="1579">
        <v>338</v>
      </c>
      <c r="I51" s="1579">
        <v>0</v>
      </c>
      <c r="J51" s="1579">
        <v>28</v>
      </c>
      <c r="K51" s="1579">
        <v>5</v>
      </c>
      <c r="L51" s="1579">
        <v>26</v>
      </c>
      <c r="M51" s="1579">
        <v>15</v>
      </c>
      <c r="N51" s="1579">
        <v>15</v>
      </c>
      <c r="O51" s="1579">
        <v>30</v>
      </c>
      <c r="P51" s="1579">
        <v>0</v>
      </c>
      <c r="Q51" s="1579">
        <v>0</v>
      </c>
      <c r="R51" s="1579">
        <v>7</v>
      </c>
      <c r="S51" s="1579">
        <v>0</v>
      </c>
      <c r="T51" s="1579">
        <v>0</v>
      </c>
      <c r="V51" s="1579">
        <v>0</v>
      </c>
      <c r="W51" s="1579">
        <v>2</v>
      </c>
      <c r="X51" s="1579">
        <v>0</v>
      </c>
      <c r="Y51" s="1579">
        <v>0</v>
      </c>
      <c r="Z51" s="1579">
        <v>0</v>
      </c>
      <c r="AA51" s="1579">
        <v>1</v>
      </c>
      <c r="AB51" s="1579">
        <v>0</v>
      </c>
      <c r="AC51" s="1579">
        <v>0</v>
      </c>
      <c r="AD51" s="1579">
        <v>0</v>
      </c>
      <c r="AE51" s="1579">
        <v>0</v>
      </c>
      <c r="AF51" s="1579">
        <v>0</v>
      </c>
      <c r="AG51" s="1579">
        <v>0</v>
      </c>
      <c r="AH51" s="1579">
        <v>0</v>
      </c>
      <c r="AI51" s="1579">
        <v>0</v>
      </c>
      <c r="AJ51" s="1579">
        <v>0</v>
      </c>
      <c r="AK51" s="1579">
        <v>2</v>
      </c>
      <c r="AL51" s="1579">
        <v>0</v>
      </c>
      <c r="AM51" s="1579">
        <v>0</v>
      </c>
      <c r="AN51" s="1579">
        <v>0</v>
      </c>
      <c r="AO51" s="1579">
        <v>0</v>
      </c>
      <c r="AP51" s="1579">
        <v>1</v>
      </c>
    </row>
    <row r="52" spans="5:42" ht="12.75" hidden="1">
      <c r="E52" s="1579">
        <v>5</v>
      </c>
      <c r="F52" s="1579">
        <v>9</v>
      </c>
      <c r="G52" s="1579">
        <v>0</v>
      </c>
      <c r="H52" s="1579">
        <v>25</v>
      </c>
      <c r="I52" s="1579">
        <v>14</v>
      </c>
      <c r="J52" s="1579">
        <v>70</v>
      </c>
      <c r="K52" s="1579">
        <v>39</v>
      </c>
      <c r="L52" s="1579">
        <v>0</v>
      </c>
      <c r="M52" s="1579">
        <v>31</v>
      </c>
      <c r="N52" s="1579">
        <v>5</v>
      </c>
      <c r="O52" s="1579">
        <v>0</v>
      </c>
      <c r="P52" s="1579">
        <v>0</v>
      </c>
      <c r="Q52" s="1579">
        <v>0</v>
      </c>
      <c r="R52" s="1579">
        <v>29</v>
      </c>
      <c r="S52" s="1579">
        <v>0</v>
      </c>
      <c r="T52" s="1579">
        <v>0</v>
      </c>
      <c r="V52" s="1579">
        <v>2</v>
      </c>
      <c r="W52" s="1579">
        <v>6</v>
      </c>
      <c r="X52" s="1579">
        <v>0</v>
      </c>
      <c r="Y52" s="1579">
        <v>0</v>
      </c>
      <c r="Z52" s="1579">
        <v>0</v>
      </c>
      <c r="AA52" s="1579">
        <v>5</v>
      </c>
      <c r="AB52" s="1579">
        <v>0</v>
      </c>
      <c r="AC52" s="1579">
        <v>0</v>
      </c>
      <c r="AD52" s="1579">
        <v>20</v>
      </c>
      <c r="AE52" s="1579">
        <v>1</v>
      </c>
      <c r="AF52" s="1579">
        <v>2</v>
      </c>
      <c r="AG52" s="1579">
        <v>1</v>
      </c>
      <c r="AH52" s="1579">
        <v>0</v>
      </c>
      <c r="AI52" s="1579">
        <v>0</v>
      </c>
      <c r="AJ52" s="1579">
        <v>0</v>
      </c>
      <c r="AK52" s="1579">
        <v>6</v>
      </c>
      <c r="AL52" s="1579">
        <v>0</v>
      </c>
      <c r="AM52" s="1579">
        <v>0</v>
      </c>
      <c r="AN52" s="1579">
        <v>2</v>
      </c>
      <c r="AO52" s="1579">
        <v>0</v>
      </c>
      <c r="AP52" s="1579">
        <v>3</v>
      </c>
    </row>
    <row r="53" spans="5:42" ht="12.75" hidden="1">
      <c r="E53" s="1579">
        <v>7</v>
      </c>
      <c r="F53" s="1579">
        <v>10</v>
      </c>
      <c r="G53" s="1579">
        <v>32</v>
      </c>
      <c r="H53" s="1579">
        <v>50</v>
      </c>
      <c r="I53" s="1579">
        <v>10</v>
      </c>
      <c r="J53" s="1579">
        <v>57</v>
      </c>
      <c r="K53" s="1579">
        <v>20</v>
      </c>
      <c r="L53" s="1579">
        <v>0</v>
      </c>
      <c r="M53" s="1579">
        <v>35</v>
      </c>
      <c r="N53" s="1579">
        <v>15</v>
      </c>
      <c r="O53" s="1579">
        <v>0</v>
      </c>
      <c r="P53" s="1579">
        <v>0</v>
      </c>
      <c r="Q53" s="1579">
        <v>0</v>
      </c>
      <c r="R53" s="1579">
        <v>27</v>
      </c>
      <c r="S53" s="1579">
        <v>0</v>
      </c>
      <c r="T53" s="1579">
        <v>0</v>
      </c>
      <c r="V53" s="1579">
        <v>2</v>
      </c>
      <c r="W53" s="1579">
        <v>6</v>
      </c>
      <c r="X53" s="1579">
        <v>0</v>
      </c>
      <c r="Y53" s="1579">
        <v>0</v>
      </c>
      <c r="Z53" s="1579">
        <v>0</v>
      </c>
      <c r="AA53" s="1579">
        <v>3</v>
      </c>
      <c r="AB53" s="1579">
        <v>0</v>
      </c>
      <c r="AC53" s="1579">
        <v>0</v>
      </c>
      <c r="AD53" s="1579">
        <v>0</v>
      </c>
      <c r="AE53" s="1579">
        <v>4</v>
      </c>
      <c r="AF53" s="1579">
        <v>10</v>
      </c>
      <c r="AG53" s="1579">
        <v>3</v>
      </c>
      <c r="AH53" s="1579">
        <v>0</v>
      </c>
      <c r="AI53" s="1579">
        <v>0</v>
      </c>
      <c r="AJ53" s="1579">
        <v>2</v>
      </c>
      <c r="AK53" s="1579">
        <v>12</v>
      </c>
      <c r="AL53" s="1579">
        <v>0</v>
      </c>
      <c r="AM53" s="1579">
        <v>0</v>
      </c>
      <c r="AN53" s="1579">
        <v>1</v>
      </c>
      <c r="AO53" s="1579">
        <v>0</v>
      </c>
      <c r="AP53" s="1579">
        <v>1</v>
      </c>
    </row>
    <row r="54" spans="5:42" ht="12.75" hidden="1">
      <c r="E54" s="1579">
        <v>0</v>
      </c>
      <c r="F54" s="1579">
        <v>10</v>
      </c>
      <c r="G54" s="1579">
        <v>63</v>
      </c>
      <c r="H54" s="1579">
        <v>21</v>
      </c>
      <c r="I54" s="1579">
        <v>9</v>
      </c>
      <c r="J54" s="1579">
        <v>75</v>
      </c>
      <c r="K54" s="1579">
        <v>44</v>
      </c>
      <c r="L54" s="1579">
        <v>77</v>
      </c>
      <c r="M54" s="1579">
        <v>0</v>
      </c>
      <c r="N54" s="1579">
        <v>0</v>
      </c>
      <c r="O54" s="1579">
        <v>0</v>
      </c>
      <c r="P54" s="1579">
        <v>0</v>
      </c>
      <c r="Q54" s="1579">
        <v>0</v>
      </c>
      <c r="R54" s="1579">
        <v>22</v>
      </c>
      <c r="S54" s="1579">
        <v>0</v>
      </c>
      <c r="T54" s="1579">
        <v>0</v>
      </c>
      <c r="V54" s="1579">
        <v>0</v>
      </c>
      <c r="W54" s="1579">
        <v>7</v>
      </c>
      <c r="X54" s="1579">
        <v>0</v>
      </c>
      <c r="Y54" s="1579">
        <v>0</v>
      </c>
      <c r="Z54" s="1579">
        <v>0</v>
      </c>
      <c r="AA54" s="1579">
        <v>2</v>
      </c>
      <c r="AB54" s="1579">
        <v>0</v>
      </c>
      <c r="AC54" s="1579">
        <v>0</v>
      </c>
      <c r="AD54" s="1579">
        <v>0</v>
      </c>
      <c r="AE54" s="1579">
        <v>4</v>
      </c>
      <c r="AF54" s="1579">
        <v>3</v>
      </c>
      <c r="AG54" s="1579">
        <v>4</v>
      </c>
      <c r="AH54" s="1579">
        <v>1</v>
      </c>
      <c r="AI54" s="1579">
        <v>2</v>
      </c>
      <c r="AJ54" s="1579">
        <v>2</v>
      </c>
      <c r="AK54" s="1579">
        <v>7</v>
      </c>
      <c r="AL54" s="1579">
        <v>0</v>
      </c>
      <c r="AM54" s="1579">
        <v>0</v>
      </c>
      <c r="AN54" s="1579">
        <v>0</v>
      </c>
      <c r="AO54" s="1579">
        <v>2</v>
      </c>
      <c r="AP54" s="1579">
        <v>0</v>
      </c>
    </row>
    <row r="55" spans="5:42" ht="12.75" hidden="1">
      <c r="E55" s="1579">
        <v>2</v>
      </c>
      <c r="F55" s="1579">
        <v>2</v>
      </c>
      <c r="G55" s="1579">
        <v>4</v>
      </c>
      <c r="H55" s="1579">
        <v>12</v>
      </c>
      <c r="I55" s="1579">
        <v>5</v>
      </c>
      <c r="J55" s="1579">
        <v>26</v>
      </c>
      <c r="K55" s="1579">
        <v>16</v>
      </c>
      <c r="L55" s="1579">
        <v>6</v>
      </c>
      <c r="M55" s="1579">
        <v>41</v>
      </c>
      <c r="N55" s="1579">
        <v>30</v>
      </c>
      <c r="O55" s="1579">
        <v>6</v>
      </c>
      <c r="P55" s="1579">
        <v>0</v>
      </c>
      <c r="Q55" s="1579">
        <v>2</v>
      </c>
      <c r="R55" s="1579">
        <v>7</v>
      </c>
      <c r="S55" s="1579">
        <v>0</v>
      </c>
      <c r="T55" s="1579">
        <v>0</v>
      </c>
      <c r="V55" s="1579">
        <v>0</v>
      </c>
      <c r="W55" s="1579">
        <v>2</v>
      </c>
      <c r="X55" s="1579">
        <v>0</v>
      </c>
      <c r="Y55" s="1579">
        <v>0</v>
      </c>
      <c r="Z55" s="1579">
        <v>0</v>
      </c>
      <c r="AA55" s="1579">
        <v>1</v>
      </c>
      <c r="AB55" s="1579">
        <v>0</v>
      </c>
      <c r="AC55" s="1579">
        <v>0</v>
      </c>
      <c r="AD55" s="1579">
        <v>0</v>
      </c>
      <c r="AE55" s="1579">
        <v>0</v>
      </c>
      <c r="AF55" s="1579">
        <v>0</v>
      </c>
      <c r="AG55" s="1579">
        <v>0</v>
      </c>
      <c r="AH55" s="1579">
        <v>0</v>
      </c>
      <c r="AI55" s="1579">
        <v>0</v>
      </c>
      <c r="AJ55" s="1579">
        <v>0</v>
      </c>
      <c r="AK55" s="1579">
        <v>3</v>
      </c>
      <c r="AL55" s="1579">
        <v>0</v>
      </c>
      <c r="AM55" s="1579">
        <v>0</v>
      </c>
      <c r="AN55" s="1579">
        <v>0</v>
      </c>
      <c r="AO55" s="1579">
        <v>0</v>
      </c>
      <c r="AP55" s="1579">
        <v>0</v>
      </c>
    </row>
    <row r="56" spans="5:42" ht="12.75" hidden="1">
      <c r="E56" s="1579">
        <v>2</v>
      </c>
      <c r="F56" s="1579">
        <v>5</v>
      </c>
      <c r="G56" s="1579">
        <v>24</v>
      </c>
      <c r="H56" s="1579">
        <v>9</v>
      </c>
      <c r="I56" s="1579">
        <v>5</v>
      </c>
      <c r="J56" s="1579">
        <v>45</v>
      </c>
      <c r="K56" s="1579">
        <v>36</v>
      </c>
      <c r="L56" s="1579">
        <v>12</v>
      </c>
      <c r="M56" s="1579">
        <v>35</v>
      </c>
      <c r="N56" s="1579">
        <v>15</v>
      </c>
      <c r="O56" s="1579">
        <v>0</v>
      </c>
      <c r="P56" s="1579">
        <v>0</v>
      </c>
      <c r="Q56" s="1579">
        <v>0</v>
      </c>
      <c r="R56" s="1579">
        <v>13</v>
      </c>
      <c r="S56" s="1579">
        <v>0</v>
      </c>
      <c r="T56" s="1579">
        <v>0</v>
      </c>
      <c r="V56" s="1579">
        <v>1</v>
      </c>
      <c r="W56" s="1579">
        <v>3</v>
      </c>
      <c r="X56" s="1579">
        <v>0</v>
      </c>
      <c r="Y56" s="1579">
        <v>0</v>
      </c>
      <c r="Z56" s="1579">
        <v>0</v>
      </c>
      <c r="AA56" s="1579">
        <v>1</v>
      </c>
      <c r="AB56" s="1579">
        <v>0</v>
      </c>
      <c r="AC56" s="1579">
        <v>0</v>
      </c>
      <c r="AD56" s="1579">
        <v>0</v>
      </c>
      <c r="AE56" s="1579">
        <v>1</v>
      </c>
      <c r="AF56" s="1579">
        <v>0</v>
      </c>
      <c r="AG56" s="1579">
        <v>1</v>
      </c>
      <c r="AH56" s="1579">
        <v>0</v>
      </c>
      <c r="AI56" s="1579">
        <v>0</v>
      </c>
      <c r="AJ56" s="1579">
        <v>0</v>
      </c>
      <c r="AK56" s="1579">
        <v>5</v>
      </c>
      <c r="AL56" s="1579">
        <v>1</v>
      </c>
      <c r="AM56" s="1579">
        <v>0</v>
      </c>
      <c r="AN56" s="1579">
        <v>1</v>
      </c>
      <c r="AO56" s="1579">
        <v>0</v>
      </c>
      <c r="AP56" s="1579">
        <v>0</v>
      </c>
    </row>
    <row r="57" spans="5:42" ht="12.75" hidden="1">
      <c r="E57" s="1579">
        <v>8</v>
      </c>
      <c r="F57" s="1579">
        <v>5</v>
      </c>
      <c r="G57" s="1579">
        <v>9</v>
      </c>
      <c r="H57" s="1579">
        <v>5</v>
      </c>
      <c r="I57" s="1579">
        <v>4</v>
      </c>
      <c r="J57" s="1579">
        <v>52</v>
      </c>
      <c r="K57" s="1579">
        <v>10</v>
      </c>
      <c r="L57" s="1579">
        <v>34</v>
      </c>
      <c r="M57" s="1579">
        <v>21</v>
      </c>
      <c r="N57" s="1579">
        <v>15</v>
      </c>
      <c r="O57" s="1579">
        <v>68</v>
      </c>
      <c r="P57" s="1579">
        <v>0</v>
      </c>
      <c r="Q57" s="1579">
        <v>0</v>
      </c>
      <c r="R57" s="1579">
        <v>18</v>
      </c>
      <c r="S57" s="1579">
        <v>0</v>
      </c>
      <c r="T57" s="1579">
        <v>0</v>
      </c>
      <c r="V57" s="1579">
        <v>1</v>
      </c>
      <c r="W57" s="1579">
        <v>3</v>
      </c>
      <c r="X57" s="1579">
        <v>0</v>
      </c>
      <c r="Y57" s="1579">
        <v>0</v>
      </c>
      <c r="Z57" s="1579">
        <v>0</v>
      </c>
      <c r="AA57" s="1579">
        <v>1</v>
      </c>
      <c r="AB57" s="1579">
        <v>0</v>
      </c>
      <c r="AC57" s="1579">
        <v>0</v>
      </c>
      <c r="AD57" s="1579">
        <v>200</v>
      </c>
      <c r="AE57" s="1579">
        <v>2</v>
      </c>
      <c r="AF57" s="1579">
        <v>5</v>
      </c>
      <c r="AG57" s="1579">
        <v>1</v>
      </c>
      <c r="AH57" s="1579">
        <v>0</v>
      </c>
      <c r="AI57" s="1579">
        <v>0</v>
      </c>
      <c r="AJ57" s="1579">
        <v>0</v>
      </c>
      <c r="AK57" s="1579">
        <v>11</v>
      </c>
      <c r="AL57" s="1579">
        <v>1</v>
      </c>
      <c r="AM57" s="1579">
        <v>0</v>
      </c>
      <c r="AN57" s="1579">
        <v>1</v>
      </c>
      <c r="AO57" s="1579">
        <v>0</v>
      </c>
      <c r="AP57" s="1579">
        <v>0</v>
      </c>
    </row>
    <row r="58" spans="5:42" ht="12.75" hidden="1">
      <c r="E58" s="1579">
        <v>2</v>
      </c>
      <c r="F58" s="1579">
        <v>2</v>
      </c>
      <c r="G58" s="1579">
        <v>4</v>
      </c>
      <c r="H58" s="1579">
        <v>17</v>
      </c>
      <c r="I58" s="1579">
        <v>0</v>
      </c>
      <c r="J58" s="1579">
        <v>26</v>
      </c>
      <c r="K58" s="1579">
        <v>7</v>
      </c>
      <c r="L58" s="1579">
        <v>0</v>
      </c>
      <c r="M58" s="1579">
        <v>0</v>
      </c>
      <c r="N58" s="1579">
        <v>26</v>
      </c>
      <c r="O58" s="1579">
        <v>0</v>
      </c>
      <c r="P58" s="1579">
        <v>0</v>
      </c>
      <c r="Q58" s="1579">
        <v>0</v>
      </c>
      <c r="R58" s="1579">
        <v>9</v>
      </c>
      <c r="S58" s="1579">
        <v>0</v>
      </c>
      <c r="T58" s="1579">
        <v>0</v>
      </c>
      <c r="V58" s="1579">
        <v>0</v>
      </c>
      <c r="W58" s="1579">
        <v>2</v>
      </c>
      <c r="X58" s="1579">
        <v>2</v>
      </c>
      <c r="Y58" s="1579">
        <v>0</v>
      </c>
      <c r="Z58" s="1579">
        <v>0</v>
      </c>
      <c r="AA58" s="1579">
        <v>1</v>
      </c>
      <c r="AB58" s="1579">
        <v>0</v>
      </c>
      <c r="AC58" s="1579">
        <v>0</v>
      </c>
      <c r="AD58" s="1579">
        <v>0</v>
      </c>
      <c r="AE58" s="1579">
        <v>1</v>
      </c>
      <c r="AF58" s="1579">
        <v>1</v>
      </c>
      <c r="AG58" s="1579">
        <v>0</v>
      </c>
      <c r="AH58" s="1579">
        <v>0</v>
      </c>
      <c r="AI58" s="1579">
        <v>0</v>
      </c>
      <c r="AJ58" s="1579">
        <v>3</v>
      </c>
      <c r="AK58" s="1579">
        <v>3</v>
      </c>
      <c r="AL58" s="1579">
        <v>0</v>
      </c>
      <c r="AM58" s="1579">
        <v>0</v>
      </c>
      <c r="AN58" s="1579">
        <v>1</v>
      </c>
      <c r="AO58" s="1579">
        <v>0</v>
      </c>
      <c r="AP58" s="1579">
        <v>0</v>
      </c>
    </row>
    <row r="59" spans="5:42" ht="12.75" hidden="1">
      <c r="E59" s="1579">
        <v>2</v>
      </c>
      <c r="F59" s="1579">
        <v>3</v>
      </c>
      <c r="G59" s="1579">
        <v>3</v>
      </c>
      <c r="H59" s="1579">
        <v>12</v>
      </c>
      <c r="I59" s="1579">
        <v>0</v>
      </c>
      <c r="J59" s="1579">
        <v>27</v>
      </c>
      <c r="K59" s="1579">
        <v>39</v>
      </c>
      <c r="L59" s="1579">
        <v>0</v>
      </c>
      <c r="M59" s="1579">
        <v>13</v>
      </c>
      <c r="N59" s="1579">
        <v>15</v>
      </c>
      <c r="O59" s="1579">
        <v>0</v>
      </c>
      <c r="P59" s="1579">
        <v>0</v>
      </c>
      <c r="Q59" s="1579">
        <v>0</v>
      </c>
      <c r="R59" s="1579">
        <v>8</v>
      </c>
      <c r="S59" s="1579">
        <v>0</v>
      </c>
      <c r="T59" s="1579">
        <v>0</v>
      </c>
      <c r="V59" s="1579">
        <v>1</v>
      </c>
      <c r="W59" s="1579">
        <v>1</v>
      </c>
      <c r="X59" s="1579">
        <v>0</v>
      </c>
      <c r="Y59" s="1579">
        <v>0</v>
      </c>
      <c r="Z59" s="1579">
        <v>0</v>
      </c>
      <c r="AA59" s="1579">
        <v>1</v>
      </c>
      <c r="AB59" s="1579">
        <v>0</v>
      </c>
      <c r="AC59" s="1579">
        <v>0</v>
      </c>
      <c r="AD59" s="1579">
        <v>0</v>
      </c>
      <c r="AE59" s="1579">
        <v>0</v>
      </c>
      <c r="AF59" s="1579">
        <v>0</v>
      </c>
      <c r="AG59" s="1579">
        <v>1</v>
      </c>
      <c r="AH59" s="1579">
        <v>1</v>
      </c>
      <c r="AI59" s="1579">
        <v>0</v>
      </c>
      <c r="AJ59" s="1579">
        <v>0</v>
      </c>
      <c r="AK59" s="1579">
        <v>3</v>
      </c>
      <c r="AL59" s="1579">
        <v>0</v>
      </c>
      <c r="AM59" s="1579">
        <v>0</v>
      </c>
      <c r="AN59" s="1579">
        <v>1</v>
      </c>
      <c r="AO59" s="1579">
        <v>0</v>
      </c>
      <c r="AP59" s="1579">
        <v>0</v>
      </c>
    </row>
    <row r="60" spans="5:42" ht="12.75" hidden="1">
      <c r="E60" s="1579">
        <v>20</v>
      </c>
      <c r="F60" s="1579">
        <v>15</v>
      </c>
      <c r="G60" s="1579">
        <v>140</v>
      </c>
      <c r="H60" s="1579">
        <v>430</v>
      </c>
      <c r="I60" s="1579">
        <v>17</v>
      </c>
      <c r="J60" s="1579">
        <v>90</v>
      </c>
      <c r="K60" s="1579">
        <v>59</v>
      </c>
      <c r="L60" s="1579">
        <v>69</v>
      </c>
      <c r="M60" s="1579">
        <v>95</v>
      </c>
      <c r="N60" s="1579">
        <v>15</v>
      </c>
      <c r="O60" s="1579">
        <v>143</v>
      </c>
      <c r="P60" s="1579">
        <v>0</v>
      </c>
      <c r="Q60" s="1579">
        <v>0</v>
      </c>
      <c r="R60" s="1579">
        <v>56</v>
      </c>
      <c r="S60" s="1579">
        <v>0</v>
      </c>
      <c r="T60" s="1579">
        <v>0</v>
      </c>
      <c r="V60" s="1579">
        <v>0</v>
      </c>
      <c r="W60" s="1579">
        <v>12</v>
      </c>
      <c r="X60" s="1579">
        <v>0</v>
      </c>
      <c r="Y60" s="1579">
        <v>0</v>
      </c>
      <c r="Z60" s="1579">
        <v>0</v>
      </c>
      <c r="AA60" s="1579">
        <v>5</v>
      </c>
      <c r="AB60" s="1579">
        <v>0</v>
      </c>
      <c r="AC60" s="1579">
        <v>0</v>
      </c>
      <c r="AD60" s="1579">
        <v>142</v>
      </c>
      <c r="AE60" s="1579">
        <v>12</v>
      </c>
      <c r="AF60" s="1579">
        <v>865</v>
      </c>
      <c r="AG60" s="1579">
        <v>12</v>
      </c>
      <c r="AH60" s="1579">
        <v>16</v>
      </c>
      <c r="AI60" s="1579">
        <v>15</v>
      </c>
      <c r="AJ60" s="1579">
        <v>15</v>
      </c>
      <c r="AK60" s="1579">
        <v>15</v>
      </c>
      <c r="AL60" s="1579">
        <v>1</v>
      </c>
      <c r="AM60" s="1579">
        <v>0</v>
      </c>
      <c r="AN60" s="1579">
        <v>1</v>
      </c>
      <c r="AO60" s="1579">
        <v>2</v>
      </c>
      <c r="AP60" s="1579">
        <v>0</v>
      </c>
    </row>
    <row r="61" spans="5:42" ht="12.75" hidden="1">
      <c r="E61" s="1579">
        <v>0</v>
      </c>
      <c r="F61" s="1579">
        <v>0</v>
      </c>
      <c r="G61" s="1579">
        <v>2</v>
      </c>
      <c r="H61" s="1579">
        <v>0</v>
      </c>
      <c r="I61" s="1579">
        <v>0</v>
      </c>
      <c r="J61" s="1579">
        <v>0</v>
      </c>
      <c r="K61" s="1579">
        <v>0</v>
      </c>
      <c r="L61" s="1579">
        <v>10</v>
      </c>
      <c r="M61" s="1579">
        <v>5</v>
      </c>
      <c r="N61" s="1579">
        <v>0</v>
      </c>
      <c r="O61" s="1579">
        <v>0</v>
      </c>
      <c r="P61" s="1579">
        <v>0</v>
      </c>
      <c r="Q61" s="1579">
        <v>0</v>
      </c>
      <c r="R61" s="1579">
        <v>0</v>
      </c>
      <c r="S61" s="1579">
        <v>8</v>
      </c>
      <c r="T61" s="1579">
        <v>0</v>
      </c>
      <c r="V61" s="1579">
        <v>0</v>
      </c>
      <c r="W61" s="1579">
        <v>0</v>
      </c>
      <c r="X61" s="1579">
        <v>3</v>
      </c>
      <c r="Y61" s="1579">
        <v>0</v>
      </c>
      <c r="Z61" s="1579">
        <v>0</v>
      </c>
      <c r="AA61" s="1579">
        <v>0</v>
      </c>
      <c r="AB61" s="1579">
        <v>1</v>
      </c>
      <c r="AC61" s="1579">
        <v>0</v>
      </c>
      <c r="AD61" s="1579">
        <v>0</v>
      </c>
      <c r="AE61" s="1579">
        <v>0</v>
      </c>
      <c r="AF61" s="1579">
        <v>0</v>
      </c>
      <c r="AG61" s="1579">
        <v>0</v>
      </c>
      <c r="AH61" s="1579">
        <v>0</v>
      </c>
      <c r="AI61" s="1579">
        <v>0</v>
      </c>
      <c r="AJ61" s="1579">
        <v>1</v>
      </c>
      <c r="AK61" s="1579">
        <v>3</v>
      </c>
      <c r="AL61" s="1579">
        <v>2</v>
      </c>
      <c r="AM61" s="1579">
        <v>0</v>
      </c>
      <c r="AN61" s="1579">
        <v>0</v>
      </c>
      <c r="AO61" s="1579">
        <v>0</v>
      </c>
      <c r="AP61" s="1579">
        <v>0</v>
      </c>
    </row>
    <row r="62" spans="5:42" ht="12.75" hidden="1">
      <c r="E62" s="1579">
        <v>4</v>
      </c>
      <c r="F62" s="1579">
        <v>15</v>
      </c>
      <c r="G62" s="1579">
        <v>20</v>
      </c>
      <c r="H62" s="1579">
        <v>0</v>
      </c>
      <c r="I62" s="1579">
        <v>10</v>
      </c>
      <c r="J62" s="1579">
        <v>52</v>
      </c>
      <c r="K62" s="1579">
        <v>15</v>
      </c>
      <c r="L62" s="1579">
        <v>60</v>
      </c>
      <c r="M62" s="1579">
        <v>0</v>
      </c>
      <c r="N62" s="1579">
        <v>15</v>
      </c>
      <c r="O62" s="1579">
        <v>60</v>
      </c>
      <c r="P62" s="1579">
        <v>0</v>
      </c>
      <c r="Q62" s="1579">
        <v>0</v>
      </c>
      <c r="R62" s="1579">
        <v>21</v>
      </c>
      <c r="S62" s="1579">
        <v>0</v>
      </c>
      <c r="T62" s="1579">
        <v>0</v>
      </c>
      <c r="V62" s="1579">
        <v>0</v>
      </c>
      <c r="W62" s="1579">
        <v>8</v>
      </c>
      <c r="X62" s="1579">
        <v>0</v>
      </c>
      <c r="Y62" s="1579">
        <v>1</v>
      </c>
      <c r="Z62" s="1579">
        <v>0</v>
      </c>
      <c r="AA62" s="1579">
        <v>2</v>
      </c>
      <c r="AB62" s="1579">
        <v>0</v>
      </c>
      <c r="AC62" s="1579">
        <v>0</v>
      </c>
      <c r="AD62" s="1579">
        <v>0</v>
      </c>
      <c r="AE62" s="1579">
        <v>4</v>
      </c>
      <c r="AF62" s="1579">
        <v>14</v>
      </c>
      <c r="AG62" s="1579">
        <v>2</v>
      </c>
      <c r="AH62" s="1579">
        <v>17</v>
      </c>
      <c r="AI62" s="1579">
        <v>17</v>
      </c>
      <c r="AJ62" s="1579">
        <v>17</v>
      </c>
      <c r="AK62" s="1579">
        <v>0</v>
      </c>
      <c r="AL62" s="1579">
        <v>0</v>
      </c>
      <c r="AM62" s="1579">
        <v>0</v>
      </c>
      <c r="AN62" s="1579">
        <v>0</v>
      </c>
      <c r="AO62" s="1579">
        <v>2</v>
      </c>
      <c r="AP62" s="1579">
        <v>0</v>
      </c>
    </row>
    <row r="63" spans="5:42" ht="12.75" hidden="1">
      <c r="E63" s="1579">
        <v>2</v>
      </c>
      <c r="F63" s="1579">
        <v>5</v>
      </c>
      <c r="G63" s="1579">
        <v>12</v>
      </c>
      <c r="H63" s="1579">
        <v>9</v>
      </c>
      <c r="I63" s="1579">
        <v>5</v>
      </c>
      <c r="J63" s="1579">
        <v>35</v>
      </c>
      <c r="K63" s="1579">
        <v>18</v>
      </c>
      <c r="L63" s="1579">
        <v>150</v>
      </c>
      <c r="M63" s="1579">
        <v>0</v>
      </c>
      <c r="N63" s="1579">
        <v>0</v>
      </c>
      <c r="O63" s="1579">
        <v>0</v>
      </c>
      <c r="P63" s="1579">
        <v>0</v>
      </c>
      <c r="Q63" s="1579">
        <v>0</v>
      </c>
      <c r="R63" s="1579">
        <v>13</v>
      </c>
      <c r="S63" s="1579">
        <v>5</v>
      </c>
      <c r="T63" s="1579">
        <v>0</v>
      </c>
      <c r="V63" s="1579">
        <v>0</v>
      </c>
      <c r="W63" s="1579">
        <v>2</v>
      </c>
      <c r="X63" s="1579">
        <v>0</v>
      </c>
      <c r="Y63" s="1579">
        <v>0</v>
      </c>
      <c r="Z63" s="1579">
        <v>0</v>
      </c>
      <c r="AA63" s="1579">
        <v>2</v>
      </c>
      <c r="AB63" s="1579">
        <v>0</v>
      </c>
      <c r="AC63" s="1579">
        <v>0</v>
      </c>
      <c r="AD63" s="1579">
        <v>0</v>
      </c>
      <c r="AE63" s="1579">
        <v>0</v>
      </c>
      <c r="AF63" s="1579">
        <v>0</v>
      </c>
      <c r="AG63" s="1579">
        <v>1</v>
      </c>
      <c r="AH63" s="1579">
        <v>0</v>
      </c>
      <c r="AI63" s="1579">
        <v>0</v>
      </c>
      <c r="AJ63" s="1579">
        <v>0</v>
      </c>
      <c r="AK63" s="1579">
        <v>4</v>
      </c>
      <c r="AL63" s="1579">
        <v>0</v>
      </c>
      <c r="AM63" s="1579">
        <v>0</v>
      </c>
      <c r="AN63" s="1579">
        <v>0</v>
      </c>
      <c r="AO63" s="1579">
        <v>1</v>
      </c>
      <c r="AP63" s="1579">
        <v>0</v>
      </c>
    </row>
    <row r="64" spans="5:42" ht="12.75" hidden="1">
      <c r="E64" s="1579">
        <v>0</v>
      </c>
      <c r="F64" s="1579">
        <v>2</v>
      </c>
      <c r="G64" s="1579">
        <v>25</v>
      </c>
      <c r="H64" s="1579">
        <v>0</v>
      </c>
      <c r="I64" s="1579">
        <v>5</v>
      </c>
      <c r="J64" s="1579">
        <v>55</v>
      </c>
      <c r="K64" s="1579">
        <v>10</v>
      </c>
      <c r="L64" s="1579">
        <v>0</v>
      </c>
      <c r="M64" s="1579">
        <v>20</v>
      </c>
      <c r="N64" s="1579">
        <v>15</v>
      </c>
      <c r="O64" s="1579">
        <v>0</v>
      </c>
      <c r="P64" s="1579">
        <v>0</v>
      </c>
      <c r="Q64" s="1579">
        <v>0</v>
      </c>
      <c r="R64" s="1579">
        <v>22</v>
      </c>
      <c r="S64" s="1579">
        <v>0</v>
      </c>
      <c r="T64" s="1579">
        <v>0</v>
      </c>
      <c r="V64" s="1579">
        <v>0</v>
      </c>
      <c r="W64" s="1579">
        <v>4</v>
      </c>
      <c r="X64" s="1579">
        <v>2</v>
      </c>
      <c r="Y64" s="1579">
        <v>0</v>
      </c>
      <c r="Z64" s="1579">
        <v>0</v>
      </c>
      <c r="AA64" s="1579">
        <v>1</v>
      </c>
      <c r="AB64" s="1579">
        <v>0</v>
      </c>
      <c r="AC64" s="1579">
        <v>0</v>
      </c>
      <c r="AD64" s="1579">
        <v>20</v>
      </c>
      <c r="AE64" s="1579">
        <v>2</v>
      </c>
      <c r="AF64" s="1579">
        <v>0</v>
      </c>
      <c r="AG64" s="1579">
        <v>1</v>
      </c>
      <c r="AH64" s="1579">
        <v>0</v>
      </c>
      <c r="AI64" s="1579">
        <v>0</v>
      </c>
      <c r="AJ64" s="1579">
        <v>0</v>
      </c>
      <c r="AK64" s="1579">
        <v>7</v>
      </c>
      <c r="AL64" s="1579">
        <v>0</v>
      </c>
      <c r="AM64" s="1579">
        <v>0</v>
      </c>
      <c r="AN64" s="1579">
        <v>1</v>
      </c>
      <c r="AO64" s="1579">
        <v>1</v>
      </c>
      <c r="AP64" s="1579">
        <v>0</v>
      </c>
    </row>
    <row r="65" spans="5:42" ht="12.75" hidden="1">
      <c r="E65" s="1579">
        <v>2</v>
      </c>
      <c r="F65" s="1579">
        <v>5</v>
      </c>
      <c r="G65" s="1579">
        <v>13</v>
      </c>
      <c r="H65" s="1579">
        <v>15</v>
      </c>
      <c r="I65" s="1579">
        <v>5</v>
      </c>
      <c r="J65" s="1579">
        <v>70</v>
      </c>
      <c r="K65" s="1579">
        <v>25</v>
      </c>
      <c r="L65" s="1579">
        <v>0</v>
      </c>
      <c r="M65" s="1579">
        <v>15</v>
      </c>
      <c r="N65" s="1579">
        <v>15</v>
      </c>
      <c r="O65" s="1579">
        <v>0</v>
      </c>
      <c r="P65" s="1579">
        <v>0</v>
      </c>
      <c r="Q65" s="1579">
        <v>0</v>
      </c>
      <c r="R65" s="1579">
        <v>21</v>
      </c>
      <c r="S65" s="1579">
        <v>0</v>
      </c>
      <c r="T65" s="1579">
        <v>0</v>
      </c>
      <c r="V65" s="1579">
        <v>0</v>
      </c>
      <c r="W65" s="1579">
        <v>5</v>
      </c>
      <c r="X65" s="1579">
        <v>0</v>
      </c>
      <c r="Y65" s="1579">
        <v>0</v>
      </c>
      <c r="Z65" s="1579">
        <v>0</v>
      </c>
      <c r="AA65" s="1579">
        <v>2</v>
      </c>
      <c r="AB65" s="1579">
        <v>0</v>
      </c>
      <c r="AC65" s="1579">
        <v>0</v>
      </c>
      <c r="AD65" s="1579">
        <v>20</v>
      </c>
      <c r="AE65" s="1579">
        <v>2</v>
      </c>
      <c r="AF65" s="1579">
        <v>0</v>
      </c>
      <c r="AG65" s="1579">
        <v>7</v>
      </c>
      <c r="AH65" s="1579">
        <v>0</v>
      </c>
      <c r="AI65" s="1579">
        <v>0</v>
      </c>
      <c r="AJ65" s="1579">
        <v>0</v>
      </c>
      <c r="AK65" s="1579">
        <v>10</v>
      </c>
      <c r="AL65" s="1579">
        <v>1</v>
      </c>
      <c r="AM65" s="1579">
        <v>0</v>
      </c>
      <c r="AN65" s="1579">
        <v>1</v>
      </c>
      <c r="AO65" s="1579">
        <v>0</v>
      </c>
      <c r="AP65" s="1579">
        <v>0</v>
      </c>
    </row>
    <row r="66" spans="5:42" ht="12.75" hidden="1">
      <c r="E66" s="1579">
        <v>7</v>
      </c>
      <c r="F66" s="1579">
        <v>12</v>
      </c>
      <c r="G66" s="1579">
        <v>172</v>
      </c>
      <c r="H66" s="1579">
        <v>586</v>
      </c>
      <c r="I66" s="1579">
        <v>6</v>
      </c>
      <c r="J66" s="1579">
        <v>108</v>
      </c>
      <c r="K66" s="1579">
        <v>46</v>
      </c>
      <c r="L66" s="1579">
        <v>28</v>
      </c>
      <c r="M66" s="1579">
        <v>62</v>
      </c>
      <c r="N66" s="1579">
        <v>15</v>
      </c>
      <c r="O66" s="1579">
        <v>77</v>
      </c>
      <c r="P66" s="1579">
        <v>0</v>
      </c>
      <c r="Q66" s="1579">
        <v>0</v>
      </c>
      <c r="R66" s="1579">
        <v>28</v>
      </c>
      <c r="S66" s="1579">
        <v>5</v>
      </c>
      <c r="T66" s="1579">
        <v>0</v>
      </c>
      <c r="V66" s="1579">
        <v>2</v>
      </c>
      <c r="W66" s="1579">
        <v>7</v>
      </c>
      <c r="X66" s="1579">
        <v>0</v>
      </c>
      <c r="Y66" s="1579">
        <v>0</v>
      </c>
      <c r="Z66" s="1579">
        <v>0</v>
      </c>
      <c r="AA66" s="1579">
        <v>2</v>
      </c>
      <c r="AB66" s="1579">
        <v>0</v>
      </c>
      <c r="AC66" s="1579">
        <v>0</v>
      </c>
      <c r="AD66" s="1579">
        <v>20</v>
      </c>
      <c r="AE66" s="1579">
        <v>2</v>
      </c>
      <c r="AF66" s="1579">
        <v>0</v>
      </c>
      <c r="AG66" s="1579">
        <v>3</v>
      </c>
      <c r="AH66" s="1579">
        <v>0</v>
      </c>
      <c r="AI66" s="1579">
        <v>0</v>
      </c>
      <c r="AJ66" s="1579">
        <v>0</v>
      </c>
      <c r="AK66" s="1579">
        <v>12</v>
      </c>
      <c r="AL66" s="1579">
        <v>0</v>
      </c>
      <c r="AM66" s="1579">
        <v>0</v>
      </c>
      <c r="AN66" s="1579">
        <v>0</v>
      </c>
      <c r="AO66" s="1579">
        <v>1</v>
      </c>
      <c r="AP66" s="1579">
        <v>0</v>
      </c>
    </row>
    <row r="67" spans="5:42" ht="12.75" hidden="1">
      <c r="E67" s="1579">
        <v>12</v>
      </c>
      <c r="F67" s="1579">
        <v>15</v>
      </c>
      <c r="G67" s="1579">
        <v>28</v>
      </c>
      <c r="H67" s="1579">
        <v>118</v>
      </c>
      <c r="I67" s="1579">
        <v>15</v>
      </c>
      <c r="J67" s="1579">
        <v>130</v>
      </c>
      <c r="K67" s="1579">
        <v>40</v>
      </c>
      <c r="L67" s="1579">
        <v>19</v>
      </c>
      <c r="M67" s="1579">
        <v>27</v>
      </c>
      <c r="N67" s="1579">
        <v>5</v>
      </c>
      <c r="O67" s="1579">
        <v>0</v>
      </c>
      <c r="P67" s="1579">
        <v>0</v>
      </c>
      <c r="Q67" s="1579">
        <v>0</v>
      </c>
      <c r="R67" s="1579">
        <v>60</v>
      </c>
      <c r="S67" s="1579">
        <v>0</v>
      </c>
      <c r="T67" s="1579">
        <v>0</v>
      </c>
      <c r="V67" s="1579">
        <v>0</v>
      </c>
      <c r="W67" s="1579">
        <v>15</v>
      </c>
      <c r="X67" s="1579">
        <v>0</v>
      </c>
      <c r="Y67" s="1579">
        <v>0</v>
      </c>
      <c r="Z67" s="1579">
        <v>1</v>
      </c>
      <c r="AA67" s="1579">
        <v>7</v>
      </c>
      <c r="AB67" s="1579">
        <v>0</v>
      </c>
      <c r="AC67" s="1579">
        <v>0</v>
      </c>
      <c r="AD67" s="1579">
        <v>33</v>
      </c>
      <c r="AE67" s="1579">
        <v>7</v>
      </c>
      <c r="AF67" s="1579">
        <v>18</v>
      </c>
      <c r="AG67" s="1579">
        <v>2</v>
      </c>
      <c r="AH67" s="1579">
        <v>0</v>
      </c>
      <c r="AI67" s="1579">
        <v>0</v>
      </c>
      <c r="AJ67" s="1579">
        <v>0</v>
      </c>
      <c r="AK67" s="1579">
        <v>12</v>
      </c>
      <c r="AL67" s="1579">
        <v>1</v>
      </c>
      <c r="AM67" s="1579">
        <v>2</v>
      </c>
      <c r="AN67" s="1579">
        <v>0</v>
      </c>
      <c r="AO67" s="1579">
        <v>4</v>
      </c>
      <c r="AP67" s="1579">
        <v>0</v>
      </c>
    </row>
    <row r="68" spans="5:42" ht="12.75" hidden="1">
      <c r="E68" s="1579">
        <v>10</v>
      </c>
      <c r="F68" s="1579">
        <v>15</v>
      </c>
      <c r="G68" s="1579">
        <v>9</v>
      </c>
      <c r="H68" s="1579">
        <v>106</v>
      </c>
      <c r="I68" s="1579">
        <v>10</v>
      </c>
      <c r="J68" s="1579">
        <v>111</v>
      </c>
      <c r="K68" s="1579">
        <v>42</v>
      </c>
      <c r="L68" s="1579">
        <v>27</v>
      </c>
      <c r="M68" s="1579">
        <v>69</v>
      </c>
      <c r="N68" s="1579">
        <v>0</v>
      </c>
      <c r="O68" s="1579">
        <v>69</v>
      </c>
      <c r="P68" s="1579">
        <v>0</v>
      </c>
      <c r="Q68" s="1579">
        <v>0</v>
      </c>
      <c r="R68" s="1579">
        <v>68</v>
      </c>
      <c r="S68" s="1579">
        <v>0</v>
      </c>
      <c r="T68" s="1579">
        <v>0</v>
      </c>
      <c r="V68" s="1579">
        <v>1</v>
      </c>
      <c r="W68" s="1579">
        <v>11</v>
      </c>
      <c r="X68" s="1579">
        <v>0</v>
      </c>
      <c r="Y68" s="1579">
        <v>0</v>
      </c>
      <c r="Z68" s="1579">
        <v>0</v>
      </c>
      <c r="AA68" s="1579">
        <v>4</v>
      </c>
      <c r="AB68" s="1579">
        <v>0</v>
      </c>
      <c r="AC68" s="1579">
        <v>0</v>
      </c>
      <c r="AD68" s="1579">
        <v>28</v>
      </c>
      <c r="AE68" s="1579">
        <v>4</v>
      </c>
      <c r="AF68" s="1579">
        <v>0</v>
      </c>
      <c r="AG68" s="1579">
        <v>3</v>
      </c>
      <c r="AH68" s="1579">
        <v>1</v>
      </c>
      <c r="AI68" s="1579">
        <v>0</v>
      </c>
      <c r="AJ68" s="1579">
        <v>0</v>
      </c>
      <c r="AK68" s="1579">
        <v>16</v>
      </c>
      <c r="AL68" s="1579">
        <v>0</v>
      </c>
      <c r="AM68" s="1579">
        <v>0</v>
      </c>
      <c r="AN68" s="1579">
        <v>0</v>
      </c>
      <c r="AO68" s="1579">
        <v>0</v>
      </c>
      <c r="AP68" s="1579">
        <v>4</v>
      </c>
    </row>
    <row r="69" spans="5:42" ht="12.75" hidden="1">
      <c r="E69" s="1579">
        <v>2</v>
      </c>
      <c r="F69" s="1579">
        <v>2</v>
      </c>
      <c r="G69" s="1579">
        <v>4</v>
      </c>
      <c r="H69" s="1579">
        <v>0</v>
      </c>
      <c r="I69" s="1579">
        <v>0</v>
      </c>
      <c r="J69" s="1579">
        <v>36</v>
      </c>
      <c r="K69" s="1579">
        <v>19</v>
      </c>
      <c r="L69" s="1579">
        <v>38</v>
      </c>
      <c r="M69" s="1579">
        <v>26</v>
      </c>
      <c r="N69" s="1579">
        <v>15</v>
      </c>
      <c r="O69" s="1579">
        <v>0</v>
      </c>
      <c r="P69" s="1579">
        <v>0</v>
      </c>
      <c r="Q69" s="1579">
        <v>0</v>
      </c>
      <c r="R69" s="1579">
        <v>13</v>
      </c>
      <c r="S69" s="1579">
        <v>0</v>
      </c>
      <c r="T69" s="1579">
        <v>0</v>
      </c>
      <c r="V69" s="1579">
        <v>0</v>
      </c>
      <c r="W69" s="1579">
        <v>4</v>
      </c>
      <c r="X69" s="1579">
        <v>0</v>
      </c>
      <c r="Y69" s="1579">
        <v>0</v>
      </c>
      <c r="Z69" s="1579">
        <v>0</v>
      </c>
      <c r="AA69" s="1579">
        <v>2</v>
      </c>
      <c r="AB69" s="1579">
        <v>0</v>
      </c>
      <c r="AC69" s="1579">
        <v>0</v>
      </c>
      <c r="AD69" s="1579">
        <v>0</v>
      </c>
      <c r="AE69" s="1579">
        <v>0</v>
      </c>
      <c r="AF69" s="1579">
        <v>0</v>
      </c>
      <c r="AG69" s="1579">
        <v>4</v>
      </c>
      <c r="AH69" s="1579">
        <v>0</v>
      </c>
      <c r="AI69" s="1579">
        <v>0</v>
      </c>
      <c r="AJ69" s="1579">
        <v>0</v>
      </c>
      <c r="AK69" s="1579">
        <v>7</v>
      </c>
      <c r="AL69" s="1579">
        <v>0</v>
      </c>
      <c r="AM69" s="1579">
        <v>0</v>
      </c>
      <c r="AN69" s="1579">
        <v>0</v>
      </c>
      <c r="AO69" s="1579">
        <v>0</v>
      </c>
      <c r="AP69" s="1579">
        <v>0</v>
      </c>
    </row>
    <row r="70" spans="5:42" ht="12.75" hidden="1">
      <c r="E70" s="1579">
        <v>32</v>
      </c>
      <c r="F70" s="1579">
        <v>5</v>
      </c>
      <c r="G70" s="1579">
        <v>17</v>
      </c>
      <c r="H70" s="1579">
        <v>359</v>
      </c>
      <c r="I70" s="1579">
        <v>20</v>
      </c>
      <c r="J70" s="1579">
        <v>278</v>
      </c>
      <c r="K70" s="1579">
        <v>108</v>
      </c>
      <c r="L70" s="1579">
        <v>48</v>
      </c>
      <c r="M70" s="1579">
        <v>74</v>
      </c>
      <c r="N70" s="1579">
        <v>60</v>
      </c>
      <c r="O70" s="1579">
        <v>76</v>
      </c>
      <c r="P70" s="1579">
        <v>0</v>
      </c>
      <c r="Q70" s="1579">
        <v>0</v>
      </c>
      <c r="R70" s="1579">
        <v>104</v>
      </c>
      <c r="S70" s="1579">
        <v>5</v>
      </c>
      <c r="T70" s="1579">
        <v>0</v>
      </c>
      <c r="V70" s="1579">
        <v>3</v>
      </c>
      <c r="W70" s="1579">
        <v>22</v>
      </c>
      <c r="X70" s="1579">
        <v>0</v>
      </c>
      <c r="Y70" s="1579">
        <v>0</v>
      </c>
      <c r="Z70" s="1579">
        <v>0</v>
      </c>
      <c r="AA70" s="1579">
        <v>9</v>
      </c>
      <c r="AB70" s="1579">
        <v>0</v>
      </c>
      <c r="AC70" s="1579">
        <v>0</v>
      </c>
      <c r="AD70" s="1579">
        <v>25</v>
      </c>
      <c r="AE70" s="1579">
        <v>10</v>
      </c>
      <c r="AF70" s="1579">
        <v>22</v>
      </c>
      <c r="AG70" s="1579">
        <v>5</v>
      </c>
      <c r="AH70" s="1579">
        <v>6</v>
      </c>
      <c r="AI70" s="1579">
        <v>0</v>
      </c>
      <c r="AJ70" s="1579">
        <v>0</v>
      </c>
      <c r="AK70" s="1579">
        <v>23</v>
      </c>
      <c r="AL70" s="1579">
        <v>1</v>
      </c>
      <c r="AM70" s="1579">
        <v>2</v>
      </c>
      <c r="AN70" s="1579">
        <v>1</v>
      </c>
      <c r="AO70" s="1579">
        <v>5</v>
      </c>
      <c r="AP70" s="1579">
        <v>0</v>
      </c>
    </row>
    <row r="71" spans="5:42" ht="12.75" hidden="1">
      <c r="E71" s="1579">
        <v>16</v>
      </c>
      <c r="F71" s="1579">
        <v>19</v>
      </c>
      <c r="G71" s="1579">
        <v>29</v>
      </c>
      <c r="H71" s="1579">
        <v>495</v>
      </c>
      <c r="I71" s="1579">
        <v>17</v>
      </c>
      <c r="J71" s="1579">
        <v>186</v>
      </c>
      <c r="K71" s="1579">
        <v>85</v>
      </c>
      <c r="L71" s="1579">
        <v>394</v>
      </c>
      <c r="M71" s="1579">
        <v>185</v>
      </c>
      <c r="N71" s="1579">
        <v>78</v>
      </c>
      <c r="O71" s="1579">
        <v>544</v>
      </c>
      <c r="P71" s="1579">
        <v>0</v>
      </c>
      <c r="Q71" s="1579">
        <v>0</v>
      </c>
      <c r="R71" s="1579">
        <v>61</v>
      </c>
      <c r="S71" s="1579">
        <v>0</v>
      </c>
      <c r="T71" s="1579">
        <v>0</v>
      </c>
      <c r="V71" s="1579">
        <v>1</v>
      </c>
      <c r="W71" s="1579">
        <v>18</v>
      </c>
      <c r="X71" s="1579">
        <v>1</v>
      </c>
      <c r="Y71" s="1579">
        <v>0</v>
      </c>
      <c r="Z71" s="1579">
        <v>1</v>
      </c>
      <c r="AA71" s="1579">
        <v>7</v>
      </c>
      <c r="AB71" s="1579">
        <v>0</v>
      </c>
      <c r="AC71" s="1579">
        <v>0</v>
      </c>
      <c r="AD71" s="1579">
        <v>10</v>
      </c>
      <c r="AE71" s="1579">
        <v>8</v>
      </c>
      <c r="AF71" s="1579">
        <v>1</v>
      </c>
      <c r="AG71" s="1579">
        <v>9</v>
      </c>
      <c r="AH71" s="1579">
        <v>6</v>
      </c>
      <c r="AI71" s="1579">
        <v>4</v>
      </c>
      <c r="AJ71" s="1579">
        <v>3</v>
      </c>
      <c r="AK71" s="1579">
        <v>24</v>
      </c>
      <c r="AL71" s="1579">
        <v>0</v>
      </c>
      <c r="AM71" s="1579">
        <v>0</v>
      </c>
      <c r="AN71" s="1579">
        <v>1</v>
      </c>
      <c r="AO71" s="1579">
        <v>2</v>
      </c>
      <c r="AP71" s="1579">
        <v>2</v>
      </c>
    </row>
    <row r="72" spans="5:42" ht="12.75" hidden="1">
      <c r="E72" s="1579">
        <v>4</v>
      </c>
      <c r="F72" s="1579">
        <v>18</v>
      </c>
      <c r="G72" s="1579">
        <v>20</v>
      </c>
      <c r="H72" s="1579">
        <v>173</v>
      </c>
      <c r="I72" s="1579">
        <v>10</v>
      </c>
      <c r="J72" s="1579">
        <v>132</v>
      </c>
      <c r="K72" s="1579">
        <v>56</v>
      </c>
      <c r="L72" s="1579">
        <v>5</v>
      </c>
      <c r="M72" s="1579">
        <v>79</v>
      </c>
      <c r="N72" s="1579">
        <v>15</v>
      </c>
      <c r="O72" s="1579">
        <v>254</v>
      </c>
      <c r="P72" s="1579">
        <v>0</v>
      </c>
      <c r="Q72" s="1579">
        <v>0</v>
      </c>
      <c r="R72" s="1579">
        <v>51</v>
      </c>
      <c r="S72" s="1579">
        <v>0</v>
      </c>
      <c r="T72" s="1579">
        <v>0</v>
      </c>
      <c r="V72" s="1579">
        <v>1</v>
      </c>
      <c r="W72" s="1579">
        <v>6</v>
      </c>
      <c r="X72" s="1579">
        <v>1</v>
      </c>
      <c r="Y72" s="1579">
        <v>0</v>
      </c>
      <c r="Z72" s="1579">
        <v>33</v>
      </c>
      <c r="AA72" s="1579">
        <v>6</v>
      </c>
      <c r="AB72" s="1579">
        <v>1</v>
      </c>
      <c r="AC72" s="1579">
        <v>0</v>
      </c>
      <c r="AD72" s="1579">
        <v>85</v>
      </c>
      <c r="AE72" s="1579">
        <v>6</v>
      </c>
      <c r="AF72" s="1579">
        <v>10</v>
      </c>
      <c r="AG72" s="1579">
        <v>251</v>
      </c>
      <c r="AH72" s="1579">
        <v>0</v>
      </c>
      <c r="AI72" s="1579">
        <v>0</v>
      </c>
      <c r="AJ72" s="1579">
        <v>0</v>
      </c>
      <c r="AK72" s="1579">
        <v>10</v>
      </c>
      <c r="AL72" s="1579">
        <v>2</v>
      </c>
      <c r="AM72" s="1579">
        <v>3</v>
      </c>
      <c r="AN72" s="1579">
        <v>1</v>
      </c>
      <c r="AO72" s="1579">
        <v>1</v>
      </c>
      <c r="AP72" s="1579">
        <v>0</v>
      </c>
    </row>
    <row r="73" spans="5:42" ht="12.75" hidden="1">
      <c r="E73" s="1579">
        <v>214</v>
      </c>
      <c r="F73" s="1579">
        <v>264</v>
      </c>
      <c r="G73" s="1579">
        <v>821</v>
      </c>
      <c r="H73" s="1579">
        <v>3026</v>
      </c>
      <c r="I73" s="1579">
        <v>251</v>
      </c>
      <c r="J73" s="1579">
        <v>2352</v>
      </c>
      <c r="K73" s="1579">
        <v>1085</v>
      </c>
      <c r="L73" s="1579">
        <v>1237</v>
      </c>
      <c r="M73" s="1579">
        <v>1229</v>
      </c>
      <c r="N73" s="1579">
        <v>434</v>
      </c>
      <c r="O73" s="1579">
        <v>1431</v>
      </c>
      <c r="P73" s="1579">
        <v>0</v>
      </c>
      <c r="Q73" s="1579">
        <v>2</v>
      </c>
      <c r="R73" s="1579">
        <v>1239</v>
      </c>
      <c r="S73" s="1579">
        <v>23</v>
      </c>
      <c r="T73" s="1579">
        <v>0</v>
      </c>
      <c r="V73" s="1579">
        <v>27</v>
      </c>
      <c r="W73" s="1579">
        <v>205</v>
      </c>
      <c r="X73" s="1579">
        <v>9</v>
      </c>
      <c r="Y73" s="1579">
        <v>8</v>
      </c>
      <c r="Z73" s="1579">
        <v>35</v>
      </c>
      <c r="AA73" s="1579">
        <v>101</v>
      </c>
      <c r="AB73" s="1579">
        <v>5</v>
      </c>
      <c r="AC73" s="1579">
        <v>0</v>
      </c>
      <c r="AD73" s="1579">
        <v>775</v>
      </c>
      <c r="AE73" s="1579">
        <v>102</v>
      </c>
      <c r="AF73" s="1579">
        <v>956</v>
      </c>
      <c r="AG73" s="1579">
        <v>350</v>
      </c>
      <c r="AH73" s="1579">
        <v>57</v>
      </c>
      <c r="AI73" s="1579">
        <v>46</v>
      </c>
      <c r="AJ73" s="1579">
        <v>52</v>
      </c>
      <c r="AK73" s="1579">
        <v>279</v>
      </c>
      <c r="AL73" s="1579">
        <v>22</v>
      </c>
      <c r="AM73" s="1579">
        <v>19</v>
      </c>
      <c r="AN73" s="1579">
        <v>13</v>
      </c>
      <c r="AO73" s="1579">
        <v>32</v>
      </c>
      <c r="AP73" s="1579">
        <v>13</v>
      </c>
    </row>
    <row r="74" spans="5:42" ht="12.75" hidden="1">
      <c r="E74" s="1579">
        <v>4</v>
      </c>
      <c r="F74" s="1579">
        <v>5</v>
      </c>
      <c r="G74" s="1579">
        <v>5</v>
      </c>
      <c r="H74" s="1579">
        <v>5</v>
      </c>
      <c r="I74" s="1579">
        <v>0</v>
      </c>
      <c r="J74" s="1579">
        <v>84</v>
      </c>
      <c r="K74" s="1579">
        <v>5</v>
      </c>
      <c r="L74" s="1579">
        <v>0</v>
      </c>
      <c r="M74" s="1579">
        <v>0</v>
      </c>
      <c r="N74" s="1579">
        <v>0</v>
      </c>
      <c r="O74" s="1579">
        <v>0</v>
      </c>
      <c r="P74" s="1579">
        <v>0</v>
      </c>
      <c r="Q74" s="1579">
        <v>0</v>
      </c>
      <c r="R74" s="1579">
        <v>4</v>
      </c>
      <c r="S74" s="1579">
        <v>0</v>
      </c>
      <c r="T74" s="1579">
        <v>0</v>
      </c>
      <c r="V74" s="1579">
        <v>1</v>
      </c>
      <c r="W74" s="1579">
        <v>0</v>
      </c>
      <c r="X74" s="1579">
        <v>0</v>
      </c>
      <c r="Y74" s="1579">
        <v>0</v>
      </c>
      <c r="Z74" s="1579">
        <v>0</v>
      </c>
      <c r="AA74" s="1579">
        <v>1</v>
      </c>
      <c r="AB74" s="1579">
        <v>0</v>
      </c>
      <c r="AC74" s="1579">
        <v>0</v>
      </c>
      <c r="AD74" s="1579">
        <v>10</v>
      </c>
      <c r="AE74" s="1579">
        <v>0</v>
      </c>
      <c r="AF74" s="1579">
        <v>0</v>
      </c>
      <c r="AG74" s="1579">
        <v>1</v>
      </c>
      <c r="AH74" s="1579">
        <v>0</v>
      </c>
      <c r="AI74" s="1579">
        <v>0</v>
      </c>
      <c r="AJ74" s="1579">
        <v>0</v>
      </c>
      <c r="AK74" s="1579">
        <v>0</v>
      </c>
      <c r="AL74" s="1579">
        <v>1</v>
      </c>
      <c r="AM74" s="1579">
        <v>2</v>
      </c>
      <c r="AN74" s="1579">
        <v>0</v>
      </c>
      <c r="AO74" s="1579">
        <v>2</v>
      </c>
      <c r="AP74" s="1579">
        <v>0</v>
      </c>
    </row>
    <row r="75" spans="5:42" ht="12.75" hidden="1">
      <c r="E75" s="1579">
        <v>0</v>
      </c>
      <c r="F75" s="1579">
        <v>0</v>
      </c>
      <c r="G75" s="1579">
        <v>0</v>
      </c>
      <c r="H75" s="1579">
        <v>346</v>
      </c>
      <c r="I75" s="1579">
        <v>0</v>
      </c>
      <c r="J75" s="1579">
        <v>0</v>
      </c>
      <c r="K75" s="1579">
        <v>13</v>
      </c>
      <c r="L75" s="1579">
        <v>0</v>
      </c>
      <c r="M75" s="1579">
        <v>39</v>
      </c>
      <c r="N75" s="1579">
        <v>39</v>
      </c>
      <c r="O75" s="1579">
        <v>0</v>
      </c>
      <c r="P75" s="1579">
        <v>0</v>
      </c>
      <c r="Q75" s="1579">
        <v>0</v>
      </c>
      <c r="R75" s="1579">
        <v>20</v>
      </c>
      <c r="S75" s="1579">
        <v>0</v>
      </c>
      <c r="T75" s="1579">
        <v>0</v>
      </c>
      <c r="V75" s="1579">
        <v>0</v>
      </c>
      <c r="W75" s="1579">
        <v>1</v>
      </c>
      <c r="X75" s="1579">
        <v>0</v>
      </c>
      <c r="Y75" s="1579">
        <v>0</v>
      </c>
      <c r="Z75" s="1579">
        <v>1</v>
      </c>
      <c r="AA75" s="1579">
        <v>0</v>
      </c>
      <c r="AB75" s="1579">
        <v>0</v>
      </c>
      <c r="AC75" s="1579">
        <v>0</v>
      </c>
      <c r="AD75" s="1579">
        <v>0</v>
      </c>
      <c r="AE75" s="1579">
        <v>0</v>
      </c>
      <c r="AF75" s="1579">
        <v>0</v>
      </c>
      <c r="AG75" s="1579">
        <v>0</v>
      </c>
      <c r="AH75" s="1579">
        <v>0</v>
      </c>
      <c r="AI75" s="1579">
        <v>0</v>
      </c>
      <c r="AJ75" s="1579">
        <v>0</v>
      </c>
      <c r="AK75" s="1579">
        <v>0</v>
      </c>
      <c r="AL75" s="1579">
        <v>0</v>
      </c>
      <c r="AM75" s="1579">
        <v>0</v>
      </c>
      <c r="AN75" s="1579">
        <v>0</v>
      </c>
      <c r="AO75" s="1579">
        <v>0</v>
      </c>
      <c r="AP75" s="1579">
        <v>0</v>
      </c>
    </row>
    <row r="76" spans="5:42" ht="12.75" hidden="1">
      <c r="E76" s="1579">
        <v>4</v>
      </c>
      <c r="F76" s="1579">
        <v>5</v>
      </c>
      <c r="G76" s="1579">
        <v>5</v>
      </c>
      <c r="H76" s="1579">
        <v>351</v>
      </c>
      <c r="I76" s="1579">
        <v>0</v>
      </c>
      <c r="J76" s="1579">
        <v>84</v>
      </c>
      <c r="K76" s="1579">
        <v>18</v>
      </c>
      <c r="L76" s="1579">
        <v>0</v>
      </c>
      <c r="M76" s="1579">
        <v>39</v>
      </c>
      <c r="N76" s="1579">
        <v>39</v>
      </c>
      <c r="O76" s="1579">
        <v>0</v>
      </c>
      <c r="P76" s="1579">
        <v>0</v>
      </c>
      <c r="Q76" s="1579">
        <v>0</v>
      </c>
      <c r="R76" s="1579">
        <v>24</v>
      </c>
      <c r="S76" s="1579">
        <v>0</v>
      </c>
      <c r="T76" s="1579">
        <v>0</v>
      </c>
      <c r="V76" s="1579">
        <v>1</v>
      </c>
      <c r="W76" s="1579">
        <v>1</v>
      </c>
      <c r="X76" s="1579">
        <v>0</v>
      </c>
      <c r="Y76" s="1579">
        <v>0</v>
      </c>
      <c r="Z76" s="1579">
        <v>1</v>
      </c>
      <c r="AA76" s="1579">
        <v>1</v>
      </c>
      <c r="AB76" s="1579">
        <v>0</v>
      </c>
      <c r="AC76" s="1579">
        <v>0</v>
      </c>
      <c r="AD76" s="1579">
        <v>10</v>
      </c>
      <c r="AE76" s="1579">
        <v>0</v>
      </c>
      <c r="AF76" s="1579">
        <v>0</v>
      </c>
      <c r="AG76" s="1579">
        <v>1</v>
      </c>
      <c r="AH76" s="1579">
        <v>0</v>
      </c>
      <c r="AI76" s="1579">
        <v>0</v>
      </c>
      <c r="AJ76" s="1579">
        <v>0</v>
      </c>
      <c r="AK76" s="1579">
        <v>0</v>
      </c>
      <c r="AL76" s="1579">
        <v>1</v>
      </c>
      <c r="AM76" s="1579">
        <v>2</v>
      </c>
      <c r="AN76" s="1579">
        <v>0</v>
      </c>
      <c r="AO76" s="1579">
        <v>2</v>
      </c>
      <c r="AP76" s="1579">
        <v>0</v>
      </c>
    </row>
    <row r="78" spans="5:42" ht="12.75">
      <c r="E78" s="1580"/>
      <c r="F78" s="1580"/>
      <c r="G78" s="1580"/>
      <c r="H78" s="1580"/>
      <c r="I78" s="1580"/>
      <c r="J78" s="1580"/>
      <c r="K78" s="1580"/>
      <c r="L78" s="1580"/>
      <c r="M78" s="1580"/>
      <c r="N78" s="1580"/>
      <c r="O78" s="1580"/>
      <c r="P78" s="1580"/>
      <c r="Q78" s="1580"/>
      <c r="R78" s="1580"/>
      <c r="S78" s="1580"/>
      <c r="T78" s="1580"/>
      <c r="U78" s="1580"/>
      <c r="V78" s="1580"/>
      <c r="W78" s="1580"/>
      <c r="X78" s="1580"/>
      <c r="Y78" s="1580"/>
      <c r="Z78" s="1580"/>
      <c r="AA78" s="1580"/>
      <c r="AB78" s="1580"/>
      <c r="AC78" s="1580"/>
      <c r="AD78" s="1580"/>
      <c r="AE78" s="1580"/>
      <c r="AF78" s="1580"/>
      <c r="AG78" s="1580"/>
      <c r="AH78" s="1580"/>
      <c r="AI78" s="1580"/>
      <c r="AJ78" s="1580"/>
      <c r="AK78" s="1580"/>
      <c r="AL78" s="1580"/>
      <c r="AM78" s="1580"/>
      <c r="AN78" s="1580"/>
      <c r="AO78" s="1580"/>
      <c r="AP78" s="1580"/>
    </row>
    <row r="79" spans="5:42" ht="12.75">
      <c r="E79" s="1580"/>
      <c r="F79" s="1580"/>
      <c r="G79" s="1580"/>
      <c r="H79" s="1580"/>
      <c r="I79" s="1580"/>
      <c r="J79" s="1580"/>
      <c r="K79" s="1580"/>
      <c r="L79" s="1580"/>
      <c r="M79" s="1580"/>
      <c r="N79" s="1580"/>
      <c r="O79" s="1580"/>
      <c r="P79" s="1580"/>
      <c r="Q79" s="1580"/>
      <c r="R79" s="1580"/>
      <c r="S79" s="1580"/>
      <c r="T79" s="1580"/>
      <c r="U79" s="1580"/>
      <c r="V79" s="1580"/>
      <c r="W79" s="1580"/>
      <c r="X79" s="1580"/>
      <c r="Y79" s="1580"/>
      <c r="Z79" s="1580"/>
      <c r="AA79" s="1580"/>
      <c r="AB79" s="1580"/>
      <c r="AC79" s="1580"/>
      <c r="AD79" s="1580"/>
      <c r="AE79" s="1580"/>
      <c r="AF79" s="1580"/>
      <c r="AG79" s="1580"/>
      <c r="AH79" s="1580"/>
      <c r="AI79" s="1580"/>
      <c r="AJ79" s="1580"/>
      <c r="AK79" s="1580"/>
      <c r="AL79" s="1580"/>
      <c r="AM79" s="1580"/>
      <c r="AN79" s="1580"/>
      <c r="AO79" s="1580"/>
      <c r="AP79" s="1580"/>
    </row>
    <row r="80" spans="5:42" ht="12.75">
      <c r="E80" s="1580"/>
      <c r="F80" s="1580"/>
      <c r="G80" s="1580"/>
      <c r="H80" s="1580"/>
      <c r="I80" s="1580"/>
      <c r="J80" s="1580"/>
      <c r="K80" s="1580"/>
      <c r="L80" s="1580"/>
      <c r="M80" s="1580"/>
      <c r="N80" s="1580"/>
      <c r="O80" s="1580"/>
      <c r="P80" s="1580"/>
      <c r="Q80" s="1580"/>
      <c r="R80" s="1580"/>
      <c r="S80" s="1580"/>
      <c r="T80" s="1580"/>
      <c r="U80" s="1580"/>
      <c r="V80" s="1580"/>
      <c r="W80" s="1580"/>
      <c r="X80" s="1580"/>
      <c r="Y80" s="1580"/>
      <c r="Z80" s="1580"/>
      <c r="AA80" s="1580"/>
      <c r="AB80" s="1580"/>
      <c r="AC80" s="1580"/>
      <c r="AD80" s="1580"/>
      <c r="AE80" s="1580"/>
      <c r="AF80" s="1580"/>
      <c r="AG80" s="1580"/>
      <c r="AH80" s="1580"/>
      <c r="AI80" s="1580"/>
      <c r="AJ80" s="1580"/>
      <c r="AK80" s="1580"/>
      <c r="AL80" s="1580"/>
      <c r="AM80" s="1580"/>
      <c r="AN80" s="1580"/>
      <c r="AO80" s="1580"/>
      <c r="AP80" s="1580"/>
    </row>
    <row r="81" spans="5:42" ht="12.75">
      <c r="E81" s="1580"/>
      <c r="F81" s="1580"/>
      <c r="G81" s="1580"/>
      <c r="H81" s="1580"/>
      <c r="I81" s="1580"/>
      <c r="J81" s="1580"/>
      <c r="K81" s="1580"/>
      <c r="L81" s="1580"/>
      <c r="M81" s="1580"/>
      <c r="N81" s="1580"/>
      <c r="O81" s="1580"/>
      <c r="P81" s="1580"/>
      <c r="Q81" s="1580"/>
      <c r="R81" s="1580"/>
      <c r="S81" s="1580"/>
      <c r="T81" s="1580"/>
      <c r="U81" s="1580"/>
      <c r="V81" s="1580"/>
      <c r="W81" s="1580"/>
      <c r="X81" s="1580"/>
      <c r="Y81" s="1580"/>
      <c r="Z81" s="1580"/>
      <c r="AA81" s="1580"/>
      <c r="AB81" s="1580"/>
      <c r="AC81" s="1580"/>
      <c r="AD81" s="1580"/>
      <c r="AE81" s="1580"/>
      <c r="AF81" s="1580"/>
      <c r="AG81" s="1580"/>
      <c r="AH81" s="1580"/>
      <c r="AI81" s="1580"/>
      <c r="AJ81" s="1580"/>
      <c r="AK81" s="1580"/>
      <c r="AL81" s="1580"/>
      <c r="AM81" s="1580"/>
      <c r="AN81" s="1580"/>
      <c r="AO81" s="1580"/>
      <c r="AP81" s="1580"/>
    </row>
    <row r="82" spans="5:42" ht="12.75">
      <c r="E82" s="1580"/>
      <c r="F82" s="1580"/>
      <c r="G82" s="1580"/>
      <c r="H82" s="1580"/>
      <c r="I82" s="1580"/>
      <c r="J82" s="1580"/>
      <c r="K82" s="1580"/>
      <c r="L82" s="1580"/>
      <c r="M82" s="1580"/>
      <c r="N82" s="1580"/>
      <c r="O82" s="1580"/>
      <c r="P82" s="1580"/>
      <c r="Q82" s="1580"/>
      <c r="R82" s="1580"/>
      <c r="S82" s="1580"/>
      <c r="T82" s="1580"/>
      <c r="U82" s="1580"/>
      <c r="V82" s="1580"/>
      <c r="W82" s="1580"/>
      <c r="X82" s="1580"/>
      <c r="Y82" s="1580"/>
      <c r="Z82" s="1580"/>
      <c r="AA82" s="1580"/>
      <c r="AB82" s="1580"/>
      <c r="AC82" s="1580"/>
      <c r="AD82" s="1580"/>
      <c r="AE82" s="1580"/>
      <c r="AF82" s="1580"/>
      <c r="AG82" s="1580"/>
      <c r="AH82" s="1580"/>
      <c r="AI82" s="1580"/>
      <c r="AJ82" s="1580"/>
      <c r="AK82" s="1580"/>
      <c r="AL82" s="1580"/>
      <c r="AM82" s="1580"/>
      <c r="AN82" s="1580"/>
      <c r="AO82" s="1580"/>
      <c r="AP82" s="1580"/>
    </row>
    <row r="83" spans="5:42" ht="12.75">
      <c r="E83" s="1580"/>
      <c r="F83" s="1580"/>
      <c r="G83" s="1580"/>
      <c r="H83" s="1580"/>
      <c r="I83" s="1580"/>
      <c r="J83" s="1580"/>
      <c r="K83" s="1580"/>
      <c r="L83" s="1580"/>
      <c r="M83" s="1580"/>
      <c r="N83" s="1580"/>
      <c r="O83" s="1580"/>
      <c r="P83" s="1580"/>
      <c r="Q83" s="1580"/>
      <c r="R83" s="1580"/>
      <c r="S83" s="1580"/>
      <c r="T83" s="1580"/>
      <c r="U83" s="1580"/>
      <c r="V83" s="1580"/>
      <c r="W83" s="1580"/>
      <c r="X83" s="1580"/>
      <c r="Y83" s="1580"/>
      <c r="Z83" s="1580"/>
      <c r="AA83" s="1580"/>
      <c r="AB83" s="1580"/>
      <c r="AC83" s="1580"/>
      <c r="AD83" s="1580"/>
      <c r="AE83" s="1580"/>
      <c r="AF83" s="1580"/>
      <c r="AG83" s="1580"/>
      <c r="AH83" s="1580"/>
      <c r="AI83" s="1580"/>
      <c r="AJ83" s="1580"/>
      <c r="AK83" s="1580"/>
      <c r="AL83" s="1580"/>
      <c r="AM83" s="1580"/>
      <c r="AN83" s="1580"/>
      <c r="AO83" s="1580"/>
      <c r="AP83" s="1580"/>
    </row>
    <row r="84" spans="5:42" ht="12.75">
      <c r="E84" s="1580"/>
      <c r="F84" s="1580"/>
      <c r="G84" s="1580"/>
      <c r="H84" s="1580"/>
      <c r="I84" s="1580"/>
      <c r="J84" s="1580"/>
      <c r="K84" s="1580"/>
      <c r="L84" s="1580"/>
      <c r="M84" s="1580"/>
      <c r="N84" s="1580"/>
      <c r="O84" s="1580"/>
      <c r="P84" s="1580"/>
      <c r="Q84" s="1580"/>
      <c r="R84" s="1580"/>
      <c r="S84" s="1580"/>
      <c r="T84" s="1580"/>
      <c r="U84" s="1580"/>
      <c r="V84" s="1580"/>
      <c r="W84" s="1580"/>
      <c r="X84" s="1580"/>
      <c r="Y84" s="1580"/>
      <c r="Z84" s="1580"/>
      <c r="AA84" s="1580"/>
      <c r="AB84" s="1580"/>
      <c r="AC84" s="1580"/>
      <c r="AD84" s="1580"/>
      <c r="AE84" s="1580"/>
      <c r="AF84" s="1580"/>
      <c r="AG84" s="1580"/>
      <c r="AH84" s="1580"/>
      <c r="AI84" s="1580"/>
      <c r="AJ84" s="1580"/>
      <c r="AK84" s="1580"/>
      <c r="AL84" s="1580"/>
      <c r="AM84" s="1580"/>
      <c r="AN84" s="1580"/>
      <c r="AO84" s="1580"/>
      <c r="AP84" s="1580"/>
    </row>
    <row r="85" spans="5:42" ht="12.75">
      <c r="E85" s="1580"/>
      <c r="F85" s="1580"/>
      <c r="G85" s="1580"/>
      <c r="H85" s="1580"/>
      <c r="I85" s="1580"/>
      <c r="J85" s="1580"/>
      <c r="K85" s="1580"/>
      <c r="L85" s="1580"/>
      <c r="M85" s="1580"/>
      <c r="N85" s="1580"/>
      <c r="O85" s="1580"/>
      <c r="P85" s="1580"/>
      <c r="Q85" s="1580"/>
      <c r="R85" s="1580"/>
      <c r="S85" s="1580"/>
      <c r="T85" s="1580"/>
      <c r="U85" s="1580"/>
      <c r="V85" s="1580"/>
      <c r="W85" s="1580"/>
      <c r="X85" s="1580"/>
      <c r="Y85" s="1580"/>
      <c r="Z85" s="1580"/>
      <c r="AA85" s="1580"/>
      <c r="AB85" s="1580"/>
      <c r="AC85" s="1580"/>
      <c r="AD85" s="1580"/>
      <c r="AE85" s="1580"/>
      <c r="AF85" s="1580"/>
      <c r="AG85" s="1580"/>
      <c r="AH85" s="1580"/>
      <c r="AI85" s="1580"/>
      <c r="AJ85" s="1580"/>
      <c r="AK85" s="1580"/>
      <c r="AL85" s="1580"/>
      <c r="AM85" s="1580"/>
      <c r="AN85" s="1580"/>
      <c r="AO85" s="1580"/>
      <c r="AP85" s="1580"/>
    </row>
    <row r="86" spans="5:42" ht="12.75">
      <c r="E86" s="1580"/>
      <c r="F86" s="1580"/>
      <c r="G86" s="1580"/>
      <c r="H86" s="1580"/>
      <c r="I86" s="1580"/>
      <c r="J86" s="1580"/>
      <c r="K86" s="1580"/>
      <c r="L86" s="1580"/>
      <c r="M86" s="1580"/>
      <c r="N86" s="1580"/>
      <c r="O86" s="1580"/>
      <c r="P86" s="1580"/>
      <c r="Q86" s="1580"/>
      <c r="R86" s="1580"/>
      <c r="S86" s="1580"/>
      <c r="T86" s="1580"/>
      <c r="U86" s="1580"/>
      <c r="V86" s="1580"/>
      <c r="W86" s="1580"/>
      <c r="X86" s="1580"/>
      <c r="Y86" s="1580"/>
      <c r="Z86" s="1580"/>
      <c r="AA86" s="1580"/>
      <c r="AB86" s="1580"/>
      <c r="AC86" s="1580"/>
      <c r="AD86" s="1580"/>
      <c r="AE86" s="1580"/>
      <c r="AF86" s="1580"/>
      <c r="AG86" s="1580"/>
      <c r="AH86" s="1580"/>
      <c r="AI86" s="1580"/>
      <c r="AJ86" s="1580"/>
      <c r="AK86" s="1580"/>
      <c r="AL86" s="1580"/>
      <c r="AM86" s="1580"/>
      <c r="AN86" s="1580"/>
      <c r="AO86" s="1580"/>
      <c r="AP86" s="1580"/>
    </row>
    <row r="87" spans="5:42" ht="12.75">
      <c r="E87" s="1580"/>
      <c r="F87" s="1580"/>
      <c r="G87" s="1580"/>
      <c r="H87" s="1580"/>
      <c r="I87" s="1580"/>
      <c r="J87" s="1580"/>
      <c r="K87" s="1580"/>
      <c r="L87" s="1580"/>
      <c r="M87" s="1580"/>
      <c r="N87" s="1580"/>
      <c r="O87" s="1580"/>
      <c r="P87" s="1580"/>
      <c r="Q87" s="1580"/>
      <c r="R87" s="1580"/>
      <c r="S87" s="1580"/>
      <c r="T87" s="1580"/>
      <c r="U87" s="1580"/>
      <c r="V87" s="1580"/>
      <c r="W87" s="1580"/>
      <c r="X87" s="1580"/>
      <c r="Y87" s="1580"/>
      <c r="Z87" s="1580"/>
      <c r="AA87" s="1580"/>
      <c r="AB87" s="1580"/>
      <c r="AC87" s="1580"/>
      <c r="AD87" s="1580"/>
      <c r="AE87" s="1580"/>
      <c r="AF87" s="1580"/>
      <c r="AG87" s="1580"/>
      <c r="AH87" s="1580"/>
      <c r="AI87" s="1580"/>
      <c r="AJ87" s="1580"/>
      <c r="AK87" s="1580"/>
      <c r="AL87" s="1580"/>
      <c r="AM87" s="1580"/>
      <c r="AN87" s="1580"/>
      <c r="AO87" s="1580"/>
      <c r="AP87" s="1580"/>
    </row>
    <row r="88" spans="5:42" ht="12.75">
      <c r="E88" s="1580"/>
      <c r="F88" s="1580"/>
      <c r="G88" s="1580"/>
      <c r="H88" s="1580"/>
      <c r="I88" s="1580"/>
      <c r="J88" s="1580"/>
      <c r="K88" s="1580"/>
      <c r="L88" s="1580"/>
      <c r="M88" s="1580"/>
      <c r="N88" s="1580"/>
      <c r="O88" s="1580"/>
      <c r="P88" s="1580"/>
      <c r="Q88" s="1580"/>
      <c r="R88" s="1580"/>
      <c r="S88" s="1580"/>
      <c r="T88" s="1580"/>
      <c r="U88" s="1580"/>
      <c r="V88" s="1580"/>
      <c r="W88" s="1580"/>
      <c r="X88" s="1580"/>
      <c r="Y88" s="1580"/>
      <c r="Z88" s="1580"/>
      <c r="AA88" s="1580"/>
      <c r="AB88" s="1580"/>
      <c r="AC88" s="1580"/>
      <c r="AD88" s="1580"/>
      <c r="AE88" s="1580"/>
      <c r="AF88" s="1580"/>
      <c r="AG88" s="1580"/>
      <c r="AH88" s="1580"/>
      <c r="AI88" s="1580"/>
      <c r="AJ88" s="1580"/>
      <c r="AK88" s="1580"/>
      <c r="AL88" s="1580"/>
      <c r="AM88" s="1580"/>
      <c r="AN88" s="1580"/>
      <c r="AO88" s="1580"/>
      <c r="AP88" s="1580"/>
    </row>
    <row r="89" spans="5:42" ht="12.75">
      <c r="E89" s="1580"/>
      <c r="F89" s="1580"/>
      <c r="G89" s="1580"/>
      <c r="H89" s="1580"/>
      <c r="I89" s="1580"/>
      <c r="J89" s="1580"/>
      <c r="K89" s="1580"/>
      <c r="L89" s="1580"/>
      <c r="M89" s="1580"/>
      <c r="N89" s="1580"/>
      <c r="O89" s="1580"/>
      <c r="P89" s="1580"/>
      <c r="Q89" s="1580"/>
      <c r="R89" s="1580"/>
      <c r="S89" s="1580"/>
      <c r="T89" s="1580"/>
      <c r="U89" s="1580"/>
      <c r="V89" s="1580"/>
      <c r="W89" s="1580"/>
      <c r="X89" s="1580"/>
      <c r="Y89" s="1580"/>
      <c r="Z89" s="1580"/>
      <c r="AA89" s="1580"/>
      <c r="AB89" s="1580"/>
      <c r="AC89" s="1580"/>
      <c r="AD89" s="1580"/>
      <c r="AE89" s="1580"/>
      <c r="AF89" s="1580"/>
      <c r="AG89" s="1580"/>
      <c r="AH89" s="1580"/>
      <c r="AI89" s="1580"/>
      <c r="AJ89" s="1580"/>
      <c r="AK89" s="1580"/>
      <c r="AL89" s="1580"/>
      <c r="AM89" s="1580"/>
      <c r="AN89" s="1580"/>
      <c r="AO89" s="1580"/>
      <c r="AP89" s="1580"/>
    </row>
    <row r="90" spans="5:42" ht="12.75">
      <c r="E90" s="1580"/>
      <c r="F90" s="1580"/>
      <c r="G90" s="1580"/>
      <c r="H90" s="1580"/>
      <c r="I90" s="1580"/>
      <c r="J90" s="1580"/>
      <c r="K90" s="1580"/>
      <c r="L90" s="1580"/>
      <c r="M90" s="1580"/>
      <c r="N90" s="1580"/>
      <c r="O90" s="1580"/>
      <c r="P90" s="1580"/>
      <c r="Q90" s="1580"/>
      <c r="R90" s="1580"/>
      <c r="S90" s="1580"/>
      <c r="T90" s="1580"/>
      <c r="U90" s="1580"/>
      <c r="V90" s="1580"/>
      <c r="W90" s="1580"/>
      <c r="X90" s="1580"/>
      <c r="Y90" s="1580"/>
      <c r="Z90" s="1580"/>
      <c r="AA90" s="1580"/>
      <c r="AB90" s="1580"/>
      <c r="AC90" s="1580"/>
      <c r="AD90" s="1580"/>
      <c r="AE90" s="1580"/>
      <c r="AF90" s="1580"/>
      <c r="AG90" s="1580"/>
      <c r="AH90" s="1580"/>
      <c r="AI90" s="1580"/>
      <c r="AJ90" s="1580"/>
      <c r="AK90" s="1580"/>
      <c r="AL90" s="1580"/>
      <c r="AM90" s="1580"/>
      <c r="AN90" s="1580"/>
      <c r="AO90" s="1580"/>
      <c r="AP90" s="1580"/>
    </row>
    <row r="91" spans="5:42" ht="12.75">
      <c r="E91" s="1580"/>
      <c r="F91" s="1580"/>
      <c r="G91" s="1580"/>
      <c r="H91" s="1580"/>
      <c r="I91" s="1580"/>
      <c r="J91" s="1580"/>
      <c r="K91" s="1580"/>
      <c r="L91" s="1580"/>
      <c r="M91" s="1580"/>
      <c r="N91" s="1580"/>
      <c r="O91" s="1580"/>
      <c r="P91" s="1580"/>
      <c r="Q91" s="1580"/>
      <c r="R91" s="1580"/>
      <c r="S91" s="1580"/>
      <c r="T91" s="1580"/>
      <c r="U91" s="1580"/>
      <c r="V91" s="1580"/>
      <c r="W91" s="1580"/>
      <c r="X91" s="1580"/>
      <c r="Y91" s="1580"/>
      <c r="Z91" s="1580"/>
      <c r="AA91" s="1580"/>
      <c r="AB91" s="1580"/>
      <c r="AC91" s="1580"/>
      <c r="AD91" s="1580"/>
      <c r="AE91" s="1580"/>
      <c r="AF91" s="1580"/>
      <c r="AG91" s="1580"/>
      <c r="AH91" s="1580"/>
      <c r="AI91" s="1580"/>
      <c r="AJ91" s="1580"/>
      <c r="AK91" s="1580"/>
      <c r="AL91" s="1580"/>
      <c r="AM91" s="1580"/>
      <c r="AN91" s="1580"/>
      <c r="AO91" s="1580"/>
      <c r="AP91" s="1580"/>
    </row>
    <row r="92" spans="5:42" ht="12.75">
      <c r="E92" s="1580"/>
      <c r="F92" s="1580"/>
      <c r="G92" s="1580"/>
      <c r="H92" s="1580"/>
      <c r="I92" s="1580"/>
      <c r="J92" s="1580"/>
      <c r="K92" s="1580"/>
      <c r="L92" s="1580"/>
      <c r="M92" s="1580"/>
      <c r="N92" s="1580"/>
      <c r="O92" s="1580"/>
      <c r="P92" s="1580"/>
      <c r="Q92" s="1580"/>
      <c r="R92" s="1580"/>
      <c r="S92" s="1580"/>
      <c r="T92" s="1580"/>
      <c r="U92" s="1580"/>
      <c r="V92" s="1580"/>
      <c r="W92" s="1580"/>
      <c r="X92" s="1580"/>
      <c r="Y92" s="1580"/>
      <c r="Z92" s="1580"/>
      <c r="AA92" s="1580"/>
      <c r="AB92" s="1580"/>
      <c r="AC92" s="1580"/>
      <c r="AD92" s="1580"/>
      <c r="AE92" s="1580"/>
      <c r="AF92" s="1580"/>
      <c r="AG92" s="1580"/>
      <c r="AH92" s="1580"/>
      <c r="AI92" s="1580"/>
      <c r="AJ92" s="1580"/>
      <c r="AK92" s="1580"/>
      <c r="AL92" s="1580"/>
      <c r="AM92" s="1580"/>
      <c r="AN92" s="1580"/>
      <c r="AO92" s="1580"/>
      <c r="AP92" s="1580"/>
    </row>
    <row r="93" spans="5:42" ht="12.75">
      <c r="E93" s="1580"/>
      <c r="F93" s="1580"/>
      <c r="G93" s="1580"/>
      <c r="H93" s="1580"/>
      <c r="I93" s="1580"/>
      <c r="J93" s="1580"/>
      <c r="K93" s="1580"/>
      <c r="L93" s="1580"/>
      <c r="M93" s="1580"/>
      <c r="N93" s="1580"/>
      <c r="O93" s="1580"/>
      <c r="P93" s="1580"/>
      <c r="Q93" s="1580"/>
      <c r="R93" s="1580"/>
      <c r="S93" s="1580"/>
      <c r="T93" s="1580"/>
      <c r="U93" s="1580"/>
      <c r="V93" s="1580"/>
      <c r="W93" s="1580"/>
      <c r="X93" s="1580"/>
      <c r="Y93" s="1580"/>
      <c r="Z93" s="1580"/>
      <c r="AA93" s="1580"/>
      <c r="AB93" s="1580"/>
      <c r="AC93" s="1580"/>
      <c r="AD93" s="1580"/>
      <c r="AE93" s="1580"/>
      <c r="AF93" s="1580"/>
      <c r="AG93" s="1580"/>
      <c r="AH93" s="1580"/>
      <c r="AI93" s="1580"/>
      <c r="AJ93" s="1580"/>
      <c r="AK93" s="1580"/>
      <c r="AL93" s="1580"/>
      <c r="AM93" s="1580"/>
      <c r="AN93" s="1580"/>
      <c r="AO93" s="1580"/>
      <c r="AP93" s="1580"/>
    </row>
    <row r="94" spans="5:42" ht="12.75">
      <c r="E94" s="1580"/>
      <c r="F94" s="1580"/>
      <c r="G94" s="1580"/>
      <c r="H94" s="1580"/>
      <c r="I94" s="1580"/>
      <c r="J94" s="1580"/>
      <c r="K94" s="1580"/>
      <c r="L94" s="1580"/>
      <c r="M94" s="1580"/>
      <c r="N94" s="1580"/>
      <c r="O94" s="1580"/>
      <c r="P94" s="1580"/>
      <c r="Q94" s="1580"/>
      <c r="R94" s="1580"/>
      <c r="S94" s="1580"/>
      <c r="T94" s="1580"/>
      <c r="U94" s="1580"/>
      <c r="V94" s="1580"/>
      <c r="W94" s="1580"/>
      <c r="X94" s="1580"/>
      <c r="Y94" s="1580"/>
      <c r="Z94" s="1580"/>
      <c r="AA94" s="1580"/>
      <c r="AB94" s="1580"/>
      <c r="AC94" s="1580"/>
      <c r="AD94" s="1580"/>
      <c r="AE94" s="1580"/>
      <c r="AF94" s="1580"/>
      <c r="AG94" s="1580"/>
      <c r="AH94" s="1580"/>
      <c r="AI94" s="1580"/>
      <c r="AJ94" s="1580"/>
      <c r="AK94" s="1580"/>
      <c r="AL94" s="1580"/>
      <c r="AM94" s="1580"/>
      <c r="AN94" s="1580"/>
      <c r="AO94" s="1580"/>
      <c r="AP94" s="1580"/>
    </row>
    <row r="95" spans="5:42" ht="12.75">
      <c r="E95" s="1580"/>
      <c r="F95" s="1580"/>
      <c r="G95" s="1580"/>
      <c r="H95" s="1580"/>
      <c r="I95" s="1580"/>
      <c r="J95" s="1580"/>
      <c r="K95" s="1580"/>
      <c r="L95" s="1580"/>
      <c r="M95" s="1580"/>
      <c r="N95" s="1580"/>
      <c r="O95" s="1580"/>
      <c r="P95" s="1580"/>
      <c r="Q95" s="1580"/>
      <c r="R95" s="1580"/>
      <c r="S95" s="1580"/>
      <c r="T95" s="1580"/>
      <c r="U95" s="1580"/>
      <c r="V95" s="1580"/>
      <c r="W95" s="1580"/>
      <c r="X95" s="1580"/>
      <c r="Y95" s="1580"/>
      <c r="Z95" s="1580"/>
      <c r="AA95" s="1580"/>
      <c r="AB95" s="1580"/>
      <c r="AC95" s="1580"/>
      <c r="AD95" s="1580"/>
      <c r="AE95" s="1580"/>
      <c r="AF95" s="1580"/>
      <c r="AG95" s="1580"/>
      <c r="AH95" s="1580"/>
      <c r="AI95" s="1580"/>
      <c r="AJ95" s="1580"/>
      <c r="AK95" s="1580"/>
      <c r="AL95" s="1580"/>
      <c r="AM95" s="1580"/>
      <c r="AN95" s="1580"/>
      <c r="AO95" s="1580"/>
      <c r="AP95" s="1580"/>
    </row>
    <row r="96" spans="5:42" ht="12.75">
      <c r="E96" s="1580"/>
      <c r="F96" s="1580"/>
      <c r="G96" s="1580"/>
      <c r="H96" s="1580"/>
      <c r="I96" s="1580"/>
      <c r="J96" s="1580"/>
      <c r="K96" s="1580"/>
      <c r="L96" s="1580"/>
      <c r="M96" s="1580"/>
      <c r="N96" s="1580"/>
      <c r="O96" s="1580"/>
      <c r="P96" s="1580"/>
      <c r="Q96" s="1580"/>
      <c r="R96" s="1580"/>
      <c r="S96" s="1580"/>
      <c r="T96" s="1580"/>
      <c r="U96" s="1580"/>
      <c r="V96" s="1580"/>
      <c r="W96" s="1580"/>
      <c r="X96" s="1580"/>
      <c r="Y96" s="1580"/>
      <c r="Z96" s="1580"/>
      <c r="AA96" s="1580"/>
      <c r="AB96" s="1580"/>
      <c r="AC96" s="1580"/>
      <c r="AD96" s="1580"/>
      <c r="AE96" s="1580"/>
      <c r="AF96" s="1580"/>
      <c r="AG96" s="1580"/>
      <c r="AH96" s="1580"/>
      <c r="AI96" s="1580"/>
      <c r="AJ96" s="1580"/>
      <c r="AK96" s="1580"/>
      <c r="AL96" s="1580"/>
      <c r="AM96" s="1580"/>
      <c r="AN96" s="1580"/>
      <c r="AO96" s="1580"/>
      <c r="AP96" s="1580"/>
    </row>
    <row r="97" spans="5:42" ht="12.75">
      <c r="E97" s="1580"/>
      <c r="F97" s="1580"/>
      <c r="G97" s="1580"/>
      <c r="H97" s="1580"/>
      <c r="I97" s="1580"/>
      <c r="J97" s="1580"/>
      <c r="K97" s="1580"/>
      <c r="L97" s="1580"/>
      <c r="M97" s="1580"/>
      <c r="N97" s="1580"/>
      <c r="O97" s="1580"/>
      <c r="P97" s="1580"/>
      <c r="Q97" s="1580"/>
      <c r="R97" s="1580"/>
      <c r="S97" s="1580"/>
      <c r="T97" s="1580"/>
      <c r="U97" s="1580"/>
      <c r="V97" s="1580"/>
      <c r="W97" s="1580"/>
      <c r="X97" s="1580"/>
      <c r="Y97" s="1580"/>
      <c r="Z97" s="1580"/>
      <c r="AA97" s="1580"/>
      <c r="AB97" s="1580"/>
      <c r="AC97" s="1580"/>
      <c r="AD97" s="1580"/>
      <c r="AE97" s="1580"/>
      <c r="AF97" s="1580"/>
      <c r="AG97" s="1580"/>
      <c r="AH97" s="1580"/>
      <c r="AI97" s="1580"/>
      <c r="AJ97" s="1580"/>
      <c r="AK97" s="1580"/>
      <c r="AL97" s="1580"/>
      <c r="AM97" s="1580"/>
      <c r="AN97" s="1580"/>
      <c r="AO97" s="1580"/>
      <c r="AP97" s="1580"/>
    </row>
    <row r="98" spans="5:42" ht="12.75">
      <c r="E98" s="1580"/>
      <c r="F98" s="1580"/>
      <c r="G98" s="1580"/>
      <c r="H98" s="1580"/>
      <c r="I98" s="1580"/>
      <c r="J98" s="1580"/>
      <c r="K98" s="1580"/>
      <c r="L98" s="1580"/>
      <c r="M98" s="1580"/>
      <c r="N98" s="1580"/>
      <c r="O98" s="1580"/>
      <c r="P98" s="1580"/>
      <c r="Q98" s="1580"/>
      <c r="R98" s="1580"/>
      <c r="S98" s="1580"/>
      <c r="T98" s="1580"/>
      <c r="U98" s="1580"/>
      <c r="V98" s="1580"/>
      <c r="W98" s="1580"/>
      <c r="X98" s="1580"/>
      <c r="Y98" s="1580"/>
      <c r="Z98" s="1580"/>
      <c r="AA98" s="1580"/>
      <c r="AB98" s="1580"/>
      <c r="AC98" s="1580"/>
      <c r="AD98" s="1580"/>
      <c r="AE98" s="1580"/>
      <c r="AF98" s="1580"/>
      <c r="AG98" s="1580"/>
      <c r="AH98" s="1580"/>
      <c r="AI98" s="1580"/>
      <c r="AJ98" s="1580"/>
      <c r="AK98" s="1580"/>
      <c r="AL98" s="1580"/>
      <c r="AM98" s="1580"/>
      <c r="AN98" s="1580"/>
      <c r="AO98" s="1580"/>
      <c r="AP98" s="1580"/>
    </row>
    <row r="99" spans="5:42" ht="12.75">
      <c r="E99" s="1580"/>
      <c r="F99" s="1580"/>
      <c r="G99" s="1580"/>
      <c r="H99" s="1580"/>
      <c r="I99" s="1580"/>
      <c r="J99" s="1580"/>
      <c r="K99" s="1580"/>
      <c r="L99" s="1580"/>
      <c r="M99" s="1580"/>
      <c r="N99" s="1580"/>
      <c r="O99" s="1580"/>
      <c r="P99" s="1580"/>
      <c r="Q99" s="1580"/>
      <c r="R99" s="1580"/>
      <c r="S99" s="1580"/>
      <c r="T99" s="1580"/>
      <c r="U99" s="1580"/>
      <c r="V99" s="1580"/>
      <c r="W99" s="1580"/>
      <c r="X99" s="1580"/>
      <c r="Y99" s="1580"/>
      <c r="Z99" s="1580"/>
      <c r="AA99" s="1580"/>
      <c r="AB99" s="1580"/>
      <c r="AC99" s="1580"/>
      <c r="AD99" s="1580"/>
      <c r="AE99" s="1580"/>
      <c r="AF99" s="1580"/>
      <c r="AG99" s="1580"/>
      <c r="AH99" s="1580"/>
      <c r="AI99" s="1580"/>
      <c r="AJ99" s="1580"/>
      <c r="AK99" s="1580"/>
      <c r="AL99" s="1580"/>
      <c r="AM99" s="1580"/>
      <c r="AN99" s="1580"/>
      <c r="AO99" s="1580"/>
      <c r="AP99" s="1580"/>
    </row>
    <row r="100" spans="5:42" ht="12.75">
      <c r="E100" s="1580"/>
      <c r="F100" s="1580"/>
      <c r="G100" s="1580"/>
      <c r="H100" s="1580"/>
      <c r="I100" s="1580"/>
      <c r="J100" s="1580"/>
      <c r="K100" s="1580"/>
      <c r="L100" s="1580"/>
      <c r="M100" s="1580"/>
      <c r="N100" s="1580"/>
      <c r="O100" s="1580"/>
      <c r="P100" s="1580"/>
      <c r="Q100" s="1580"/>
      <c r="R100" s="1580"/>
      <c r="S100" s="1580"/>
      <c r="T100" s="1580"/>
      <c r="U100" s="1580"/>
      <c r="V100" s="1580"/>
      <c r="W100" s="1580"/>
      <c r="X100" s="1580"/>
      <c r="Y100" s="1580"/>
      <c r="Z100" s="1580"/>
      <c r="AA100" s="1580"/>
      <c r="AB100" s="1580"/>
      <c r="AC100" s="1580"/>
      <c r="AD100" s="1580"/>
      <c r="AE100" s="1580"/>
      <c r="AF100" s="1580"/>
      <c r="AG100" s="1580"/>
      <c r="AH100" s="1580"/>
      <c r="AI100" s="1580"/>
      <c r="AJ100" s="1580"/>
      <c r="AK100" s="1580"/>
      <c r="AL100" s="1580"/>
      <c r="AM100" s="1580"/>
      <c r="AN100" s="1580"/>
      <c r="AO100" s="1580"/>
      <c r="AP100" s="1580"/>
    </row>
    <row r="101" spans="5:42" ht="12.75">
      <c r="E101" s="1580"/>
      <c r="F101" s="1580"/>
      <c r="G101" s="1580"/>
      <c r="H101" s="1580"/>
      <c r="I101" s="1580"/>
      <c r="J101" s="1580"/>
      <c r="K101" s="1580"/>
      <c r="L101" s="1580"/>
      <c r="M101" s="1580"/>
      <c r="N101" s="1580"/>
      <c r="O101" s="1580"/>
      <c r="P101" s="1580"/>
      <c r="Q101" s="1580"/>
      <c r="R101" s="1580"/>
      <c r="S101" s="1580"/>
      <c r="T101" s="1580"/>
      <c r="U101" s="1580"/>
      <c r="V101" s="1580"/>
      <c r="W101" s="1580"/>
      <c r="X101" s="1580"/>
      <c r="Y101" s="1580"/>
      <c r="Z101" s="1580"/>
      <c r="AA101" s="1580"/>
      <c r="AB101" s="1580"/>
      <c r="AC101" s="1580"/>
      <c r="AD101" s="1580"/>
      <c r="AE101" s="1580"/>
      <c r="AF101" s="1580"/>
      <c r="AG101" s="1580"/>
      <c r="AH101" s="1580"/>
      <c r="AI101" s="1580"/>
      <c r="AJ101" s="1580"/>
      <c r="AK101" s="1580"/>
      <c r="AL101" s="1580"/>
      <c r="AM101" s="1580"/>
      <c r="AN101" s="1580"/>
      <c r="AO101" s="1580"/>
      <c r="AP101" s="1580"/>
    </row>
    <row r="102" spans="5:42" ht="12.75">
      <c r="E102" s="1580"/>
      <c r="F102" s="1580"/>
      <c r="G102" s="1580"/>
      <c r="H102" s="1580"/>
      <c r="I102" s="1580"/>
      <c r="J102" s="1580"/>
      <c r="K102" s="1580"/>
      <c r="L102" s="1580"/>
      <c r="M102" s="1580"/>
      <c r="N102" s="1580"/>
      <c r="O102" s="1580"/>
      <c r="P102" s="1580"/>
      <c r="Q102" s="1580"/>
      <c r="R102" s="1580"/>
      <c r="S102" s="1580"/>
      <c r="T102" s="1580"/>
      <c r="U102" s="1580"/>
      <c r="V102" s="1580"/>
      <c r="W102" s="1580"/>
      <c r="X102" s="1580"/>
      <c r="Y102" s="1580"/>
      <c r="Z102" s="1580"/>
      <c r="AA102" s="1580"/>
      <c r="AB102" s="1580"/>
      <c r="AC102" s="1580"/>
      <c r="AD102" s="1580"/>
      <c r="AE102" s="1580"/>
      <c r="AF102" s="1580"/>
      <c r="AG102" s="1580"/>
      <c r="AH102" s="1580"/>
      <c r="AI102" s="1580"/>
      <c r="AJ102" s="1580"/>
      <c r="AK102" s="1580"/>
      <c r="AL102" s="1580"/>
      <c r="AM102" s="1580"/>
      <c r="AN102" s="1580"/>
      <c r="AO102" s="1580"/>
      <c r="AP102" s="1580"/>
    </row>
    <row r="103" spans="5:42" ht="12.75">
      <c r="E103" s="1580"/>
      <c r="F103" s="1580"/>
      <c r="G103" s="1580"/>
      <c r="H103" s="1580"/>
      <c r="I103" s="1580"/>
      <c r="J103" s="1580"/>
      <c r="K103" s="1580"/>
      <c r="L103" s="1580"/>
      <c r="M103" s="1580"/>
      <c r="N103" s="1580"/>
      <c r="O103" s="1580"/>
      <c r="P103" s="1580"/>
      <c r="Q103" s="1580"/>
      <c r="R103" s="1580"/>
      <c r="S103" s="1580"/>
      <c r="T103" s="1580"/>
      <c r="U103" s="1580"/>
      <c r="V103" s="1580"/>
      <c r="W103" s="1580"/>
      <c r="X103" s="1580"/>
      <c r="Y103" s="1580"/>
      <c r="Z103" s="1580"/>
      <c r="AA103" s="1580"/>
      <c r="AB103" s="1580"/>
      <c r="AC103" s="1580"/>
      <c r="AD103" s="1580"/>
      <c r="AE103" s="1580"/>
      <c r="AF103" s="1580"/>
      <c r="AG103" s="1580"/>
      <c r="AH103" s="1580"/>
      <c r="AI103" s="1580"/>
      <c r="AJ103" s="1580"/>
      <c r="AK103" s="1580"/>
      <c r="AL103" s="1580"/>
      <c r="AM103" s="1580"/>
      <c r="AN103" s="1580"/>
      <c r="AO103" s="1580"/>
      <c r="AP103" s="1580"/>
    </row>
    <row r="104" spans="5:42" ht="12.75">
      <c r="E104" s="1580"/>
      <c r="F104" s="1580"/>
      <c r="G104" s="1580"/>
      <c r="H104" s="1580"/>
      <c r="I104" s="1580"/>
      <c r="J104" s="1580"/>
      <c r="K104" s="1580"/>
      <c r="L104" s="1580"/>
      <c r="M104" s="1580"/>
      <c r="N104" s="1580"/>
      <c r="O104" s="1580"/>
      <c r="P104" s="1580"/>
      <c r="Q104" s="1580"/>
      <c r="R104" s="1580"/>
      <c r="S104" s="1580"/>
      <c r="T104" s="1580"/>
      <c r="U104" s="1580"/>
      <c r="V104" s="1580"/>
      <c r="W104" s="1580"/>
      <c r="X104" s="1580"/>
      <c r="Y104" s="1580"/>
      <c r="Z104" s="1580"/>
      <c r="AA104" s="1580"/>
      <c r="AB104" s="1580"/>
      <c r="AC104" s="1580"/>
      <c r="AD104" s="1580"/>
      <c r="AE104" s="1580"/>
      <c r="AF104" s="1580"/>
      <c r="AG104" s="1580"/>
      <c r="AH104" s="1580"/>
      <c r="AI104" s="1580"/>
      <c r="AJ104" s="1580"/>
      <c r="AK104" s="1580"/>
      <c r="AL104" s="1580"/>
      <c r="AM104" s="1580"/>
      <c r="AN104" s="1580"/>
      <c r="AO104" s="1580"/>
      <c r="AP104" s="1580"/>
    </row>
    <row r="105" spans="5:42" ht="12.75">
      <c r="E105" s="1580"/>
      <c r="F105" s="1580"/>
      <c r="G105" s="1580"/>
      <c r="H105" s="1580"/>
      <c r="I105" s="1580"/>
      <c r="J105" s="1580"/>
      <c r="K105" s="1580"/>
      <c r="L105" s="1580"/>
      <c r="M105" s="1580"/>
      <c r="N105" s="1580"/>
      <c r="O105" s="1580"/>
      <c r="P105" s="1580"/>
      <c r="Q105" s="1580"/>
      <c r="R105" s="1580"/>
      <c r="S105" s="1580"/>
      <c r="T105" s="1580"/>
      <c r="U105" s="1580"/>
      <c r="V105" s="1580"/>
      <c r="W105" s="1580"/>
      <c r="X105" s="1580"/>
      <c r="Y105" s="1580"/>
      <c r="Z105" s="1580"/>
      <c r="AA105" s="1580"/>
      <c r="AB105" s="1580"/>
      <c r="AC105" s="1580"/>
      <c r="AD105" s="1580"/>
      <c r="AE105" s="1580"/>
      <c r="AF105" s="1580"/>
      <c r="AG105" s="1580"/>
      <c r="AH105" s="1580"/>
      <c r="AI105" s="1580"/>
      <c r="AJ105" s="1580"/>
      <c r="AK105" s="1580"/>
      <c r="AL105" s="1580"/>
      <c r="AM105" s="1580"/>
      <c r="AN105" s="1580"/>
      <c r="AO105" s="1580"/>
      <c r="AP105" s="1580"/>
    </row>
    <row r="106" spans="5:42" ht="12.75">
      <c r="E106" s="1580"/>
      <c r="F106" s="1580"/>
      <c r="G106" s="1580"/>
      <c r="H106" s="1580"/>
      <c r="I106" s="1580"/>
      <c r="J106" s="1580"/>
      <c r="K106" s="1580"/>
      <c r="L106" s="1580"/>
      <c r="M106" s="1580"/>
      <c r="N106" s="1580"/>
      <c r="O106" s="1580"/>
      <c r="P106" s="1580"/>
      <c r="Q106" s="1580"/>
      <c r="R106" s="1580"/>
      <c r="S106" s="1580"/>
      <c r="T106" s="1580"/>
      <c r="U106" s="1580"/>
      <c r="V106" s="1580"/>
      <c r="W106" s="1580"/>
      <c r="X106" s="1580"/>
      <c r="Y106" s="1580"/>
      <c r="Z106" s="1580"/>
      <c r="AA106" s="1580"/>
      <c r="AB106" s="1580"/>
      <c r="AC106" s="1580"/>
      <c r="AD106" s="1580"/>
      <c r="AE106" s="1580"/>
      <c r="AF106" s="1580"/>
      <c r="AG106" s="1580"/>
      <c r="AH106" s="1580"/>
      <c r="AI106" s="1580"/>
      <c r="AJ106" s="1580"/>
      <c r="AK106" s="1580"/>
      <c r="AL106" s="1580"/>
      <c r="AM106" s="1580"/>
      <c r="AN106" s="1580"/>
      <c r="AO106" s="1580"/>
      <c r="AP106" s="1580"/>
    </row>
    <row r="107" spans="5:42" ht="12.75">
      <c r="E107" s="1581"/>
      <c r="F107" s="1580"/>
      <c r="G107" s="1580"/>
      <c r="H107" s="1580"/>
      <c r="I107" s="1580"/>
      <c r="J107" s="1580"/>
      <c r="K107" s="1580"/>
      <c r="L107" s="1580"/>
      <c r="M107" s="1580"/>
      <c r="N107" s="1580"/>
      <c r="O107" s="1580"/>
      <c r="P107" s="1580"/>
      <c r="Q107" s="1580"/>
      <c r="R107" s="1580"/>
      <c r="S107" s="1580"/>
      <c r="T107" s="1580"/>
      <c r="U107" s="1580"/>
      <c r="V107" s="1580"/>
      <c r="W107" s="1580"/>
      <c r="X107" s="1580"/>
      <c r="Y107" s="1580"/>
      <c r="Z107" s="1580"/>
      <c r="AA107" s="1580"/>
      <c r="AB107" s="1580"/>
      <c r="AC107" s="1580"/>
      <c r="AD107" s="1580"/>
      <c r="AE107" s="1580"/>
      <c r="AF107" s="1580"/>
      <c r="AG107" s="1580"/>
      <c r="AH107" s="1580"/>
      <c r="AI107" s="1580"/>
      <c r="AJ107" s="1580"/>
      <c r="AK107" s="1580"/>
      <c r="AL107" s="1580"/>
      <c r="AM107" s="1580"/>
      <c r="AN107" s="1580"/>
      <c r="AO107" s="1580"/>
      <c r="AP107" s="1580"/>
    </row>
    <row r="108" spans="5:42" ht="12.75">
      <c r="E108" s="1580"/>
      <c r="F108" s="1580"/>
      <c r="G108" s="1580"/>
      <c r="H108" s="1580"/>
      <c r="I108" s="1580"/>
      <c r="J108" s="1580"/>
      <c r="K108" s="1580"/>
      <c r="L108" s="1580"/>
      <c r="M108" s="1580"/>
      <c r="N108" s="1580"/>
      <c r="O108" s="1580"/>
      <c r="P108" s="1580"/>
      <c r="Q108" s="1580"/>
      <c r="R108" s="1580"/>
      <c r="S108" s="1580"/>
      <c r="T108" s="1580"/>
      <c r="U108" s="1580"/>
      <c r="V108" s="1580"/>
      <c r="W108" s="1580"/>
      <c r="X108" s="1580"/>
      <c r="Y108" s="1580"/>
      <c r="Z108" s="1580"/>
      <c r="AA108" s="1580"/>
      <c r="AB108" s="1580"/>
      <c r="AC108" s="1580"/>
      <c r="AD108" s="1580"/>
      <c r="AE108" s="1580"/>
      <c r="AF108" s="1580"/>
      <c r="AG108" s="1580"/>
      <c r="AH108" s="1580"/>
      <c r="AI108" s="1580"/>
      <c r="AJ108" s="1580"/>
      <c r="AK108" s="1580"/>
      <c r="AL108" s="1580"/>
      <c r="AM108" s="1580"/>
      <c r="AN108" s="1580"/>
      <c r="AO108" s="1580"/>
      <c r="AP108" s="1580"/>
    </row>
    <row r="109" spans="5:42" ht="12.75">
      <c r="E109" s="1580"/>
      <c r="F109" s="1580"/>
      <c r="G109" s="1580"/>
      <c r="H109" s="1580"/>
      <c r="I109" s="1580"/>
      <c r="J109" s="1580"/>
      <c r="K109" s="1580"/>
      <c r="L109" s="1580"/>
      <c r="M109" s="1580"/>
      <c r="N109" s="1580"/>
      <c r="O109" s="1580"/>
      <c r="P109" s="1580"/>
      <c r="Q109" s="1580"/>
      <c r="R109" s="1580"/>
      <c r="S109" s="1580"/>
      <c r="T109" s="1580"/>
      <c r="U109" s="1580"/>
      <c r="V109" s="1580"/>
      <c r="W109" s="1580"/>
      <c r="X109" s="1580"/>
      <c r="Y109" s="1580"/>
      <c r="Z109" s="1580"/>
      <c r="AA109" s="1580"/>
      <c r="AB109" s="1580"/>
      <c r="AC109" s="1580"/>
      <c r="AD109" s="1580"/>
      <c r="AE109" s="1580"/>
      <c r="AF109" s="1580"/>
      <c r="AG109" s="1580"/>
      <c r="AH109" s="1580"/>
      <c r="AI109" s="1580"/>
      <c r="AJ109" s="1580"/>
      <c r="AK109" s="1580"/>
      <c r="AL109" s="1580"/>
      <c r="AM109" s="1580"/>
      <c r="AN109" s="1580"/>
      <c r="AO109" s="1580"/>
      <c r="AP109" s="1580"/>
    </row>
    <row r="110" spans="5:42" ht="12.75">
      <c r="E110" s="1580"/>
      <c r="F110" s="1580"/>
      <c r="G110" s="1580"/>
      <c r="H110" s="1580"/>
      <c r="I110" s="1580"/>
      <c r="J110" s="1580"/>
      <c r="K110" s="1580"/>
      <c r="L110" s="1580"/>
      <c r="M110" s="1580"/>
      <c r="N110" s="1580"/>
      <c r="O110" s="1580"/>
      <c r="P110" s="1580"/>
      <c r="Q110" s="1580"/>
      <c r="R110" s="1580"/>
      <c r="S110" s="1580"/>
      <c r="T110" s="1580"/>
      <c r="U110" s="1580"/>
      <c r="V110" s="1580"/>
      <c r="W110" s="1580"/>
      <c r="X110" s="1580"/>
      <c r="Y110" s="1580"/>
      <c r="Z110" s="1580"/>
      <c r="AA110" s="1580"/>
      <c r="AB110" s="1580"/>
      <c r="AC110" s="1580"/>
      <c r="AD110" s="1580"/>
      <c r="AE110" s="1580"/>
      <c r="AF110" s="1580"/>
      <c r="AG110" s="1580"/>
      <c r="AH110" s="1580"/>
      <c r="AI110" s="1580"/>
      <c r="AJ110" s="1580"/>
      <c r="AK110" s="1580"/>
      <c r="AL110" s="1580"/>
      <c r="AM110" s="1580"/>
      <c r="AN110" s="1580"/>
      <c r="AO110" s="1580"/>
      <c r="AP110" s="1580"/>
    </row>
    <row r="111" spans="5:42" ht="12.75">
      <c r="E111" s="1580"/>
      <c r="F111" s="1580"/>
      <c r="G111" s="1580"/>
      <c r="H111" s="1580"/>
      <c r="I111" s="1580"/>
      <c r="J111" s="1580"/>
      <c r="K111" s="1580"/>
      <c r="L111" s="1580"/>
      <c r="M111" s="1580"/>
      <c r="N111" s="1580"/>
      <c r="O111" s="1580"/>
      <c r="P111" s="1580"/>
      <c r="Q111" s="1580"/>
      <c r="R111" s="1580"/>
      <c r="S111" s="1580"/>
      <c r="T111" s="1580"/>
      <c r="U111" s="1580"/>
      <c r="V111" s="1580"/>
      <c r="W111" s="1580"/>
      <c r="X111" s="1580"/>
      <c r="Y111" s="1580"/>
      <c r="Z111" s="1580"/>
      <c r="AA111" s="1580"/>
      <c r="AB111" s="1580"/>
      <c r="AC111" s="1580"/>
      <c r="AD111" s="1580"/>
      <c r="AE111" s="1580"/>
      <c r="AF111" s="1580"/>
      <c r="AG111" s="1580"/>
      <c r="AH111" s="1580"/>
      <c r="AI111" s="1580"/>
      <c r="AJ111" s="1580"/>
      <c r="AK111" s="1580"/>
      <c r="AL111" s="1580"/>
      <c r="AM111" s="1580"/>
      <c r="AN111" s="1580"/>
      <c r="AO111" s="1580"/>
      <c r="AP111" s="1580"/>
    </row>
    <row r="112" spans="5:42" ht="12.75">
      <c r="E112" s="1580"/>
      <c r="F112" s="1580"/>
      <c r="G112" s="1580"/>
      <c r="H112" s="1580"/>
      <c r="I112" s="1580"/>
      <c r="J112" s="1580"/>
      <c r="K112" s="1580"/>
      <c r="L112" s="1580"/>
      <c r="M112" s="1580"/>
      <c r="N112" s="1580"/>
      <c r="O112" s="1580"/>
      <c r="P112" s="1580"/>
      <c r="Q112" s="1580"/>
      <c r="R112" s="1580"/>
      <c r="S112" s="1580"/>
      <c r="T112" s="1580"/>
      <c r="U112" s="1580"/>
      <c r="V112" s="1580"/>
      <c r="W112" s="1580"/>
      <c r="X112" s="1580"/>
      <c r="Y112" s="1580"/>
      <c r="Z112" s="1580"/>
      <c r="AA112" s="1580"/>
      <c r="AB112" s="1580"/>
      <c r="AC112" s="1580"/>
      <c r="AD112" s="1580"/>
      <c r="AE112" s="1580"/>
      <c r="AF112" s="1580"/>
      <c r="AG112" s="1580"/>
      <c r="AH112" s="1580"/>
      <c r="AI112" s="1580"/>
      <c r="AJ112" s="1580"/>
      <c r="AK112" s="1580"/>
      <c r="AL112" s="1580"/>
      <c r="AM112" s="1580"/>
      <c r="AN112" s="1580"/>
      <c r="AO112" s="1580"/>
      <c r="AP112" s="1580"/>
    </row>
    <row r="113" spans="5:42" ht="12.75">
      <c r="E113" s="1580"/>
      <c r="F113" s="1580"/>
      <c r="G113" s="1580"/>
      <c r="H113" s="1580"/>
      <c r="I113" s="1580"/>
      <c r="J113" s="1580"/>
      <c r="K113" s="1580"/>
      <c r="L113" s="1580"/>
      <c r="M113" s="1580"/>
      <c r="N113" s="1580"/>
      <c r="O113" s="1580"/>
      <c r="P113" s="1580"/>
      <c r="Q113" s="1580"/>
      <c r="R113" s="1580"/>
      <c r="S113" s="1580"/>
      <c r="T113" s="1580"/>
      <c r="U113" s="1580"/>
      <c r="V113" s="1580"/>
      <c r="W113" s="1580"/>
      <c r="X113" s="1580"/>
      <c r="Y113" s="1580"/>
      <c r="Z113" s="1580"/>
      <c r="AA113" s="1580"/>
      <c r="AB113" s="1580"/>
      <c r="AC113" s="1580"/>
      <c r="AD113" s="1580"/>
      <c r="AE113" s="1580"/>
      <c r="AF113" s="1580"/>
      <c r="AG113" s="1580"/>
      <c r="AH113" s="1580"/>
      <c r="AI113" s="1580"/>
      <c r="AJ113" s="1580"/>
      <c r="AK113" s="1580"/>
      <c r="AL113" s="1580"/>
      <c r="AM113" s="1580"/>
      <c r="AN113" s="1580"/>
      <c r="AO113" s="1580"/>
      <c r="AP113" s="1580"/>
    </row>
    <row r="114" spans="5:42" ht="12.75">
      <c r="E114" s="1580"/>
      <c r="F114" s="1580"/>
      <c r="G114" s="1580"/>
      <c r="H114" s="1580"/>
      <c r="I114" s="1580"/>
      <c r="J114" s="1580"/>
      <c r="K114" s="1580"/>
      <c r="L114" s="1580"/>
      <c r="M114" s="1580"/>
      <c r="N114" s="1580"/>
      <c r="O114" s="1580"/>
      <c r="P114" s="1580"/>
      <c r="Q114" s="1580"/>
      <c r="R114" s="1580"/>
      <c r="S114" s="1580"/>
      <c r="T114" s="1580"/>
      <c r="U114" s="1580"/>
      <c r="V114" s="1580"/>
      <c r="W114" s="1580"/>
      <c r="X114" s="1580"/>
      <c r="Y114" s="1580"/>
      <c r="Z114" s="1580"/>
      <c r="AA114" s="1580"/>
      <c r="AB114" s="1580"/>
      <c r="AC114" s="1580"/>
      <c r="AD114" s="1580"/>
      <c r="AE114" s="1580"/>
      <c r="AF114" s="1580"/>
      <c r="AG114" s="1580"/>
      <c r="AH114" s="1580"/>
      <c r="AI114" s="1580"/>
      <c r="AJ114" s="1580"/>
      <c r="AK114" s="1580"/>
      <c r="AL114" s="1580"/>
      <c r="AM114" s="1580"/>
      <c r="AN114" s="1580"/>
      <c r="AO114" s="1580"/>
      <c r="AP114" s="1580"/>
    </row>
    <row r="115" spans="5:42" ht="12.75">
      <c r="E115" s="1580"/>
      <c r="F115" s="1580"/>
      <c r="G115" s="1580"/>
      <c r="H115" s="1580"/>
      <c r="I115" s="1580"/>
      <c r="J115" s="1580"/>
      <c r="K115" s="1580"/>
      <c r="L115" s="1580"/>
      <c r="M115" s="1580"/>
      <c r="N115" s="1580"/>
      <c r="O115" s="1580"/>
      <c r="P115" s="1580"/>
      <c r="Q115" s="1580"/>
      <c r="R115" s="1580"/>
      <c r="S115" s="1580"/>
      <c r="T115" s="1580"/>
      <c r="U115" s="1580"/>
      <c r="V115" s="1580"/>
      <c r="W115" s="1580"/>
      <c r="X115" s="1580"/>
      <c r="Y115" s="1580"/>
      <c r="Z115" s="1580"/>
      <c r="AA115" s="1580"/>
      <c r="AB115" s="1580"/>
      <c r="AC115" s="1580"/>
      <c r="AD115" s="1580"/>
      <c r="AE115" s="1580"/>
      <c r="AF115" s="1580"/>
      <c r="AG115" s="1580"/>
      <c r="AH115" s="1580"/>
      <c r="AI115" s="1580"/>
      <c r="AJ115" s="1580"/>
      <c r="AK115" s="1580"/>
      <c r="AL115" s="1580"/>
      <c r="AM115" s="1580"/>
      <c r="AN115" s="1580"/>
      <c r="AO115" s="1580"/>
      <c r="AP115" s="1580"/>
    </row>
    <row r="116" spans="5:42" ht="12.75">
      <c r="E116" s="1580"/>
      <c r="F116" s="1580"/>
      <c r="G116" s="1580"/>
      <c r="H116" s="1580"/>
      <c r="I116" s="1580"/>
      <c r="J116" s="1580"/>
      <c r="K116" s="1580"/>
      <c r="L116" s="1580"/>
      <c r="M116" s="1580"/>
      <c r="N116" s="1580"/>
      <c r="O116" s="1580"/>
      <c r="P116" s="1580"/>
      <c r="Q116" s="1580"/>
      <c r="R116" s="1580"/>
      <c r="S116" s="1580"/>
      <c r="T116" s="1580"/>
      <c r="U116" s="1580"/>
      <c r="V116" s="1580"/>
      <c r="W116" s="1580"/>
      <c r="X116" s="1580"/>
      <c r="Y116" s="1580"/>
      <c r="Z116" s="1580"/>
      <c r="AA116" s="1580"/>
      <c r="AB116" s="1580"/>
      <c r="AC116" s="1580"/>
      <c r="AD116" s="1580"/>
      <c r="AE116" s="1580"/>
      <c r="AF116" s="1580"/>
      <c r="AG116" s="1580"/>
      <c r="AH116" s="1580"/>
      <c r="AI116" s="1580"/>
      <c r="AJ116" s="1580"/>
      <c r="AK116" s="1580"/>
      <c r="AL116" s="1580"/>
      <c r="AM116" s="1580"/>
      <c r="AN116" s="1580"/>
      <c r="AO116" s="1580"/>
      <c r="AP116" s="1580"/>
    </row>
    <row r="117" spans="5:42" ht="12.75">
      <c r="E117" s="1580"/>
      <c r="F117" s="1580"/>
      <c r="G117" s="1580"/>
      <c r="H117" s="1580"/>
      <c r="I117" s="1580"/>
      <c r="J117" s="1580"/>
      <c r="K117" s="1580"/>
      <c r="L117" s="1580"/>
      <c r="M117" s="1580"/>
      <c r="N117" s="1580"/>
      <c r="O117" s="1580"/>
      <c r="P117" s="1580"/>
      <c r="Q117" s="1580"/>
      <c r="R117" s="1580"/>
      <c r="S117" s="1580"/>
      <c r="T117" s="1580"/>
      <c r="U117" s="1580"/>
      <c r="V117" s="1580"/>
      <c r="W117" s="1580"/>
      <c r="X117" s="1580"/>
      <c r="Y117" s="1580"/>
      <c r="Z117" s="1580"/>
      <c r="AA117" s="1580"/>
      <c r="AB117" s="1580"/>
      <c r="AC117" s="1580"/>
      <c r="AD117" s="1580"/>
      <c r="AE117" s="1580"/>
      <c r="AF117" s="1580"/>
      <c r="AG117" s="1580"/>
      <c r="AH117" s="1580"/>
      <c r="AI117" s="1580"/>
      <c r="AJ117" s="1580"/>
      <c r="AK117" s="1580"/>
      <c r="AL117" s="1580"/>
      <c r="AM117" s="1580"/>
      <c r="AN117" s="1580"/>
      <c r="AO117" s="1580"/>
      <c r="AP117" s="1580"/>
    </row>
    <row r="118" spans="5:42" ht="12.75">
      <c r="E118" s="1580"/>
      <c r="F118" s="1580"/>
      <c r="G118" s="1580"/>
      <c r="H118" s="1580"/>
      <c r="I118" s="1580"/>
      <c r="J118" s="1580"/>
      <c r="K118" s="1580"/>
      <c r="L118" s="1580"/>
      <c r="M118" s="1580"/>
      <c r="N118" s="1580"/>
      <c r="O118" s="1580"/>
      <c r="P118" s="1580"/>
      <c r="Q118" s="1580"/>
      <c r="R118" s="1580"/>
      <c r="S118" s="1580"/>
      <c r="T118" s="1580"/>
      <c r="U118" s="1580"/>
      <c r="V118" s="1580"/>
      <c r="W118" s="1580"/>
      <c r="X118" s="1580"/>
      <c r="Y118" s="1580"/>
      <c r="Z118" s="1580"/>
      <c r="AA118" s="1580"/>
      <c r="AB118" s="1580"/>
      <c r="AC118" s="1580"/>
      <c r="AD118" s="1580"/>
      <c r="AE118" s="1580"/>
      <c r="AF118" s="1580"/>
      <c r="AG118" s="1580"/>
      <c r="AH118" s="1580"/>
      <c r="AI118" s="1580"/>
      <c r="AJ118" s="1580"/>
      <c r="AK118" s="1580"/>
      <c r="AL118" s="1580"/>
      <c r="AM118" s="1580"/>
      <c r="AN118" s="1580"/>
      <c r="AO118" s="1580"/>
      <c r="AP118" s="1580"/>
    </row>
    <row r="119" spans="5:42" ht="12.75">
      <c r="E119" s="1580"/>
      <c r="F119" s="1580"/>
      <c r="G119" s="1580"/>
      <c r="H119" s="1580"/>
      <c r="I119" s="1580"/>
      <c r="J119" s="1580"/>
      <c r="K119" s="1580"/>
      <c r="L119" s="1580"/>
      <c r="M119" s="1580"/>
      <c r="N119" s="1580"/>
      <c r="O119" s="1580"/>
      <c r="P119" s="1580"/>
      <c r="Q119" s="1580"/>
      <c r="R119" s="1580"/>
      <c r="S119" s="1580"/>
      <c r="T119" s="1580"/>
      <c r="U119" s="1580"/>
      <c r="V119" s="1580"/>
      <c r="W119" s="1580"/>
      <c r="X119" s="1580"/>
      <c r="Y119" s="1580"/>
      <c r="Z119" s="1580"/>
      <c r="AA119" s="1580"/>
      <c r="AB119" s="1580"/>
      <c r="AC119" s="1580"/>
      <c r="AD119" s="1580"/>
      <c r="AE119" s="1580"/>
      <c r="AF119" s="1580"/>
      <c r="AG119" s="1580"/>
      <c r="AH119" s="1580"/>
      <c r="AI119" s="1580"/>
      <c r="AJ119" s="1580"/>
      <c r="AK119" s="1580"/>
      <c r="AL119" s="1580"/>
      <c r="AM119" s="1580"/>
      <c r="AN119" s="1580"/>
      <c r="AO119" s="1580"/>
      <c r="AP119" s="1580"/>
    </row>
    <row r="120" spans="5:42" ht="12.75">
      <c r="E120" s="1580"/>
      <c r="F120" s="1580"/>
      <c r="G120" s="1580"/>
      <c r="H120" s="1580"/>
      <c r="I120" s="1580"/>
      <c r="J120" s="1580"/>
      <c r="K120" s="1580"/>
      <c r="L120" s="1580"/>
      <c r="M120" s="1580"/>
      <c r="N120" s="1580"/>
      <c r="O120" s="1580"/>
      <c r="P120" s="1580"/>
      <c r="Q120" s="1580"/>
      <c r="R120" s="1580"/>
      <c r="S120" s="1580"/>
      <c r="T120" s="1580"/>
      <c r="U120" s="1580"/>
      <c r="V120" s="1580"/>
      <c r="W120" s="1580"/>
      <c r="X120" s="1580"/>
      <c r="Y120" s="1580"/>
      <c r="Z120" s="1580"/>
      <c r="AA120" s="1580"/>
      <c r="AB120" s="1580"/>
      <c r="AC120" s="1580"/>
      <c r="AD120" s="1580"/>
      <c r="AE120" s="1580"/>
      <c r="AF120" s="1580"/>
      <c r="AG120" s="1580"/>
      <c r="AH120" s="1580"/>
      <c r="AI120" s="1580"/>
      <c r="AJ120" s="1580"/>
      <c r="AK120" s="1580"/>
      <c r="AL120" s="1580"/>
      <c r="AM120" s="1580"/>
      <c r="AN120" s="1580"/>
      <c r="AO120" s="1580"/>
      <c r="AP120" s="1580"/>
    </row>
    <row r="121" spans="5:42" ht="12.75">
      <c r="E121" s="1580"/>
      <c r="F121" s="1580"/>
      <c r="G121" s="1580"/>
      <c r="H121" s="1580"/>
      <c r="I121" s="1580"/>
      <c r="J121" s="1580"/>
      <c r="K121" s="1580"/>
      <c r="L121" s="1580"/>
      <c r="M121" s="1580"/>
      <c r="N121" s="1580"/>
      <c r="O121" s="1580"/>
      <c r="P121" s="1580"/>
      <c r="Q121" s="1580"/>
      <c r="R121" s="1580"/>
      <c r="S121" s="1580"/>
      <c r="T121" s="1580"/>
      <c r="U121" s="1580"/>
      <c r="V121" s="1580"/>
      <c r="W121" s="1580"/>
      <c r="X121" s="1580"/>
      <c r="Y121" s="1580"/>
      <c r="Z121" s="1580"/>
      <c r="AA121" s="1580"/>
      <c r="AB121" s="1580"/>
      <c r="AC121" s="1580"/>
      <c r="AD121" s="1580"/>
      <c r="AE121" s="1580"/>
      <c r="AF121" s="1580"/>
      <c r="AG121" s="1580"/>
      <c r="AH121" s="1580"/>
      <c r="AI121" s="1580"/>
      <c r="AJ121" s="1580"/>
      <c r="AK121" s="1580"/>
      <c r="AL121" s="1580"/>
      <c r="AM121" s="1580"/>
      <c r="AN121" s="1580"/>
      <c r="AO121" s="1580"/>
      <c r="AP121" s="1580"/>
    </row>
    <row r="122" spans="5:42" ht="12.75">
      <c r="E122" s="1580"/>
      <c r="F122" s="1580"/>
      <c r="G122" s="1580"/>
      <c r="H122" s="1580"/>
      <c r="I122" s="1580"/>
      <c r="J122" s="1580"/>
      <c r="K122" s="1580"/>
      <c r="L122" s="1580"/>
      <c r="M122" s="1580"/>
      <c r="N122" s="1580"/>
      <c r="O122" s="1580"/>
      <c r="P122" s="1580"/>
      <c r="Q122" s="1580"/>
      <c r="R122" s="1580"/>
      <c r="S122" s="1580"/>
      <c r="T122" s="1580"/>
      <c r="U122" s="1580"/>
      <c r="V122" s="1580"/>
      <c r="W122" s="1580"/>
      <c r="X122" s="1580"/>
      <c r="Y122" s="1580"/>
      <c r="Z122" s="1580"/>
      <c r="AA122" s="1580"/>
      <c r="AB122" s="1580"/>
      <c r="AC122" s="1580"/>
      <c r="AD122" s="1580"/>
      <c r="AE122" s="1580"/>
      <c r="AF122" s="1580"/>
      <c r="AG122" s="1580"/>
      <c r="AH122" s="1580"/>
      <c r="AI122" s="1580"/>
      <c r="AJ122" s="1580"/>
      <c r="AK122" s="1580"/>
      <c r="AL122" s="1580"/>
      <c r="AM122" s="1580"/>
      <c r="AN122" s="1580"/>
      <c r="AO122" s="1580"/>
      <c r="AP122" s="1580"/>
    </row>
    <row r="123" spans="5:42" ht="12.75">
      <c r="E123" s="1580"/>
      <c r="F123" s="1580"/>
      <c r="G123" s="1580"/>
      <c r="H123" s="1580"/>
      <c r="I123" s="1580"/>
      <c r="J123" s="1580"/>
      <c r="K123" s="1580"/>
      <c r="L123" s="1580"/>
      <c r="M123" s="1580"/>
      <c r="N123" s="1580"/>
      <c r="O123" s="1580"/>
      <c r="P123" s="1580"/>
      <c r="Q123" s="1580"/>
      <c r="R123" s="1580"/>
      <c r="S123" s="1580"/>
      <c r="T123" s="1580"/>
      <c r="U123" s="1580"/>
      <c r="V123" s="1580"/>
      <c r="W123" s="1580"/>
      <c r="X123" s="1580"/>
      <c r="Y123" s="1580"/>
      <c r="Z123" s="1580"/>
      <c r="AA123" s="1580"/>
      <c r="AB123" s="1580"/>
      <c r="AC123" s="1580"/>
      <c r="AD123" s="1580"/>
      <c r="AE123" s="1580"/>
      <c r="AF123" s="1580"/>
      <c r="AG123" s="1580"/>
      <c r="AH123" s="1580"/>
      <c r="AI123" s="1580"/>
      <c r="AJ123" s="1580"/>
      <c r="AK123" s="1580"/>
      <c r="AL123" s="1580"/>
      <c r="AM123" s="1580"/>
      <c r="AN123" s="1580"/>
      <c r="AO123" s="1580"/>
      <c r="AP123" s="1580"/>
    </row>
    <row r="124" spans="5:42" ht="12.75">
      <c r="E124" s="1580"/>
      <c r="F124" s="1580"/>
      <c r="G124" s="1580"/>
      <c r="H124" s="1580"/>
      <c r="I124" s="1580"/>
      <c r="J124" s="1580"/>
      <c r="K124" s="1580"/>
      <c r="L124" s="1580"/>
      <c r="M124" s="1580"/>
      <c r="N124" s="1580"/>
      <c r="O124" s="1580"/>
      <c r="P124" s="1580"/>
      <c r="Q124" s="1580"/>
      <c r="R124" s="1580"/>
      <c r="S124" s="1580"/>
      <c r="T124" s="1580"/>
      <c r="U124" s="1580"/>
      <c r="V124" s="1580"/>
      <c r="W124" s="1580"/>
      <c r="X124" s="1580"/>
      <c r="Y124" s="1580"/>
      <c r="Z124" s="1580"/>
      <c r="AA124" s="1580"/>
      <c r="AB124" s="1580"/>
      <c r="AC124" s="1580"/>
      <c r="AD124" s="1580"/>
      <c r="AE124" s="1580"/>
      <c r="AF124" s="1580"/>
      <c r="AG124" s="1580"/>
      <c r="AH124" s="1580"/>
      <c r="AI124" s="1580"/>
      <c r="AJ124" s="1580"/>
      <c r="AK124" s="1580"/>
      <c r="AL124" s="1580"/>
      <c r="AM124" s="1580"/>
      <c r="AN124" s="1580"/>
      <c r="AO124" s="1580"/>
      <c r="AP124" s="1580"/>
    </row>
    <row r="125" spans="5:42" ht="12.75">
      <c r="E125" s="1580"/>
      <c r="F125" s="1580"/>
      <c r="G125" s="1580"/>
      <c r="H125" s="1580"/>
      <c r="I125" s="1580"/>
      <c r="J125" s="1580"/>
      <c r="K125" s="1580"/>
      <c r="L125" s="1580"/>
      <c r="M125" s="1580"/>
      <c r="N125" s="1580"/>
      <c r="O125" s="1580"/>
      <c r="P125" s="1580"/>
      <c r="Q125" s="1580"/>
      <c r="R125" s="1580"/>
      <c r="S125" s="1580"/>
      <c r="T125" s="1580"/>
      <c r="U125" s="1580"/>
      <c r="V125" s="1580"/>
      <c r="W125" s="1580"/>
      <c r="X125" s="1580"/>
      <c r="Y125" s="1580"/>
      <c r="Z125" s="1580"/>
      <c r="AA125" s="1580"/>
      <c r="AB125" s="1580"/>
      <c r="AC125" s="1580"/>
      <c r="AD125" s="1580"/>
      <c r="AE125" s="1580"/>
      <c r="AF125" s="1580"/>
      <c r="AG125" s="1580"/>
      <c r="AH125" s="1580"/>
      <c r="AI125" s="1580"/>
      <c r="AJ125" s="1580"/>
      <c r="AK125" s="1580"/>
      <c r="AL125" s="1580"/>
      <c r="AM125" s="1580"/>
      <c r="AN125" s="1580"/>
      <c r="AO125" s="1580"/>
      <c r="AP125" s="1580"/>
    </row>
    <row r="126" spans="5:42" ht="12.75">
      <c r="E126" s="1580"/>
      <c r="F126" s="1580"/>
      <c r="G126" s="1580"/>
      <c r="H126" s="1580"/>
      <c r="I126" s="1580"/>
      <c r="J126" s="1580"/>
      <c r="K126" s="1580"/>
      <c r="L126" s="1580"/>
      <c r="M126" s="1580"/>
      <c r="N126" s="1580"/>
      <c r="O126" s="1580"/>
      <c r="P126" s="1580"/>
      <c r="Q126" s="1580"/>
      <c r="R126" s="1580"/>
      <c r="S126" s="1580"/>
      <c r="T126" s="1580"/>
      <c r="U126" s="1580"/>
      <c r="V126" s="1580"/>
      <c r="W126" s="1580"/>
      <c r="X126" s="1580"/>
      <c r="Y126" s="1580"/>
      <c r="Z126" s="1580"/>
      <c r="AA126" s="1580"/>
      <c r="AB126" s="1580"/>
      <c r="AC126" s="1580"/>
      <c r="AD126" s="1580"/>
      <c r="AE126" s="1580"/>
      <c r="AF126" s="1580"/>
      <c r="AG126" s="1580"/>
      <c r="AH126" s="1580"/>
      <c r="AI126" s="1580"/>
      <c r="AJ126" s="1580"/>
      <c r="AK126" s="1580"/>
      <c r="AL126" s="1580"/>
      <c r="AM126" s="1580"/>
      <c r="AN126" s="1580"/>
      <c r="AO126" s="1580"/>
      <c r="AP126" s="1580"/>
    </row>
    <row r="127" spans="5:42" ht="12.75">
      <c r="E127" s="1580"/>
      <c r="F127" s="1580"/>
      <c r="G127" s="1580"/>
      <c r="H127" s="1580"/>
      <c r="I127" s="1580"/>
      <c r="J127" s="1580"/>
      <c r="K127" s="1580"/>
      <c r="L127" s="1580"/>
      <c r="M127" s="1580"/>
      <c r="N127" s="1580"/>
      <c r="O127" s="1580"/>
      <c r="P127" s="1580"/>
      <c r="Q127" s="1580"/>
      <c r="R127" s="1580"/>
      <c r="S127" s="1580"/>
      <c r="T127" s="1580"/>
      <c r="U127" s="1580"/>
      <c r="V127" s="1580"/>
      <c r="W127" s="1580"/>
      <c r="X127" s="1580"/>
      <c r="Y127" s="1580"/>
      <c r="Z127" s="1580"/>
      <c r="AA127" s="1580"/>
      <c r="AB127" s="1580"/>
      <c r="AC127" s="1580"/>
      <c r="AD127" s="1580"/>
      <c r="AE127" s="1580"/>
      <c r="AF127" s="1580"/>
      <c r="AG127" s="1580"/>
      <c r="AH127" s="1580"/>
      <c r="AI127" s="1580"/>
      <c r="AJ127" s="1580"/>
      <c r="AK127" s="1580"/>
      <c r="AL127" s="1580"/>
      <c r="AM127" s="1580"/>
      <c r="AN127" s="1580"/>
      <c r="AO127" s="1580"/>
      <c r="AP127" s="1580"/>
    </row>
    <row r="128" spans="5:42" ht="12.75">
      <c r="E128" s="1580"/>
      <c r="F128" s="1580"/>
      <c r="G128" s="1580"/>
      <c r="H128" s="1580"/>
      <c r="I128" s="1580"/>
      <c r="J128" s="1580"/>
      <c r="K128" s="1580"/>
      <c r="L128" s="1580"/>
      <c r="M128" s="1580"/>
      <c r="N128" s="1580"/>
      <c r="O128" s="1580"/>
      <c r="P128" s="1580"/>
      <c r="Q128" s="1580"/>
      <c r="R128" s="1580"/>
      <c r="S128" s="1580"/>
      <c r="T128" s="1580"/>
      <c r="U128" s="1580"/>
      <c r="V128" s="1580"/>
      <c r="W128" s="1580"/>
      <c r="X128" s="1580"/>
      <c r="Y128" s="1580"/>
      <c r="Z128" s="1580"/>
      <c r="AA128" s="1580"/>
      <c r="AB128" s="1580"/>
      <c r="AC128" s="1580"/>
      <c r="AD128" s="1580"/>
      <c r="AE128" s="1580"/>
      <c r="AF128" s="1580"/>
      <c r="AG128" s="1580"/>
      <c r="AH128" s="1580"/>
      <c r="AI128" s="1580"/>
      <c r="AJ128" s="1580"/>
      <c r="AK128" s="1580"/>
      <c r="AL128" s="1580"/>
      <c r="AM128" s="1580"/>
      <c r="AN128" s="1580"/>
      <c r="AO128" s="1580"/>
      <c r="AP128" s="1580"/>
    </row>
    <row r="129" spans="5:42" ht="12.75">
      <c r="E129" s="1580"/>
      <c r="F129" s="1580"/>
      <c r="G129" s="1580"/>
      <c r="H129" s="1580"/>
      <c r="I129" s="1580"/>
      <c r="J129" s="1580"/>
      <c r="K129" s="1580"/>
      <c r="L129" s="1580"/>
      <c r="M129" s="1580"/>
      <c r="N129" s="1580"/>
      <c r="O129" s="1580"/>
      <c r="P129" s="1580"/>
      <c r="Q129" s="1580"/>
      <c r="R129" s="1580"/>
      <c r="S129" s="1580"/>
      <c r="T129" s="1580"/>
      <c r="U129" s="1580"/>
      <c r="V129" s="1580"/>
      <c r="W129" s="1580"/>
      <c r="X129" s="1580"/>
      <c r="Y129" s="1580"/>
      <c r="Z129" s="1580"/>
      <c r="AA129" s="1580"/>
      <c r="AB129" s="1580"/>
      <c r="AC129" s="1580"/>
      <c r="AD129" s="1580"/>
      <c r="AE129" s="1580"/>
      <c r="AF129" s="1580"/>
      <c r="AG129" s="1580"/>
      <c r="AH129" s="1580"/>
      <c r="AI129" s="1580"/>
      <c r="AJ129" s="1580"/>
      <c r="AK129" s="1580"/>
      <c r="AL129" s="1580"/>
      <c r="AM129" s="1580"/>
      <c r="AN129" s="1580"/>
      <c r="AO129" s="1580"/>
      <c r="AP129" s="1580"/>
    </row>
    <row r="130" spans="5:42" ht="12.75">
      <c r="E130" s="1580"/>
      <c r="F130" s="1580"/>
      <c r="G130" s="1580"/>
      <c r="H130" s="1580"/>
      <c r="I130" s="1580"/>
      <c r="J130" s="1580"/>
      <c r="K130" s="1580"/>
      <c r="L130" s="1580"/>
      <c r="M130" s="1580"/>
      <c r="N130" s="1580"/>
      <c r="O130" s="1580"/>
      <c r="P130" s="1580"/>
      <c r="Q130" s="1580"/>
      <c r="R130" s="1580"/>
      <c r="S130" s="1580"/>
      <c r="T130" s="1580"/>
      <c r="U130" s="1580"/>
      <c r="V130" s="1580"/>
      <c r="W130" s="1580"/>
      <c r="X130" s="1580"/>
      <c r="Y130" s="1580"/>
      <c r="Z130" s="1580"/>
      <c r="AA130" s="1580"/>
      <c r="AB130" s="1580"/>
      <c r="AC130" s="1580"/>
      <c r="AD130" s="1580"/>
      <c r="AE130" s="1580"/>
      <c r="AF130" s="1580"/>
      <c r="AG130" s="1580"/>
      <c r="AH130" s="1580"/>
      <c r="AI130" s="1580"/>
      <c r="AJ130" s="1580"/>
      <c r="AK130" s="1580"/>
      <c r="AL130" s="1580"/>
      <c r="AM130" s="1580"/>
      <c r="AN130" s="1580"/>
      <c r="AO130" s="1580"/>
      <c r="AP130" s="1580"/>
    </row>
    <row r="131" spans="5:42" ht="12.75">
      <c r="E131" s="1580"/>
      <c r="F131" s="1580"/>
      <c r="G131" s="1580"/>
      <c r="H131" s="1580"/>
      <c r="I131" s="1580"/>
      <c r="J131" s="1580"/>
      <c r="K131" s="1580"/>
      <c r="L131" s="1580"/>
      <c r="M131" s="1580"/>
      <c r="N131" s="1580"/>
      <c r="O131" s="1580"/>
      <c r="P131" s="1580"/>
      <c r="Q131" s="1580"/>
      <c r="R131" s="1580"/>
      <c r="S131" s="1580"/>
      <c r="T131" s="1580"/>
      <c r="U131" s="1580"/>
      <c r="V131" s="1580"/>
      <c r="W131" s="1580"/>
      <c r="X131" s="1580"/>
      <c r="Y131" s="1580"/>
      <c r="Z131" s="1580"/>
      <c r="AA131" s="1580"/>
      <c r="AB131" s="1580"/>
      <c r="AC131" s="1580"/>
      <c r="AD131" s="1580"/>
      <c r="AE131" s="1580"/>
      <c r="AF131" s="1580"/>
      <c r="AG131" s="1580"/>
      <c r="AH131" s="1580"/>
      <c r="AI131" s="1580"/>
      <c r="AJ131" s="1580"/>
      <c r="AK131" s="1580"/>
      <c r="AL131" s="1580"/>
      <c r="AM131" s="1580"/>
      <c r="AN131" s="1580"/>
      <c r="AO131" s="1580"/>
      <c r="AP131" s="1580"/>
    </row>
    <row r="132" spans="5:42" ht="12.75">
      <c r="E132" s="1580"/>
      <c r="F132" s="1580"/>
      <c r="G132" s="1580"/>
      <c r="H132" s="1580"/>
      <c r="I132" s="1580"/>
      <c r="J132" s="1580"/>
      <c r="K132" s="1580"/>
      <c r="L132" s="1580"/>
      <c r="M132" s="1580"/>
      <c r="N132" s="1580"/>
      <c r="O132" s="1580"/>
      <c r="P132" s="1580"/>
      <c r="Q132" s="1580"/>
      <c r="R132" s="1580"/>
      <c r="S132" s="1580"/>
      <c r="T132" s="1580"/>
      <c r="U132" s="1580"/>
      <c r="V132" s="1580"/>
      <c r="W132" s="1580"/>
      <c r="X132" s="1580"/>
      <c r="Y132" s="1580"/>
      <c r="Z132" s="1580"/>
      <c r="AA132" s="1580"/>
      <c r="AB132" s="1580"/>
      <c r="AC132" s="1580"/>
      <c r="AD132" s="1580"/>
      <c r="AE132" s="1580"/>
      <c r="AF132" s="1580"/>
      <c r="AG132" s="1580"/>
      <c r="AH132" s="1580"/>
      <c r="AI132" s="1580"/>
      <c r="AJ132" s="1580"/>
      <c r="AK132" s="1580"/>
      <c r="AL132" s="1580"/>
      <c r="AM132" s="1580"/>
      <c r="AN132" s="1580"/>
      <c r="AO132" s="1580"/>
      <c r="AP132" s="1580"/>
    </row>
    <row r="133" spans="5:42" ht="12.75">
      <c r="E133" s="1580"/>
      <c r="F133" s="1580"/>
      <c r="G133" s="1580"/>
      <c r="H133" s="1580"/>
      <c r="I133" s="1580"/>
      <c r="J133" s="1580"/>
      <c r="K133" s="1580"/>
      <c r="L133" s="1580"/>
      <c r="M133" s="1580"/>
      <c r="N133" s="1580"/>
      <c r="O133" s="1580"/>
      <c r="P133" s="1580"/>
      <c r="Q133" s="1580"/>
      <c r="R133" s="1580"/>
      <c r="S133" s="1580"/>
      <c r="T133" s="1580"/>
      <c r="U133" s="1580"/>
      <c r="V133" s="1580"/>
      <c r="W133" s="1580"/>
      <c r="X133" s="1580"/>
      <c r="Y133" s="1580"/>
      <c r="Z133" s="1580"/>
      <c r="AA133" s="1580"/>
      <c r="AB133" s="1580"/>
      <c r="AC133" s="1580"/>
      <c r="AD133" s="1580"/>
      <c r="AE133" s="1580"/>
      <c r="AF133" s="1580"/>
      <c r="AG133" s="1580"/>
      <c r="AH133" s="1580"/>
      <c r="AI133" s="1580"/>
      <c r="AJ133" s="1580"/>
      <c r="AK133" s="1580"/>
      <c r="AL133" s="1580"/>
      <c r="AM133" s="1580"/>
      <c r="AN133" s="1580"/>
      <c r="AO133" s="1580"/>
      <c r="AP133" s="1580"/>
    </row>
    <row r="134" spans="5:42" ht="12.75">
      <c r="E134" s="1580"/>
      <c r="F134" s="1580"/>
      <c r="G134" s="1580"/>
      <c r="H134" s="1580"/>
      <c r="I134" s="1580"/>
      <c r="J134" s="1580"/>
      <c r="K134" s="1580"/>
      <c r="L134" s="1580"/>
      <c r="M134" s="1580"/>
      <c r="N134" s="1580"/>
      <c r="O134" s="1580"/>
      <c r="P134" s="1580"/>
      <c r="Q134" s="1580"/>
      <c r="R134" s="1580"/>
      <c r="S134" s="1580"/>
      <c r="T134" s="1580"/>
      <c r="U134" s="1580"/>
      <c r="V134" s="1580"/>
      <c r="W134" s="1580"/>
      <c r="X134" s="1580"/>
      <c r="Y134" s="1580"/>
      <c r="Z134" s="1580"/>
      <c r="AA134" s="1580"/>
      <c r="AB134" s="1580"/>
      <c r="AC134" s="1580"/>
      <c r="AD134" s="1580"/>
      <c r="AE134" s="1580"/>
      <c r="AF134" s="1580"/>
      <c r="AG134" s="1580"/>
      <c r="AH134" s="1580"/>
      <c r="AI134" s="1580"/>
      <c r="AJ134" s="1580"/>
      <c r="AK134" s="1580"/>
      <c r="AL134" s="1580"/>
      <c r="AM134" s="1580"/>
      <c r="AN134" s="1580"/>
      <c r="AO134" s="1580"/>
      <c r="AP134" s="1580"/>
    </row>
    <row r="135" spans="5:42" ht="12.75">
      <c r="E135" s="1580"/>
      <c r="F135" s="1580"/>
      <c r="G135" s="1580"/>
      <c r="H135" s="1580"/>
      <c r="I135" s="1580"/>
      <c r="J135" s="1580"/>
      <c r="K135" s="1580"/>
      <c r="L135" s="1580"/>
      <c r="M135" s="1580"/>
      <c r="N135" s="1580"/>
      <c r="O135" s="1580"/>
      <c r="P135" s="1580"/>
      <c r="Q135" s="1580"/>
      <c r="R135" s="1580"/>
      <c r="S135" s="1580"/>
      <c r="T135" s="1580"/>
      <c r="U135" s="1580"/>
      <c r="V135" s="1580"/>
      <c r="W135" s="1580"/>
      <c r="X135" s="1580"/>
      <c r="Y135" s="1580"/>
      <c r="Z135" s="1580"/>
      <c r="AA135" s="1580"/>
      <c r="AB135" s="1580"/>
      <c r="AC135" s="1580"/>
      <c r="AD135" s="1580"/>
      <c r="AE135" s="1580"/>
      <c r="AF135" s="1580"/>
      <c r="AG135" s="1580"/>
      <c r="AH135" s="1580"/>
      <c r="AI135" s="1580"/>
      <c r="AJ135" s="1580"/>
      <c r="AK135" s="1580"/>
      <c r="AL135" s="1580"/>
      <c r="AM135" s="1580"/>
      <c r="AN135" s="1580"/>
      <c r="AO135" s="1580"/>
      <c r="AP135" s="1580"/>
    </row>
    <row r="136" spans="5:42" ht="12.75">
      <c r="E136" s="1580"/>
      <c r="F136" s="1580"/>
      <c r="G136" s="1580"/>
      <c r="H136" s="1580"/>
      <c r="I136" s="1580"/>
      <c r="J136" s="1580"/>
      <c r="K136" s="1580"/>
      <c r="L136" s="1580"/>
      <c r="M136" s="1580"/>
      <c r="N136" s="1580"/>
      <c r="O136" s="1580"/>
      <c r="P136" s="1580"/>
      <c r="Q136" s="1580"/>
      <c r="R136" s="1580"/>
      <c r="S136" s="1580"/>
      <c r="T136" s="1580"/>
      <c r="U136" s="1580"/>
      <c r="V136" s="1580"/>
      <c r="W136" s="1580"/>
      <c r="X136" s="1580"/>
      <c r="Y136" s="1580"/>
      <c r="Z136" s="1580"/>
      <c r="AA136" s="1580"/>
      <c r="AB136" s="1580"/>
      <c r="AC136" s="1580"/>
      <c r="AD136" s="1580"/>
      <c r="AE136" s="1580"/>
      <c r="AF136" s="1580"/>
      <c r="AG136" s="1580"/>
      <c r="AH136" s="1580"/>
      <c r="AI136" s="1580"/>
      <c r="AJ136" s="1580"/>
      <c r="AK136" s="1580"/>
      <c r="AL136" s="1580"/>
      <c r="AM136" s="1580"/>
      <c r="AN136" s="1580"/>
      <c r="AO136" s="1580"/>
      <c r="AP136" s="1580"/>
    </row>
    <row r="137" spans="5:42" ht="12.75">
      <c r="E137" s="1580"/>
      <c r="F137" s="1580"/>
      <c r="G137" s="1580"/>
      <c r="H137" s="1580"/>
      <c r="I137" s="1580"/>
      <c r="J137" s="1580"/>
      <c r="K137" s="1580"/>
      <c r="L137" s="1580"/>
      <c r="M137" s="1580"/>
      <c r="N137" s="1580"/>
      <c r="O137" s="1580"/>
      <c r="P137" s="1580"/>
      <c r="Q137" s="1580"/>
      <c r="R137" s="1580"/>
      <c r="S137" s="1580"/>
      <c r="T137" s="1580"/>
      <c r="U137" s="1580"/>
      <c r="V137" s="1580"/>
      <c r="W137" s="1580"/>
      <c r="X137" s="1580"/>
      <c r="Y137" s="1580"/>
      <c r="Z137" s="1580"/>
      <c r="AA137" s="1580"/>
      <c r="AB137" s="1580"/>
      <c r="AC137" s="1580"/>
      <c r="AD137" s="1580"/>
      <c r="AE137" s="1580"/>
      <c r="AF137" s="1580"/>
      <c r="AG137" s="1580"/>
      <c r="AH137" s="1580"/>
      <c r="AI137" s="1580"/>
      <c r="AJ137" s="1580"/>
      <c r="AK137" s="1580"/>
      <c r="AL137" s="1580"/>
      <c r="AM137" s="1580"/>
      <c r="AN137" s="1580"/>
      <c r="AO137" s="1580"/>
      <c r="AP137" s="1580"/>
    </row>
    <row r="138" spans="5:42" ht="12.75">
      <c r="E138" s="1580"/>
      <c r="F138" s="1580"/>
      <c r="G138" s="1580"/>
      <c r="H138" s="1580"/>
      <c r="I138" s="1580"/>
      <c r="J138" s="1580"/>
      <c r="K138" s="1580"/>
      <c r="L138" s="1580"/>
      <c r="M138" s="1580"/>
      <c r="N138" s="1580"/>
      <c r="O138" s="1580"/>
      <c r="P138" s="1580"/>
      <c r="Q138" s="1580"/>
      <c r="R138" s="1580"/>
      <c r="S138" s="1580"/>
      <c r="T138" s="1580"/>
      <c r="U138" s="1580"/>
      <c r="V138" s="1580"/>
      <c r="W138" s="1580"/>
      <c r="X138" s="1580"/>
      <c r="Y138" s="1580"/>
      <c r="Z138" s="1580"/>
      <c r="AA138" s="1580"/>
      <c r="AB138" s="1580"/>
      <c r="AC138" s="1580"/>
      <c r="AD138" s="1580"/>
      <c r="AE138" s="1580"/>
      <c r="AF138" s="1580"/>
      <c r="AG138" s="1580"/>
      <c r="AH138" s="1580"/>
      <c r="AI138" s="1580"/>
      <c r="AJ138" s="1580"/>
      <c r="AK138" s="1580"/>
      <c r="AL138" s="1580"/>
      <c r="AM138" s="1580"/>
      <c r="AN138" s="1580"/>
      <c r="AO138" s="1580"/>
      <c r="AP138" s="1580"/>
    </row>
    <row r="139" spans="5:42" ht="12.75">
      <c r="E139" s="1580"/>
      <c r="F139" s="1580"/>
      <c r="G139" s="1580"/>
      <c r="H139" s="1580"/>
      <c r="I139" s="1580"/>
      <c r="J139" s="1580"/>
      <c r="K139" s="1580"/>
      <c r="L139" s="1580"/>
      <c r="M139" s="1580"/>
      <c r="N139" s="1580"/>
      <c r="O139" s="1580"/>
      <c r="P139" s="1580"/>
      <c r="Q139" s="1580"/>
      <c r="R139" s="1580"/>
      <c r="S139" s="1580"/>
      <c r="T139" s="1580"/>
      <c r="U139" s="1580"/>
      <c r="V139" s="1580"/>
      <c r="W139" s="1580"/>
      <c r="X139" s="1580"/>
      <c r="Y139" s="1580"/>
      <c r="Z139" s="1580"/>
      <c r="AA139" s="1580"/>
      <c r="AB139" s="1580"/>
      <c r="AC139" s="1580"/>
      <c r="AD139" s="1580"/>
      <c r="AE139" s="1580"/>
      <c r="AF139" s="1580"/>
      <c r="AG139" s="1580"/>
      <c r="AH139" s="1580"/>
      <c r="AI139" s="1580"/>
      <c r="AJ139" s="1580"/>
      <c r="AK139" s="1580"/>
      <c r="AL139" s="1580"/>
      <c r="AM139" s="1580"/>
      <c r="AN139" s="1580"/>
      <c r="AO139" s="1580"/>
      <c r="AP139" s="1580"/>
    </row>
    <row r="140" spans="5:42" ht="12.75">
      <c r="E140" s="1580"/>
      <c r="F140" s="1580"/>
      <c r="G140" s="1580"/>
      <c r="H140" s="1580"/>
      <c r="I140" s="1580"/>
      <c r="J140" s="1580"/>
      <c r="K140" s="1580"/>
      <c r="L140" s="1580"/>
      <c r="M140" s="1580"/>
      <c r="N140" s="1580"/>
      <c r="O140" s="1580"/>
      <c r="P140" s="1580"/>
      <c r="Q140" s="1580"/>
      <c r="R140" s="1580"/>
      <c r="S140" s="1580"/>
      <c r="T140" s="1580"/>
      <c r="U140" s="1580"/>
      <c r="V140" s="1580"/>
      <c r="W140" s="1580"/>
      <c r="X140" s="1580"/>
      <c r="Y140" s="1580"/>
      <c r="Z140" s="1580"/>
      <c r="AA140" s="1580"/>
      <c r="AB140" s="1580"/>
      <c r="AC140" s="1580"/>
      <c r="AD140" s="1580"/>
      <c r="AE140" s="1580"/>
      <c r="AF140" s="1580"/>
      <c r="AG140" s="1580"/>
      <c r="AH140" s="1580"/>
      <c r="AI140" s="1580"/>
      <c r="AJ140" s="1580"/>
      <c r="AK140" s="1580"/>
      <c r="AL140" s="1580"/>
      <c r="AM140" s="1580"/>
      <c r="AN140" s="1580"/>
      <c r="AO140" s="1580"/>
      <c r="AP140" s="1580"/>
    </row>
    <row r="141" spans="5:42" ht="12.75">
      <c r="E141" s="1580"/>
      <c r="F141" s="1580"/>
      <c r="G141" s="1580"/>
      <c r="H141" s="1580"/>
      <c r="I141" s="1580"/>
      <c r="J141" s="1580"/>
      <c r="K141" s="1580"/>
      <c r="L141" s="1580"/>
      <c r="M141" s="1580"/>
      <c r="N141" s="1580"/>
      <c r="O141" s="1580"/>
      <c r="P141" s="1580"/>
      <c r="Q141" s="1580"/>
      <c r="R141" s="1580"/>
      <c r="S141" s="1580"/>
      <c r="T141" s="1580"/>
      <c r="U141" s="1580"/>
      <c r="V141" s="1580"/>
      <c r="W141" s="1580"/>
      <c r="X141" s="1580"/>
      <c r="Y141" s="1580"/>
      <c r="Z141" s="1580"/>
      <c r="AA141" s="1580"/>
      <c r="AB141" s="1580"/>
      <c r="AC141" s="1580"/>
      <c r="AD141" s="1580"/>
      <c r="AE141" s="1580"/>
      <c r="AF141" s="1580"/>
      <c r="AG141" s="1580"/>
      <c r="AH141" s="1580"/>
      <c r="AI141" s="1580"/>
      <c r="AJ141" s="1580"/>
      <c r="AK141" s="1580"/>
      <c r="AL141" s="1580"/>
      <c r="AM141" s="1580"/>
      <c r="AN141" s="1580"/>
      <c r="AO141" s="1580"/>
      <c r="AP141" s="1580"/>
    </row>
    <row r="142" spans="5:42" ht="12.75">
      <c r="E142" s="1580"/>
      <c r="F142" s="1580"/>
      <c r="G142" s="1580"/>
      <c r="H142" s="1580"/>
      <c r="I142" s="1580"/>
      <c r="J142" s="1580"/>
      <c r="K142" s="1580"/>
      <c r="L142" s="1580"/>
      <c r="M142" s="1580"/>
      <c r="N142" s="1580"/>
      <c r="O142" s="1580"/>
      <c r="P142" s="1580"/>
      <c r="Q142" s="1580"/>
      <c r="R142" s="1580"/>
      <c r="S142" s="1580"/>
      <c r="T142" s="1580"/>
      <c r="U142" s="1580"/>
      <c r="V142" s="1580"/>
      <c r="W142" s="1580"/>
      <c r="X142" s="1580"/>
      <c r="Y142" s="1580"/>
      <c r="Z142" s="1580"/>
      <c r="AA142" s="1580"/>
      <c r="AB142" s="1580"/>
      <c r="AC142" s="1580"/>
      <c r="AD142" s="1580"/>
      <c r="AE142" s="1580"/>
      <c r="AF142" s="1580"/>
      <c r="AG142" s="1580"/>
      <c r="AH142" s="1580"/>
      <c r="AI142" s="1580"/>
      <c r="AJ142" s="1580"/>
      <c r="AK142" s="1580"/>
      <c r="AL142" s="1580"/>
      <c r="AM142" s="1580"/>
      <c r="AN142" s="1580"/>
      <c r="AO142" s="1580"/>
      <c r="AP142" s="1580"/>
    </row>
    <row r="143" spans="5:42" ht="12.75">
      <c r="E143" s="1580"/>
      <c r="F143" s="1580"/>
      <c r="G143" s="1580"/>
      <c r="H143" s="1580"/>
      <c r="I143" s="1580"/>
      <c r="J143" s="1580"/>
      <c r="K143" s="1580"/>
      <c r="L143" s="1580"/>
      <c r="M143" s="1580"/>
      <c r="N143" s="1580"/>
      <c r="O143" s="1580"/>
      <c r="P143" s="1580"/>
      <c r="Q143" s="1580"/>
      <c r="R143" s="1580"/>
      <c r="S143" s="1580"/>
      <c r="T143" s="1580"/>
      <c r="U143" s="1580"/>
      <c r="V143" s="1580"/>
      <c r="W143" s="1580"/>
      <c r="X143" s="1580"/>
      <c r="Y143" s="1580"/>
      <c r="Z143" s="1580"/>
      <c r="AA143" s="1580"/>
      <c r="AB143" s="1580"/>
      <c r="AC143" s="1580"/>
      <c r="AD143" s="1580"/>
      <c r="AE143" s="1580"/>
      <c r="AF143" s="1580"/>
      <c r="AG143" s="1580"/>
      <c r="AH143" s="1580"/>
      <c r="AI143" s="1580"/>
      <c r="AJ143" s="1580"/>
      <c r="AK143" s="1580"/>
      <c r="AL143" s="1580"/>
      <c r="AM143" s="1580"/>
      <c r="AN143" s="1580"/>
      <c r="AO143" s="1580"/>
      <c r="AP143" s="1580"/>
    </row>
    <row r="144" spans="5:42" ht="12.75">
      <c r="E144" s="1580"/>
      <c r="F144" s="1580"/>
      <c r="G144" s="1580"/>
      <c r="H144" s="1580"/>
      <c r="I144" s="1580"/>
      <c r="J144" s="1580"/>
      <c r="K144" s="1580"/>
      <c r="L144" s="1580"/>
      <c r="M144" s="1580"/>
      <c r="N144" s="1580"/>
      <c r="O144" s="1580"/>
      <c r="P144" s="1580"/>
      <c r="Q144" s="1580"/>
      <c r="R144" s="1580"/>
      <c r="S144" s="1580"/>
      <c r="T144" s="1580"/>
      <c r="U144" s="1580"/>
      <c r="V144" s="1580"/>
      <c r="W144" s="1580"/>
      <c r="X144" s="1580"/>
      <c r="Y144" s="1580"/>
      <c r="Z144" s="1580"/>
      <c r="AA144" s="1580"/>
      <c r="AB144" s="1580"/>
      <c r="AC144" s="1580"/>
      <c r="AD144" s="1580"/>
      <c r="AE144" s="1580"/>
      <c r="AF144" s="1580"/>
      <c r="AG144" s="1580"/>
      <c r="AH144" s="1580"/>
      <c r="AI144" s="1580"/>
      <c r="AJ144" s="1580"/>
      <c r="AK144" s="1580"/>
      <c r="AL144" s="1580"/>
      <c r="AM144" s="1580"/>
      <c r="AN144" s="1580"/>
      <c r="AO144" s="1580"/>
      <c r="AP144" s="1580"/>
    </row>
    <row r="145" spans="5:42" ht="12.75">
      <c r="E145" s="1580"/>
      <c r="F145" s="1580"/>
      <c r="G145" s="1580"/>
      <c r="H145" s="1580"/>
      <c r="I145" s="1580"/>
      <c r="J145" s="1580"/>
      <c r="K145" s="1580"/>
      <c r="L145" s="1580"/>
      <c r="M145" s="1580"/>
      <c r="N145" s="1580"/>
      <c r="O145" s="1580"/>
      <c r="P145" s="1580"/>
      <c r="Q145" s="1580"/>
      <c r="R145" s="1580"/>
      <c r="S145" s="1580"/>
      <c r="T145" s="1580"/>
      <c r="U145" s="1580"/>
      <c r="V145" s="1580"/>
      <c r="W145" s="1580"/>
      <c r="X145" s="1580"/>
      <c r="Y145" s="1580"/>
      <c r="Z145" s="1580"/>
      <c r="AA145" s="1580"/>
      <c r="AB145" s="1580"/>
      <c r="AC145" s="1580"/>
      <c r="AD145" s="1580"/>
      <c r="AE145" s="1580"/>
      <c r="AF145" s="1580"/>
      <c r="AG145" s="1580"/>
      <c r="AH145" s="1580"/>
      <c r="AI145" s="1580"/>
      <c r="AJ145" s="1580"/>
      <c r="AK145" s="1580"/>
      <c r="AL145" s="1580"/>
      <c r="AM145" s="1580"/>
      <c r="AN145" s="1580"/>
      <c r="AO145" s="1580"/>
      <c r="AP145" s="1580"/>
    </row>
    <row r="146" spans="5:42" ht="12.75">
      <c r="E146" s="1580"/>
      <c r="F146" s="1580"/>
      <c r="G146" s="1580"/>
      <c r="H146" s="1580"/>
      <c r="I146" s="1580"/>
      <c r="J146" s="1580"/>
      <c r="K146" s="1580"/>
      <c r="L146" s="1580"/>
      <c r="M146" s="1580"/>
      <c r="N146" s="1580"/>
      <c r="O146" s="1580"/>
      <c r="P146" s="1580"/>
      <c r="Q146" s="1580"/>
      <c r="R146" s="1580"/>
      <c r="S146" s="1580"/>
      <c r="T146" s="1580"/>
      <c r="U146" s="1580"/>
      <c r="V146" s="1580"/>
      <c r="W146" s="1580"/>
      <c r="X146" s="1580"/>
      <c r="Y146" s="1580"/>
      <c r="Z146" s="1580"/>
      <c r="AA146" s="1580"/>
      <c r="AB146" s="1580"/>
      <c r="AC146" s="1580"/>
      <c r="AD146" s="1580"/>
      <c r="AE146" s="1580"/>
      <c r="AF146" s="1580"/>
      <c r="AG146" s="1580"/>
      <c r="AH146" s="1580"/>
      <c r="AI146" s="1580"/>
      <c r="AJ146" s="1580"/>
      <c r="AK146" s="1580"/>
      <c r="AL146" s="1580"/>
      <c r="AM146" s="1580"/>
      <c r="AN146" s="1580"/>
      <c r="AO146" s="1580"/>
      <c r="AP146" s="1580"/>
    </row>
    <row r="147" spans="5:42" ht="12.75">
      <c r="E147" s="1580"/>
      <c r="F147" s="1580"/>
      <c r="G147" s="1580"/>
      <c r="H147" s="1580"/>
      <c r="I147" s="1580"/>
      <c r="J147" s="1580"/>
      <c r="K147" s="1580"/>
      <c r="L147" s="1580"/>
      <c r="M147" s="1580"/>
      <c r="N147" s="1580"/>
      <c r="O147" s="1580"/>
      <c r="P147" s="1580"/>
      <c r="Q147" s="1580"/>
      <c r="R147" s="1580"/>
      <c r="S147" s="1580"/>
      <c r="T147" s="1580"/>
      <c r="U147" s="1580"/>
      <c r="V147" s="1580"/>
      <c r="W147" s="1580"/>
      <c r="X147" s="1580"/>
      <c r="Y147" s="1580"/>
      <c r="Z147" s="1580"/>
      <c r="AA147" s="1580"/>
      <c r="AB147" s="1580"/>
      <c r="AC147" s="1580"/>
      <c r="AD147" s="1580"/>
      <c r="AE147" s="1580"/>
      <c r="AF147" s="1580"/>
      <c r="AG147" s="1580"/>
      <c r="AH147" s="1580"/>
      <c r="AI147" s="1580"/>
      <c r="AJ147" s="1580"/>
      <c r="AK147" s="1580"/>
      <c r="AL147" s="1580"/>
      <c r="AM147" s="1580"/>
      <c r="AN147" s="1580"/>
      <c r="AO147" s="1580"/>
      <c r="AP147" s="1580"/>
    </row>
    <row r="148" spans="5:42" ht="12.75">
      <c r="E148" s="1580"/>
      <c r="F148" s="1580"/>
      <c r="G148" s="1580"/>
      <c r="H148" s="1580"/>
      <c r="I148" s="1580"/>
      <c r="J148" s="1580"/>
      <c r="K148" s="1580"/>
      <c r="L148" s="1580"/>
      <c r="M148" s="1580"/>
      <c r="N148" s="1580"/>
      <c r="O148" s="1580"/>
      <c r="P148" s="1580"/>
      <c r="Q148" s="1580"/>
      <c r="R148" s="1580"/>
      <c r="S148" s="1580"/>
      <c r="T148" s="1580"/>
      <c r="U148" s="1580"/>
      <c r="V148" s="1580"/>
      <c r="W148" s="1580"/>
      <c r="X148" s="1580"/>
      <c r="Y148" s="1580"/>
      <c r="Z148" s="1580"/>
      <c r="AA148" s="1580"/>
      <c r="AB148" s="1580"/>
      <c r="AC148" s="1580"/>
      <c r="AD148" s="1580"/>
      <c r="AE148" s="1580"/>
      <c r="AF148" s="1580"/>
      <c r="AG148" s="1580"/>
      <c r="AH148" s="1580"/>
      <c r="AI148" s="1580"/>
      <c r="AJ148" s="1580"/>
      <c r="AK148" s="1580"/>
      <c r="AL148" s="1580"/>
      <c r="AM148" s="1580"/>
      <c r="AN148" s="1580"/>
      <c r="AO148" s="1580"/>
      <c r="AP148" s="1580"/>
    </row>
    <row r="149" spans="5:42" ht="12.75">
      <c r="E149" s="1580"/>
      <c r="F149" s="1580"/>
      <c r="G149" s="1580"/>
      <c r="H149" s="1580"/>
      <c r="I149" s="1580"/>
      <c r="J149" s="1580"/>
      <c r="K149" s="1580"/>
      <c r="L149" s="1580"/>
      <c r="M149" s="1580"/>
      <c r="N149" s="1580"/>
      <c r="O149" s="1580"/>
      <c r="P149" s="1580"/>
      <c r="Q149" s="1580"/>
      <c r="R149" s="1580"/>
      <c r="S149" s="1580"/>
      <c r="T149" s="1580"/>
      <c r="U149" s="1580"/>
      <c r="V149" s="1580"/>
      <c r="W149" s="1580"/>
      <c r="X149" s="1580"/>
      <c r="Y149" s="1580"/>
      <c r="Z149" s="1580"/>
      <c r="AA149" s="1580"/>
      <c r="AB149" s="1580"/>
      <c r="AC149" s="1580"/>
      <c r="AD149" s="1580"/>
      <c r="AE149" s="1580"/>
      <c r="AF149" s="1580"/>
      <c r="AG149" s="1580"/>
      <c r="AH149" s="1580"/>
      <c r="AI149" s="1580"/>
      <c r="AJ149" s="1580"/>
      <c r="AK149" s="1580"/>
      <c r="AL149" s="1580"/>
      <c r="AM149" s="1580"/>
      <c r="AN149" s="1580"/>
      <c r="AO149" s="1580"/>
      <c r="AP149" s="1580"/>
    </row>
    <row r="150" spans="5:42" ht="12.75">
      <c r="E150" s="1580"/>
      <c r="F150" s="1580"/>
      <c r="G150" s="1580"/>
      <c r="H150" s="1580"/>
      <c r="I150" s="1580"/>
      <c r="J150" s="1580"/>
      <c r="K150" s="1580"/>
      <c r="L150" s="1580"/>
      <c r="M150" s="1580"/>
      <c r="N150" s="1580"/>
      <c r="O150" s="1580"/>
      <c r="P150" s="1580"/>
      <c r="Q150" s="1580"/>
      <c r="R150" s="1580"/>
      <c r="S150" s="1580"/>
      <c r="T150" s="1580"/>
      <c r="U150" s="1580"/>
      <c r="V150" s="1580"/>
      <c r="W150" s="1580"/>
      <c r="X150" s="1580"/>
      <c r="Y150" s="1580"/>
      <c r="Z150" s="1580"/>
      <c r="AA150" s="1580"/>
      <c r="AB150" s="1580"/>
      <c r="AC150" s="1580"/>
      <c r="AD150" s="1580"/>
      <c r="AE150" s="1580"/>
      <c r="AF150" s="1580"/>
      <c r="AG150" s="1580"/>
      <c r="AH150" s="1580"/>
      <c r="AI150" s="1580"/>
      <c r="AJ150" s="1580"/>
      <c r="AK150" s="1580"/>
      <c r="AL150" s="1580"/>
      <c r="AM150" s="1580"/>
      <c r="AN150" s="1580"/>
      <c r="AO150" s="1580"/>
      <c r="AP150" s="1580"/>
    </row>
    <row r="151" spans="5:42" ht="12.75">
      <c r="E151" s="1580"/>
      <c r="F151" s="1580"/>
      <c r="G151" s="1580"/>
      <c r="H151" s="1580"/>
      <c r="I151" s="1580"/>
      <c r="J151" s="1580"/>
      <c r="K151" s="1580"/>
      <c r="L151" s="1580"/>
      <c r="M151" s="1580"/>
      <c r="N151" s="1580"/>
      <c r="O151" s="1580"/>
      <c r="P151" s="1580"/>
      <c r="Q151" s="1580"/>
      <c r="R151" s="1580"/>
      <c r="S151" s="1580"/>
      <c r="T151" s="1580"/>
      <c r="U151" s="1580"/>
      <c r="V151" s="1580"/>
      <c r="W151" s="1580"/>
      <c r="X151" s="1580"/>
      <c r="Y151" s="1580"/>
      <c r="Z151" s="1580"/>
      <c r="AA151" s="1580"/>
      <c r="AB151" s="1580"/>
      <c r="AC151" s="1580"/>
      <c r="AD151" s="1580"/>
      <c r="AE151" s="1580"/>
      <c r="AF151" s="1580"/>
      <c r="AG151" s="1580"/>
      <c r="AH151" s="1580"/>
      <c r="AI151" s="1580"/>
      <c r="AJ151" s="1580"/>
      <c r="AK151" s="1580"/>
      <c r="AL151" s="1580"/>
      <c r="AM151" s="1580"/>
      <c r="AN151" s="1580"/>
      <c r="AO151" s="1580"/>
      <c r="AP151" s="1580"/>
    </row>
    <row r="152" spans="5:42" ht="12.75">
      <c r="E152" s="1580"/>
      <c r="F152" s="1580"/>
      <c r="G152" s="1580"/>
      <c r="H152" s="1580"/>
      <c r="I152" s="1580"/>
      <c r="J152" s="1580"/>
      <c r="K152" s="1580"/>
      <c r="L152" s="1580"/>
      <c r="M152" s="1580"/>
      <c r="N152" s="1580"/>
      <c r="O152" s="1580"/>
      <c r="P152" s="1580"/>
      <c r="Q152" s="1580"/>
      <c r="R152" s="1580"/>
      <c r="S152" s="1580"/>
      <c r="T152" s="1580"/>
      <c r="U152" s="1580"/>
      <c r="V152" s="1580"/>
      <c r="W152" s="1580"/>
      <c r="X152" s="1580"/>
      <c r="Y152" s="1580"/>
      <c r="Z152" s="1580"/>
      <c r="AA152" s="1580"/>
      <c r="AB152" s="1580"/>
      <c r="AC152" s="1580"/>
      <c r="AD152" s="1580"/>
      <c r="AE152" s="1580"/>
      <c r="AF152" s="1580"/>
      <c r="AG152" s="1580"/>
      <c r="AH152" s="1580"/>
      <c r="AI152" s="1580"/>
      <c r="AJ152" s="1580"/>
      <c r="AK152" s="1580"/>
      <c r="AL152" s="1580"/>
      <c r="AM152" s="1580"/>
      <c r="AN152" s="1580"/>
      <c r="AO152" s="1580"/>
      <c r="AP152" s="1580"/>
    </row>
    <row r="153" spans="5:42" ht="12.75">
      <c r="E153" s="1580"/>
      <c r="F153" s="1580"/>
      <c r="G153" s="1580"/>
      <c r="H153" s="1580"/>
      <c r="I153" s="1580"/>
      <c r="J153" s="1580"/>
      <c r="K153" s="1580"/>
      <c r="L153" s="1580"/>
      <c r="M153" s="1580"/>
      <c r="N153" s="1580"/>
      <c r="O153" s="1580"/>
      <c r="P153" s="1580"/>
      <c r="Q153" s="1580"/>
      <c r="R153" s="1580"/>
      <c r="S153" s="1580"/>
      <c r="T153" s="1580"/>
      <c r="U153" s="1580"/>
      <c r="V153" s="1580"/>
      <c r="W153" s="1580"/>
      <c r="X153" s="1580"/>
      <c r="Y153" s="1580"/>
      <c r="Z153" s="1580"/>
      <c r="AA153" s="1580"/>
      <c r="AB153" s="1580"/>
      <c r="AC153" s="1580"/>
      <c r="AD153" s="1580"/>
      <c r="AE153" s="1580"/>
      <c r="AF153" s="1580"/>
      <c r="AG153" s="1580"/>
      <c r="AH153" s="1580"/>
      <c r="AI153" s="1580"/>
      <c r="AJ153" s="1580"/>
      <c r="AK153" s="1580"/>
      <c r="AL153" s="1580"/>
      <c r="AM153" s="1580"/>
      <c r="AN153" s="1580"/>
      <c r="AO153" s="1580"/>
      <c r="AP153" s="1580"/>
    </row>
    <row r="154" spans="5:42" ht="12.75">
      <c r="E154" s="1580"/>
      <c r="F154" s="1580"/>
      <c r="G154" s="1580"/>
      <c r="H154" s="1580"/>
      <c r="I154" s="1580"/>
      <c r="J154" s="1580"/>
      <c r="K154" s="1580"/>
      <c r="L154" s="1580"/>
      <c r="M154" s="1580"/>
      <c r="N154" s="1580"/>
      <c r="O154" s="1580"/>
      <c r="P154" s="1580"/>
      <c r="Q154" s="1580"/>
      <c r="R154" s="1580"/>
      <c r="S154" s="1580"/>
      <c r="T154" s="1580"/>
      <c r="U154" s="1580"/>
      <c r="V154" s="1580"/>
      <c r="W154" s="1580"/>
      <c r="X154" s="1580"/>
      <c r="Y154" s="1580"/>
      <c r="Z154" s="1580"/>
      <c r="AA154" s="1580"/>
      <c r="AB154" s="1580"/>
      <c r="AC154" s="1580"/>
      <c r="AD154" s="1580"/>
      <c r="AE154" s="1580"/>
      <c r="AF154" s="1580"/>
      <c r="AG154" s="1580"/>
      <c r="AH154" s="1580"/>
      <c r="AI154" s="1580"/>
      <c r="AJ154" s="1580"/>
      <c r="AK154" s="1580"/>
      <c r="AL154" s="1580"/>
      <c r="AM154" s="1580"/>
      <c r="AN154" s="1580"/>
      <c r="AO154" s="1580"/>
      <c r="AP154" s="1580"/>
    </row>
    <row r="155" spans="5:42" ht="12.75">
      <c r="E155" s="1580"/>
      <c r="F155" s="1580"/>
      <c r="G155" s="1580"/>
      <c r="H155" s="1580"/>
      <c r="I155" s="1580"/>
      <c r="J155" s="1580"/>
      <c r="K155" s="1580"/>
      <c r="L155" s="1580"/>
      <c r="M155" s="1580"/>
      <c r="N155" s="1580"/>
      <c r="O155" s="1580"/>
      <c r="P155" s="1580"/>
      <c r="Q155" s="1580"/>
      <c r="R155" s="1580"/>
      <c r="S155" s="1580"/>
      <c r="T155" s="1580"/>
      <c r="U155" s="1580"/>
      <c r="V155" s="1580"/>
      <c r="W155" s="1580"/>
      <c r="X155" s="1580"/>
      <c r="Y155" s="1580"/>
      <c r="Z155" s="1580"/>
      <c r="AA155" s="1580"/>
      <c r="AB155" s="1580"/>
      <c r="AC155" s="1580"/>
      <c r="AD155" s="1580"/>
      <c r="AE155" s="1580"/>
      <c r="AF155" s="1580"/>
      <c r="AG155" s="1580"/>
      <c r="AH155" s="1580"/>
      <c r="AI155" s="1580"/>
      <c r="AJ155" s="1580"/>
      <c r="AK155" s="1580"/>
      <c r="AL155" s="1580"/>
      <c r="AM155" s="1580"/>
      <c r="AN155" s="1580"/>
      <c r="AO155" s="1580"/>
      <c r="AP155" s="1580"/>
    </row>
    <row r="156" spans="5:42" ht="12.75">
      <c r="E156" s="1580"/>
      <c r="F156" s="1580"/>
      <c r="G156" s="1580"/>
      <c r="H156" s="1580"/>
      <c r="I156" s="1580"/>
      <c r="J156" s="1580"/>
      <c r="K156" s="1580"/>
      <c r="L156" s="1580"/>
      <c r="M156" s="1580"/>
      <c r="N156" s="1580"/>
      <c r="O156" s="1580"/>
      <c r="P156" s="1580"/>
      <c r="Q156" s="1580"/>
      <c r="R156" s="1580"/>
      <c r="S156" s="1580"/>
      <c r="T156" s="1580"/>
      <c r="U156" s="1580"/>
      <c r="V156" s="1580"/>
      <c r="W156" s="1580"/>
      <c r="X156" s="1580"/>
      <c r="Y156" s="1580"/>
      <c r="Z156" s="1580"/>
      <c r="AA156" s="1580"/>
      <c r="AB156" s="1580"/>
      <c r="AC156" s="1580"/>
      <c r="AD156" s="1580"/>
      <c r="AE156" s="1580"/>
      <c r="AF156" s="1580"/>
      <c r="AG156" s="1580"/>
      <c r="AH156" s="1580"/>
      <c r="AI156" s="1580"/>
      <c r="AJ156" s="1580"/>
      <c r="AK156" s="1580"/>
      <c r="AL156" s="1580"/>
      <c r="AM156" s="1580"/>
      <c r="AN156" s="1580"/>
      <c r="AO156" s="1580"/>
      <c r="AP156" s="1580"/>
    </row>
    <row r="157" spans="5:42" ht="12.75">
      <c r="E157" s="1580"/>
      <c r="F157" s="1580"/>
      <c r="G157" s="1580"/>
      <c r="H157" s="1580"/>
      <c r="I157" s="1580"/>
      <c r="J157" s="1580"/>
      <c r="K157" s="1580"/>
      <c r="L157" s="1580"/>
      <c r="M157" s="1580"/>
      <c r="N157" s="1580"/>
      <c r="O157" s="1580"/>
      <c r="P157" s="1580"/>
      <c r="Q157" s="1580"/>
      <c r="R157" s="1580"/>
      <c r="S157" s="1580"/>
      <c r="T157" s="1580"/>
      <c r="U157" s="1580"/>
      <c r="V157" s="1580"/>
      <c r="W157" s="1580"/>
      <c r="X157" s="1580"/>
      <c r="Y157" s="1580"/>
      <c r="Z157" s="1580"/>
      <c r="AA157" s="1580"/>
      <c r="AB157" s="1580"/>
      <c r="AC157" s="1580"/>
      <c r="AD157" s="1580"/>
      <c r="AE157" s="1580"/>
      <c r="AF157" s="1580"/>
      <c r="AG157" s="1580"/>
      <c r="AH157" s="1580"/>
      <c r="AI157" s="1580"/>
      <c r="AJ157" s="1580"/>
      <c r="AK157" s="1580"/>
      <c r="AL157" s="1580"/>
      <c r="AM157" s="1580"/>
      <c r="AN157" s="1580"/>
      <c r="AO157" s="1580"/>
      <c r="AP157" s="1580"/>
    </row>
    <row r="158" spans="5:42" ht="12.75">
      <c r="E158" s="1580"/>
      <c r="F158" s="1580"/>
      <c r="G158" s="1580"/>
      <c r="H158" s="1580"/>
      <c r="I158" s="1580"/>
      <c r="J158" s="1580"/>
      <c r="K158" s="1580"/>
      <c r="L158" s="1580"/>
      <c r="M158" s="1580"/>
      <c r="N158" s="1580"/>
      <c r="O158" s="1580"/>
      <c r="P158" s="1580"/>
      <c r="Q158" s="1580"/>
      <c r="R158" s="1580"/>
      <c r="S158" s="1580"/>
      <c r="T158" s="1580"/>
      <c r="U158" s="1580"/>
      <c r="V158" s="1580"/>
      <c r="W158" s="1580"/>
      <c r="X158" s="1580"/>
      <c r="Y158" s="1580"/>
      <c r="Z158" s="1580"/>
      <c r="AA158" s="1580"/>
      <c r="AB158" s="1580"/>
      <c r="AC158" s="1580"/>
      <c r="AD158" s="1580"/>
      <c r="AE158" s="1580"/>
      <c r="AF158" s="1580"/>
      <c r="AG158" s="1580"/>
      <c r="AH158" s="1580"/>
      <c r="AI158" s="1580"/>
      <c r="AJ158" s="1580"/>
      <c r="AK158" s="1580"/>
      <c r="AL158" s="1580"/>
      <c r="AM158" s="1580"/>
      <c r="AN158" s="1580"/>
      <c r="AO158" s="1580"/>
      <c r="AP158" s="1580"/>
    </row>
    <row r="159" spans="5:42" ht="12.75">
      <c r="E159" s="1580"/>
      <c r="F159" s="1580"/>
      <c r="G159" s="1580"/>
      <c r="H159" s="1580"/>
      <c r="I159" s="1580"/>
      <c r="J159" s="1580"/>
      <c r="K159" s="1580"/>
      <c r="L159" s="1580"/>
      <c r="M159" s="1580"/>
      <c r="N159" s="1580"/>
      <c r="O159" s="1580"/>
      <c r="P159" s="1580"/>
      <c r="Q159" s="1580"/>
      <c r="R159" s="1580"/>
      <c r="S159" s="1580"/>
      <c r="T159" s="1580"/>
      <c r="U159" s="1580"/>
      <c r="V159" s="1580"/>
      <c r="W159" s="1580"/>
      <c r="X159" s="1580"/>
      <c r="Y159" s="1580"/>
      <c r="Z159" s="1580"/>
      <c r="AA159" s="1580"/>
      <c r="AB159" s="1580"/>
      <c r="AC159" s="1580"/>
      <c r="AD159" s="1580"/>
      <c r="AE159" s="1580"/>
      <c r="AF159" s="1580"/>
      <c r="AG159" s="1580"/>
      <c r="AH159" s="1580"/>
      <c r="AI159" s="1580"/>
      <c r="AJ159" s="1580"/>
      <c r="AK159" s="1580"/>
      <c r="AL159" s="1580"/>
      <c r="AM159" s="1580"/>
      <c r="AN159" s="1580"/>
      <c r="AO159" s="1580"/>
      <c r="AP159" s="1580"/>
    </row>
    <row r="160" spans="5:42" ht="12.75">
      <c r="E160" s="1580"/>
      <c r="F160" s="1580"/>
      <c r="G160" s="1580"/>
      <c r="H160" s="1580"/>
      <c r="I160" s="1580"/>
      <c r="J160" s="1580"/>
      <c r="K160" s="1580"/>
      <c r="L160" s="1580"/>
      <c r="M160" s="1580"/>
      <c r="N160" s="1580"/>
      <c r="O160" s="1580"/>
      <c r="P160" s="1580"/>
      <c r="Q160" s="1580"/>
      <c r="R160" s="1580"/>
      <c r="S160" s="1580"/>
      <c r="T160" s="1580"/>
      <c r="U160" s="1580"/>
      <c r="V160" s="1580"/>
      <c r="W160" s="1580"/>
      <c r="X160" s="1580"/>
      <c r="Y160" s="1580"/>
      <c r="Z160" s="1580"/>
      <c r="AA160" s="1580"/>
      <c r="AB160" s="1580"/>
      <c r="AC160" s="1580"/>
      <c r="AD160" s="1580"/>
      <c r="AE160" s="1580"/>
      <c r="AF160" s="1580"/>
      <c r="AG160" s="1580"/>
      <c r="AH160" s="1580"/>
      <c r="AI160" s="1580"/>
      <c r="AJ160" s="1580"/>
      <c r="AK160" s="1580"/>
      <c r="AL160" s="1580"/>
      <c r="AM160" s="1580"/>
      <c r="AN160" s="1580"/>
      <c r="AO160" s="1580"/>
      <c r="AP160" s="1580"/>
    </row>
    <row r="161" spans="5:42" ht="12.75">
      <c r="E161" s="1580"/>
      <c r="F161" s="1580"/>
      <c r="G161" s="1580"/>
      <c r="H161" s="1580"/>
      <c r="I161" s="1580"/>
      <c r="J161" s="1580"/>
      <c r="K161" s="1580"/>
      <c r="L161" s="1580"/>
      <c r="M161" s="1580"/>
      <c r="N161" s="1580"/>
      <c r="O161" s="1580"/>
      <c r="P161" s="1580"/>
      <c r="Q161" s="1580"/>
      <c r="R161" s="1580"/>
      <c r="S161" s="1580"/>
      <c r="T161" s="1580"/>
      <c r="U161" s="1580"/>
      <c r="V161" s="1580"/>
      <c r="W161" s="1580"/>
      <c r="X161" s="1580"/>
      <c r="Y161" s="1580"/>
      <c r="Z161" s="1580"/>
      <c r="AA161" s="1580"/>
      <c r="AB161" s="1580"/>
      <c r="AC161" s="1580"/>
      <c r="AD161" s="1580"/>
      <c r="AE161" s="1580"/>
      <c r="AF161" s="1580"/>
      <c r="AG161" s="1580"/>
      <c r="AH161" s="1580"/>
      <c r="AI161" s="1580"/>
      <c r="AJ161" s="1580"/>
      <c r="AK161" s="1580"/>
      <c r="AL161" s="1580"/>
      <c r="AM161" s="1580"/>
      <c r="AN161" s="1580"/>
      <c r="AO161" s="1580"/>
      <c r="AP161" s="1580"/>
    </row>
    <row r="162" spans="5:42" ht="12.75">
      <c r="E162" s="1580"/>
      <c r="F162" s="1580"/>
      <c r="G162" s="1580"/>
      <c r="H162" s="1580"/>
      <c r="I162" s="1580"/>
      <c r="J162" s="1580"/>
      <c r="K162" s="1580"/>
      <c r="L162" s="1580"/>
      <c r="M162" s="1580"/>
      <c r="N162" s="1580"/>
      <c r="O162" s="1580"/>
      <c r="P162" s="1580"/>
      <c r="Q162" s="1580"/>
      <c r="R162" s="1580"/>
      <c r="S162" s="1580"/>
      <c r="T162" s="1580"/>
      <c r="U162" s="1580"/>
      <c r="V162" s="1580"/>
      <c r="W162" s="1580"/>
      <c r="X162" s="1580"/>
      <c r="Y162" s="1580"/>
      <c r="Z162" s="1580"/>
      <c r="AA162" s="1580"/>
      <c r="AB162" s="1580"/>
      <c r="AC162" s="1580"/>
      <c r="AD162" s="1580"/>
      <c r="AE162" s="1580"/>
      <c r="AF162" s="1580"/>
      <c r="AG162" s="1580"/>
      <c r="AH162" s="1580"/>
      <c r="AI162" s="1580"/>
      <c r="AJ162" s="1580"/>
      <c r="AK162" s="1580"/>
      <c r="AL162" s="1580"/>
      <c r="AM162" s="1580"/>
      <c r="AN162" s="1580"/>
      <c r="AO162" s="1580"/>
      <c r="AP162" s="1580"/>
    </row>
    <row r="163" spans="5:42" ht="12.75">
      <c r="E163" s="1580"/>
      <c r="F163" s="1580"/>
      <c r="G163" s="1580"/>
      <c r="H163" s="1580"/>
      <c r="I163" s="1580"/>
      <c r="J163" s="1580"/>
      <c r="K163" s="1580"/>
      <c r="L163" s="1580"/>
      <c r="M163" s="1580"/>
      <c r="N163" s="1580"/>
      <c r="O163" s="1580"/>
      <c r="P163" s="1580"/>
      <c r="Q163" s="1580"/>
      <c r="R163" s="1580"/>
      <c r="S163" s="1580"/>
      <c r="T163" s="1580"/>
      <c r="U163" s="1580"/>
      <c r="V163" s="1580"/>
      <c r="W163" s="1580"/>
      <c r="X163" s="1580"/>
      <c r="Y163" s="1580"/>
      <c r="Z163" s="1580"/>
      <c r="AA163" s="1580"/>
      <c r="AB163" s="1580"/>
      <c r="AC163" s="1580"/>
      <c r="AD163" s="1580"/>
      <c r="AE163" s="1580"/>
      <c r="AF163" s="1580"/>
      <c r="AG163" s="1580"/>
      <c r="AH163" s="1580"/>
      <c r="AI163" s="1580"/>
      <c r="AJ163" s="1580"/>
      <c r="AK163" s="1580"/>
      <c r="AL163" s="1580"/>
      <c r="AM163" s="1580"/>
      <c r="AN163" s="1580"/>
      <c r="AO163" s="1580"/>
      <c r="AP163" s="1580"/>
    </row>
    <row r="164" spans="5:42" ht="12.75">
      <c r="E164" s="1580"/>
      <c r="F164" s="1580"/>
      <c r="G164" s="1580"/>
      <c r="H164" s="1580"/>
      <c r="I164" s="1580"/>
      <c r="J164" s="1580"/>
      <c r="K164" s="1580"/>
      <c r="L164" s="1580"/>
      <c r="M164" s="1580"/>
      <c r="N164" s="1580"/>
      <c r="O164" s="1580"/>
      <c r="P164" s="1580"/>
      <c r="Q164" s="1580"/>
      <c r="R164" s="1580"/>
      <c r="S164" s="1580"/>
      <c r="T164" s="1580"/>
      <c r="U164" s="1580"/>
      <c r="V164" s="1580"/>
      <c r="W164" s="1580"/>
      <c r="X164" s="1580"/>
      <c r="Y164" s="1580"/>
      <c r="Z164" s="1580"/>
      <c r="AA164" s="1580"/>
      <c r="AB164" s="1580"/>
      <c r="AC164" s="1580"/>
      <c r="AD164" s="1580"/>
      <c r="AE164" s="1580"/>
      <c r="AF164" s="1580"/>
      <c r="AG164" s="1580"/>
      <c r="AH164" s="1580"/>
      <c r="AI164" s="1580"/>
      <c r="AJ164" s="1580"/>
      <c r="AK164" s="1580"/>
      <c r="AL164" s="1580"/>
      <c r="AM164" s="1580"/>
      <c r="AN164" s="1580"/>
      <c r="AO164" s="1580"/>
      <c r="AP164" s="1580"/>
    </row>
    <row r="165" spans="5:42" ht="12.75">
      <c r="E165" s="1580"/>
      <c r="F165" s="1580"/>
      <c r="G165" s="1580"/>
      <c r="H165" s="1580"/>
      <c r="I165" s="1580"/>
      <c r="J165" s="1580"/>
      <c r="K165" s="1580"/>
      <c r="L165" s="1580"/>
      <c r="M165" s="1580"/>
      <c r="N165" s="1580"/>
      <c r="O165" s="1580"/>
      <c r="P165" s="1580"/>
      <c r="Q165" s="1580"/>
      <c r="R165" s="1580"/>
      <c r="S165" s="1580"/>
      <c r="T165" s="1580"/>
      <c r="U165" s="1580"/>
      <c r="V165" s="1580"/>
      <c r="W165" s="1580"/>
      <c r="X165" s="1580"/>
      <c r="Y165" s="1580"/>
      <c r="Z165" s="1580"/>
      <c r="AA165" s="1580"/>
      <c r="AB165" s="1580"/>
      <c r="AC165" s="1580"/>
      <c r="AD165" s="1580"/>
      <c r="AE165" s="1580"/>
      <c r="AF165" s="1580"/>
      <c r="AG165" s="1580"/>
      <c r="AH165" s="1580"/>
      <c r="AI165" s="1580"/>
      <c r="AJ165" s="1580"/>
      <c r="AK165" s="1580"/>
      <c r="AL165" s="1580"/>
      <c r="AM165" s="1580"/>
      <c r="AN165" s="1580"/>
      <c r="AO165" s="1580"/>
      <c r="AP165" s="1580"/>
    </row>
    <row r="166" spans="5:42" ht="12.75">
      <c r="E166" s="1580"/>
      <c r="F166" s="1580"/>
      <c r="G166" s="1580"/>
      <c r="H166" s="1580"/>
      <c r="I166" s="1580"/>
      <c r="J166" s="1580"/>
      <c r="K166" s="1580"/>
      <c r="L166" s="1580"/>
      <c r="M166" s="1580"/>
      <c r="N166" s="1580"/>
      <c r="O166" s="1580"/>
      <c r="P166" s="1580"/>
      <c r="Q166" s="1580"/>
      <c r="R166" s="1580"/>
      <c r="S166" s="1580"/>
      <c r="T166" s="1580"/>
      <c r="U166" s="1580"/>
      <c r="V166" s="1580"/>
      <c r="W166" s="1580"/>
      <c r="X166" s="1580"/>
      <c r="Y166" s="1580"/>
      <c r="Z166" s="1580"/>
      <c r="AA166" s="1580"/>
      <c r="AB166" s="1580"/>
      <c r="AC166" s="1580"/>
      <c r="AD166" s="1580"/>
      <c r="AE166" s="1580"/>
      <c r="AF166" s="1580"/>
      <c r="AG166" s="1580"/>
      <c r="AH166" s="1580"/>
      <c r="AI166" s="1580"/>
      <c r="AJ166" s="1580"/>
      <c r="AK166" s="1580"/>
      <c r="AL166" s="1580"/>
      <c r="AM166" s="1580"/>
      <c r="AN166" s="1580"/>
      <c r="AO166" s="1580"/>
      <c r="AP166" s="1580"/>
    </row>
    <row r="167" spans="5:42" ht="12.75">
      <c r="E167" s="1580"/>
      <c r="F167" s="1580"/>
      <c r="G167" s="1580"/>
      <c r="H167" s="1580"/>
      <c r="I167" s="1580"/>
      <c r="J167" s="1580"/>
      <c r="K167" s="1580"/>
      <c r="L167" s="1580"/>
      <c r="M167" s="1580"/>
      <c r="N167" s="1580"/>
      <c r="O167" s="1580"/>
      <c r="P167" s="1580"/>
      <c r="Q167" s="1580"/>
      <c r="R167" s="1580"/>
      <c r="S167" s="1580"/>
      <c r="T167" s="1580"/>
      <c r="U167" s="1580"/>
      <c r="V167" s="1580"/>
      <c r="W167" s="1580"/>
      <c r="X167" s="1580"/>
      <c r="Y167" s="1580"/>
      <c r="Z167" s="1580"/>
      <c r="AA167" s="1580"/>
      <c r="AB167" s="1580"/>
      <c r="AC167" s="1580"/>
      <c r="AD167" s="1580"/>
      <c r="AE167" s="1580"/>
      <c r="AF167" s="1580"/>
      <c r="AG167" s="1580"/>
      <c r="AH167" s="1580"/>
      <c r="AI167" s="1580"/>
      <c r="AJ167" s="1580"/>
      <c r="AK167" s="1580"/>
      <c r="AL167" s="1580"/>
      <c r="AM167" s="1580"/>
      <c r="AN167" s="1580"/>
      <c r="AO167" s="1580"/>
      <c r="AP167" s="1580"/>
    </row>
    <row r="168" spans="5:42" ht="12.75">
      <c r="E168" s="1580"/>
      <c r="F168" s="1580"/>
      <c r="G168" s="1580"/>
      <c r="H168" s="1580"/>
      <c r="I168" s="1580"/>
      <c r="J168" s="1580"/>
      <c r="K168" s="1580"/>
      <c r="L168" s="1580"/>
      <c r="M168" s="1580"/>
      <c r="N168" s="1580"/>
      <c r="O168" s="1580"/>
      <c r="P168" s="1580"/>
      <c r="Q168" s="1580"/>
      <c r="R168" s="1580"/>
      <c r="S168" s="1580"/>
      <c r="T168" s="1580"/>
      <c r="U168" s="1580"/>
      <c r="V168" s="1580"/>
      <c r="W168" s="1580"/>
      <c r="X168" s="1580"/>
      <c r="Y168" s="1580"/>
      <c r="Z168" s="1580"/>
      <c r="AA168" s="1580"/>
      <c r="AB168" s="1580"/>
      <c r="AC168" s="1580"/>
      <c r="AD168" s="1580"/>
      <c r="AE168" s="1580"/>
      <c r="AF168" s="1580"/>
      <c r="AG168" s="1580"/>
      <c r="AH168" s="1580"/>
      <c r="AI168" s="1580"/>
      <c r="AJ168" s="1580"/>
      <c r="AK168" s="1580"/>
      <c r="AL168" s="1580"/>
      <c r="AM168" s="1580"/>
      <c r="AN168" s="1580"/>
      <c r="AO168" s="1580"/>
      <c r="AP168" s="1580"/>
    </row>
    <row r="169" spans="5:42" ht="12.75">
      <c r="E169" s="1580"/>
      <c r="F169" s="1580"/>
      <c r="G169" s="1580"/>
      <c r="H169" s="1580"/>
      <c r="I169" s="1580"/>
      <c r="J169" s="1580"/>
      <c r="K169" s="1580"/>
      <c r="L169" s="1580"/>
      <c r="M169" s="1580"/>
      <c r="N169" s="1580"/>
      <c r="O169" s="1580"/>
      <c r="P169" s="1580"/>
      <c r="Q169" s="1580"/>
      <c r="R169" s="1580"/>
      <c r="S169" s="1580"/>
      <c r="T169" s="1580"/>
      <c r="U169" s="1580"/>
      <c r="V169" s="1580"/>
      <c r="W169" s="1580"/>
      <c r="X169" s="1580"/>
      <c r="Y169" s="1580"/>
      <c r="Z169" s="1580"/>
      <c r="AA169" s="1580"/>
      <c r="AB169" s="1580"/>
      <c r="AC169" s="1580"/>
      <c r="AD169" s="1580"/>
      <c r="AE169" s="1580"/>
      <c r="AF169" s="1580"/>
      <c r="AG169" s="1580"/>
      <c r="AH169" s="1580"/>
      <c r="AI169" s="1580"/>
      <c r="AJ169" s="1580"/>
      <c r="AK169" s="1580"/>
      <c r="AL169" s="1580"/>
      <c r="AM169" s="1580"/>
      <c r="AN169" s="1580"/>
      <c r="AO169" s="1580"/>
      <c r="AP169" s="1580"/>
    </row>
    <row r="170" spans="5:42" ht="12.75">
      <c r="E170" s="1580"/>
      <c r="F170" s="1580"/>
      <c r="G170" s="1580"/>
      <c r="H170" s="1580"/>
      <c r="I170" s="1580"/>
      <c r="J170" s="1580"/>
      <c r="K170" s="1580"/>
      <c r="L170" s="1580"/>
      <c r="M170" s="1580"/>
      <c r="N170" s="1580"/>
      <c r="O170" s="1580"/>
      <c r="P170" s="1580"/>
      <c r="Q170" s="1580"/>
      <c r="R170" s="1580"/>
      <c r="S170" s="1580"/>
      <c r="T170" s="1580"/>
      <c r="U170" s="1580"/>
      <c r="V170" s="1580"/>
      <c r="W170" s="1580"/>
      <c r="X170" s="1580"/>
      <c r="Y170" s="1580"/>
      <c r="Z170" s="1580"/>
      <c r="AA170" s="1580"/>
      <c r="AB170" s="1580"/>
      <c r="AC170" s="1580"/>
      <c r="AD170" s="1580"/>
      <c r="AE170" s="1580"/>
      <c r="AF170" s="1580"/>
      <c r="AG170" s="1580"/>
      <c r="AH170" s="1580"/>
      <c r="AI170" s="1580"/>
      <c r="AJ170" s="1580"/>
      <c r="AK170" s="1580"/>
      <c r="AL170" s="1580"/>
      <c r="AM170" s="1580"/>
      <c r="AN170" s="1580"/>
      <c r="AO170" s="1580"/>
      <c r="AP170" s="1580"/>
    </row>
    <row r="171" spans="5:42" ht="12.75">
      <c r="E171" s="1580"/>
      <c r="F171" s="1580"/>
      <c r="G171" s="1580"/>
      <c r="H171" s="1580"/>
      <c r="I171" s="1580"/>
      <c r="J171" s="1580"/>
      <c r="K171" s="1580"/>
      <c r="L171" s="1580"/>
      <c r="M171" s="1580"/>
      <c r="N171" s="1580"/>
      <c r="O171" s="1580"/>
      <c r="P171" s="1580"/>
      <c r="Q171" s="1580"/>
      <c r="R171" s="1580"/>
      <c r="S171" s="1580"/>
      <c r="T171" s="1580"/>
      <c r="U171" s="1580"/>
      <c r="V171" s="1580"/>
      <c r="W171" s="1580"/>
      <c r="X171" s="1580"/>
      <c r="Y171" s="1580"/>
      <c r="Z171" s="1580"/>
      <c r="AA171" s="1580"/>
      <c r="AB171" s="1580"/>
      <c r="AC171" s="1580"/>
      <c r="AD171" s="1580"/>
      <c r="AE171" s="1580"/>
      <c r="AF171" s="1580"/>
      <c r="AG171" s="1580"/>
      <c r="AH171" s="1580"/>
      <c r="AI171" s="1580"/>
      <c r="AJ171" s="1580"/>
      <c r="AK171" s="1580"/>
      <c r="AL171" s="1580"/>
      <c r="AM171" s="1580"/>
      <c r="AN171" s="1580"/>
      <c r="AO171" s="1580"/>
      <c r="AP171" s="1580"/>
    </row>
    <row r="172" spans="5:42" ht="12.75">
      <c r="E172" s="1580"/>
      <c r="F172" s="1580"/>
      <c r="G172" s="1580"/>
      <c r="H172" s="1580"/>
      <c r="I172" s="1580"/>
      <c r="J172" s="1580"/>
      <c r="K172" s="1580"/>
      <c r="L172" s="1580"/>
      <c r="M172" s="1580"/>
      <c r="N172" s="1580"/>
      <c r="O172" s="1580"/>
      <c r="P172" s="1580"/>
      <c r="Q172" s="1580"/>
      <c r="R172" s="1580"/>
      <c r="S172" s="1580"/>
      <c r="T172" s="1580"/>
      <c r="U172" s="1580"/>
      <c r="V172" s="1580"/>
      <c r="W172" s="1580"/>
      <c r="X172" s="1580"/>
      <c r="Y172" s="1580"/>
      <c r="Z172" s="1580"/>
      <c r="AA172" s="1580"/>
      <c r="AB172" s="1580"/>
      <c r="AC172" s="1580"/>
      <c r="AD172" s="1580"/>
      <c r="AE172" s="1580"/>
      <c r="AF172" s="1580"/>
      <c r="AG172" s="1580"/>
      <c r="AH172" s="1580"/>
      <c r="AI172" s="1580"/>
      <c r="AJ172" s="1580"/>
      <c r="AK172" s="1580"/>
      <c r="AL172" s="1580"/>
      <c r="AM172" s="1580"/>
      <c r="AN172" s="1580"/>
      <c r="AO172" s="1580"/>
      <c r="AP172" s="1580"/>
    </row>
    <row r="173" spans="5:42" ht="12.75">
      <c r="E173" s="1580"/>
      <c r="F173" s="1580"/>
      <c r="G173" s="1580"/>
      <c r="H173" s="1580"/>
      <c r="I173" s="1580"/>
      <c r="J173" s="1580"/>
      <c r="K173" s="1580"/>
      <c r="L173" s="1580"/>
      <c r="M173" s="1580"/>
      <c r="N173" s="1580"/>
      <c r="O173" s="1580"/>
      <c r="P173" s="1580"/>
      <c r="Q173" s="1580"/>
      <c r="R173" s="1580"/>
      <c r="S173" s="1580"/>
      <c r="T173" s="1580"/>
      <c r="U173" s="1580"/>
      <c r="V173" s="1580"/>
      <c r="W173" s="1580"/>
      <c r="X173" s="1580"/>
      <c r="Y173" s="1580"/>
      <c r="Z173" s="1580"/>
      <c r="AA173" s="1580"/>
      <c r="AB173" s="1580"/>
      <c r="AC173" s="1580"/>
      <c r="AD173" s="1580"/>
      <c r="AE173" s="1580"/>
      <c r="AF173" s="1580"/>
      <c r="AG173" s="1580"/>
      <c r="AH173" s="1580"/>
      <c r="AI173" s="1580"/>
      <c r="AJ173" s="1580"/>
      <c r="AK173" s="1580"/>
      <c r="AL173" s="1580"/>
      <c r="AM173" s="1580"/>
      <c r="AN173" s="1580"/>
      <c r="AO173" s="1580"/>
      <c r="AP173" s="1580"/>
    </row>
    <row r="174" spans="5:42" ht="12.75">
      <c r="E174" s="1580"/>
      <c r="F174" s="1580"/>
      <c r="G174" s="1580"/>
      <c r="H174" s="1580"/>
      <c r="I174" s="1580"/>
      <c r="J174" s="1580"/>
      <c r="K174" s="1580"/>
      <c r="L174" s="1580"/>
      <c r="M174" s="1580"/>
      <c r="N174" s="1580"/>
      <c r="O174" s="1580"/>
      <c r="P174" s="1580"/>
      <c r="Q174" s="1580"/>
      <c r="R174" s="1580"/>
      <c r="S174" s="1580"/>
      <c r="T174" s="1580"/>
      <c r="U174" s="1580"/>
      <c r="V174" s="1580"/>
      <c r="W174" s="1580"/>
      <c r="X174" s="1580"/>
      <c r="Y174" s="1580"/>
      <c r="Z174" s="1580"/>
      <c r="AA174" s="1580"/>
      <c r="AB174" s="1580"/>
      <c r="AC174" s="1580"/>
      <c r="AD174" s="1580"/>
      <c r="AE174" s="1580"/>
      <c r="AF174" s="1580"/>
      <c r="AG174" s="1580"/>
      <c r="AH174" s="1580"/>
      <c r="AI174" s="1580"/>
      <c r="AJ174" s="1580"/>
      <c r="AK174" s="1580"/>
      <c r="AL174" s="1580"/>
      <c r="AM174" s="1580"/>
      <c r="AN174" s="1580"/>
      <c r="AO174" s="1580"/>
      <c r="AP174" s="1580"/>
    </row>
    <row r="175" spans="5:42" ht="12.75">
      <c r="E175" s="1580"/>
      <c r="F175" s="1580"/>
      <c r="G175" s="1580"/>
      <c r="H175" s="1580"/>
      <c r="I175" s="1580"/>
      <c r="J175" s="1580"/>
      <c r="K175" s="1580"/>
      <c r="L175" s="1580"/>
      <c r="M175" s="1580"/>
      <c r="N175" s="1580"/>
      <c r="O175" s="1580"/>
      <c r="P175" s="1580"/>
      <c r="Q175" s="1580"/>
      <c r="R175" s="1580"/>
      <c r="S175" s="1580"/>
      <c r="T175" s="1580"/>
      <c r="U175" s="1580"/>
      <c r="V175" s="1580"/>
      <c r="W175" s="1580"/>
      <c r="X175" s="1580"/>
      <c r="Y175" s="1580"/>
      <c r="Z175" s="1580"/>
      <c r="AA175" s="1580"/>
      <c r="AB175" s="1580"/>
      <c r="AC175" s="1580"/>
      <c r="AD175" s="1580"/>
      <c r="AE175" s="1580"/>
      <c r="AF175" s="1580"/>
      <c r="AG175" s="1580"/>
      <c r="AH175" s="1580"/>
      <c r="AI175" s="1580"/>
      <c r="AJ175" s="1580"/>
      <c r="AK175" s="1580"/>
      <c r="AL175" s="1580"/>
      <c r="AM175" s="1580"/>
      <c r="AN175" s="1580"/>
      <c r="AO175" s="1580"/>
      <c r="AP175" s="1580"/>
    </row>
    <row r="176" spans="5:42" ht="12.75">
      <c r="E176" s="1580"/>
      <c r="F176" s="1580"/>
      <c r="G176" s="1580"/>
      <c r="H176" s="1580"/>
      <c r="I176" s="1580"/>
      <c r="J176" s="1580"/>
      <c r="K176" s="1580"/>
      <c r="L176" s="1580"/>
      <c r="M176" s="1580"/>
      <c r="N176" s="1580"/>
      <c r="O176" s="1580"/>
      <c r="P176" s="1580"/>
      <c r="Q176" s="1580"/>
      <c r="R176" s="1580"/>
      <c r="S176" s="1580"/>
      <c r="T176" s="1580"/>
      <c r="U176" s="1580"/>
      <c r="V176" s="1580"/>
      <c r="W176" s="1580"/>
      <c r="X176" s="1580"/>
      <c r="Y176" s="1580"/>
      <c r="Z176" s="1580"/>
      <c r="AA176" s="1580"/>
      <c r="AB176" s="1580"/>
      <c r="AC176" s="1580"/>
      <c r="AD176" s="1580"/>
      <c r="AE176" s="1580"/>
      <c r="AF176" s="1580"/>
      <c r="AG176" s="1580"/>
      <c r="AH176" s="1580"/>
      <c r="AI176" s="1580"/>
      <c r="AJ176" s="1580"/>
      <c r="AK176" s="1580"/>
      <c r="AL176" s="1580"/>
      <c r="AM176" s="1580"/>
      <c r="AN176" s="1580"/>
      <c r="AO176" s="1580"/>
      <c r="AP176" s="1580"/>
    </row>
    <row r="177" spans="5:42" ht="12.75">
      <c r="E177" s="1580"/>
      <c r="F177" s="1580"/>
      <c r="G177" s="1580"/>
      <c r="H177" s="1580"/>
      <c r="I177" s="1580"/>
      <c r="J177" s="1580"/>
      <c r="K177" s="1580"/>
      <c r="L177" s="1580"/>
      <c r="M177" s="1580"/>
      <c r="N177" s="1580"/>
      <c r="O177" s="1580"/>
      <c r="P177" s="1580"/>
      <c r="Q177" s="1580"/>
      <c r="R177" s="1580"/>
      <c r="S177" s="1580"/>
      <c r="T177" s="1580"/>
      <c r="U177" s="1580"/>
      <c r="V177" s="1580"/>
      <c r="W177" s="1580"/>
      <c r="X177" s="1580"/>
      <c r="Y177" s="1580"/>
      <c r="Z177" s="1580"/>
      <c r="AA177" s="1580"/>
      <c r="AB177" s="1580"/>
      <c r="AC177" s="1580"/>
      <c r="AD177" s="1580"/>
      <c r="AE177" s="1580"/>
      <c r="AF177" s="1580"/>
      <c r="AG177" s="1580"/>
      <c r="AH177" s="1580"/>
      <c r="AI177" s="1580"/>
      <c r="AJ177" s="1580"/>
      <c r="AK177" s="1580"/>
      <c r="AL177" s="1580"/>
      <c r="AM177" s="1580"/>
      <c r="AN177" s="1580"/>
      <c r="AO177" s="1580"/>
      <c r="AP177" s="1580"/>
    </row>
    <row r="178" spans="5:42" ht="12.75">
      <c r="E178" s="1580"/>
      <c r="F178" s="1580"/>
      <c r="G178" s="1580"/>
      <c r="H178" s="1580"/>
      <c r="I178" s="1580"/>
      <c r="J178" s="1580"/>
      <c r="K178" s="1580"/>
      <c r="L178" s="1580"/>
      <c r="M178" s="1580"/>
      <c r="N178" s="1580"/>
      <c r="O178" s="1580"/>
      <c r="P178" s="1580"/>
      <c r="Q178" s="1580"/>
      <c r="R178" s="1580"/>
      <c r="S178" s="1580"/>
      <c r="T178" s="1580"/>
      <c r="U178" s="1580"/>
      <c r="V178" s="1580"/>
      <c r="W178" s="1580"/>
      <c r="X178" s="1580"/>
      <c r="Y178" s="1580"/>
      <c r="Z178" s="1580"/>
      <c r="AA178" s="1580"/>
      <c r="AB178" s="1580"/>
      <c r="AC178" s="1580"/>
      <c r="AD178" s="1580"/>
      <c r="AE178" s="1580"/>
      <c r="AF178" s="1580"/>
      <c r="AG178" s="1580"/>
      <c r="AH178" s="1580"/>
      <c r="AI178" s="1580"/>
      <c r="AJ178" s="1580"/>
      <c r="AK178" s="1580"/>
      <c r="AL178" s="1580"/>
      <c r="AM178" s="1580"/>
      <c r="AN178" s="1580"/>
      <c r="AO178" s="1580"/>
      <c r="AP178" s="1580"/>
    </row>
    <row r="179" spans="5:42" ht="12.75">
      <c r="E179" s="1580"/>
      <c r="F179" s="1580"/>
      <c r="G179" s="1580"/>
      <c r="H179" s="1580"/>
      <c r="I179" s="1580"/>
      <c r="J179" s="1580"/>
      <c r="K179" s="1580"/>
      <c r="L179" s="1580"/>
      <c r="M179" s="1580"/>
      <c r="N179" s="1580"/>
      <c r="O179" s="1580"/>
      <c r="P179" s="1580"/>
      <c r="Q179" s="1580"/>
      <c r="R179" s="1580"/>
      <c r="S179" s="1580"/>
      <c r="T179" s="1580"/>
      <c r="U179" s="1580"/>
      <c r="V179" s="1580"/>
      <c r="W179" s="1580"/>
      <c r="X179" s="1580"/>
      <c r="Y179" s="1580"/>
      <c r="Z179" s="1580"/>
      <c r="AA179" s="1580"/>
      <c r="AB179" s="1580"/>
      <c r="AC179" s="1580"/>
      <c r="AD179" s="1580"/>
      <c r="AE179" s="1580"/>
      <c r="AF179" s="1580"/>
      <c r="AG179" s="1580"/>
      <c r="AH179" s="1580"/>
      <c r="AI179" s="1580"/>
      <c r="AJ179" s="1580"/>
      <c r="AK179" s="1580"/>
      <c r="AL179" s="1580"/>
      <c r="AM179" s="1580"/>
      <c r="AN179" s="1580"/>
      <c r="AO179" s="1580"/>
      <c r="AP179" s="1580"/>
    </row>
    <row r="180" spans="5:42" ht="12.75">
      <c r="E180" s="1580"/>
      <c r="F180" s="1580"/>
      <c r="G180" s="1580"/>
      <c r="H180" s="1580"/>
      <c r="I180" s="1580"/>
      <c r="J180" s="1580"/>
      <c r="K180" s="1580"/>
      <c r="L180" s="1580"/>
      <c r="M180" s="1580"/>
      <c r="N180" s="1580"/>
      <c r="O180" s="1580"/>
      <c r="P180" s="1580"/>
      <c r="Q180" s="1580"/>
      <c r="R180" s="1580"/>
      <c r="S180" s="1580"/>
      <c r="T180" s="1580"/>
      <c r="U180" s="1580"/>
      <c r="V180" s="1580"/>
      <c r="W180" s="1580"/>
      <c r="X180" s="1580"/>
      <c r="Y180" s="1580"/>
      <c r="Z180" s="1580"/>
      <c r="AA180" s="1580"/>
      <c r="AB180" s="1580"/>
      <c r="AC180" s="1580"/>
      <c r="AD180" s="1580"/>
      <c r="AE180" s="1580"/>
      <c r="AF180" s="1580"/>
      <c r="AG180" s="1580"/>
      <c r="AH180" s="1580"/>
      <c r="AI180" s="1580"/>
      <c r="AJ180" s="1580"/>
      <c r="AK180" s="1580"/>
      <c r="AL180" s="1580"/>
      <c r="AM180" s="1580"/>
      <c r="AN180" s="1580"/>
      <c r="AO180" s="1580"/>
      <c r="AP180" s="1580"/>
    </row>
    <row r="181" spans="5:42" ht="12.75">
      <c r="E181" s="1580"/>
      <c r="F181" s="1580"/>
      <c r="G181" s="1580"/>
      <c r="H181" s="1580"/>
      <c r="I181" s="1580"/>
      <c r="J181" s="1580"/>
      <c r="K181" s="1580"/>
      <c r="L181" s="1580"/>
      <c r="M181" s="1580"/>
      <c r="N181" s="1580"/>
      <c r="O181" s="1580"/>
      <c r="P181" s="1580"/>
      <c r="Q181" s="1580"/>
      <c r="R181" s="1580"/>
      <c r="S181" s="1580"/>
      <c r="T181" s="1580"/>
      <c r="U181" s="1580"/>
      <c r="V181" s="1580"/>
      <c r="W181" s="1580"/>
      <c r="X181" s="1580"/>
      <c r="Y181" s="1580"/>
      <c r="Z181" s="1580"/>
      <c r="AA181" s="1580"/>
      <c r="AB181" s="1580"/>
      <c r="AC181" s="1580"/>
      <c r="AD181" s="1580"/>
      <c r="AE181" s="1580"/>
      <c r="AF181" s="1580"/>
      <c r="AG181" s="1580"/>
      <c r="AH181" s="1580"/>
      <c r="AI181" s="1580"/>
      <c r="AJ181" s="1580"/>
      <c r="AK181" s="1580"/>
      <c r="AL181" s="1580"/>
      <c r="AM181" s="1580"/>
      <c r="AN181" s="1580"/>
      <c r="AO181" s="1580"/>
      <c r="AP181" s="1580"/>
    </row>
    <row r="182" spans="5:42" ht="12.75">
      <c r="E182" s="1580"/>
      <c r="F182" s="1580"/>
      <c r="G182" s="1580"/>
      <c r="H182" s="1580"/>
      <c r="I182" s="1580"/>
      <c r="J182" s="1580"/>
      <c r="K182" s="1580"/>
      <c r="L182" s="1580"/>
      <c r="M182" s="1580"/>
      <c r="N182" s="1580"/>
      <c r="O182" s="1580"/>
      <c r="P182" s="1580"/>
      <c r="Q182" s="1580"/>
      <c r="R182" s="1580"/>
      <c r="S182" s="1580"/>
      <c r="T182" s="1580"/>
      <c r="U182" s="1580"/>
      <c r="V182" s="1580"/>
      <c r="W182" s="1580"/>
      <c r="X182" s="1580"/>
      <c r="Y182" s="1580"/>
      <c r="Z182" s="1580"/>
      <c r="AA182" s="1580"/>
      <c r="AB182" s="1580"/>
      <c r="AC182" s="1580"/>
      <c r="AD182" s="1580"/>
      <c r="AE182" s="1580"/>
      <c r="AF182" s="1580"/>
      <c r="AG182" s="1580"/>
      <c r="AH182" s="1580"/>
      <c r="AI182" s="1580"/>
      <c r="AJ182" s="1580"/>
      <c r="AK182" s="1580"/>
      <c r="AL182" s="1580"/>
      <c r="AM182" s="1580"/>
      <c r="AN182" s="1580"/>
      <c r="AO182" s="1580"/>
      <c r="AP182" s="1580"/>
    </row>
    <row r="183" spans="5:42" ht="12.75">
      <c r="E183" s="1580"/>
      <c r="F183" s="1580"/>
      <c r="G183" s="1580"/>
      <c r="H183" s="1580"/>
      <c r="I183" s="1580"/>
      <c r="J183" s="1580"/>
      <c r="K183" s="1580"/>
      <c r="L183" s="1580"/>
      <c r="M183" s="1580"/>
      <c r="N183" s="1580"/>
      <c r="O183" s="1580"/>
      <c r="P183" s="1580"/>
      <c r="Q183" s="1580"/>
      <c r="R183" s="1580"/>
      <c r="S183" s="1580"/>
      <c r="T183" s="1580"/>
      <c r="U183" s="1580"/>
      <c r="V183" s="1580"/>
      <c r="W183" s="1580"/>
      <c r="X183" s="1580"/>
      <c r="Y183" s="1580"/>
      <c r="Z183" s="1580"/>
      <c r="AA183" s="1580"/>
      <c r="AB183" s="1580"/>
      <c r="AC183" s="1580"/>
      <c r="AD183" s="1580"/>
      <c r="AE183" s="1580"/>
      <c r="AF183" s="1580"/>
      <c r="AG183" s="1580"/>
      <c r="AH183" s="1580"/>
      <c r="AI183" s="1580"/>
      <c r="AJ183" s="1580"/>
      <c r="AK183" s="1580"/>
      <c r="AL183" s="1580"/>
      <c r="AM183" s="1580"/>
      <c r="AN183" s="1580"/>
      <c r="AO183" s="1580"/>
      <c r="AP183" s="1580"/>
    </row>
    <row r="184" spans="5:42" ht="12.75">
      <c r="E184" s="1580"/>
      <c r="F184" s="1580"/>
      <c r="G184" s="1580"/>
      <c r="H184" s="1580"/>
      <c r="I184" s="1580"/>
      <c r="J184" s="1580"/>
      <c r="K184" s="1580"/>
      <c r="L184" s="1580"/>
      <c r="M184" s="1580"/>
      <c r="N184" s="1580"/>
      <c r="O184" s="1580"/>
      <c r="P184" s="1580"/>
      <c r="Q184" s="1580"/>
      <c r="R184" s="1580"/>
      <c r="S184" s="1580"/>
      <c r="T184" s="1580"/>
      <c r="U184" s="1580"/>
      <c r="V184" s="1580"/>
      <c r="W184" s="1580"/>
      <c r="X184" s="1580"/>
      <c r="Y184" s="1580"/>
      <c r="Z184" s="1580"/>
      <c r="AA184" s="1580"/>
      <c r="AB184" s="1580"/>
      <c r="AC184" s="1580"/>
      <c r="AD184" s="1580"/>
      <c r="AE184" s="1580"/>
      <c r="AF184" s="1580"/>
      <c r="AG184" s="1580"/>
      <c r="AH184" s="1580"/>
      <c r="AI184" s="1580"/>
      <c r="AJ184" s="1580"/>
      <c r="AK184" s="1580"/>
      <c r="AL184" s="1580"/>
      <c r="AM184" s="1580"/>
      <c r="AN184" s="1580"/>
      <c r="AO184" s="1580"/>
      <c r="AP184" s="1580"/>
    </row>
    <row r="185" spans="5:42" ht="12.75">
      <c r="E185" s="1580"/>
      <c r="F185" s="1580"/>
      <c r="G185" s="1580"/>
      <c r="H185" s="1580"/>
      <c r="I185" s="1580"/>
      <c r="J185" s="1580"/>
      <c r="K185" s="1580"/>
      <c r="L185" s="1580"/>
      <c r="M185" s="1580"/>
      <c r="N185" s="1580"/>
      <c r="O185" s="1580"/>
      <c r="P185" s="1580"/>
      <c r="Q185" s="1580"/>
      <c r="R185" s="1580"/>
      <c r="S185" s="1580"/>
      <c r="T185" s="1580"/>
      <c r="U185" s="1580"/>
      <c r="V185" s="1580"/>
      <c r="W185" s="1580"/>
      <c r="X185" s="1580"/>
      <c r="Y185" s="1580"/>
      <c r="Z185" s="1580"/>
      <c r="AA185" s="1580"/>
      <c r="AB185" s="1580"/>
      <c r="AC185" s="1580"/>
      <c r="AD185" s="1580"/>
      <c r="AE185" s="1580"/>
      <c r="AF185" s="1580"/>
      <c r="AG185" s="1580"/>
      <c r="AH185" s="1580"/>
      <c r="AI185" s="1580"/>
      <c r="AJ185" s="1580"/>
      <c r="AK185" s="1580"/>
      <c r="AL185" s="1580"/>
      <c r="AM185" s="1580"/>
      <c r="AN185" s="1580"/>
      <c r="AO185" s="1580"/>
      <c r="AP185" s="1580"/>
    </row>
    <row r="186" spans="5:42" ht="12.75">
      <c r="E186" s="1580"/>
      <c r="F186" s="1580"/>
      <c r="G186" s="1580"/>
      <c r="H186" s="1580"/>
      <c r="I186" s="1580"/>
      <c r="J186" s="1580"/>
      <c r="K186" s="1580"/>
      <c r="L186" s="1580"/>
      <c r="M186" s="1580"/>
      <c r="N186" s="1580"/>
      <c r="O186" s="1580"/>
      <c r="P186" s="1580"/>
      <c r="Q186" s="1580"/>
      <c r="R186" s="1580"/>
      <c r="S186" s="1580"/>
      <c r="T186" s="1580"/>
      <c r="U186" s="1580"/>
      <c r="V186" s="1580"/>
      <c r="W186" s="1580"/>
      <c r="X186" s="1580"/>
      <c r="Y186" s="1580"/>
      <c r="Z186" s="1580"/>
      <c r="AA186" s="1580"/>
      <c r="AB186" s="1580"/>
      <c r="AC186" s="1580"/>
      <c r="AD186" s="1580"/>
      <c r="AE186" s="1580"/>
      <c r="AF186" s="1580"/>
      <c r="AG186" s="1580"/>
      <c r="AH186" s="1580"/>
      <c r="AI186" s="1580"/>
      <c r="AJ186" s="1580"/>
      <c r="AK186" s="1580"/>
      <c r="AL186" s="1580"/>
      <c r="AM186" s="1580"/>
      <c r="AN186" s="1580"/>
      <c r="AO186" s="1580"/>
      <c r="AP186" s="1580"/>
    </row>
    <row r="187" spans="5:42" ht="12.75">
      <c r="E187" s="1580"/>
      <c r="F187" s="1580"/>
      <c r="G187" s="1580"/>
      <c r="H187" s="1580"/>
      <c r="I187" s="1580"/>
      <c r="J187" s="1580"/>
      <c r="K187" s="1580"/>
      <c r="L187" s="1580"/>
      <c r="M187" s="1580"/>
      <c r="N187" s="1580"/>
      <c r="O187" s="1580"/>
      <c r="P187" s="1580"/>
      <c r="Q187" s="1580"/>
      <c r="R187" s="1580"/>
      <c r="S187" s="1580"/>
      <c r="T187" s="1580"/>
      <c r="U187" s="1580"/>
      <c r="V187" s="1580"/>
      <c r="W187" s="1580"/>
      <c r="X187" s="1580"/>
      <c r="Y187" s="1580"/>
      <c r="Z187" s="1580"/>
      <c r="AA187" s="1580"/>
      <c r="AB187" s="1580"/>
      <c r="AC187" s="1580"/>
      <c r="AD187" s="1580"/>
      <c r="AE187" s="1580"/>
      <c r="AF187" s="1580"/>
      <c r="AG187" s="1580"/>
      <c r="AH187" s="1580"/>
      <c r="AI187" s="1580"/>
      <c r="AJ187" s="1580"/>
      <c r="AK187" s="1580"/>
      <c r="AL187" s="1580"/>
      <c r="AM187" s="1580"/>
      <c r="AN187" s="1580"/>
      <c r="AO187" s="1580"/>
      <c r="AP187" s="1580"/>
    </row>
    <row r="188" spans="5:42" ht="12.75">
      <c r="E188" s="1580"/>
      <c r="F188" s="1580"/>
      <c r="G188" s="1580"/>
      <c r="H188" s="1580"/>
      <c r="I188" s="1580"/>
      <c r="J188" s="1580"/>
      <c r="K188" s="1580"/>
      <c r="L188" s="1580"/>
      <c r="M188" s="1580"/>
      <c r="N188" s="1580"/>
      <c r="O188" s="1580"/>
      <c r="P188" s="1580"/>
      <c r="Q188" s="1580"/>
      <c r="R188" s="1580"/>
      <c r="S188" s="1580"/>
      <c r="T188" s="1580"/>
      <c r="U188" s="1580"/>
      <c r="V188" s="1580"/>
      <c r="W188" s="1580"/>
      <c r="X188" s="1580"/>
      <c r="Y188" s="1580"/>
      <c r="Z188" s="1580"/>
      <c r="AA188" s="1580"/>
      <c r="AB188" s="1580"/>
      <c r="AC188" s="1580"/>
      <c r="AD188" s="1580"/>
      <c r="AE188" s="1580"/>
      <c r="AF188" s="1580"/>
      <c r="AG188" s="1580"/>
      <c r="AH188" s="1580"/>
      <c r="AI188" s="1580"/>
      <c r="AJ188" s="1580"/>
      <c r="AK188" s="1580"/>
      <c r="AL188" s="1580"/>
      <c r="AM188" s="1580"/>
      <c r="AN188" s="1580"/>
      <c r="AO188" s="1580"/>
      <c r="AP188" s="1580"/>
    </row>
    <row r="189" spans="5:42" ht="12.75">
      <c r="E189" s="1580"/>
      <c r="F189" s="1580"/>
      <c r="G189" s="1580"/>
      <c r="H189" s="1580"/>
      <c r="I189" s="1580"/>
      <c r="J189" s="1580"/>
      <c r="K189" s="1580"/>
      <c r="L189" s="1580"/>
      <c r="M189" s="1580"/>
      <c r="N189" s="1580"/>
      <c r="O189" s="1580"/>
      <c r="P189" s="1580"/>
      <c r="Q189" s="1580"/>
      <c r="R189" s="1580"/>
      <c r="S189" s="1580"/>
      <c r="T189" s="1580"/>
      <c r="U189" s="1580"/>
      <c r="V189" s="1580"/>
      <c r="W189" s="1580"/>
      <c r="X189" s="1580"/>
      <c r="Y189" s="1580"/>
      <c r="Z189" s="1580"/>
      <c r="AA189" s="1580"/>
      <c r="AB189" s="1580"/>
      <c r="AC189" s="1580"/>
      <c r="AD189" s="1580"/>
      <c r="AE189" s="1580"/>
      <c r="AF189" s="1580"/>
      <c r="AG189" s="1580"/>
      <c r="AH189" s="1580"/>
      <c r="AI189" s="1580"/>
      <c r="AJ189" s="1580"/>
      <c r="AK189" s="1580"/>
      <c r="AL189" s="1580"/>
      <c r="AM189" s="1580"/>
      <c r="AN189" s="1580"/>
      <c r="AO189" s="1580"/>
      <c r="AP189" s="1580"/>
    </row>
    <row r="190" spans="5:42" ht="12.75">
      <c r="E190" s="1580"/>
      <c r="F190" s="1580"/>
      <c r="G190" s="1580"/>
      <c r="H190" s="1580"/>
      <c r="I190" s="1580"/>
      <c r="J190" s="1580"/>
      <c r="K190" s="1580"/>
      <c r="L190" s="1580"/>
      <c r="M190" s="1580"/>
      <c r="N190" s="1580"/>
      <c r="O190" s="1580"/>
      <c r="P190" s="1580"/>
      <c r="Q190" s="1580"/>
      <c r="R190" s="1580"/>
      <c r="S190" s="1580"/>
      <c r="T190" s="1580"/>
      <c r="U190" s="1580"/>
      <c r="V190" s="1580"/>
      <c r="W190" s="1580"/>
      <c r="X190" s="1580"/>
      <c r="Y190" s="1580"/>
      <c r="Z190" s="1580"/>
      <c r="AA190" s="1580"/>
      <c r="AB190" s="1580"/>
      <c r="AC190" s="1580"/>
      <c r="AD190" s="1580"/>
      <c r="AE190" s="1580"/>
      <c r="AF190" s="1580"/>
      <c r="AG190" s="1580"/>
      <c r="AH190" s="1580"/>
      <c r="AI190" s="1580"/>
      <c r="AJ190" s="1580"/>
      <c r="AK190" s="1580"/>
      <c r="AL190" s="1580"/>
      <c r="AM190" s="1580"/>
      <c r="AN190" s="1580"/>
      <c r="AO190" s="1580"/>
      <c r="AP190" s="1580"/>
    </row>
    <row r="191" spans="5:42" ht="12.75">
      <c r="E191" s="1580"/>
      <c r="F191" s="1580"/>
      <c r="G191" s="1580"/>
      <c r="H191" s="1580"/>
      <c r="I191" s="1580"/>
      <c r="J191" s="1580"/>
      <c r="K191" s="1580"/>
      <c r="L191" s="1580"/>
      <c r="M191" s="1580"/>
      <c r="N191" s="1580"/>
      <c r="O191" s="1580"/>
      <c r="P191" s="1580"/>
      <c r="Q191" s="1580"/>
      <c r="R191" s="1580"/>
      <c r="S191" s="1580"/>
      <c r="T191" s="1580"/>
      <c r="U191" s="1580"/>
      <c r="V191" s="1580"/>
      <c r="W191" s="1580"/>
      <c r="X191" s="1580"/>
      <c r="Y191" s="1580"/>
      <c r="Z191" s="1580"/>
      <c r="AA191" s="1580"/>
      <c r="AB191" s="1580"/>
      <c r="AC191" s="1580"/>
      <c r="AD191" s="1580"/>
      <c r="AE191" s="1580"/>
      <c r="AF191" s="1580"/>
      <c r="AG191" s="1580"/>
      <c r="AH191" s="1580"/>
      <c r="AI191" s="1580"/>
      <c r="AJ191" s="1580"/>
      <c r="AK191" s="1580"/>
      <c r="AL191" s="1580"/>
      <c r="AM191" s="1580"/>
      <c r="AN191" s="1580"/>
      <c r="AO191" s="1580"/>
      <c r="AP191" s="1580"/>
    </row>
  </sheetData>
  <sheetProtection/>
  <mergeCells count="57">
    <mergeCell ref="A41:T41"/>
    <mergeCell ref="AQ8:AS8"/>
    <mergeCell ref="A37:D37"/>
    <mergeCell ref="AQ37:AS37"/>
    <mergeCell ref="B39:D39"/>
    <mergeCell ref="A40:D40"/>
    <mergeCell ref="AQ40:AS40"/>
    <mergeCell ref="Y6:Y8"/>
    <mergeCell ref="A8:C8"/>
    <mergeCell ref="Q6:Q8"/>
    <mergeCell ref="R6:R8"/>
    <mergeCell ref="T6:T8"/>
    <mergeCell ref="V6:V8"/>
    <mergeCell ref="W6:W8"/>
    <mergeCell ref="L6:L8"/>
    <mergeCell ref="M6:M8"/>
    <mergeCell ref="N6:N8"/>
    <mergeCell ref="O6:O8"/>
    <mergeCell ref="P6:P8"/>
    <mergeCell ref="E6:E8"/>
    <mergeCell ref="F6:F8"/>
    <mergeCell ref="G6:G8"/>
    <mergeCell ref="H6:H8"/>
    <mergeCell ref="I6:I8"/>
    <mergeCell ref="J6:J8"/>
    <mergeCell ref="K6:K8"/>
    <mergeCell ref="AQ3:AS3"/>
    <mergeCell ref="M4:O5"/>
    <mergeCell ref="P4:T5"/>
    <mergeCell ref="V4:AC4"/>
    <mergeCell ref="V5:Z5"/>
    <mergeCell ref="AA5:AC5"/>
    <mergeCell ref="AK3:AK8"/>
    <mergeCell ref="AF3:AF8"/>
    <mergeCell ref="AM3:AM8"/>
    <mergeCell ref="AN3:AN8"/>
    <mergeCell ref="AO3:AO8"/>
    <mergeCell ref="AP3:AP8"/>
    <mergeCell ref="P3:T3"/>
    <mergeCell ref="V3:AC3"/>
    <mergeCell ref="AG3:AG8"/>
    <mergeCell ref="AH3:AH8"/>
    <mergeCell ref="AI3:AI8"/>
    <mergeCell ref="AJ3:AJ8"/>
    <mergeCell ref="Z6:Z8"/>
    <mergeCell ref="AA6:AA8"/>
    <mergeCell ref="X6:X8"/>
    <mergeCell ref="AD3:AD8"/>
    <mergeCell ref="AE3:AE8"/>
    <mergeCell ref="AB6:AB8"/>
    <mergeCell ref="AC6:AC8"/>
    <mergeCell ref="AL3:AL8"/>
    <mergeCell ref="A1:T1"/>
    <mergeCell ref="V1:AS1"/>
    <mergeCell ref="AO2:AS2"/>
    <mergeCell ref="E3:H5"/>
    <mergeCell ref="I3:O3"/>
  </mergeCells>
  <printOptions horizontalCentered="1"/>
  <pageMargins left="0.8661417322834646" right="0.8661417322834646" top="0.984251968503937" bottom="0.5905511811023623" header="0.5118110236220472" footer="0.3937007874015748"/>
  <pageSetup firstPageNumber="95" useFirstPageNumber="1" horizontalDpi="600" verticalDpi="600" orientation="portrait" paperSize="9" scale="96" r:id="rId2"/>
  <headerFooter differentOddEven="1" differentFirst="1" alignWithMargins="0">
    <oddFooter>&amp;C&amp;"ＭＳ ゴシック,標準"&amp;13&amp;P</oddFooter>
    <evenFooter>&amp;C&amp;"ＭＳ ゴシック,標準"&amp;13&amp;P</evenFooter>
    <firstFooter>&amp;C&amp;"ＭＳ ゴシック,標準"&amp;13&amp;P</firstFooter>
  </headerFooter>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sheetPr>
    <tabColor rgb="FFFFC000"/>
  </sheetPr>
  <dimension ref="A1:AB41"/>
  <sheetViews>
    <sheetView view="pageBreakPreview" zoomScaleNormal="89" zoomScaleSheetLayoutView="100" zoomScalePageLayoutView="0" workbookViewId="0" topLeftCell="A1">
      <pane xSplit="4" ySplit="6" topLeftCell="E17" activePane="bottomRight" state="frozen"/>
      <selection pane="topLeft" activeCell="A1" sqref="A1"/>
      <selection pane="topRight" activeCell="E1" sqref="E1"/>
      <selection pane="bottomLeft" activeCell="A7" sqref="A7"/>
      <selection pane="bottomRight" activeCell="H23" sqref="H23"/>
    </sheetView>
  </sheetViews>
  <sheetFormatPr defaultColWidth="9" defaultRowHeight="15"/>
  <cols>
    <col min="1" max="1" width="3" style="41" customWidth="1"/>
    <col min="2" max="2" width="1" style="41" customWidth="1"/>
    <col min="3" max="3" width="10.59765625" style="41" customWidth="1"/>
    <col min="4" max="4" width="1" style="41" customWidth="1"/>
    <col min="5" max="5" width="11.296875" style="41" customWidth="1"/>
    <col min="6" max="9" width="9" style="41" customWidth="1"/>
    <col min="10" max="10" width="10" style="41" customWidth="1"/>
    <col min="11" max="12" width="9" style="41" customWidth="1"/>
    <col min="13" max="15" width="9" style="41" hidden="1" customWidth="1"/>
    <col min="16" max="16384" width="9" style="41" customWidth="1"/>
  </cols>
  <sheetData>
    <row r="1" spans="1:13" ht="23.25" customHeight="1">
      <c r="A1" s="1910" t="s">
        <v>387</v>
      </c>
      <c r="B1" s="1910"/>
      <c r="C1" s="1910"/>
      <c r="D1" s="1910"/>
      <c r="E1" s="1910"/>
      <c r="F1" s="1910"/>
      <c r="G1" s="1910"/>
      <c r="H1" s="1910"/>
      <c r="I1" s="1910"/>
      <c r="J1" s="1910"/>
      <c r="K1" s="1910"/>
      <c r="L1" s="1910"/>
      <c r="M1" s="1911"/>
    </row>
    <row r="2" spans="1:14" ht="18" customHeight="1" thickBot="1">
      <c r="A2" s="114"/>
      <c r="B2" s="114"/>
      <c r="C2" s="114"/>
      <c r="D2" s="114"/>
      <c r="E2" s="114"/>
      <c r="F2" s="114"/>
      <c r="G2" s="114"/>
      <c r="H2" s="114"/>
      <c r="I2" s="114"/>
      <c r="J2" s="114"/>
      <c r="K2" s="1915" t="s">
        <v>451</v>
      </c>
      <c r="L2" s="1915"/>
      <c r="M2" s="1915"/>
      <c r="N2" s="1915"/>
    </row>
    <row r="3" spans="1:15" ht="15" customHeight="1">
      <c r="A3" s="1939" t="s">
        <v>390</v>
      </c>
      <c r="B3" s="1940"/>
      <c r="C3" s="1940"/>
      <c r="D3" s="1941"/>
      <c r="E3" s="1948" t="s">
        <v>220</v>
      </c>
      <c r="F3" s="472"/>
      <c r="G3" s="1951"/>
      <c r="H3" s="1951"/>
      <c r="I3" s="1951"/>
      <c r="J3" s="383"/>
      <c r="K3" s="1934" t="s">
        <v>389</v>
      </c>
      <c r="L3" s="1934" t="s">
        <v>205</v>
      </c>
      <c r="M3" s="38"/>
      <c r="N3" s="87"/>
      <c r="O3" s="88"/>
    </row>
    <row r="4" spans="1:15" ht="11.25" customHeight="1">
      <c r="A4" s="1942"/>
      <c r="B4" s="1943"/>
      <c r="C4" s="1943"/>
      <c r="D4" s="1944"/>
      <c r="E4" s="1949"/>
      <c r="F4" s="1954" t="s">
        <v>428</v>
      </c>
      <c r="G4" s="1929" t="s">
        <v>429</v>
      </c>
      <c r="H4" s="1956" t="s">
        <v>430</v>
      </c>
      <c r="I4" s="1929" t="s">
        <v>432</v>
      </c>
      <c r="J4" s="1952" t="s">
        <v>431</v>
      </c>
      <c r="K4" s="1935"/>
      <c r="L4" s="1960"/>
      <c r="M4" s="1937" t="s">
        <v>186</v>
      </c>
      <c r="N4" s="1938"/>
      <c r="O4" s="1938"/>
    </row>
    <row r="5" spans="1:15" ht="92.25" customHeight="1">
      <c r="A5" s="1945"/>
      <c r="B5" s="1946"/>
      <c r="C5" s="1946"/>
      <c r="D5" s="1947"/>
      <c r="E5" s="1950"/>
      <c r="F5" s="1955"/>
      <c r="G5" s="1930"/>
      <c r="H5" s="1957"/>
      <c r="I5" s="1930"/>
      <c r="J5" s="1953"/>
      <c r="K5" s="1936"/>
      <c r="L5" s="1961"/>
      <c r="M5" s="39" t="s">
        <v>189</v>
      </c>
      <c r="N5" s="89" t="s">
        <v>187</v>
      </c>
      <c r="O5" s="89" t="s">
        <v>188</v>
      </c>
    </row>
    <row r="6" spans="1:15" ht="24" customHeight="1" hidden="1">
      <c r="A6" s="1931" t="s">
        <v>383</v>
      </c>
      <c r="B6" s="1932"/>
      <c r="C6" s="1932"/>
      <c r="D6" s="1933"/>
      <c r="E6" s="123">
        <v>1546</v>
      </c>
      <c r="F6" s="382">
        <v>793</v>
      </c>
      <c r="G6" s="351">
        <v>801</v>
      </c>
      <c r="H6" s="382">
        <v>1325</v>
      </c>
      <c r="I6" s="124">
        <v>289</v>
      </c>
      <c r="J6" s="121">
        <v>63</v>
      </c>
      <c r="K6" s="352">
        <v>1160</v>
      </c>
      <c r="L6" s="352">
        <v>1123</v>
      </c>
      <c r="M6" s="40"/>
      <c r="N6" s="90"/>
      <c r="O6" s="90"/>
    </row>
    <row r="7" spans="1:15" ht="24" customHeight="1">
      <c r="A7" s="1931" t="s">
        <v>435</v>
      </c>
      <c r="B7" s="1932"/>
      <c r="C7" s="1932"/>
      <c r="D7" s="1933"/>
      <c r="E7" s="123">
        <v>1790</v>
      </c>
      <c r="F7" s="124">
        <v>1018</v>
      </c>
      <c r="G7" s="351">
        <v>1022</v>
      </c>
      <c r="H7" s="124">
        <v>1565</v>
      </c>
      <c r="I7" s="124">
        <v>676</v>
      </c>
      <c r="J7" s="121">
        <v>1143</v>
      </c>
      <c r="K7" s="352">
        <v>1333</v>
      </c>
      <c r="L7" s="352">
        <v>1239</v>
      </c>
      <c r="M7" s="40"/>
      <c r="N7" s="90"/>
      <c r="O7" s="90"/>
    </row>
    <row r="8" spans="1:15" ht="24" customHeight="1">
      <c r="A8" s="1931" t="s">
        <v>444</v>
      </c>
      <c r="B8" s="1932"/>
      <c r="C8" s="1932"/>
      <c r="D8" s="1933"/>
      <c r="E8" s="123">
        <v>1845</v>
      </c>
      <c r="F8" s="124">
        <v>1070</v>
      </c>
      <c r="G8" s="351">
        <v>1075</v>
      </c>
      <c r="H8" s="124">
        <v>1608</v>
      </c>
      <c r="I8" s="124">
        <v>762</v>
      </c>
      <c r="J8" s="121">
        <v>1359</v>
      </c>
      <c r="K8" s="352">
        <v>1336</v>
      </c>
      <c r="L8" s="352">
        <v>1250</v>
      </c>
      <c r="M8" s="40"/>
      <c r="N8" s="90"/>
      <c r="O8" s="90"/>
    </row>
    <row r="9" spans="1:15" ht="24" customHeight="1">
      <c r="A9" s="1931" t="s">
        <v>439</v>
      </c>
      <c r="B9" s="1932"/>
      <c r="C9" s="1932"/>
      <c r="D9" s="1933"/>
      <c r="E9" s="123">
        <v>1917</v>
      </c>
      <c r="F9" s="124">
        <v>1129</v>
      </c>
      <c r="G9" s="351">
        <v>1132</v>
      </c>
      <c r="H9" s="124">
        <v>1701</v>
      </c>
      <c r="I9" s="124">
        <v>855</v>
      </c>
      <c r="J9" s="121">
        <v>1526</v>
      </c>
      <c r="K9" s="352">
        <v>1391</v>
      </c>
      <c r="L9" s="352">
        <v>1299</v>
      </c>
      <c r="M9" s="112"/>
      <c r="N9" s="113"/>
      <c r="O9" s="113"/>
    </row>
    <row r="10" spans="1:23" ht="24" customHeight="1" thickBot="1">
      <c r="A10" s="1931" t="s">
        <v>448</v>
      </c>
      <c r="B10" s="1932"/>
      <c r="C10" s="1932"/>
      <c r="D10" s="1933"/>
      <c r="E10" s="123">
        <v>1960</v>
      </c>
      <c r="F10" s="124">
        <v>1161</v>
      </c>
      <c r="G10" s="351">
        <v>1163</v>
      </c>
      <c r="H10" s="124">
        <v>1762</v>
      </c>
      <c r="I10" s="124">
        <v>914</v>
      </c>
      <c r="J10" s="121">
        <v>1615</v>
      </c>
      <c r="K10" s="352">
        <v>1388</v>
      </c>
      <c r="L10" s="352">
        <v>1313</v>
      </c>
      <c r="M10" s="104">
        <f>SUM(M12:M38)</f>
        <v>0</v>
      </c>
      <c r="N10" s="103">
        <f>SUM(N12:N38)</f>
        <v>0</v>
      </c>
      <c r="O10" s="103">
        <f>SUM(O12:O38)</f>
        <v>0</v>
      </c>
      <c r="R10" s="81"/>
      <c r="S10" s="81"/>
      <c r="T10" s="81"/>
      <c r="U10" s="81"/>
      <c r="V10" s="81"/>
      <c r="W10" s="81"/>
    </row>
    <row r="11" spans="1:23" ht="24" customHeight="1" thickBot="1" thickTop="1">
      <c r="A11" s="1962" t="s">
        <v>452</v>
      </c>
      <c r="B11" s="1963"/>
      <c r="C11" s="1963"/>
      <c r="D11" s="1964"/>
      <c r="E11" s="651">
        <v>2045</v>
      </c>
      <c r="F11" s="652">
        <v>1154</v>
      </c>
      <c r="G11" s="653">
        <v>1163</v>
      </c>
      <c r="H11" s="652">
        <v>1756</v>
      </c>
      <c r="I11" s="652">
        <v>964</v>
      </c>
      <c r="J11" s="654">
        <v>1634</v>
      </c>
      <c r="K11" s="655">
        <v>1423</v>
      </c>
      <c r="L11" s="655">
        <v>1335</v>
      </c>
      <c r="M11" s="393"/>
      <c r="N11" s="393"/>
      <c r="O11" s="393"/>
      <c r="P11" s="81">
        <f>SUM(E12:E39)</f>
        <v>2045</v>
      </c>
      <c r="Q11" s="81">
        <f>SUM(F12:F38)</f>
        <v>1154</v>
      </c>
      <c r="R11" s="81">
        <f>SUM(G12:G39)</f>
        <v>1163</v>
      </c>
      <c r="S11" s="81">
        <f>SUM(I12:I39)</f>
        <v>964</v>
      </c>
      <c r="T11" s="81">
        <f>SUM(H12:H39)</f>
        <v>1756</v>
      </c>
      <c r="U11" s="81">
        <f>SUM(J12:J39)</f>
        <v>1634</v>
      </c>
      <c r="V11" s="81">
        <f>SUM(K12:K39)</f>
        <v>1423</v>
      </c>
      <c r="W11" s="81">
        <f>SUM(L12:O39)</f>
        <v>1335</v>
      </c>
    </row>
    <row r="12" spans="1:15" ht="18" customHeight="1">
      <c r="A12" s="179">
        <v>1</v>
      </c>
      <c r="B12" s="156"/>
      <c r="C12" s="157" t="s">
        <v>144</v>
      </c>
      <c r="D12" s="172"/>
      <c r="E12" s="656">
        <v>293</v>
      </c>
      <c r="F12" s="657">
        <v>156</v>
      </c>
      <c r="G12" s="658">
        <v>156</v>
      </c>
      <c r="H12" s="659">
        <v>254</v>
      </c>
      <c r="I12" s="657">
        <v>133</v>
      </c>
      <c r="J12" s="660">
        <v>247</v>
      </c>
      <c r="K12" s="661">
        <v>207</v>
      </c>
      <c r="L12" s="662">
        <v>191</v>
      </c>
      <c r="M12" s="31"/>
      <c r="N12" s="42"/>
      <c r="O12" s="91"/>
    </row>
    <row r="13" spans="1:15" ht="18" customHeight="1">
      <c r="A13" s="180">
        <v>2</v>
      </c>
      <c r="B13" s="164"/>
      <c r="C13" s="165" t="s">
        <v>150</v>
      </c>
      <c r="D13" s="173"/>
      <c r="E13" s="663">
        <v>59</v>
      </c>
      <c r="F13" s="664">
        <v>34</v>
      </c>
      <c r="G13" s="665">
        <v>34</v>
      </c>
      <c r="H13" s="666">
        <v>55</v>
      </c>
      <c r="I13" s="664">
        <v>21</v>
      </c>
      <c r="J13" s="667">
        <v>43</v>
      </c>
      <c r="K13" s="668">
        <v>51</v>
      </c>
      <c r="L13" s="669">
        <v>51</v>
      </c>
      <c r="M13" s="31"/>
      <c r="N13" s="42"/>
      <c r="O13" s="91"/>
    </row>
    <row r="14" spans="1:15" ht="18" customHeight="1">
      <c r="A14" s="180">
        <v>3</v>
      </c>
      <c r="B14" s="164"/>
      <c r="C14" s="165" t="s">
        <v>151</v>
      </c>
      <c r="D14" s="173"/>
      <c r="E14" s="663">
        <v>138</v>
      </c>
      <c r="F14" s="664">
        <v>33</v>
      </c>
      <c r="G14" s="664">
        <v>33</v>
      </c>
      <c r="H14" s="666">
        <v>59</v>
      </c>
      <c r="I14" s="664">
        <v>30</v>
      </c>
      <c r="J14" s="667">
        <v>59</v>
      </c>
      <c r="K14" s="668">
        <v>79</v>
      </c>
      <c r="L14" s="669">
        <v>79</v>
      </c>
      <c r="M14" s="31"/>
      <c r="N14" s="42"/>
      <c r="O14" s="91"/>
    </row>
    <row r="15" spans="1:28" ht="18" customHeight="1">
      <c r="A15" s="180">
        <v>4</v>
      </c>
      <c r="B15" s="164"/>
      <c r="C15" s="165" t="s">
        <v>347</v>
      </c>
      <c r="D15" s="173"/>
      <c r="E15" s="663">
        <v>32</v>
      </c>
      <c r="F15" s="664">
        <v>29</v>
      </c>
      <c r="G15" s="664">
        <v>29</v>
      </c>
      <c r="H15" s="666">
        <v>32</v>
      </c>
      <c r="I15" s="664">
        <v>22</v>
      </c>
      <c r="J15" s="667">
        <v>30</v>
      </c>
      <c r="K15" s="668">
        <v>25</v>
      </c>
      <c r="L15" s="669">
        <v>25</v>
      </c>
      <c r="M15" s="31"/>
      <c r="N15" s="42"/>
      <c r="O15" s="91"/>
      <c r="R15" s="1928"/>
      <c r="S15" s="1928"/>
      <c r="T15" s="1928"/>
      <c r="U15" s="1928"/>
      <c r="V15" s="357"/>
      <c r="W15" s="357"/>
      <c r="X15" s="357"/>
      <c r="Y15" s="357"/>
      <c r="Z15" s="357"/>
      <c r="AA15" s="357"/>
      <c r="AB15" s="357"/>
    </row>
    <row r="16" spans="1:28" ht="18" customHeight="1">
      <c r="A16" s="181">
        <v>5</v>
      </c>
      <c r="B16" s="170"/>
      <c r="C16" s="171" t="s">
        <v>100</v>
      </c>
      <c r="D16" s="176"/>
      <c r="E16" s="670">
        <v>64</v>
      </c>
      <c r="F16" s="671">
        <v>43</v>
      </c>
      <c r="G16" s="672">
        <v>43</v>
      </c>
      <c r="H16" s="673">
        <v>50</v>
      </c>
      <c r="I16" s="671">
        <v>35</v>
      </c>
      <c r="J16" s="674">
        <v>46</v>
      </c>
      <c r="K16" s="675">
        <v>46</v>
      </c>
      <c r="L16" s="676">
        <v>42</v>
      </c>
      <c r="M16" s="31"/>
      <c r="N16" s="42"/>
      <c r="O16" s="91"/>
      <c r="R16" s="1928"/>
      <c r="S16" s="1928"/>
      <c r="T16" s="1928"/>
      <c r="U16" s="1928"/>
      <c r="V16" s="357"/>
      <c r="W16" s="357"/>
      <c r="X16" s="357"/>
      <c r="Y16" s="357"/>
      <c r="Z16" s="357"/>
      <c r="AA16" s="357"/>
      <c r="AB16" s="357"/>
    </row>
    <row r="17" spans="1:28" ht="18" customHeight="1">
      <c r="A17" s="182">
        <v>6</v>
      </c>
      <c r="B17" s="168"/>
      <c r="C17" s="169" t="s">
        <v>101</v>
      </c>
      <c r="D17" s="175"/>
      <c r="E17" s="677">
        <v>18</v>
      </c>
      <c r="F17" s="678">
        <v>14</v>
      </c>
      <c r="G17" s="679">
        <v>14</v>
      </c>
      <c r="H17" s="680">
        <v>17</v>
      </c>
      <c r="I17" s="678">
        <v>12</v>
      </c>
      <c r="J17" s="681">
        <v>16</v>
      </c>
      <c r="K17" s="682">
        <v>15</v>
      </c>
      <c r="L17" s="683">
        <v>14</v>
      </c>
      <c r="M17" s="31"/>
      <c r="N17" s="42"/>
      <c r="O17" s="91"/>
      <c r="R17" s="1928"/>
      <c r="S17" s="1928"/>
      <c r="T17" s="1928"/>
      <c r="U17" s="1928"/>
      <c r="V17" s="357"/>
      <c r="W17" s="357"/>
      <c r="X17" s="357"/>
      <c r="Y17" s="357"/>
      <c r="Z17" s="357"/>
      <c r="AA17" s="357"/>
      <c r="AB17" s="357"/>
    </row>
    <row r="18" spans="1:28" ht="18" customHeight="1">
      <c r="A18" s="180">
        <v>7</v>
      </c>
      <c r="B18" s="164"/>
      <c r="C18" s="165" t="s">
        <v>152</v>
      </c>
      <c r="D18" s="173"/>
      <c r="E18" s="663">
        <v>68</v>
      </c>
      <c r="F18" s="664">
        <v>15</v>
      </c>
      <c r="G18" s="665">
        <v>23</v>
      </c>
      <c r="H18" s="666">
        <v>68</v>
      </c>
      <c r="I18" s="664">
        <v>16</v>
      </c>
      <c r="J18" s="667">
        <v>53</v>
      </c>
      <c r="K18" s="668">
        <v>58</v>
      </c>
      <c r="L18" s="669">
        <v>58</v>
      </c>
      <c r="M18" s="31"/>
      <c r="N18" s="42"/>
      <c r="O18" s="91"/>
      <c r="R18" s="1928"/>
      <c r="S18" s="1928"/>
      <c r="T18" s="1928"/>
      <c r="U18" s="1928"/>
      <c r="V18" s="357"/>
      <c r="W18" s="357"/>
      <c r="X18" s="357"/>
      <c r="Y18" s="357"/>
      <c r="Z18" s="357"/>
      <c r="AA18" s="357"/>
      <c r="AB18" s="357"/>
    </row>
    <row r="19" spans="1:15" ht="18" customHeight="1">
      <c r="A19" s="180">
        <v>8</v>
      </c>
      <c r="B19" s="164"/>
      <c r="C19" s="165" t="s">
        <v>102</v>
      </c>
      <c r="D19" s="173"/>
      <c r="E19" s="663">
        <v>72</v>
      </c>
      <c r="F19" s="664">
        <v>34</v>
      </c>
      <c r="G19" s="664">
        <v>34</v>
      </c>
      <c r="H19" s="666">
        <v>63</v>
      </c>
      <c r="I19" s="664">
        <v>31</v>
      </c>
      <c r="J19" s="667">
        <v>62</v>
      </c>
      <c r="K19" s="668">
        <v>43</v>
      </c>
      <c r="L19" s="669">
        <v>42</v>
      </c>
      <c r="M19" s="31"/>
      <c r="N19" s="42"/>
      <c r="O19" s="91"/>
    </row>
    <row r="20" spans="1:15" ht="18" customHeight="1">
      <c r="A20" s="180">
        <v>9</v>
      </c>
      <c r="B20" s="164"/>
      <c r="C20" s="165" t="s">
        <v>103</v>
      </c>
      <c r="D20" s="173"/>
      <c r="E20" s="663">
        <v>74</v>
      </c>
      <c r="F20" s="664">
        <v>47</v>
      </c>
      <c r="G20" s="665">
        <v>47</v>
      </c>
      <c r="H20" s="666">
        <v>56</v>
      </c>
      <c r="I20" s="664">
        <v>34</v>
      </c>
      <c r="J20" s="667">
        <v>54</v>
      </c>
      <c r="K20" s="668">
        <v>41</v>
      </c>
      <c r="L20" s="669">
        <v>38</v>
      </c>
      <c r="M20" s="31"/>
      <c r="N20" s="42"/>
      <c r="O20" s="91"/>
    </row>
    <row r="21" spans="1:15" ht="18" customHeight="1">
      <c r="A21" s="181">
        <v>10</v>
      </c>
      <c r="B21" s="170"/>
      <c r="C21" s="171" t="s">
        <v>104</v>
      </c>
      <c r="D21" s="176"/>
      <c r="E21" s="670">
        <v>25</v>
      </c>
      <c r="F21" s="671">
        <v>23</v>
      </c>
      <c r="G21" s="672">
        <v>23</v>
      </c>
      <c r="H21" s="673">
        <v>24</v>
      </c>
      <c r="I21" s="671">
        <v>20</v>
      </c>
      <c r="J21" s="674">
        <v>22</v>
      </c>
      <c r="K21" s="675">
        <v>12</v>
      </c>
      <c r="L21" s="676">
        <v>11</v>
      </c>
      <c r="M21" s="31"/>
      <c r="N21" s="42"/>
      <c r="O21" s="91"/>
    </row>
    <row r="22" spans="1:15" ht="18" customHeight="1">
      <c r="A22" s="182">
        <v>11</v>
      </c>
      <c r="B22" s="168"/>
      <c r="C22" s="169" t="s">
        <v>105</v>
      </c>
      <c r="D22" s="175"/>
      <c r="E22" s="677">
        <v>41</v>
      </c>
      <c r="F22" s="678">
        <v>31</v>
      </c>
      <c r="G22" s="679">
        <v>31</v>
      </c>
      <c r="H22" s="680">
        <v>39</v>
      </c>
      <c r="I22" s="678">
        <v>30</v>
      </c>
      <c r="J22" s="681">
        <v>39</v>
      </c>
      <c r="K22" s="682">
        <v>36</v>
      </c>
      <c r="L22" s="683">
        <v>35</v>
      </c>
      <c r="M22" s="31"/>
      <c r="N22" s="42"/>
      <c r="O22" s="91"/>
    </row>
    <row r="23" spans="1:15" ht="18" customHeight="1">
      <c r="A23" s="180">
        <v>12</v>
      </c>
      <c r="B23" s="164"/>
      <c r="C23" s="165" t="s">
        <v>106</v>
      </c>
      <c r="D23" s="173"/>
      <c r="E23" s="663">
        <v>46</v>
      </c>
      <c r="F23" s="664">
        <v>16</v>
      </c>
      <c r="G23" s="665">
        <v>16</v>
      </c>
      <c r="H23" s="666">
        <v>43</v>
      </c>
      <c r="I23" s="664">
        <v>15</v>
      </c>
      <c r="J23" s="667">
        <v>40</v>
      </c>
      <c r="K23" s="668">
        <v>36</v>
      </c>
      <c r="L23" s="669">
        <v>31</v>
      </c>
      <c r="M23" s="31"/>
      <c r="N23" s="42"/>
      <c r="O23" s="91"/>
    </row>
    <row r="24" spans="1:15" ht="18" customHeight="1">
      <c r="A24" s="180">
        <v>13</v>
      </c>
      <c r="B24" s="164"/>
      <c r="C24" s="165" t="s">
        <v>107</v>
      </c>
      <c r="D24" s="173"/>
      <c r="E24" s="663">
        <v>26</v>
      </c>
      <c r="F24" s="664">
        <v>20</v>
      </c>
      <c r="G24" s="665">
        <v>20</v>
      </c>
      <c r="H24" s="666">
        <v>25</v>
      </c>
      <c r="I24" s="664">
        <v>17</v>
      </c>
      <c r="J24" s="667">
        <v>23</v>
      </c>
      <c r="K24" s="668">
        <v>21</v>
      </c>
      <c r="L24" s="669">
        <v>20</v>
      </c>
      <c r="M24" s="31"/>
      <c r="N24" s="42"/>
      <c r="O24" s="91"/>
    </row>
    <row r="25" spans="1:15" ht="18" customHeight="1">
      <c r="A25" s="180">
        <v>14</v>
      </c>
      <c r="B25" s="164"/>
      <c r="C25" s="165" t="s">
        <v>108</v>
      </c>
      <c r="D25" s="173"/>
      <c r="E25" s="663">
        <v>19</v>
      </c>
      <c r="F25" s="664">
        <v>9</v>
      </c>
      <c r="G25" s="665">
        <v>9</v>
      </c>
      <c r="H25" s="666">
        <v>19</v>
      </c>
      <c r="I25" s="664">
        <v>8</v>
      </c>
      <c r="J25" s="667">
        <v>19</v>
      </c>
      <c r="K25" s="668">
        <v>12</v>
      </c>
      <c r="L25" s="669">
        <v>12</v>
      </c>
      <c r="M25" s="31"/>
      <c r="N25" s="42"/>
      <c r="O25" s="91"/>
    </row>
    <row r="26" spans="1:15" ht="18" customHeight="1">
      <c r="A26" s="181">
        <v>15</v>
      </c>
      <c r="B26" s="170"/>
      <c r="C26" s="171" t="s">
        <v>153</v>
      </c>
      <c r="D26" s="176"/>
      <c r="E26" s="670">
        <v>97</v>
      </c>
      <c r="F26" s="671">
        <v>52</v>
      </c>
      <c r="G26" s="672">
        <v>52</v>
      </c>
      <c r="H26" s="673">
        <v>83</v>
      </c>
      <c r="I26" s="671">
        <v>39</v>
      </c>
      <c r="J26" s="674">
        <v>74</v>
      </c>
      <c r="K26" s="675">
        <v>60</v>
      </c>
      <c r="L26" s="676">
        <v>54</v>
      </c>
      <c r="M26" s="31"/>
      <c r="N26" s="42"/>
      <c r="O26" s="91"/>
    </row>
    <row r="27" spans="1:15" ht="18" customHeight="1">
      <c r="A27" s="182">
        <v>16</v>
      </c>
      <c r="B27" s="168"/>
      <c r="C27" s="169" t="s">
        <v>154</v>
      </c>
      <c r="D27" s="175"/>
      <c r="E27" s="677">
        <v>51</v>
      </c>
      <c r="F27" s="678">
        <v>26</v>
      </c>
      <c r="G27" s="679">
        <v>26</v>
      </c>
      <c r="H27" s="680">
        <v>46</v>
      </c>
      <c r="I27" s="678">
        <v>17</v>
      </c>
      <c r="J27" s="681">
        <v>43</v>
      </c>
      <c r="K27" s="682">
        <v>40</v>
      </c>
      <c r="L27" s="683">
        <v>38</v>
      </c>
      <c r="M27" s="31"/>
      <c r="N27" s="42"/>
      <c r="O27" s="91"/>
    </row>
    <row r="28" spans="1:15" ht="18" customHeight="1">
      <c r="A28" s="180">
        <v>17</v>
      </c>
      <c r="B28" s="164"/>
      <c r="C28" s="165" t="s">
        <v>155</v>
      </c>
      <c r="D28" s="173"/>
      <c r="E28" s="663">
        <v>53</v>
      </c>
      <c r="F28" s="664">
        <v>27</v>
      </c>
      <c r="G28" s="665">
        <v>27</v>
      </c>
      <c r="H28" s="666">
        <v>50</v>
      </c>
      <c r="I28" s="664">
        <v>19</v>
      </c>
      <c r="J28" s="667">
        <v>44</v>
      </c>
      <c r="K28" s="668">
        <v>38</v>
      </c>
      <c r="L28" s="669">
        <v>38</v>
      </c>
      <c r="M28" s="31"/>
      <c r="N28" s="42"/>
      <c r="O28" s="91"/>
    </row>
    <row r="29" spans="1:15" ht="18" customHeight="1">
      <c r="A29" s="180">
        <v>18</v>
      </c>
      <c r="B29" s="164"/>
      <c r="C29" s="165" t="s">
        <v>109</v>
      </c>
      <c r="D29" s="173"/>
      <c r="E29" s="663">
        <v>30</v>
      </c>
      <c r="F29" s="664">
        <v>26</v>
      </c>
      <c r="G29" s="665">
        <v>26</v>
      </c>
      <c r="H29" s="666">
        <v>29</v>
      </c>
      <c r="I29" s="664">
        <v>17</v>
      </c>
      <c r="J29" s="667">
        <v>22</v>
      </c>
      <c r="K29" s="668">
        <v>16</v>
      </c>
      <c r="L29" s="669">
        <v>15</v>
      </c>
      <c r="M29" s="31"/>
      <c r="N29" s="42"/>
      <c r="O29" s="91"/>
    </row>
    <row r="30" spans="1:15" ht="18" customHeight="1">
      <c r="A30" s="180">
        <v>19</v>
      </c>
      <c r="B30" s="164"/>
      <c r="C30" s="165" t="s">
        <v>156</v>
      </c>
      <c r="D30" s="173"/>
      <c r="E30" s="663">
        <v>54</v>
      </c>
      <c r="F30" s="664">
        <v>18</v>
      </c>
      <c r="G30" s="665">
        <v>18</v>
      </c>
      <c r="H30" s="666">
        <v>51</v>
      </c>
      <c r="I30" s="664">
        <v>13</v>
      </c>
      <c r="J30" s="667">
        <v>48</v>
      </c>
      <c r="K30" s="668">
        <v>41</v>
      </c>
      <c r="L30" s="669">
        <v>41</v>
      </c>
      <c r="M30" s="31"/>
      <c r="N30" s="42"/>
      <c r="O30" s="91"/>
    </row>
    <row r="31" spans="1:15" ht="18" customHeight="1">
      <c r="A31" s="181">
        <v>20</v>
      </c>
      <c r="B31" s="170"/>
      <c r="C31" s="171" t="s">
        <v>24</v>
      </c>
      <c r="D31" s="176"/>
      <c r="E31" s="670">
        <v>40</v>
      </c>
      <c r="F31" s="671">
        <v>35</v>
      </c>
      <c r="G31" s="672">
        <v>35</v>
      </c>
      <c r="H31" s="673">
        <v>38</v>
      </c>
      <c r="I31" s="671">
        <v>32</v>
      </c>
      <c r="J31" s="674">
        <v>34</v>
      </c>
      <c r="K31" s="675">
        <v>33</v>
      </c>
      <c r="L31" s="676">
        <v>31</v>
      </c>
      <c r="M31" s="31"/>
      <c r="N31" s="42"/>
      <c r="O31" s="91"/>
    </row>
    <row r="32" spans="1:15" ht="18" customHeight="1">
      <c r="A32" s="182">
        <v>21</v>
      </c>
      <c r="B32" s="168"/>
      <c r="C32" s="169" t="s">
        <v>110</v>
      </c>
      <c r="D32" s="175"/>
      <c r="E32" s="677">
        <v>70</v>
      </c>
      <c r="F32" s="678">
        <v>52</v>
      </c>
      <c r="G32" s="679">
        <v>52</v>
      </c>
      <c r="H32" s="680">
        <v>70</v>
      </c>
      <c r="I32" s="678">
        <v>48</v>
      </c>
      <c r="J32" s="681">
        <v>65</v>
      </c>
      <c r="K32" s="682">
        <v>49</v>
      </c>
      <c r="L32" s="683">
        <v>49</v>
      </c>
      <c r="M32" s="31"/>
      <c r="N32" s="42"/>
      <c r="O32" s="91"/>
    </row>
    <row r="33" spans="1:15" ht="18" customHeight="1">
      <c r="A33" s="180">
        <v>22</v>
      </c>
      <c r="B33" s="164"/>
      <c r="C33" s="165" t="s">
        <v>111</v>
      </c>
      <c r="D33" s="173"/>
      <c r="E33" s="663">
        <v>82</v>
      </c>
      <c r="F33" s="664">
        <v>51</v>
      </c>
      <c r="G33" s="665">
        <v>51</v>
      </c>
      <c r="H33" s="666">
        <v>71</v>
      </c>
      <c r="I33" s="664">
        <v>44</v>
      </c>
      <c r="J33" s="667">
        <v>63</v>
      </c>
      <c r="K33" s="668">
        <v>51</v>
      </c>
      <c r="L33" s="669">
        <v>49</v>
      </c>
      <c r="M33" s="31"/>
      <c r="N33" s="42"/>
      <c r="O33" s="91"/>
    </row>
    <row r="34" spans="1:15" ht="18" customHeight="1">
      <c r="A34" s="180">
        <v>23</v>
      </c>
      <c r="B34" s="164"/>
      <c r="C34" s="165" t="s">
        <v>112</v>
      </c>
      <c r="D34" s="173"/>
      <c r="E34" s="663">
        <v>92</v>
      </c>
      <c r="F34" s="664">
        <v>47</v>
      </c>
      <c r="G34" s="665">
        <v>47</v>
      </c>
      <c r="H34" s="666">
        <v>79</v>
      </c>
      <c r="I34" s="664">
        <v>45</v>
      </c>
      <c r="J34" s="667">
        <v>76</v>
      </c>
      <c r="K34" s="668">
        <v>60</v>
      </c>
      <c r="L34" s="669">
        <v>54</v>
      </c>
      <c r="M34" s="31"/>
      <c r="N34" s="42"/>
      <c r="O34" s="91"/>
    </row>
    <row r="35" spans="1:15" ht="18" customHeight="1">
      <c r="A35" s="180">
        <v>24</v>
      </c>
      <c r="B35" s="164"/>
      <c r="C35" s="165" t="s">
        <v>113</v>
      </c>
      <c r="D35" s="173"/>
      <c r="E35" s="663">
        <v>25</v>
      </c>
      <c r="F35" s="664">
        <v>19</v>
      </c>
      <c r="G35" s="665">
        <v>19</v>
      </c>
      <c r="H35" s="666">
        <v>21</v>
      </c>
      <c r="I35" s="664">
        <v>19</v>
      </c>
      <c r="J35" s="667">
        <v>20</v>
      </c>
      <c r="K35" s="668">
        <v>19</v>
      </c>
      <c r="L35" s="669">
        <v>17</v>
      </c>
      <c r="M35" s="31"/>
      <c r="N35" s="42"/>
      <c r="O35" s="91"/>
    </row>
    <row r="36" spans="1:15" ht="18" customHeight="1">
      <c r="A36" s="181">
        <v>25</v>
      </c>
      <c r="B36" s="170"/>
      <c r="C36" s="171" t="s">
        <v>338</v>
      </c>
      <c r="D36" s="176"/>
      <c r="E36" s="670">
        <v>218</v>
      </c>
      <c r="F36" s="671">
        <v>169</v>
      </c>
      <c r="G36" s="672">
        <v>170</v>
      </c>
      <c r="H36" s="673">
        <v>189</v>
      </c>
      <c r="I36" s="671">
        <v>157</v>
      </c>
      <c r="J36" s="674">
        <v>188</v>
      </c>
      <c r="K36" s="675">
        <v>167</v>
      </c>
      <c r="L36" s="676">
        <v>141</v>
      </c>
      <c r="M36" s="31"/>
      <c r="N36" s="42"/>
      <c r="O36" s="91"/>
    </row>
    <row r="37" spans="1:15" ht="18" customHeight="1">
      <c r="A37" s="182">
        <v>26</v>
      </c>
      <c r="B37" s="168"/>
      <c r="C37" s="169" t="s">
        <v>339</v>
      </c>
      <c r="D37" s="175"/>
      <c r="E37" s="677">
        <v>149</v>
      </c>
      <c r="F37" s="678">
        <v>93</v>
      </c>
      <c r="G37" s="679">
        <v>93</v>
      </c>
      <c r="H37" s="680">
        <v>133</v>
      </c>
      <c r="I37" s="678">
        <v>78</v>
      </c>
      <c r="J37" s="681">
        <v>119</v>
      </c>
      <c r="K37" s="682">
        <v>102</v>
      </c>
      <c r="L37" s="683">
        <v>98</v>
      </c>
      <c r="M37" s="31"/>
      <c r="N37" s="42"/>
      <c r="O37" s="91"/>
    </row>
    <row r="38" spans="1:15" ht="18" customHeight="1" thickBot="1">
      <c r="A38" s="183">
        <v>27</v>
      </c>
      <c r="B38" s="166"/>
      <c r="C38" s="167" t="s">
        <v>420</v>
      </c>
      <c r="D38" s="174"/>
      <c r="E38" s="684">
        <v>109</v>
      </c>
      <c r="F38" s="685">
        <v>35</v>
      </c>
      <c r="G38" s="686">
        <v>35</v>
      </c>
      <c r="H38" s="687">
        <v>92</v>
      </c>
      <c r="I38" s="685">
        <v>12</v>
      </c>
      <c r="J38" s="688">
        <v>85</v>
      </c>
      <c r="K38" s="689">
        <v>65</v>
      </c>
      <c r="L38" s="690">
        <v>61</v>
      </c>
      <c r="M38" s="31"/>
      <c r="N38" s="42"/>
      <c r="O38" s="91"/>
    </row>
    <row r="39" spans="1:13" ht="13.5">
      <c r="A39" s="1959"/>
      <c r="B39" s="1959"/>
      <c r="C39" s="1959"/>
      <c r="D39" s="1959"/>
      <c r="E39" s="1959"/>
      <c r="F39" s="1959"/>
      <c r="G39" s="1959"/>
      <c r="H39" s="1959"/>
      <c r="I39" s="1959"/>
      <c r="J39" s="1959"/>
      <c r="K39" s="1959"/>
      <c r="L39" s="1959"/>
      <c r="M39" s="30"/>
    </row>
    <row r="40" spans="1:12" ht="13.5">
      <c r="A40" s="1959"/>
      <c r="B40" s="1959"/>
      <c r="C40" s="1959"/>
      <c r="D40" s="1959"/>
      <c r="E40" s="1959"/>
      <c r="F40" s="1959"/>
      <c r="G40" s="1959"/>
      <c r="H40" s="1959"/>
      <c r="I40" s="1959"/>
      <c r="J40" s="1959"/>
      <c r="K40" s="1959"/>
      <c r="L40" s="1959"/>
    </row>
    <row r="41" spans="1:12" ht="13.5">
      <c r="A41" s="1958"/>
      <c r="B41" s="1958"/>
      <c r="C41" s="1958"/>
      <c r="D41" s="1958"/>
      <c r="E41" s="1958"/>
      <c r="F41" s="1958"/>
      <c r="G41" s="1958"/>
      <c r="H41" s="1958"/>
      <c r="I41" s="1958"/>
      <c r="J41" s="1958"/>
      <c r="K41" s="1958"/>
      <c r="L41" s="1958"/>
    </row>
  </sheetData>
  <sheetProtection/>
  <mergeCells count="26">
    <mergeCell ref="A9:D9"/>
    <mergeCell ref="K2:N2"/>
    <mergeCell ref="A41:L41"/>
    <mergeCell ref="A39:L39"/>
    <mergeCell ref="L3:L5"/>
    <mergeCell ref="A40:L40"/>
    <mergeCell ref="G4:G5"/>
    <mergeCell ref="A7:D7"/>
    <mergeCell ref="A11:D11"/>
    <mergeCell ref="A1:M1"/>
    <mergeCell ref="A3:D5"/>
    <mergeCell ref="E3:E5"/>
    <mergeCell ref="G3:I3"/>
    <mergeCell ref="J4:J5"/>
    <mergeCell ref="F4:F5"/>
    <mergeCell ref="H4:H5"/>
    <mergeCell ref="R18:U18"/>
    <mergeCell ref="R15:U15"/>
    <mergeCell ref="R16:U16"/>
    <mergeCell ref="R17:U17"/>
    <mergeCell ref="I4:I5"/>
    <mergeCell ref="A6:D6"/>
    <mergeCell ref="K3:K5"/>
    <mergeCell ref="A10:D10"/>
    <mergeCell ref="M4:O4"/>
    <mergeCell ref="A8:D8"/>
  </mergeCells>
  <printOptions horizontalCentered="1"/>
  <pageMargins left="0.7874015748031497" right="0.984251968503937" top="1.1811023622047245" bottom="0.7480314960629921" header="0.31496062992125984" footer="0.3937007874015748"/>
  <pageSetup horizontalDpi="600" verticalDpi="600" orientation="portrait" paperSize="9" scale="84" r:id="rId1"/>
  <headerFooter>
    <oddFooter>&amp;C&amp;"ＭＳ ゴシック,標準"&amp;14 73</oddFooter>
  </headerFooter>
</worksheet>
</file>

<file path=xl/worksheets/sheet20.xml><?xml version="1.0" encoding="utf-8"?>
<worksheet xmlns="http://schemas.openxmlformats.org/spreadsheetml/2006/main" xmlns:r="http://schemas.openxmlformats.org/officeDocument/2006/relationships">
  <sheetPr>
    <tabColor rgb="FF0070C0"/>
  </sheetPr>
  <dimension ref="A1:AO64"/>
  <sheetViews>
    <sheetView view="pageBreakPreview" zoomScale="70" zoomScaleSheetLayoutView="70" zoomScalePageLayoutView="0" workbookViewId="0" topLeftCell="A1">
      <selection activeCell="AZ32" sqref="AZ32"/>
    </sheetView>
  </sheetViews>
  <sheetFormatPr defaultColWidth="4.69921875" defaultRowHeight="15"/>
  <cols>
    <col min="1" max="1" width="2.5" style="0" customWidth="1"/>
    <col min="2" max="2" width="0.6953125" style="0" customWidth="1"/>
    <col min="3" max="3" width="10.5" style="0" customWidth="1"/>
    <col min="4" max="4" width="0.6953125" style="0" customWidth="1"/>
    <col min="5" max="40" width="4.19921875" style="0" customWidth="1"/>
  </cols>
  <sheetData>
    <row r="1" spans="1:41" ht="21.75" customHeight="1">
      <c r="A1" s="2623" t="s">
        <v>619</v>
      </c>
      <c r="B1" s="2623"/>
      <c r="C1" s="2623"/>
      <c r="D1" s="2623"/>
      <c r="E1" s="2623"/>
      <c r="F1" s="2623"/>
      <c r="G1" s="2623"/>
      <c r="H1" s="2623"/>
      <c r="I1" s="2623"/>
      <c r="J1" s="2623"/>
      <c r="K1" s="2623"/>
      <c r="L1" s="2623"/>
      <c r="M1" s="2623"/>
      <c r="N1" s="2623"/>
      <c r="O1" s="2623"/>
      <c r="P1" s="2623"/>
      <c r="Q1" s="2623"/>
      <c r="R1" s="2623"/>
      <c r="S1" s="2623"/>
      <c r="T1" s="2623"/>
      <c r="U1" s="2624" t="s">
        <v>620</v>
      </c>
      <c r="V1" s="2624"/>
      <c r="W1" s="2624"/>
      <c r="X1" s="2624"/>
      <c r="Y1" s="2624"/>
      <c r="Z1" s="2624"/>
      <c r="AA1" s="2624"/>
      <c r="AB1" s="2624"/>
      <c r="AC1" s="2624"/>
      <c r="AD1" s="2624"/>
      <c r="AE1" s="2624"/>
      <c r="AF1" s="1582"/>
      <c r="AG1" s="1582"/>
      <c r="AH1" s="1583"/>
      <c r="AI1" s="1584"/>
      <c r="AJ1" s="1585"/>
      <c r="AK1" s="1585"/>
      <c r="AL1" s="1585"/>
      <c r="AM1" s="1585"/>
      <c r="AN1" s="1585"/>
      <c r="AO1" s="1585"/>
    </row>
    <row r="2" spans="1:41" ht="18" customHeight="1" thickBot="1">
      <c r="A2" s="1586"/>
      <c r="B2" s="1586"/>
      <c r="C2" s="1586"/>
      <c r="D2" s="1586"/>
      <c r="E2" s="2625"/>
      <c r="F2" s="2626"/>
      <c r="G2" s="2626"/>
      <c r="H2" s="2626"/>
      <c r="I2" s="2626"/>
      <c r="J2" s="2626"/>
      <c r="K2" s="2626"/>
      <c r="L2" s="2626"/>
      <c r="M2" s="2626"/>
      <c r="N2" s="2626"/>
      <c r="O2" s="2626"/>
      <c r="P2" s="2626"/>
      <c r="Q2" s="2626"/>
      <c r="R2" s="2626"/>
      <c r="S2" s="2626"/>
      <c r="T2" s="2627"/>
      <c r="U2" s="1586"/>
      <c r="V2" s="1586"/>
      <c r="W2" s="1586"/>
      <c r="X2" s="1586"/>
      <c r="Y2" s="1586"/>
      <c r="Z2" s="1586"/>
      <c r="AA2" s="1586"/>
      <c r="AB2" s="1587"/>
      <c r="AC2" s="1587"/>
      <c r="AD2" s="1587"/>
      <c r="AE2" s="1587"/>
      <c r="AF2" s="1587"/>
      <c r="AG2" s="1585"/>
      <c r="AH2" s="1588"/>
      <c r="AI2" s="1588"/>
      <c r="AJ2" s="1588"/>
      <c r="AK2" s="1588"/>
      <c r="AL2" s="1588"/>
      <c r="AM2" s="1588"/>
      <c r="AN2" s="1589" t="s">
        <v>621</v>
      </c>
      <c r="AO2" s="1585"/>
    </row>
    <row r="3" spans="1:41" ht="21.75" customHeight="1">
      <c r="A3" s="1590"/>
      <c r="B3" s="1591"/>
      <c r="C3" s="1592" t="s">
        <v>563</v>
      </c>
      <c r="D3" s="1593"/>
      <c r="E3" s="2628" t="s">
        <v>622</v>
      </c>
      <c r="F3" s="2628"/>
      <c r="G3" s="2628"/>
      <c r="H3" s="2628"/>
      <c r="I3" s="2628"/>
      <c r="J3" s="2628"/>
      <c r="K3" s="2628"/>
      <c r="L3" s="2629" t="s">
        <v>623</v>
      </c>
      <c r="M3" s="2630"/>
      <c r="N3" s="2630"/>
      <c r="O3" s="2630"/>
      <c r="P3" s="2630"/>
      <c r="Q3" s="2630"/>
      <c r="R3" s="2630"/>
      <c r="S3" s="2630"/>
      <c r="T3" s="2631"/>
      <c r="U3" s="2632" t="s">
        <v>624</v>
      </c>
      <c r="V3" s="2616"/>
      <c r="W3" s="2616"/>
      <c r="X3" s="2616"/>
      <c r="Y3" s="2616"/>
      <c r="Z3" s="2616"/>
      <c r="AA3" s="2616"/>
      <c r="AB3" s="2616"/>
      <c r="AC3" s="2617"/>
      <c r="AD3" s="2633" t="s">
        <v>625</v>
      </c>
      <c r="AE3" s="2615"/>
      <c r="AF3" s="2615"/>
      <c r="AG3" s="2615"/>
      <c r="AH3" s="2634"/>
      <c r="AI3" s="2615" t="s">
        <v>626</v>
      </c>
      <c r="AJ3" s="2616"/>
      <c r="AK3" s="2616"/>
      <c r="AL3" s="2616"/>
      <c r="AM3" s="2616"/>
      <c r="AN3" s="2617"/>
      <c r="AO3" s="1585"/>
    </row>
    <row r="4" spans="1:41" ht="6" customHeight="1">
      <c r="A4" s="1594"/>
      <c r="B4" s="1595"/>
      <c r="C4" s="1288"/>
      <c r="D4" s="1596"/>
      <c r="E4" s="1597"/>
      <c r="F4" s="1598"/>
      <c r="G4" s="1598"/>
      <c r="H4" s="1598"/>
      <c r="I4" s="1598"/>
      <c r="J4" s="1598"/>
      <c r="K4" s="1599"/>
      <c r="L4" s="1597"/>
      <c r="M4" s="1600"/>
      <c r="N4" s="1600"/>
      <c r="O4" s="1600"/>
      <c r="P4" s="1600"/>
      <c r="Q4" s="1600"/>
      <c r="R4" s="1600"/>
      <c r="S4" s="1600"/>
      <c r="T4" s="1601"/>
      <c r="U4" s="1602"/>
      <c r="V4" s="1603"/>
      <c r="W4" s="1603"/>
      <c r="X4" s="1603"/>
      <c r="Y4" s="1603"/>
      <c r="Z4" s="1603"/>
      <c r="AA4" s="1603"/>
      <c r="AB4" s="1603"/>
      <c r="AC4" s="1604"/>
      <c r="AD4" s="1605"/>
      <c r="AE4" s="1606"/>
      <c r="AF4" s="1606"/>
      <c r="AG4" s="1606"/>
      <c r="AH4" s="1607"/>
      <c r="AI4" s="1605"/>
      <c r="AJ4" s="1603"/>
      <c r="AK4" s="1603"/>
      <c r="AL4" s="1603"/>
      <c r="AM4" s="1608"/>
      <c r="AN4" s="1604"/>
      <c r="AO4" s="1585"/>
    </row>
    <row r="5" spans="1:41" ht="130.5" customHeight="1">
      <c r="A5" s="2618" t="s">
        <v>627</v>
      </c>
      <c r="B5" s="2619"/>
      <c r="C5" s="2619"/>
      <c r="D5" s="1596"/>
      <c r="E5" s="1609" t="s">
        <v>628</v>
      </c>
      <c r="F5" s="1610" t="s">
        <v>629</v>
      </c>
      <c r="G5" s="1611" t="s">
        <v>630</v>
      </c>
      <c r="H5" s="1610" t="s">
        <v>631</v>
      </c>
      <c r="I5" s="1610" t="s">
        <v>632</v>
      </c>
      <c r="J5" s="1611" t="s">
        <v>633</v>
      </c>
      <c r="K5" s="1612" t="s">
        <v>634</v>
      </c>
      <c r="L5" s="1613" t="s">
        <v>635</v>
      </c>
      <c r="M5" s="1610" t="s">
        <v>636</v>
      </c>
      <c r="N5" s="1610" t="s">
        <v>637</v>
      </c>
      <c r="O5" s="1610" t="s">
        <v>638</v>
      </c>
      <c r="P5" s="1614" t="s">
        <v>639</v>
      </c>
      <c r="Q5" s="1615" t="s">
        <v>640</v>
      </c>
      <c r="R5" s="1610" t="s">
        <v>641</v>
      </c>
      <c r="S5" s="1610" t="s">
        <v>642</v>
      </c>
      <c r="T5" s="1616" t="s">
        <v>643</v>
      </c>
      <c r="U5" s="1613" t="s">
        <v>644</v>
      </c>
      <c r="V5" s="1610" t="s">
        <v>645</v>
      </c>
      <c r="W5" s="1610" t="s">
        <v>646</v>
      </c>
      <c r="X5" s="1610" t="s">
        <v>647</v>
      </c>
      <c r="Y5" s="1610" t="s">
        <v>648</v>
      </c>
      <c r="Z5" s="1610" t="s">
        <v>649</v>
      </c>
      <c r="AA5" s="1610" t="s">
        <v>650</v>
      </c>
      <c r="AB5" s="1610" t="s">
        <v>651</v>
      </c>
      <c r="AC5" s="1617" t="s">
        <v>652</v>
      </c>
      <c r="AD5" s="1618" t="s">
        <v>653</v>
      </c>
      <c r="AE5" s="1619" t="s">
        <v>654</v>
      </c>
      <c r="AF5" s="1611" t="s">
        <v>655</v>
      </c>
      <c r="AG5" s="1620" t="s">
        <v>656</v>
      </c>
      <c r="AH5" s="1621" t="s">
        <v>657</v>
      </c>
      <c r="AI5" s="1609" t="s">
        <v>658</v>
      </c>
      <c r="AJ5" s="1610" t="s">
        <v>659</v>
      </c>
      <c r="AK5" s="1620" t="s">
        <v>660</v>
      </c>
      <c r="AL5" s="1610" t="s">
        <v>661</v>
      </c>
      <c r="AM5" s="1612" t="s">
        <v>662</v>
      </c>
      <c r="AN5" s="1621" t="s">
        <v>663</v>
      </c>
      <c r="AO5" s="1585"/>
    </row>
    <row r="6" spans="1:41" ht="6" customHeight="1" thickBot="1">
      <c r="A6" s="1622"/>
      <c r="B6" s="1623"/>
      <c r="C6" s="1623"/>
      <c r="D6" s="1624"/>
      <c r="E6" s="1625"/>
      <c r="F6" s="1626"/>
      <c r="G6" s="1627"/>
      <c r="H6" s="1626"/>
      <c r="I6" s="1626"/>
      <c r="J6" s="1627"/>
      <c r="K6" s="1628"/>
      <c r="L6" s="1625"/>
      <c r="M6" s="1626"/>
      <c r="N6" s="1626"/>
      <c r="O6" s="1626"/>
      <c r="P6" s="1626"/>
      <c r="Q6" s="1629"/>
      <c r="R6" s="1626"/>
      <c r="S6" s="1626"/>
      <c r="T6" s="1628"/>
      <c r="U6" s="1625"/>
      <c r="V6" s="1626"/>
      <c r="W6" s="1626"/>
      <c r="X6" s="1626"/>
      <c r="Y6" s="1626"/>
      <c r="Z6" s="1626"/>
      <c r="AA6" s="1626"/>
      <c r="AB6" s="1626"/>
      <c r="AC6" s="1630"/>
      <c r="AD6" s="1625"/>
      <c r="AE6" s="1626"/>
      <c r="AF6" s="1627"/>
      <c r="AG6" s="1631"/>
      <c r="AH6" s="1628"/>
      <c r="AI6" s="1625"/>
      <c r="AJ6" s="1626"/>
      <c r="AK6" s="1631"/>
      <c r="AL6" s="1626"/>
      <c r="AM6" s="1632"/>
      <c r="AN6" s="1628"/>
      <c r="AO6" s="1585"/>
    </row>
    <row r="7" spans="1:41" ht="24" customHeight="1" thickBot="1">
      <c r="A7" s="2620" t="s">
        <v>664</v>
      </c>
      <c r="B7" s="2621"/>
      <c r="C7" s="2621"/>
      <c r="D7" s="2622"/>
      <c r="E7" s="1633">
        <f>SUM(E8:E34)</f>
        <v>420</v>
      </c>
      <c r="F7" s="1634">
        <f aca="true" t="shared" si="0" ref="F7:AN7">SUM(F8:F34)</f>
        <v>472</v>
      </c>
      <c r="G7" s="1634">
        <f t="shared" si="0"/>
        <v>100</v>
      </c>
      <c r="H7" s="1634">
        <f t="shared" si="0"/>
        <v>68</v>
      </c>
      <c r="I7" s="1634">
        <f t="shared" si="0"/>
        <v>75</v>
      </c>
      <c r="J7" s="1634">
        <f t="shared" si="0"/>
        <v>545</v>
      </c>
      <c r="K7" s="1635">
        <f t="shared" si="0"/>
        <v>150</v>
      </c>
      <c r="L7" s="1636">
        <f t="shared" si="0"/>
        <v>203</v>
      </c>
      <c r="M7" s="1634">
        <f t="shared" si="0"/>
        <v>94</v>
      </c>
      <c r="N7" s="1634">
        <f t="shared" si="0"/>
        <v>230</v>
      </c>
      <c r="O7" s="1634">
        <f t="shared" si="0"/>
        <v>78</v>
      </c>
      <c r="P7" s="1637">
        <f t="shared" si="0"/>
        <v>13</v>
      </c>
      <c r="Q7" s="1638">
        <f t="shared" si="0"/>
        <v>86</v>
      </c>
      <c r="R7" s="1638">
        <f t="shared" si="0"/>
        <v>83</v>
      </c>
      <c r="S7" s="1633">
        <f t="shared" si="0"/>
        <v>51</v>
      </c>
      <c r="T7" s="1639">
        <f t="shared" si="0"/>
        <v>42</v>
      </c>
      <c r="U7" s="1640">
        <f t="shared" si="0"/>
        <v>96</v>
      </c>
      <c r="V7" s="1641">
        <f t="shared" si="0"/>
        <v>399</v>
      </c>
      <c r="W7" s="1642">
        <f t="shared" si="0"/>
        <v>76</v>
      </c>
      <c r="X7" s="1641">
        <f t="shared" si="0"/>
        <v>377</v>
      </c>
      <c r="Y7" s="1642">
        <f t="shared" si="0"/>
        <v>526</v>
      </c>
      <c r="Z7" s="1641">
        <f t="shared" si="0"/>
        <v>109</v>
      </c>
      <c r="AA7" s="1642">
        <f t="shared" si="0"/>
        <v>98</v>
      </c>
      <c r="AB7" s="1641">
        <f t="shared" si="0"/>
        <v>65</v>
      </c>
      <c r="AC7" s="1643">
        <f t="shared" si="0"/>
        <v>27</v>
      </c>
      <c r="AD7" s="1644">
        <f t="shared" si="0"/>
        <v>951</v>
      </c>
      <c r="AE7" s="1645">
        <f t="shared" si="0"/>
        <v>522</v>
      </c>
      <c r="AF7" s="1641">
        <f t="shared" si="0"/>
        <v>116</v>
      </c>
      <c r="AG7" s="1646">
        <f t="shared" si="0"/>
        <v>83</v>
      </c>
      <c r="AH7" s="1647">
        <f t="shared" si="0"/>
        <v>110</v>
      </c>
      <c r="AI7" s="1646">
        <f t="shared" si="0"/>
        <v>18</v>
      </c>
      <c r="AJ7" s="1648">
        <f t="shared" si="0"/>
        <v>309</v>
      </c>
      <c r="AK7" s="1648">
        <f t="shared" si="0"/>
        <v>321</v>
      </c>
      <c r="AL7" s="1648">
        <f t="shared" si="0"/>
        <v>289</v>
      </c>
      <c r="AM7" s="1649">
        <f t="shared" si="0"/>
        <v>366</v>
      </c>
      <c r="AN7" s="1647">
        <f t="shared" si="0"/>
        <v>36</v>
      </c>
      <c r="AO7" s="1650"/>
    </row>
    <row r="8" spans="1:41" ht="19.5" customHeight="1">
      <c r="A8" s="1651">
        <v>1</v>
      </c>
      <c r="B8" s="1652"/>
      <c r="C8" s="1653" t="s">
        <v>507</v>
      </c>
      <c r="D8" s="1654"/>
      <c r="E8" s="1655">
        <v>56</v>
      </c>
      <c r="F8" s="1656">
        <v>70</v>
      </c>
      <c r="G8" s="1656">
        <v>11</v>
      </c>
      <c r="H8" s="1656">
        <v>11</v>
      </c>
      <c r="I8" s="1656">
        <v>10</v>
      </c>
      <c r="J8" s="1656">
        <v>10</v>
      </c>
      <c r="K8" s="1657">
        <v>23</v>
      </c>
      <c r="L8" s="1658">
        <v>10</v>
      </c>
      <c r="M8" s="1656">
        <v>10</v>
      </c>
      <c r="N8" s="1656">
        <v>31</v>
      </c>
      <c r="O8" s="1656">
        <v>10</v>
      </c>
      <c r="P8" s="1656"/>
      <c r="Q8" s="1656">
        <v>10</v>
      </c>
      <c r="R8" s="1656">
        <v>10</v>
      </c>
      <c r="S8" s="1656">
        <v>7</v>
      </c>
      <c r="T8" s="1659">
        <v>2</v>
      </c>
      <c r="U8" s="1658">
        <v>13</v>
      </c>
      <c r="V8" s="1656">
        <v>50</v>
      </c>
      <c r="W8" s="1656">
        <v>10</v>
      </c>
      <c r="X8" s="1656">
        <v>41</v>
      </c>
      <c r="Y8" s="1656">
        <v>35</v>
      </c>
      <c r="Z8" s="1656">
        <v>17</v>
      </c>
      <c r="AA8" s="1656">
        <v>10</v>
      </c>
      <c r="AB8" s="1656">
        <v>10</v>
      </c>
      <c r="AC8" s="1659">
        <v>3</v>
      </c>
      <c r="AD8" s="1658">
        <v>63</v>
      </c>
      <c r="AE8" s="1656">
        <v>35</v>
      </c>
      <c r="AF8" s="1656">
        <v>10</v>
      </c>
      <c r="AG8" s="1656">
        <v>11</v>
      </c>
      <c r="AH8" s="1659">
        <v>18</v>
      </c>
      <c r="AI8" s="1655">
        <v>6</v>
      </c>
      <c r="AJ8" s="1656">
        <v>47</v>
      </c>
      <c r="AK8" s="1656">
        <v>26</v>
      </c>
      <c r="AL8" s="1656">
        <v>40</v>
      </c>
      <c r="AM8" s="1657">
        <v>62</v>
      </c>
      <c r="AN8" s="1660">
        <v>9</v>
      </c>
      <c r="AO8" s="1585"/>
    </row>
    <row r="9" spans="1:41" ht="19.5" customHeight="1">
      <c r="A9" s="1661">
        <v>2</v>
      </c>
      <c r="B9" s="1662"/>
      <c r="C9" s="1663" t="s">
        <v>538</v>
      </c>
      <c r="D9" s="1664"/>
      <c r="E9" s="1665">
        <v>10</v>
      </c>
      <c r="F9" s="1666">
        <v>14</v>
      </c>
      <c r="G9" s="1666">
        <v>3</v>
      </c>
      <c r="H9" s="1666">
        <v>2</v>
      </c>
      <c r="I9" s="1666">
        <v>2</v>
      </c>
      <c r="J9" s="1666">
        <v>7</v>
      </c>
      <c r="K9" s="1667">
        <v>3</v>
      </c>
      <c r="L9" s="1668">
        <v>2</v>
      </c>
      <c r="M9" s="1666">
        <v>2</v>
      </c>
      <c r="N9" s="1666">
        <v>2</v>
      </c>
      <c r="O9" s="1666">
        <v>2</v>
      </c>
      <c r="P9" s="1666"/>
      <c r="Q9" s="1666">
        <v>2</v>
      </c>
      <c r="R9" s="1666">
        <v>2</v>
      </c>
      <c r="S9" s="1666">
        <v>1</v>
      </c>
      <c r="T9" s="1669">
        <v>1</v>
      </c>
      <c r="U9" s="1668">
        <v>4</v>
      </c>
      <c r="V9" s="1666">
        <v>12</v>
      </c>
      <c r="W9" s="1666">
        <v>2</v>
      </c>
      <c r="X9" s="1666">
        <v>9</v>
      </c>
      <c r="Y9" s="1666">
        <v>14</v>
      </c>
      <c r="Z9" s="1666">
        <v>3</v>
      </c>
      <c r="AA9" s="1666">
        <v>2</v>
      </c>
      <c r="AB9" s="1666">
        <v>2</v>
      </c>
      <c r="AC9" s="1669">
        <v>1</v>
      </c>
      <c r="AD9" s="1668">
        <v>17</v>
      </c>
      <c r="AE9" s="1666">
        <v>15</v>
      </c>
      <c r="AF9" s="1666">
        <v>3</v>
      </c>
      <c r="AG9" s="1666">
        <v>2</v>
      </c>
      <c r="AH9" s="1669">
        <v>3</v>
      </c>
      <c r="AI9" s="1665"/>
      <c r="AJ9" s="1666">
        <v>10</v>
      </c>
      <c r="AK9" s="1666">
        <v>13</v>
      </c>
      <c r="AL9" s="1666">
        <v>10</v>
      </c>
      <c r="AM9" s="1667">
        <v>14</v>
      </c>
      <c r="AN9" s="1670">
        <v>1</v>
      </c>
      <c r="AO9" s="1585"/>
    </row>
    <row r="10" spans="1:41" ht="19.5" customHeight="1">
      <c r="A10" s="1661">
        <v>3</v>
      </c>
      <c r="B10" s="1662"/>
      <c r="C10" s="1663" t="s">
        <v>122</v>
      </c>
      <c r="D10" s="1664"/>
      <c r="E10" s="1665">
        <v>26</v>
      </c>
      <c r="F10" s="1666">
        <v>23</v>
      </c>
      <c r="G10" s="1666">
        <v>5</v>
      </c>
      <c r="H10" s="1666">
        <v>5</v>
      </c>
      <c r="I10" s="1666">
        <v>5</v>
      </c>
      <c r="J10" s="1666">
        <v>39</v>
      </c>
      <c r="K10" s="1667">
        <v>7</v>
      </c>
      <c r="L10" s="1668">
        <v>11</v>
      </c>
      <c r="M10" s="1666">
        <v>4</v>
      </c>
      <c r="N10" s="1666">
        <v>11</v>
      </c>
      <c r="O10" s="1666">
        <v>3</v>
      </c>
      <c r="P10" s="1666">
        <v>1</v>
      </c>
      <c r="Q10" s="1666">
        <v>7</v>
      </c>
      <c r="R10" s="1666">
        <v>6</v>
      </c>
      <c r="S10" s="1666">
        <v>5</v>
      </c>
      <c r="T10" s="1669">
        <v>3</v>
      </c>
      <c r="U10" s="1668">
        <v>4</v>
      </c>
      <c r="V10" s="1666">
        <v>20</v>
      </c>
      <c r="W10" s="1666">
        <v>5</v>
      </c>
      <c r="X10" s="1666">
        <v>17</v>
      </c>
      <c r="Y10" s="1666">
        <v>3</v>
      </c>
      <c r="Z10" s="1666">
        <v>6</v>
      </c>
      <c r="AA10" s="1666">
        <v>5</v>
      </c>
      <c r="AB10" s="1666">
        <v>3</v>
      </c>
      <c r="AC10" s="1669">
        <v>3</v>
      </c>
      <c r="AD10" s="1668">
        <v>34</v>
      </c>
      <c r="AE10" s="1666">
        <v>5</v>
      </c>
      <c r="AF10" s="1666">
        <v>7</v>
      </c>
      <c r="AG10" s="1666">
        <v>8</v>
      </c>
      <c r="AH10" s="1669">
        <v>13</v>
      </c>
      <c r="AI10" s="1665">
        <v>5</v>
      </c>
      <c r="AJ10" s="1666">
        <v>25</v>
      </c>
      <c r="AK10" s="1666">
        <v>25</v>
      </c>
      <c r="AL10" s="1666">
        <v>25</v>
      </c>
      <c r="AM10" s="1667">
        <v>31</v>
      </c>
      <c r="AN10" s="1670">
        <v>4</v>
      </c>
      <c r="AO10" s="1585"/>
    </row>
    <row r="11" spans="1:41" ht="19.5" customHeight="1">
      <c r="A11" s="1661">
        <v>4</v>
      </c>
      <c r="B11" s="1662"/>
      <c r="C11" s="1663" t="s">
        <v>99</v>
      </c>
      <c r="D11" s="1664"/>
      <c r="E11" s="1665">
        <v>5</v>
      </c>
      <c r="F11" s="1666">
        <v>9</v>
      </c>
      <c r="G11" s="1666">
        <v>1</v>
      </c>
      <c r="H11" s="1666">
        <v>1</v>
      </c>
      <c r="I11" s="1666">
        <v>1</v>
      </c>
      <c r="J11" s="1666">
        <v>14</v>
      </c>
      <c r="K11" s="1667">
        <v>2</v>
      </c>
      <c r="L11" s="1668">
        <v>2</v>
      </c>
      <c r="M11" s="1666">
        <v>1</v>
      </c>
      <c r="N11" s="1666">
        <v>3</v>
      </c>
      <c r="O11" s="1666">
        <v>1</v>
      </c>
      <c r="P11" s="1666"/>
      <c r="Q11" s="1666">
        <v>2</v>
      </c>
      <c r="R11" s="1666">
        <v>3</v>
      </c>
      <c r="S11" s="1666">
        <v>1</v>
      </c>
      <c r="T11" s="1669">
        <v>1</v>
      </c>
      <c r="U11" s="1668">
        <v>1</v>
      </c>
      <c r="V11" s="1666">
        <v>8</v>
      </c>
      <c r="W11" s="1666">
        <v>2</v>
      </c>
      <c r="X11" s="1666">
        <v>5</v>
      </c>
      <c r="Y11" s="1666">
        <v>8</v>
      </c>
      <c r="Z11" s="1666">
        <v>2</v>
      </c>
      <c r="AA11" s="1666">
        <v>3</v>
      </c>
      <c r="AB11" s="1666">
        <v>2</v>
      </c>
      <c r="AC11" s="1669">
        <v>2</v>
      </c>
      <c r="AD11" s="1668">
        <v>11</v>
      </c>
      <c r="AE11" s="1666">
        <v>2</v>
      </c>
      <c r="AF11" s="1666">
        <v>3</v>
      </c>
      <c r="AG11" s="1666">
        <v>1</v>
      </c>
      <c r="AH11" s="1669">
        <v>1</v>
      </c>
      <c r="AI11" s="1665"/>
      <c r="AJ11" s="1666">
        <v>2</v>
      </c>
      <c r="AK11" s="1666">
        <v>2</v>
      </c>
      <c r="AL11" s="1666">
        <v>2</v>
      </c>
      <c r="AM11" s="1667">
        <v>11</v>
      </c>
      <c r="AN11" s="1670"/>
      <c r="AO11" s="1585"/>
    </row>
    <row r="12" spans="1:41" ht="19.5" customHeight="1">
      <c r="A12" s="1671">
        <v>5</v>
      </c>
      <c r="B12" s="1672"/>
      <c r="C12" s="1673" t="s">
        <v>100</v>
      </c>
      <c r="D12" s="1674"/>
      <c r="E12" s="1675">
        <v>25</v>
      </c>
      <c r="F12" s="1676">
        <v>18</v>
      </c>
      <c r="G12" s="1676">
        <v>3</v>
      </c>
      <c r="H12" s="1676">
        <v>3</v>
      </c>
      <c r="I12" s="1676">
        <v>2</v>
      </c>
      <c r="J12" s="1676">
        <v>27</v>
      </c>
      <c r="K12" s="1677">
        <v>5</v>
      </c>
      <c r="L12" s="1678">
        <v>7</v>
      </c>
      <c r="M12" s="1676">
        <v>2</v>
      </c>
      <c r="N12" s="1676">
        <v>6</v>
      </c>
      <c r="O12" s="1676">
        <v>2</v>
      </c>
      <c r="P12" s="1676">
        <v>1</v>
      </c>
      <c r="Q12" s="1676">
        <v>2</v>
      </c>
      <c r="R12" s="1676">
        <v>2</v>
      </c>
      <c r="S12" s="1676">
        <v>1</v>
      </c>
      <c r="T12" s="1679">
        <v>1</v>
      </c>
      <c r="U12" s="1678">
        <v>2</v>
      </c>
      <c r="V12" s="1676">
        <v>12</v>
      </c>
      <c r="W12" s="1676">
        <v>2</v>
      </c>
      <c r="X12" s="1676">
        <v>10</v>
      </c>
      <c r="Y12" s="1676">
        <v>28</v>
      </c>
      <c r="Z12" s="1676">
        <v>3</v>
      </c>
      <c r="AA12" s="1676">
        <v>2</v>
      </c>
      <c r="AB12" s="1676">
        <v>2</v>
      </c>
      <c r="AC12" s="1679">
        <v>1</v>
      </c>
      <c r="AD12" s="1678">
        <v>53</v>
      </c>
      <c r="AE12" s="1676">
        <v>19</v>
      </c>
      <c r="AF12" s="1676">
        <v>10</v>
      </c>
      <c r="AG12" s="1676">
        <v>2</v>
      </c>
      <c r="AH12" s="1679">
        <v>2</v>
      </c>
      <c r="AI12" s="1675"/>
      <c r="AJ12" s="1676">
        <v>5</v>
      </c>
      <c r="AK12" s="1676">
        <v>5</v>
      </c>
      <c r="AL12" s="1676">
        <v>5</v>
      </c>
      <c r="AM12" s="1677">
        <v>12</v>
      </c>
      <c r="AN12" s="1680">
        <v>1</v>
      </c>
      <c r="AO12" s="1585"/>
    </row>
    <row r="13" spans="1:41" ht="19.5" customHeight="1">
      <c r="A13" s="1681">
        <v>6</v>
      </c>
      <c r="B13" s="1682"/>
      <c r="C13" s="1683" t="s">
        <v>101</v>
      </c>
      <c r="D13" s="1684"/>
      <c r="E13" s="1655">
        <v>6</v>
      </c>
      <c r="F13" s="1656">
        <v>7</v>
      </c>
      <c r="G13" s="1656">
        <v>2</v>
      </c>
      <c r="H13" s="1656">
        <v>1</v>
      </c>
      <c r="I13" s="1656">
        <v>2</v>
      </c>
      <c r="J13" s="1656">
        <v>2</v>
      </c>
      <c r="K13" s="1657">
        <v>1</v>
      </c>
      <c r="L13" s="1658">
        <v>2</v>
      </c>
      <c r="M13" s="1656"/>
      <c r="N13" s="1656">
        <v>3</v>
      </c>
      <c r="O13" s="1656">
        <v>1</v>
      </c>
      <c r="P13" s="1656"/>
      <c r="Q13" s="1656">
        <v>1</v>
      </c>
      <c r="R13" s="1656">
        <v>1</v>
      </c>
      <c r="S13" s="1656"/>
      <c r="T13" s="1659"/>
      <c r="U13" s="1658">
        <v>1</v>
      </c>
      <c r="V13" s="1656">
        <v>4</v>
      </c>
      <c r="W13" s="1656">
        <v>1</v>
      </c>
      <c r="X13" s="1656">
        <v>4</v>
      </c>
      <c r="Y13" s="1656">
        <v>7</v>
      </c>
      <c r="Z13" s="1656">
        <v>2</v>
      </c>
      <c r="AA13" s="1656">
        <v>1</v>
      </c>
      <c r="AB13" s="1656"/>
      <c r="AC13" s="1659"/>
      <c r="AD13" s="1658">
        <v>15</v>
      </c>
      <c r="AE13" s="1656">
        <v>7</v>
      </c>
      <c r="AF13" s="1656">
        <v>1</v>
      </c>
      <c r="AG13" s="1656">
        <v>1</v>
      </c>
      <c r="AH13" s="1659">
        <v>1</v>
      </c>
      <c r="AI13" s="1655"/>
      <c r="AJ13" s="1656">
        <v>1</v>
      </c>
      <c r="AK13" s="1656">
        <v>1</v>
      </c>
      <c r="AL13" s="1656">
        <v>1</v>
      </c>
      <c r="AM13" s="1657">
        <v>3</v>
      </c>
      <c r="AN13" s="1660"/>
      <c r="AO13" s="1585"/>
    </row>
    <row r="14" spans="1:41" ht="19.5" customHeight="1">
      <c r="A14" s="1661">
        <v>7</v>
      </c>
      <c r="B14" s="1662"/>
      <c r="C14" s="1663" t="s">
        <v>510</v>
      </c>
      <c r="D14" s="1664"/>
      <c r="E14" s="1665">
        <v>19</v>
      </c>
      <c r="F14" s="1666">
        <v>22</v>
      </c>
      <c r="G14" s="1666">
        <v>5</v>
      </c>
      <c r="H14" s="1666">
        <v>4</v>
      </c>
      <c r="I14" s="1666">
        <v>3</v>
      </c>
      <c r="J14" s="1666">
        <v>16</v>
      </c>
      <c r="K14" s="1667">
        <v>5</v>
      </c>
      <c r="L14" s="1668">
        <v>4</v>
      </c>
      <c r="M14" s="1666">
        <v>5</v>
      </c>
      <c r="N14" s="1666">
        <v>8</v>
      </c>
      <c r="O14" s="1666">
        <v>2</v>
      </c>
      <c r="P14" s="1666">
        <v>2</v>
      </c>
      <c r="Q14" s="1666">
        <v>4</v>
      </c>
      <c r="R14" s="1666">
        <v>4</v>
      </c>
      <c r="S14" s="1666">
        <v>2</v>
      </c>
      <c r="T14" s="1669">
        <v>5</v>
      </c>
      <c r="U14" s="1668">
        <v>2</v>
      </c>
      <c r="V14" s="1666">
        <v>14</v>
      </c>
      <c r="W14" s="1666">
        <v>6</v>
      </c>
      <c r="X14" s="1666">
        <v>17</v>
      </c>
      <c r="Y14" s="1666">
        <v>20</v>
      </c>
      <c r="Z14" s="1666">
        <v>3</v>
      </c>
      <c r="AA14" s="1666">
        <v>5</v>
      </c>
      <c r="AB14" s="1666">
        <v>2</v>
      </c>
      <c r="AC14" s="1669">
        <v>2</v>
      </c>
      <c r="AD14" s="1668">
        <v>28</v>
      </c>
      <c r="AE14" s="1666">
        <v>17</v>
      </c>
      <c r="AF14" s="1666">
        <v>3</v>
      </c>
      <c r="AG14" s="1666">
        <v>3</v>
      </c>
      <c r="AH14" s="1669">
        <v>4</v>
      </c>
      <c r="AI14" s="1665"/>
      <c r="AJ14" s="1666">
        <v>6</v>
      </c>
      <c r="AK14" s="1666">
        <v>8</v>
      </c>
      <c r="AL14" s="1666">
        <v>6</v>
      </c>
      <c r="AM14" s="1667">
        <v>11</v>
      </c>
      <c r="AN14" s="1670">
        <v>1</v>
      </c>
      <c r="AO14" s="1585"/>
    </row>
    <row r="15" spans="1:41" ht="19.5" customHeight="1">
      <c r="A15" s="1661">
        <v>8</v>
      </c>
      <c r="B15" s="1662"/>
      <c r="C15" s="1663" t="s">
        <v>102</v>
      </c>
      <c r="D15" s="1664"/>
      <c r="E15" s="1665">
        <v>12</v>
      </c>
      <c r="F15" s="1666">
        <v>15</v>
      </c>
      <c r="G15" s="1666">
        <v>4</v>
      </c>
      <c r="H15" s="1666">
        <v>3</v>
      </c>
      <c r="I15" s="1666">
        <v>2</v>
      </c>
      <c r="J15" s="1666">
        <v>17</v>
      </c>
      <c r="K15" s="1667">
        <v>5</v>
      </c>
      <c r="L15" s="1668">
        <v>4</v>
      </c>
      <c r="M15" s="1666"/>
      <c r="N15" s="1666">
        <v>12</v>
      </c>
      <c r="O15" s="1666">
        <v>3</v>
      </c>
      <c r="P15" s="1666"/>
      <c r="Q15" s="1666">
        <v>2</v>
      </c>
      <c r="R15" s="1666">
        <v>2</v>
      </c>
      <c r="S15" s="1666">
        <v>2</v>
      </c>
      <c r="T15" s="1669"/>
      <c r="U15" s="1668"/>
      <c r="V15" s="1666">
        <v>12</v>
      </c>
      <c r="W15" s="1666">
        <v>2</v>
      </c>
      <c r="X15" s="1666">
        <v>10</v>
      </c>
      <c r="Y15" s="1666">
        <v>32</v>
      </c>
      <c r="Z15" s="1666">
        <v>2</v>
      </c>
      <c r="AA15" s="1666">
        <v>6</v>
      </c>
      <c r="AB15" s="1666">
        <v>2</v>
      </c>
      <c r="AC15" s="1669"/>
      <c r="AD15" s="1668">
        <v>29</v>
      </c>
      <c r="AE15" s="1666">
        <v>11</v>
      </c>
      <c r="AF15" s="1666">
        <v>6</v>
      </c>
      <c r="AG15" s="1666">
        <v>2</v>
      </c>
      <c r="AH15" s="1669">
        <v>3</v>
      </c>
      <c r="AI15" s="1665"/>
      <c r="AJ15" s="1666">
        <v>11</v>
      </c>
      <c r="AK15" s="1666">
        <v>8</v>
      </c>
      <c r="AL15" s="1666"/>
      <c r="AM15" s="1667">
        <v>9</v>
      </c>
      <c r="AN15" s="1670"/>
      <c r="AO15" s="1585"/>
    </row>
    <row r="16" spans="1:41" ht="19.5" customHeight="1">
      <c r="A16" s="1661">
        <v>9</v>
      </c>
      <c r="B16" s="1662"/>
      <c r="C16" s="1663" t="s">
        <v>103</v>
      </c>
      <c r="D16" s="1664"/>
      <c r="E16" s="1665">
        <v>20</v>
      </c>
      <c r="F16" s="1666">
        <v>19</v>
      </c>
      <c r="G16" s="1666">
        <v>4</v>
      </c>
      <c r="H16" s="1666">
        <v>2</v>
      </c>
      <c r="I16" s="1666">
        <v>2</v>
      </c>
      <c r="J16" s="1666">
        <v>15</v>
      </c>
      <c r="K16" s="1667">
        <v>9</v>
      </c>
      <c r="L16" s="1668">
        <v>3</v>
      </c>
      <c r="M16" s="1666">
        <v>2</v>
      </c>
      <c r="N16" s="1666">
        <v>8</v>
      </c>
      <c r="O16" s="1666">
        <v>2</v>
      </c>
      <c r="P16" s="1666"/>
      <c r="Q16" s="1666">
        <v>2</v>
      </c>
      <c r="R16" s="1666">
        <v>3</v>
      </c>
      <c r="S16" s="1666">
        <v>2</v>
      </c>
      <c r="T16" s="1669">
        <v>7</v>
      </c>
      <c r="U16" s="1668">
        <v>3</v>
      </c>
      <c r="V16" s="1666">
        <v>15</v>
      </c>
      <c r="W16" s="1666">
        <v>1</v>
      </c>
      <c r="X16" s="1666">
        <v>15</v>
      </c>
      <c r="Y16" s="1666">
        <v>27</v>
      </c>
      <c r="Z16" s="1666">
        <v>10</v>
      </c>
      <c r="AA16" s="1666">
        <v>3</v>
      </c>
      <c r="AB16" s="1666">
        <v>2</v>
      </c>
      <c r="AC16" s="1669">
        <v>1</v>
      </c>
      <c r="AD16" s="1668">
        <v>39</v>
      </c>
      <c r="AE16" s="1666">
        <v>25</v>
      </c>
      <c r="AF16" s="1666">
        <v>3</v>
      </c>
      <c r="AG16" s="1666">
        <v>2</v>
      </c>
      <c r="AH16" s="1669">
        <v>4</v>
      </c>
      <c r="AI16" s="1665"/>
      <c r="AJ16" s="1666">
        <v>6</v>
      </c>
      <c r="AK16" s="1666">
        <v>12</v>
      </c>
      <c r="AL16" s="1666">
        <v>6</v>
      </c>
      <c r="AM16" s="1667">
        <v>10</v>
      </c>
      <c r="AN16" s="1670"/>
      <c r="AO16" s="1585"/>
    </row>
    <row r="17" spans="1:40" ht="19.5" customHeight="1">
      <c r="A17" s="1671">
        <v>10</v>
      </c>
      <c r="B17" s="1672"/>
      <c r="C17" s="1673" t="s">
        <v>104</v>
      </c>
      <c r="D17" s="1674"/>
      <c r="E17" s="1675">
        <v>3</v>
      </c>
      <c r="F17" s="1676">
        <v>5</v>
      </c>
      <c r="G17" s="1676">
        <v>1</v>
      </c>
      <c r="H17" s="1676">
        <v>1</v>
      </c>
      <c r="I17" s="1676">
        <v>1</v>
      </c>
      <c r="J17" s="1676">
        <v>5</v>
      </c>
      <c r="K17" s="1677">
        <v>1</v>
      </c>
      <c r="L17" s="1678">
        <v>1</v>
      </c>
      <c r="M17" s="1676">
        <v>1</v>
      </c>
      <c r="N17" s="1676">
        <v>2</v>
      </c>
      <c r="O17" s="1676">
        <v>1</v>
      </c>
      <c r="P17" s="1676"/>
      <c r="Q17" s="1676">
        <v>1</v>
      </c>
      <c r="R17" s="1676">
        <v>1</v>
      </c>
      <c r="S17" s="1676">
        <v>1</v>
      </c>
      <c r="T17" s="1679">
        <v>1</v>
      </c>
      <c r="U17" s="1678">
        <v>1</v>
      </c>
      <c r="V17" s="1676">
        <v>3</v>
      </c>
      <c r="W17" s="1676">
        <v>1</v>
      </c>
      <c r="X17" s="1676">
        <v>3</v>
      </c>
      <c r="Y17" s="1676">
        <v>3</v>
      </c>
      <c r="Z17" s="1676">
        <v>1</v>
      </c>
      <c r="AA17" s="1676">
        <v>2</v>
      </c>
      <c r="AB17" s="1676">
        <v>1</v>
      </c>
      <c r="AC17" s="1679"/>
      <c r="AD17" s="1678">
        <v>11</v>
      </c>
      <c r="AE17" s="1676">
        <v>3</v>
      </c>
      <c r="AF17" s="1676">
        <v>2</v>
      </c>
      <c r="AG17" s="1676">
        <v>1</v>
      </c>
      <c r="AH17" s="1679">
        <v>1</v>
      </c>
      <c r="AI17" s="1675"/>
      <c r="AJ17" s="1676">
        <v>3</v>
      </c>
      <c r="AK17" s="1676">
        <v>3</v>
      </c>
      <c r="AL17" s="1676">
        <v>3</v>
      </c>
      <c r="AM17" s="1677">
        <v>2</v>
      </c>
      <c r="AN17" s="1680"/>
    </row>
    <row r="18" spans="1:40" ht="19.5" customHeight="1">
      <c r="A18" s="1681">
        <v>11</v>
      </c>
      <c r="B18" s="1682"/>
      <c r="C18" s="1683" t="s">
        <v>105</v>
      </c>
      <c r="D18" s="1684"/>
      <c r="E18" s="1655">
        <v>9</v>
      </c>
      <c r="F18" s="1656">
        <v>7</v>
      </c>
      <c r="G18" s="1656">
        <v>2</v>
      </c>
      <c r="H18" s="1656">
        <v>1</v>
      </c>
      <c r="I18" s="1656">
        <v>1</v>
      </c>
      <c r="J18" s="1656">
        <v>12</v>
      </c>
      <c r="K18" s="1657">
        <v>1</v>
      </c>
      <c r="L18" s="1658">
        <v>3</v>
      </c>
      <c r="M18" s="1656">
        <v>2</v>
      </c>
      <c r="N18" s="1656">
        <v>2</v>
      </c>
      <c r="O18" s="1656">
        <v>1</v>
      </c>
      <c r="P18" s="1656"/>
      <c r="Q18" s="1656">
        <v>1</v>
      </c>
      <c r="R18" s="1656">
        <v>1</v>
      </c>
      <c r="S18" s="1656">
        <v>2</v>
      </c>
      <c r="T18" s="1659">
        <v>1</v>
      </c>
      <c r="U18" s="1658">
        <v>3</v>
      </c>
      <c r="V18" s="1656">
        <v>8</v>
      </c>
      <c r="W18" s="1656">
        <v>1</v>
      </c>
      <c r="X18" s="1656">
        <v>4</v>
      </c>
      <c r="Y18" s="1656">
        <v>11</v>
      </c>
      <c r="Z18" s="1656">
        <v>1</v>
      </c>
      <c r="AA18" s="1656">
        <v>1</v>
      </c>
      <c r="AB18" s="1656">
        <v>1</v>
      </c>
      <c r="AC18" s="1659"/>
      <c r="AD18" s="1658">
        <v>15</v>
      </c>
      <c r="AE18" s="1656">
        <v>7</v>
      </c>
      <c r="AF18" s="1656">
        <v>1</v>
      </c>
      <c r="AG18" s="1656">
        <v>1</v>
      </c>
      <c r="AH18" s="1659">
        <v>1</v>
      </c>
      <c r="AI18" s="1655"/>
      <c r="AJ18" s="1656">
        <v>5</v>
      </c>
      <c r="AK18" s="1656">
        <v>6</v>
      </c>
      <c r="AL18" s="1656">
        <v>5</v>
      </c>
      <c r="AM18" s="1657">
        <v>5</v>
      </c>
      <c r="AN18" s="1660">
        <v>1</v>
      </c>
    </row>
    <row r="19" spans="1:40" ht="19.5" customHeight="1">
      <c r="A19" s="1661">
        <v>12</v>
      </c>
      <c r="B19" s="1662"/>
      <c r="C19" s="1663" t="s">
        <v>106</v>
      </c>
      <c r="D19" s="1664"/>
      <c r="E19" s="1665">
        <v>8</v>
      </c>
      <c r="F19" s="1666">
        <v>7</v>
      </c>
      <c r="G19" s="1666">
        <v>1</v>
      </c>
      <c r="H19" s="1666">
        <v>1</v>
      </c>
      <c r="I19" s="1666">
        <v>1</v>
      </c>
      <c r="J19" s="1666">
        <v>8</v>
      </c>
      <c r="K19" s="1667">
        <v>1</v>
      </c>
      <c r="L19" s="1668">
        <v>2</v>
      </c>
      <c r="M19" s="1666">
        <v>1</v>
      </c>
      <c r="N19" s="1666">
        <v>3</v>
      </c>
      <c r="O19" s="1666">
        <v>2</v>
      </c>
      <c r="P19" s="1666">
        <v>1</v>
      </c>
      <c r="Q19" s="1666">
        <v>2</v>
      </c>
      <c r="R19" s="1666">
        <v>2</v>
      </c>
      <c r="S19" s="1666">
        <v>2</v>
      </c>
      <c r="T19" s="1669"/>
      <c r="U19" s="1668">
        <v>1</v>
      </c>
      <c r="V19" s="1666">
        <v>5</v>
      </c>
      <c r="W19" s="1666">
        <v>1</v>
      </c>
      <c r="X19" s="1666">
        <v>9</v>
      </c>
      <c r="Y19" s="1666">
        <v>16</v>
      </c>
      <c r="Z19" s="1666">
        <v>1</v>
      </c>
      <c r="AA19" s="1666">
        <v>2</v>
      </c>
      <c r="AB19" s="1666">
        <v>1</v>
      </c>
      <c r="AC19" s="1669">
        <v>1</v>
      </c>
      <c r="AD19" s="1668">
        <v>26</v>
      </c>
      <c r="AE19" s="1666">
        <v>7</v>
      </c>
      <c r="AF19" s="1666">
        <v>1</v>
      </c>
      <c r="AG19" s="1666">
        <v>2</v>
      </c>
      <c r="AH19" s="1669">
        <v>1</v>
      </c>
      <c r="AI19" s="1665">
        <v>1</v>
      </c>
      <c r="AJ19" s="1666">
        <v>9</v>
      </c>
      <c r="AK19" s="1666">
        <v>10</v>
      </c>
      <c r="AL19" s="1666">
        <v>9</v>
      </c>
      <c r="AM19" s="1667">
        <v>6</v>
      </c>
      <c r="AN19" s="1670">
        <v>1</v>
      </c>
    </row>
    <row r="20" spans="1:40" ht="19.5" customHeight="1">
      <c r="A20" s="1661">
        <v>13</v>
      </c>
      <c r="B20" s="1662"/>
      <c r="C20" s="1663" t="s">
        <v>107</v>
      </c>
      <c r="D20" s="1664"/>
      <c r="E20" s="1665">
        <v>6</v>
      </c>
      <c r="F20" s="1666">
        <v>7</v>
      </c>
      <c r="G20" s="1666">
        <v>2</v>
      </c>
      <c r="H20" s="1666">
        <v>1</v>
      </c>
      <c r="I20" s="1666">
        <v>1</v>
      </c>
      <c r="J20" s="1666">
        <v>7</v>
      </c>
      <c r="K20" s="1667">
        <v>3</v>
      </c>
      <c r="L20" s="1668">
        <v>1</v>
      </c>
      <c r="M20" s="1666">
        <v>1</v>
      </c>
      <c r="N20" s="1666">
        <v>3</v>
      </c>
      <c r="O20" s="1666">
        <v>2</v>
      </c>
      <c r="P20" s="1666"/>
      <c r="Q20" s="1666">
        <v>2</v>
      </c>
      <c r="R20" s="1666">
        <v>1</v>
      </c>
      <c r="S20" s="1666"/>
      <c r="T20" s="1669">
        <v>1</v>
      </c>
      <c r="U20" s="1668">
        <v>1</v>
      </c>
      <c r="V20" s="1666">
        <v>3</v>
      </c>
      <c r="W20" s="1666">
        <v>2</v>
      </c>
      <c r="X20" s="1666">
        <v>6</v>
      </c>
      <c r="Y20" s="1666">
        <v>13</v>
      </c>
      <c r="Z20" s="1666">
        <v>1</v>
      </c>
      <c r="AA20" s="1666">
        <v>1</v>
      </c>
      <c r="AB20" s="1666"/>
      <c r="AC20" s="1669"/>
      <c r="AD20" s="1668">
        <v>12</v>
      </c>
      <c r="AE20" s="1666">
        <v>6</v>
      </c>
      <c r="AF20" s="1666">
        <v>1</v>
      </c>
      <c r="AG20" s="1666">
        <v>2</v>
      </c>
      <c r="AH20" s="1669">
        <v>1</v>
      </c>
      <c r="AI20" s="1665"/>
      <c r="AJ20" s="1666">
        <v>2</v>
      </c>
      <c r="AK20" s="1666">
        <v>2</v>
      </c>
      <c r="AL20" s="1666">
        <v>5</v>
      </c>
      <c r="AM20" s="1667">
        <v>4</v>
      </c>
      <c r="AN20" s="1670"/>
    </row>
    <row r="21" spans="1:40" ht="19.5" customHeight="1">
      <c r="A21" s="1661">
        <v>14</v>
      </c>
      <c r="B21" s="1662"/>
      <c r="C21" s="1663" t="s">
        <v>108</v>
      </c>
      <c r="D21" s="1664"/>
      <c r="E21" s="1665">
        <v>3</v>
      </c>
      <c r="F21" s="1666">
        <v>4</v>
      </c>
      <c r="G21" s="1666">
        <v>1</v>
      </c>
      <c r="H21" s="1666">
        <v>1</v>
      </c>
      <c r="I21" s="1666">
        <v>1</v>
      </c>
      <c r="J21" s="1666">
        <v>5</v>
      </c>
      <c r="K21" s="1667">
        <v>2</v>
      </c>
      <c r="L21" s="1668">
        <v>2</v>
      </c>
      <c r="M21" s="1666">
        <v>1</v>
      </c>
      <c r="N21" s="1666">
        <v>5</v>
      </c>
      <c r="O21" s="1666">
        <v>1</v>
      </c>
      <c r="P21" s="1666"/>
      <c r="Q21" s="1666">
        <v>6</v>
      </c>
      <c r="R21" s="1666">
        <v>1</v>
      </c>
      <c r="S21" s="1666"/>
      <c r="T21" s="1669">
        <v>1</v>
      </c>
      <c r="U21" s="1668">
        <v>2</v>
      </c>
      <c r="V21" s="1666">
        <v>3</v>
      </c>
      <c r="W21" s="1666">
        <v>1</v>
      </c>
      <c r="X21" s="1666">
        <v>1</v>
      </c>
      <c r="Y21" s="1666">
        <v>4</v>
      </c>
      <c r="Z21" s="1666">
        <v>1</v>
      </c>
      <c r="AA21" s="1666">
        <v>2</v>
      </c>
      <c r="AB21" s="1666"/>
      <c r="AC21" s="1669">
        <v>1</v>
      </c>
      <c r="AD21" s="1668">
        <v>9</v>
      </c>
      <c r="AE21" s="1666">
        <v>4</v>
      </c>
      <c r="AF21" s="1666">
        <v>1</v>
      </c>
      <c r="AG21" s="1666">
        <v>1</v>
      </c>
      <c r="AH21" s="1669">
        <v>1</v>
      </c>
      <c r="AI21" s="1665"/>
      <c r="AJ21" s="1666">
        <v>3</v>
      </c>
      <c r="AK21" s="1666">
        <v>1</v>
      </c>
      <c r="AL21" s="1666">
        <v>3</v>
      </c>
      <c r="AM21" s="1667">
        <v>3</v>
      </c>
      <c r="AN21" s="1670"/>
    </row>
    <row r="22" spans="1:40" ht="19.5" customHeight="1">
      <c r="A22" s="1671">
        <v>15</v>
      </c>
      <c r="B22" s="1672"/>
      <c r="C22" s="1673" t="s">
        <v>23</v>
      </c>
      <c r="D22" s="1674"/>
      <c r="E22" s="1675">
        <v>19</v>
      </c>
      <c r="F22" s="1676">
        <v>26</v>
      </c>
      <c r="G22" s="1676">
        <v>8</v>
      </c>
      <c r="H22" s="1676">
        <v>5</v>
      </c>
      <c r="I22" s="1676">
        <v>4</v>
      </c>
      <c r="J22" s="1676">
        <v>55</v>
      </c>
      <c r="K22" s="1677">
        <v>7</v>
      </c>
      <c r="L22" s="1678">
        <v>23</v>
      </c>
      <c r="M22" s="1676">
        <v>7</v>
      </c>
      <c r="N22" s="1676">
        <v>12</v>
      </c>
      <c r="O22" s="1676">
        <v>7</v>
      </c>
      <c r="P22" s="1676">
        <v>1</v>
      </c>
      <c r="Q22" s="1676">
        <v>10</v>
      </c>
      <c r="R22" s="1676">
        <v>6</v>
      </c>
      <c r="S22" s="1676"/>
      <c r="T22" s="1679">
        <v>2</v>
      </c>
      <c r="U22" s="1678">
        <v>15</v>
      </c>
      <c r="V22" s="1676">
        <v>25</v>
      </c>
      <c r="W22" s="1676">
        <v>7</v>
      </c>
      <c r="X22" s="1676">
        <v>23</v>
      </c>
      <c r="Y22" s="1676">
        <v>33</v>
      </c>
      <c r="Z22" s="1676">
        <v>11</v>
      </c>
      <c r="AA22" s="1676">
        <v>6</v>
      </c>
      <c r="AB22" s="1676">
        <v>7</v>
      </c>
      <c r="AC22" s="1679">
        <v>1</v>
      </c>
      <c r="AD22" s="1678">
        <v>53</v>
      </c>
      <c r="AE22" s="1676">
        <v>41</v>
      </c>
      <c r="AF22" s="1676">
        <v>7</v>
      </c>
      <c r="AG22" s="1676">
        <v>8</v>
      </c>
      <c r="AH22" s="1679">
        <v>9</v>
      </c>
      <c r="AI22" s="1675">
        <v>1</v>
      </c>
      <c r="AJ22" s="1676">
        <v>15</v>
      </c>
      <c r="AK22" s="1676">
        <v>16</v>
      </c>
      <c r="AL22" s="1676">
        <v>15</v>
      </c>
      <c r="AM22" s="1677">
        <v>19</v>
      </c>
      <c r="AN22" s="1680">
        <v>1</v>
      </c>
    </row>
    <row r="23" spans="1:40" ht="19.5" customHeight="1">
      <c r="A23" s="1681">
        <v>16</v>
      </c>
      <c r="B23" s="1682"/>
      <c r="C23" s="1683" t="s">
        <v>154</v>
      </c>
      <c r="D23" s="1684"/>
      <c r="E23" s="1655">
        <v>7</v>
      </c>
      <c r="F23" s="1656">
        <v>4</v>
      </c>
      <c r="G23" s="1656">
        <v>1</v>
      </c>
      <c r="H23" s="1656">
        <v>1</v>
      </c>
      <c r="I23" s="1656">
        <v>2</v>
      </c>
      <c r="J23" s="1656">
        <v>2</v>
      </c>
      <c r="K23" s="1657">
        <v>2</v>
      </c>
      <c r="L23" s="1658">
        <v>3</v>
      </c>
      <c r="M23" s="1656">
        <v>1</v>
      </c>
      <c r="N23" s="1656">
        <v>4</v>
      </c>
      <c r="O23" s="1656">
        <v>1</v>
      </c>
      <c r="P23" s="1656">
        <v>1</v>
      </c>
      <c r="Q23" s="1656">
        <v>1</v>
      </c>
      <c r="R23" s="1656">
        <v>1</v>
      </c>
      <c r="S23" s="1656">
        <v>1</v>
      </c>
      <c r="T23" s="1659">
        <v>1</v>
      </c>
      <c r="U23" s="1658">
        <v>1</v>
      </c>
      <c r="V23" s="1656">
        <v>8</v>
      </c>
      <c r="W23" s="1656">
        <v>1</v>
      </c>
      <c r="X23" s="1656">
        <v>8</v>
      </c>
      <c r="Y23" s="1656">
        <v>9</v>
      </c>
      <c r="Z23" s="1656">
        <v>1</v>
      </c>
      <c r="AA23" s="1656">
        <v>2</v>
      </c>
      <c r="AB23" s="1656">
        <v>1</v>
      </c>
      <c r="AC23" s="1659"/>
      <c r="AD23" s="1658">
        <v>6</v>
      </c>
      <c r="AE23" s="1656">
        <v>9</v>
      </c>
      <c r="AF23" s="1656">
        <v>1</v>
      </c>
      <c r="AG23" s="1656">
        <v>2</v>
      </c>
      <c r="AH23" s="1659">
        <v>1</v>
      </c>
      <c r="AI23" s="1655"/>
      <c r="AJ23" s="1656">
        <v>10</v>
      </c>
      <c r="AK23" s="1656">
        <v>10</v>
      </c>
      <c r="AL23" s="1656">
        <v>10</v>
      </c>
      <c r="AM23" s="1657">
        <v>4</v>
      </c>
      <c r="AN23" s="1660">
        <v>1</v>
      </c>
    </row>
    <row r="24" spans="1:40" ht="19.5" customHeight="1">
      <c r="A24" s="1661">
        <v>17</v>
      </c>
      <c r="B24" s="1662"/>
      <c r="C24" s="1663" t="s">
        <v>131</v>
      </c>
      <c r="D24" s="1664"/>
      <c r="E24" s="1665">
        <v>8</v>
      </c>
      <c r="F24" s="1666">
        <v>10</v>
      </c>
      <c r="G24" s="1666">
        <v>2</v>
      </c>
      <c r="H24" s="1666">
        <v>2</v>
      </c>
      <c r="I24" s="1666">
        <v>2</v>
      </c>
      <c r="J24" s="1666">
        <v>10</v>
      </c>
      <c r="K24" s="1667">
        <v>2</v>
      </c>
      <c r="L24" s="1668">
        <v>3</v>
      </c>
      <c r="M24" s="1666">
        <v>2</v>
      </c>
      <c r="N24" s="1666">
        <v>2</v>
      </c>
      <c r="O24" s="1666">
        <v>2</v>
      </c>
      <c r="P24" s="1666">
        <v>1</v>
      </c>
      <c r="Q24" s="1666">
        <v>2</v>
      </c>
      <c r="R24" s="1666">
        <v>2</v>
      </c>
      <c r="S24" s="1666">
        <v>1</v>
      </c>
      <c r="T24" s="1669">
        <v>1</v>
      </c>
      <c r="U24" s="1668">
        <v>4</v>
      </c>
      <c r="V24" s="1666">
        <v>10</v>
      </c>
      <c r="W24" s="1666">
        <v>2</v>
      </c>
      <c r="X24" s="1666">
        <v>10</v>
      </c>
      <c r="Y24" s="1666">
        <v>9</v>
      </c>
      <c r="Z24" s="1666">
        <v>2</v>
      </c>
      <c r="AA24" s="1666">
        <v>2</v>
      </c>
      <c r="AB24" s="1666">
        <v>2</v>
      </c>
      <c r="AC24" s="1669">
        <v>1</v>
      </c>
      <c r="AD24" s="1668">
        <v>45</v>
      </c>
      <c r="AE24" s="1666">
        <v>4</v>
      </c>
      <c r="AF24" s="1666">
        <v>2</v>
      </c>
      <c r="AG24" s="1666">
        <v>2</v>
      </c>
      <c r="AH24" s="1669">
        <v>2</v>
      </c>
      <c r="AI24" s="1665"/>
      <c r="AJ24" s="1666">
        <v>17</v>
      </c>
      <c r="AK24" s="1666">
        <v>17</v>
      </c>
      <c r="AL24" s="1666">
        <v>17</v>
      </c>
      <c r="AM24" s="1667">
        <v>8</v>
      </c>
      <c r="AN24" s="1670">
        <v>1</v>
      </c>
    </row>
    <row r="25" spans="1:40" ht="19.5" customHeight="1">
      <c r="A25" s="1661">
        <v>18</v>
      </c>
      <c r="B25" s="1662"/>
      <c r="C25" s="1663" t="s">
        <v>109</v>
      </c>
      <c r="D25" s="1664"/>
      <c r="E25" s="1665">
        <v>11</v>
      </c>
      <c r="F25" s="1666">
        <v>10</v>
      </c>
      <c r="G25" s="1666">
        <v>1</v>
      </c>
      <c r="H25" s="1666">
        <v>1</v>
      </c>
      <c r="I25" s="1666">
        <v>1</v>
      </c>
      <c r="J25" s="1666">
        <v>14</v>
      </c>
      <c r="K25" s="1667">
        <v>3</v>
      </c>
      <c r="L25" s="1668">
        <v>10</v>
      </c>
      <c r="M25" s="1666">
        <v>2</v>
      </c>
      <c r="N25" s="1666">
        <v>4</v>
      </c>
      <c r="O25" s="1666">
        <v>1</v>
      </c>
      <c r="P25" s="1666">
        <v>1</v>
      </c>
      <c r="Q25" s="1666">
        <v>1</v>
      </c>
      <c r="R25" s="1666">
        <v>2</v>
      </c>
      <c r="S25" s="1666">
        <v>1</v>
      </c>
      <c r="T25" s="1669">
        <v>1</v>
      </c>
      <c r="U25" s="1668">
        <v>2</v>
      </c>
      <c r="V25" s="1666">
        <v>11</v>
      </c>
      <c r="W25" s="1666">
        <v>1</v>
      </c>
      <c r="X25" s="1666">
        <v>6</v>
      </c>
      <c r="Y25" s="1666">
        <v>8</v>
      </c>
      <c r="Z25" s="1666">
        <v>1</v>
      </c>
      <c r="AA25" s="1666">
        <v>2</v>
      </c>
      <c r="AB25" s="1666">
        <v>1</v>
      </c>
      <c r="AC25" s="1669">
        <v>1</v>
      </c>
      <c r="AD25" s="1668">
        <v>8</v>
      </c>
      <c r="AE25" s="1666">
        <v>8</v>
      </c>
      <c r="AF25" s="1666">
        <v>2</v>
      </c>
      <c r="AG25" s="1666">
        <v>1</v>
      </c>
      <c r="AH25" s="1669">
        <v>2</v>
      </c>
      <c r="AI25" s="1665"/>
      <c r="AJ25" s="1666">
        <v>4</v>
      </c>
      <c r="AK25" s="1666">
        <v>4</v>
      </c>
      <c r="AL25" s="1666">
        <v>4</v>
      </c>
      <c r="AM25" s="1667">
        <v>2</v>
      </c>
      <c r="AN25" s="1670"/>
    </row>
    <row r="26" spans="1:40" ht="19.5" customHeight="1">
      <c r="A26" s="1661">
        <v>19</v>
      </c>
      <c r="B26" s="1662"/>
      <c r="C26" s="1663" t="s">
        <v>512</v>
      </c>
      <c r="D26" s="1664"/>
      <c r="E26" s="1665">
        <v>10</v>
      </c>
      <c r="F26" s="1666">
        <v>10</v>
      </c>
      <c r="G26" s="1666">
        <v>5</v>
      </c>
      <c r="H26" s="1666">
        <v>1</v>
      </c>
      <c r="I26" s="1666">
        <v>2</v>
      </c>
      <c r="J26" s="1666">
        <v>8</v>
      </c>
      <c r="K26" s="1667">
        <v>1</v>
      </c>
      <c r="L26" s="1668">
        <v>4</v>
      </c>
      <c r="M26" s="1666">
        <v>2</v>
      </c>
      <c r="N26" s="1666">
        <v>4</v>
      </c>
      <c r="O26" s="1666">
        <v>2</v>
      </c>
      <c r="P26" s="1666"/>
      <c r="Q26" s="1666">
        <v>2</v>
      </c>
      <c r="R26" s="1666">
        <v>2</v>
      </c>
      <c r="S26" s="1666">
        <v>2</v>
      </c>
      <c r="T26" s="1669">
        <v>1</v>
      </c>
      <c r="U26" s="1668">
        <v>2</v>
      </c>
      <c r="V26" s="1666">
        <v>2</v>
      </c>
      <c r="W26" s="1666">
        <v>1</v>
      </c>
      <c r="X26" s="1666">
        <v>8</v>
      </c>
      <c r="Y26" s="1666">
        <v>2</v>
      </c>
      <c r="Z26" s="1666">
        <v>3</v>
      </c>
      <c r="AA26" s="1666">
        <v>4</v>
      </c>
      <c r="AB26" s="1666">
        <v>2</v>
      </c>
      <c r="AC26" s="1669"/>
      <c r="AD26" s="1668">
        <v>17</v>
      </c>
      <c r="AE26" s="1666">
        <v>2</v>
      </c>
      <c r="AF26" s="1666">
        <v>2</v>
      </c>
      <c r="AG26" s="1666">
        <v>2</v>
      </c>
      <c r="AH26" s="1669">
        <v>3</v>
      </c>
      <c r="AI26" s="1665"/>
      <c r="AJ26" s="1666">
        <v>8</v>
      </c>
      <c r="AK26" s="1666">
        <v>8</v>
      </c>
      <c r="AL26" s="1666">
        <v>8</v>
      </c>
      <c r="AM26" s="1667">
        <v>7</v>
      </c>
      <c r="AN26" s="1670">
        <v>8</v>
      </c>
    </row>
    <row r="27" spans="1:40" ht="19.5" customHeight="1">
      <c r="A27" s="1671">
        <v>20</v>
      </c>
      <c r="B27" s="1672"/>
      <c r="C27" s="1673" t="s">
        <v>513</v>
      </c>
      <c r="D27" s="1674"/>
      <c r="E27" s="1675">
        <v>10</v>
      </c>
      <c r="F27" s="1676">
        <v>10</v>
      </c>
      <c r="G27" s="1676">
        <v>5</v>
      </c>
      <c r="H27" s="1676">
        <v>1</v>
      </c>
      <c r="I27" s="1676">
        <v>2</v>
      </c>
      <c r="J27" s="1676">
        <v>25</v>
      </c>
      <c r="K27" s="1677">
        <v>4</v>
      </c>
      <c r="L27" s="1678">
        <v>26</v>
      </c>
      <c r="M27" s="1676">
        <v>4</v>
      </c>
      <c r="N27" s="1676">
        <v>6</v>
      </c>
      <c r="O27" s="1676">
        <v>2</v>
      </c>
      <c r="P27" s="1676"/>
      <c r="Q27" s="1676">
        <v>1</v>
      </c>
      <c r="R27" s="1676">
        <v>1</v>
      </c>
      <c r="S27" s="1676">
        <v>1</v>
      </c>
      <c r="T27" s="1679">
        <v>2</v>
      </c>
      <c r="U27" s="1678">
        <v>4</v>
      </c>
      <c r="V27" s="1676">
        <v>8</v>
      </c>
      <c r="W27" s="1676">
        <v>1</v>
      </c>
      <c r="X27" s="1676">
        <v>9</v>
      </c>
      <c r="Y27" s="1676">
        <v>18</v>
      </c>
      <c r="Z27" s="1676">
        <v>2</v>
      </c>
      <c r="AA27" s="1676">
        <v>1</v>
      </c>
      <c r="AB27" s="1676">
        <v>1</v>
      </c>
      <c r="AC27" s="1679">
        <v>1</v>
      </c>
      <c r="AD27" s="1678">
        <v>39</v>
      </c>
      <c r="AE27" s="1676">
        <v>15</v>
      </c>
      <c r="AF27" s="1676">
        <v>2</v>
      </c>
      <c r="AG27" s="1676">
        <v>1</v>
      </c>
      <c r="AH27" s="1679">
        <v>1</v>
      </c>
      <c r="AI27" s="1675"/>
      <c r="AJ27" s="1676">
        <v>17</v>
      </c>
      <c r="AK27" s="1676">
        <v>17</v>
      </c>
      <c r="AL27" s="1676">
        <v>11</v>
      </c>
      <c r="AM27" s="1677">
        <v>7</v>
      </c>
      <c r="AN27" s="1680">
        <v>1</v>
      </c>
    </row>
    <row r="28" spans="1:40" ht="19.5" customHeight="1">
      <c r="A28" s="1681">
        <v>21</v>
      </c>
      <c r="B28" s="1682"/>
      <c r="C28" s="1683" t="s">
        <v>110</v>
      </c>
      <c r="D28" s="1684"/>
      <c r="E28" s="1655">
        <v>6</v>
      </c>
      <c r="F28" s="1656">
        <v>19</v>
      </c>
      <c r="G28" s="1656">
        <v>3</v>
      </c>
      <c r="H28" s="1656">
        <v>2</v>
      </c>
      <c r="I28" s="1656">
        <v>6</v>
      </c>
      <c r="J28" s="1656">
        <v>45</v>
      </c>
      <c r="K28" s="1657">
        <v>9</v>
      </c>
      <c r="L28" s="1658">
        <v>8</v>
      </c>
      <c r="M28" s="1656">
        <v>4</v>
      </c>
      <c r="N28" s="1656">
        <v>12</v>
      </c>
      <c r="O28" s="1656">
        <v>4</v>
      </c>
      <c r="P28" s="1656"/>
      <c r="Q28" s="1656">
        <v>3</v>
      </c>
      <c r="R28" s="1656">
        <v>4</v>
      </c>
      <c r="S28" s="1656">
        <v>1</v>
      </c>
      <c r="T28" s="1659">
        <v>1</v>
      </c>
      <c r="U28" s="1658">
        <v>2</v>
      </c>
      <c r="V28" s="1656">
        <v>19</v>
      </c>
      <c r="W28" s="1656">
        <v>3</v>
      </c>
      <c r="X28" s="1656">
        <v>17</v>
      </c>
      <c r="Y28" s="1656">
        <v>22</v>
      </c>
      <c r="Z28" s="1656">
        <v>5</v>
      </c>
      <c r="AA28" s="1656">
        <v>4</v>
      </c>
      <c r="AB28" s="1656">
        <v>2</v>
      </c>
      <c r="AC28" s="1659"/>
      <c r="AD28" s="1658">
        <v>40</v>
      </c>
      <c r="AE28" s="1656">
        <v>16</v>
      </c>
      <c r="AF28" s="1656">
        <v>3</v>
      </c>
      <c r="AG28" s="1656">
        <v>4</v>
      </c>
      <c r="AH28" s="1659">
        <v>4</v>
      </c>
      <c r="AI28" s="1655"/>
      <c r="AJ28" s="1656">
        <v>11</v>
      </c>
      <c r="AK28" s="1656">
        <v>11</v>
      </c>
      <c r="AL28" s="1656">
        <v>11</v>
      </c>
      <c r="AM28" s="1657">
        <v>8</v>
      </c>
      <c r="AN28" s="1660"/>
    </row>
    <row r="29" spans="1:40" ht="19.5" customHeight="1">
      <c r="A29" s="1661">
        <v>22</v>
      </c>
      <c r="B29" s="1662"/>
      <c r="C29" s="1663" t="s">
        <v>111</v>
      </c>
      <c r="D29" s="1664"/>
      <c r="E29" s="1665">
        <v>16</v>
      </c>
      <c r="F29" s="1666">
        <v>23</v>
      </c>
      <c r="G29" s="1666">
        <v>3</v>
      </c>
      <c r="H29" s="1666">
        <v>3</v>
      </c>
      <c r="I29" s="1666">
        <v>3</v>
      </c>
      <c r="J29" s="1666">
        <v>6</v>
      </c>
      <c r="K29" s="1667">
        <v>16</v>
      </c>
      <c r="L29" s="1668">
        <v>5</v>
      </c>
      <c r="M29" s="1666">
        <v>4</v>
      </c>
      <c r="N29" s="1666">
        <v>7</v>
      </c>
      <c r="O29" s="1666">
        <v>3</v>
      </c>
      <c r="P29" s="1666"/>
      <c r="Q29" s="1666">
        <v>3</v>
      </c>
      <c r="R29" s="1666">
        <v>3</v>
      </c>
      <c r="S29" s="1666">
        <v>1</v>
      </c>
      <c r="T29" s="1669">
        <v>3</v>
      </c>
      <c r="U29" s="1668">
        <v>4</v>
      </c>
      <c r="V29" s="1666">
        <v>16</v>
      </c>
      <c r="W29" s="1666">
        <v>3</v>
      </c>
      <c r="X29" s="1666">
        <v>15</v>
      </c>
      <c r="Y29" s="1666">
        <v>18</v>
      </c>
      <c r="Z29" s="1666">
        <v>4</v>
      </c>
      <c r="AA29" s="1666">
        <v>3</v>
      </c>
      <c r="AB29" s="1666">
        <v>4</v>
      </c>
      <c r="AC29" s="1669">
        <v>1</v>
      </c>
      <c r="AD29" s="1668">
        <v>42</v>
      </c>
      <c r="AE29" s="1666">
        <v>55</v>
      </c>
      <c r="AF29" s="1666">
        <v>3</v>
      </c>
      <c r="AG29" s="1666">
        <v>3</v>
      </c>
      <c r="AH29" s="1669">
        <v>7</v>
      </c>
      <c r="AI29" s="1665">
        <v>2</v>
      </c>
      <c r="AJ29" s="1666">
        <v>11</v>
      </c>
      <c r="AK29" s="1666">
        <v>11</v>
      </c>
      <c r="AL29" s="1666">
        <v>11</v>
      </c>
      <c r="AM29" s="1667">
        <v>22</v>
      </c>
      <c r="AN29" s="1670">
        <v>2</v>
      </c>
    </row>
    <row r="30" spans="1:40" ht="19.5" customHeight="1">
      <c r="A30" s="1661">
        <v>23</v>
      </c>
      <c r="B30" s="1662"/>
      <c r="C30" s="1663" t="s">
        <v>112</v>
      </c>
      <c r="D30" s="1664"/>
      <c r="E30" s="1665">
        <v>17</v>
      </c>
      <c r="F30" s="1666">
        <v>17</v>
      </c>
      <c r="G30" s="1666">
        <v>7</v>
      </c>
      <c r="H30" s="1666">
        <v>3</v>
      </c>
      <c r="I30" s="1666">
        <v>3</v>
      </c>
      <c r="J30" s="1666">
        <v>28</v>
      </c>
      <c r="K30" s="1667">
        <v>5</v>
      </c>
      <c r="L30" s="1668">
        <v>9</v>
      </c>
      <c r="M30" s="1666">
        <v>11</v>
      </c>
      <c r="N30" s="1666">
        <v>12</v>
      </c>
      <c r="O30" s="1666">
        <v>4</v>
      </c>
      <c r="P30" s="1666">
        <v>2</v>
      </c>
      <c r="Q30" s="1666">
        <v>2</v>
      </c>
      <c r="R30" s="1666">
        <v>3</v>
      </c>
      <c r="S30" s="1666">
        <v>2</v>
      </c>
      <c r="T30" s="1669"/>
      <c r="U30" s="1668">
        <v>4</v>
      </c>
      <c r="V30" s="1666">
        <v>17</v>
      </c>
      <c r="W30" s="1666">
        <v>2</v>
      </c>
      <c r="X30" s="1666">
        <v>18</v>
      </c>
      <c r="Y30" s="1666">
        <v>23</v>
      </c>
      <c r="Z30" s="1666">
        <v>6</v>
      </c>
      <c r="AA30" s="1666">
        <v>3</v>
      </c>
      <c r="AB30" s="1666">
        <v>2</v>
      </c>
      <c r="AC30" s="1669">
        <v>1</v>
      </c>
      <c r="AD30" s="1668">
        <v>52</v>
      </c>
      <c r="AE30" s="1666">
        <v>16</v>
      </c>
      <c r="AF30" s="1666">
        <v>5</v>
      </c>
      <c r="AG30" s="1666">
        <v>4</v>
      </c>
      <c r="AH30" s="1669">
        <v>4</v>
      </c>
      <c r="AI30" s="1665">
        <v>1</v>
      </c>
      <c r="AJ30" s="1666">
        <v>18</v>
      </c>
      <c r="AK30" s="1666">
        <v>22</v>
      </c>
      <c r="AL30" s="1666">
        <v>18</v>
      </c>
      <c r="AM30" s="1667">
        <v>16</v>
      </c>
      <c r="AN30" s="1670">
        <v>1</v>
      </c>
    </row>
    <row r="31" spans="1:40" ht="19.5" customHeight="1">
      <c r="A31" s="1661">
        <v>24</v>
      </c>
      <c r="B31" s="1662"/>
      <c r="C31" s="1663" t="s">
        <v>113</v>
      </c>
      <c r="D31" s="1664"/>
      <c r="E31" s="1665">
        <v>5</v>
      </c>
      <c r="F31" s="1666">
        <v>8</v>
      </c>
      <c r="G31" s="1666">
        <v>1</v>
      </c>
      <c r="H31" s="1666">
        <v>1</v>
      </c>
      <c r="I31" s="1666">
        <v>3</v>
      </c>
      <c r="J31" s="1666">
        <v>10</v>
      </c>
      <c r="K31" s="1667">
        <v>2</v>
      </c>
      <c r="L31" s="1668">
        <v>3</v>
      </c>
      <c r="M31" s="1666">
        <v>3</v>
      </c>
      <c r="N31" s="1666">
        <v>4</v>
      </c>
      <c r="O31" s="1666">
        <v>1</v>
      </c>
      <c r="P31" s="1666"/>
      <c r="Q31" s="1666">
        <v>1</v>
      </c>
      <c r="R31" s="1666">
        <v>2</v>
      </c>
      <c r="S31" s="1666"/>
      <c r="T31" s="1669">
        <v>1</v>
      </c>
      <c r="U31" s="1668">
        <v>1</v>
      </c>
      <c r="V31" s="1666">
        <v>4</v>
      </c>
      <c r="W31" s="1666">
        <v>4</v>
      </c>
      <c r="X31" s="1666">
        <v>4</v>
      </c>
      <c r="Y31" s="1666">
        <v>11</v>
      </c>
      <c r="Z31" s="1666">
        <v>2</v>
      </c>
      <c r="AA31" s="1666">
        <v>3</v>
      </c>
      <c r="AB31" s="1666"/>
      <c r="AC31" s="1669"/>
      <c r="AD31" s="1668">
        <v>10</v>
      </c>
      <c r="AE31" s="1666">
        <v>2</v>
      </c>
      <c r="AF31" s="1666">
        <v>4</v>
      </c>
      <c r="AG31" s="1666">
        <v>2</v>
      </c>
      <c r="AH31" s="1669">
        <v>1</v>
      </c>
      <c r="AI31" s="1665"/>
      <c r="AJ31" s="1666">
        <v>7</v>
      </c>
      <c r="AK31" s="1666">
        <v>7</v>
      </c>
      <c r="AL31" s="1666">
        <v>7</v>
      </c>
      <c r="AM31" s="1667">
        <v>6</v>
      </c>
      <c r="AN31" s="1670"/>
    </row>
    <row r="32" spans="1:40" ht="19.5" customHeight="1">
      <c r="A32" s="1671">
        <v>25</v>
      </c>
      <c r="B32" s="1672"/>
      <c r="C32" s="1673" t="s">
        <v>547</v>
      </c>
      <c r="D32" s="1674"/>
      <c r="E32" s="1675">
        <v>45</v>
      </c>
      <c r="F32" s="1676">
        <v>47</v>
      </c>
      <c r="G32" s="1676">
        <v>6</v>
      </c>
      <c r="H32" s="1676">
        <v>3</v>
      </c>
      <c r="I32" s="1676">
        <v>6</v>
      </c>
      <c r="J32" s="1676">
        <v>78</v>
      </c>
      <c r="K32" s="1677">
        <v>16</v>
      </c>
      <c r="L32" s="1678">
        <v>40</v>
      </c>
      <c r="M32" s="1676">
        <v>7</v>
      </c>
      <c r="N32" s="1676">
        <v>35</v>
      </c>
      <c r="O32" s="1676">
        <v>10</v>
      </c>
      <c r="P32" s="1676">
        <v>1</v>
      </c>
      <c r="Q32" s="1676">
        <v>9</v>
      </c>
      <c r="R32" s="1676">
        <v>5</v>
      </c>
      <c r="S32" s="1676">
        <v>2</v>
      </c>
      <c r="T32" s="1679">
        <v>2</v>
      </c>
      <c r="U32" s="1678">
        <v>5</v>
      </c>
      <c r="V32" s="1676">
        <v>60</v>
      </c>
      <c r="W32" s="1676">
        <v>7</v>
      </c>
      <c r="X32" s="1676">
        <v>63</v>
      </c>
      <c r="Y32" s="1676">
        <v>72</v>
      </c>
      <c r="Z32" s="1676">
        <v>12</v>
      </c>
      <c r="AA32" s="1676">
        <v>10</v>
      </c>
      <c r="AB32" s="1676">
        <v>8</v>
      </c>
      <c r="AC32" s="1679">
        <v>3</v>
      </c>
      <c r="AD32" s="1678">
        <v>162</v>
      </c>
      <c r="AE32" s="1676">
        <v>133</v>
      </c>
      <c r="AF32" s="1676">
        <v>10</v>
      </c>
      <c r="AG32" s="1676">
        <v>9</v>
      </c>
      <c r="AH32" s="1679">
        <v>10</v>
      </c>
      <c r="AI32" s="1675">
        <v>1</v>
      </c>
      <c r="AJ32" s="1676">
        <v>27</v>
      </c>
      <c r="AK32" s="1676">
        <v>33</v>
      </c>
      <c r="AL32" s="1676">
        <v>29</v>
      </c>
      <c r="AM32" s="1677">
        <v>32</v>
      </c>
      <c r="AN32" s="1680">
        <v>1</v>
      </c>
    </row>
    <row r="33" spans="1:40" ht="19.5" customHeight="1">
      <c r="A33" s="1685">
        <v>26</v>
      </c>
      <c r="B33" s="1652"/>
      <c r="C33" s="1653" t="s">
        <v>541</v>
      </c>
      <c r="D33" s="1654"/>
      <c r="E33" s="1655">
        <v>38</v>
      </c>
      <c r="F33" s="1656">
        <v>40</v>
      </c>
      <c r="G33" s="1656">
        <v>8</v>
      </c>
      <c r="H33" s="1656">
        <v>5</v>
      </c>
      <c r="I33" s="1656">
        <v>5</v>
      </c>
      <c r="J33" s="1656">
        <v>55</v>
      </c>
      <c r="K33" s="1657">
        <v>8</v>
      </c>
      <c r="L33" s="1658">
        <v>9</v>
      </c>
      <c r="M33" s="1656">
        <v>12</v>
      </c>
      <c r="N33" s="1656">
        <v>23</v>
      </c>
      <c r="O33" s="1656">
        <v>5</v>
      </c>
      <c r="P33" s="1656">
        <v>1</v>
      </c>
      <c r="Q33" s="1656">
        <v>4</v>
      </c>
      <c r="R33" s="1656">
        <v>9</v>
      </c>
      <c r="S33" s="1656">
        <v>4</v>
      </c>
      <c r="T33" s="1659">
        <v>3</v>
      </c>
      <c r="U33" s="1658">
        <v>12</v>
      </c>
      <c r="V33" s="1656">
        <v>32</v>
      </c>
      <c r="W33" s="1656">
        <v>5</v>
      </c>
      <c r="X33" s="1656">
        <v>27</v>
      </c>
      <c r="Y33" s="1656">
        <v>52</v>
      </c>
      <c r="Z33" s="1656">
        <v>4</v>
      </c>
      <c r="AA33" s="1656">
        <v>9</v>
      </c>
      <c r="AB33" s="1656">
        <v>4</v>
      </c>
      <c r="AC33" s="1659">
        <v>2</v>
      </c>
      <c r="AD33" s="1658">
        <v>74</v>
      </c>
      <c r="AE33" s="1656">
        <v>30</v>
      </c>
      <c r="AF33" s="1656">
        <v>16</v>
      </c>
      <c r="AG33" s="1656">
        <v>3</v>
      </c>
      <c r="AH33" s="1659">
        <v>8</v>
      </c>
      <c r="AI33" s="1655"/>
      <c r="AJ33" s="1656">
        <v>23</v>
      </c>
      <c r="AK33" s="1656">
        <v>31</v>
      </c>
      <c r="AL33" s="1656">
        <v>22</v>
      </c>
      <c r="AM33" s="1657">
        <v>27</v>
      </c>
      <c r="AN33" s="1660"/>
    </row>
    <row r="34" spans="1:40" ht="19.5" customHeight="1" thickBot="1">
      <c r="A34" s="1686">
        <v>27</v>
      </c>
      <c r="B34" s="1687"/>
      <c r="C34" s="1688" t="s">
        <v>548</v>
      </c>
      <c r="D34" s="1689"/>
      <c r="E34" s="1690">
        <v>20</v>
      </c>
      <c r="F34" s="1691">
        <v>21</v>
      </c>
      <c r="G34" s="1691">
        <v>5</v>
      </c>
      <c r="H34" s="1691">
        <v>3</v>
      </c>
      <c r="I34" s="1691">
        <v>2</v>
      </c>
      <c r="J34" s="1691">
        <v>25</v>
      </c>
      <c r="K34" s="1692">
        <v>7</v>
      </c>
      <c r="L34" s="1693">
        <v>6</v>
      </c>
      <c r="M34" s="1694">
        <v>3</v>
      </c>
      <c r="N34" s="1694">
        <v>6</v>
      </c>
      <c r="O34" s="1694">
        <v>3</v>
      </c>
      <c r="P34" s="1694"/>
      <c r="Q34" s="1694">
        <v>3</v>
      </c>
      <c r="R34" s="1694">
        <v>4</v>
      </c>
      <c r="S34" s="1694">
        <v>9</v>
      </c>
      <c r="T34" s="1695"/>
      <c r="U34" s="1693">
        <v>2</v>
      </c>
      <c r="V34" s="1694">
        <v>18</v>
      </c>
      <c r="W34" s="1694">
        <v>2</v>
      </c>
      <c r="X34" s="1694">
        <v>18</v>
      </c>
      <c r="Y34" s="1694">
        <v>28</v>
      </c>
      <c r="Z34" s="1694">
        <v>3</v>
      </c>
      <c r="AA34" s="1694">
        <v>4</v>
      </c>
      <c r="AB34" s="1694">
        <v>3</v>
      </c>
      <c r="AC34" s="1695">
        <v>1</v>
      </c>
      <c r="AD34" s="1693">
        <v>41</v>
      </c>
      <c r="AE34" s="1694">
        <v>28</v>
      </c>
      <c r="AF34" s="1694">
        <v>7</v>
      </c>
      <c r="AG34" s="1694">
        <v>3</v>
      </c>
      <c r="AH34" s="1695">
        <v>4</v>
      </c>
      <c r="AI34" s="1690">
        <v>1</v>
      </c>
      <c r="AJ34" s="1691">
        <v>6</v>
      </c>
      <c r="AK34" s="1691">
        <v>12</v>
      </c>
      <c r="AL34" s="1691">
        <v>6</v>
      </c>
      <c r="AM34" s="1692">
        <v>25</v>
      </c>
      <c r="AN34" s="1696">
        <v>2</v>
      </c>
    </row>
    <row r="35" spans="1:40" ht="13.5">
      <c r="A35" s="1697"/>
      <c r="B35" s="1697"/>
      <c r="C35" s="1586"/>
      <c r="D35" s="1586"/>
      <c r="E35" s="1698"/>
      <c r="F35" s="1698"/>
      <c r="G35" s="1698"/>
      <c r="H35" s="1698"/>
      <c r="I35" s="1698"/>
      <c r="J35" s="1698"/>
      <c r="K35" s="1698"/>
      <c r="L35" s="1698"/>
      <c r="M35" s="1698"/>
      <c r="N35" s="1698"/>
      <c r="O35" s="1698"/>
      <c r="P35" s="1698"/>
      <c r="Q35" s="1698"/>
      <c r="R35" s="1698"/>
      <c r="S35" s="1698"/>
      <c r="T35" s="1698"/>
      <c r="U35" s="1585"/>
      <c r="V35" s="1585"/>
      <c r="W35" s="1585"/>
      <c r="X35" s="1585"/>
      <c r="Y35" s="1585"/>
      <c r="Z35" s="1585"/>
      <c r="AA35" s="1585"/>
      <c r="AB35" s="1585"/>
      <c r="AC35" s="1585"/>
      <c r="AD35" s="1585"/>
      <c r="AE35" s="1585"/>
      <c r="AF35" s="1585"/>
      <c r="AG35" s="1585"/>
      <c r="AH35" s="1585"/>
      <c r="AI35" s="1585"/>
      <c r="AJ35" s="1585"/>
      <c r="AK35" s="1585"/>
      <c r="AL35" s="1585"/>
      <c r="AM35" s="1585"/>
      <c r="AN35" s="1585"/>
    </row>
    <row r="36" spans="1:40" ht="13.5" hidden="1">
      <c r="A36" s="1585"/>
      <c r="B36" s="1585"/>
      <c r="C36" s="1585"/>
      <c r="D36" s="1585"/>
      <c r="E36" s="1699">
        <f>SUM(E37:E63)</f>
        <v>406</v>
      </c>
      <c r="F36" s="1699">
        <f aca="true" t="shared" si="1" ref="F36:AN36">SUM(F37:F63)</f>
        <v>461</v>
      </c>
      <c r="G36" s="1699">
        <f t="shared" si="1"/>
        <v>99</v>
      </c>
      <c r="H36" s="1699">
        <f t="shared" si="1"/>
        <v>69</v>
      </c>
      <c r="I36" s="1699">
        <f t="shared" si="1"/>
        <v>94</v>
      </c>
      <c r="J36" s="1699">
        <f t="shared" si="1"/>
        <v>511</v>
      </c>
      <c r="K36" s="1699">
        <f t="shared" si="1"/>
        <v>156</v>
      </c>
      <c r="L36" s="1699">
        <f t="shared" si="1"/>
        <v>180</v>
      </c>
      <c r="M36" s="1699">
        <f t="shared" si="1"/>
        <v>92</v>
      </c>
      <c r="N36" s="1699">
        <f t="shared" si="1"/>
        <v>251</v>
      </c>
      <c r="O36" s="1699">
        <f t="shared" si="1"/>
        <v>78</v>
      </c>
      <c r="P36" s="1699">
        <f t="shared" si="1"/>
        <v>13</v>
      </c>
      <c r="Q36" s="1699">
        <f t="shared" si="1"/>
        <v>84</v>
      </c>
      <c r="R36" s="1699">
        <f t="shared" si="1"/>
        <v>84</v>
      </c>
      <c r="S36" s="1699">
        <f t="shared" si="1"/>
        <v>41</v>
      </c>
      <c r="T36" s="1699">
        <f t="shared" si="1"/>
        <v>44</v>
      </c>
      <c r="U36" s="1699">
        <f t="shared" si="1"/>
        <v>107</v>
      </c>
      <c r="V36" s="1699">
        <f t="shared" si="1"/>
        <v>385</v>
      </c>
      <c r="W36" s="1699">
        <f t="shared" si="1"/>
        <v>80</v>
      </c>
      <c r="X36" s="1699">
        <f t="shared" si="1"/>
        <v>345</v>
      </c>
      <c r="Y36" s="1699">
        <f t="shared" si="1"/>
        <v>491</v>
      </c>
      <c r="Z36" s="1699">
        <f t="shared" si="1"/>
        <v>122</v>
      </c>
      <c r="AA36" s="1699">
        <f t="shared" si="1"/>
        <v>97</v>
      </c>
      <c r="AB36" s="1699">
        <f t="shared" si="1"/>
        <v>65</v>
      </c>
      <c r="AC36" s="1699">
        <f t="shared" si="1"/>
        <v>24</v>
      </c>
      <c r="AD36" s="1699">
        <f t="shared" si="1"/>
        <v>923</v>
      </c>
      <c r="AE36" s="1699">
        <f t="shared" si="1"/>
        <v>501</v>
      </c>
      <c r="AF36" s="1699">
        <f t="shared" si="1"/>
        <v>117</v>
      </c>
      <c r="AG36" s="1699">
        <f t="shared" si="1"/>
        <v>84</v>
      </c>
      <c r="AH36" s="1699">
        <f t="shared" si="1"/>
        <v>102</v>
      </c>
      <c r="AI36" s="1699">
        <f t="shared" si="1"/>
        <v>14</v>
      </c>
      <c r="AJ36" s="1699">
        <f t="shared" si="1"/>
        <v>310</v>
      </c>
      <c r="AK36" s="1699">
        <f t="shared" si="1"/>
        <v>347</v>
      </c>
      <c r="AL36" s="1699">
        <f t="shared" si="1"/>
        <v>296</v>
      </c>
      <c r="AM36" s="1699">
        <f t="shared" si="1"/>
        <v>363</v>
      </c>
      <c r="AN36" s="1699">
        <f t="shared" si="1"/>
        <v>9</v>
      </c>
    </row>
    <row r="37" spans="1:40" ht="13.5" hidden="1">
      <c r="A37" s="1585"/>
      <c r="B37" s="1585"/>
      <c r="C37" s="1585"/>
      <c r="D37" s="1585"/>
      <c r="E37" s="1585">
        <v>56</v>
      </c>
      <c r="F37" s="1585">
        <v>70</v>
      </c>
      <c r="G37" s="1585">
        <v>9</v>
      </c>
      <c r="H37" s="1585">
        <v>11</v>
      </c>
      <c r="I37" s="1585">
        <v>10</v>
      </c>
      <c r="J37" s="1585">
        <v>10</v>
      </c>
      <c r="K37" s="1585">
        <v>23</v>
      </c>
      <c r="L37" s="1585">
        <v>10</v>
      </c>
      <c r="M37" s="1585">
        <v>9</v>
      </c>
      <c r="N37" s="1585">
        <v>31</v>
      </c>
      <c r="O37" s="1585">
        <v>10</v>
      </c>
      <c r="P37" s="1585">
        <v>0</v>
      </c>
      <c r="Q37" s="1585">
        <v>10</v>
      </c>
      <c r="R37" s="1585">
        <v>10</v>
      </c>
      <c r="S37" s="1585">
        <v>7</v>
      </c>
      <c r="T37" s="1585">
        <v>2</v>
      </c>
      <c r="U37" s="1585">
        <v>13</v>
      </c>
      <c r="V37" s="1585">
        <v>50</v>
      </c>
      <c r="W37" s="1585">
        <v>10</v>
      </c>
      <c r="X37" s="1585">
        <v>41</v>
      </c>
      <c r="Y37" s="1585">
        <v>35</v>
      </c>
      <c r="Z37" s="1585">
        <v>17</v>
      </c>
      <c r="AA37" s="1585">
        <v>10</v>
      </c>
      <c r="AB37" s="1585">
        <v>9</v>
      </c>
      <c r="AC37" s="1585">
        <v>3</v>
      </c>
      <c r="AD37" s="1585">
        <v>63</v>
      </c>
      <c r="AE37" s="1585">
        <v>35</v>
      </c>
      <c r="AF37" s="1585">
        <v>10</v>
      </c>
      <c r="AG37" s="1585">
        <v>11</v>
      </c>
      <c r="AH37" s="1585">
        <v>18</v>
      </c>
      <c r="AI37" s="1585">
        <v>4</v>
      </c>
      <c r="AJ37" s="1585">
        <v>40</v>
      </c>
      <c r="AK37" s="1585">
        <v>62</v>
      </c>
      <c r="AL37" s="1585">
        <v>40</v>
      </c>
      <c r="AM37" s="1585">
        <v>57</v>
      </c>
      <c r="AN37" s="1585">
        <v>0</v>
      </c>
    </row>
    <row r="38" spans="1:40" ht="13.5" hidden="1">
      <c r="A38" s="1585"/>
      <c r="B38" s="1585"/>
      <c r="C38" s="1585"/>
      <c r="D38" s="1585"/>
      <c r="E38" s="1585">
        <v>10</v>
      </c>
      <c r="F38" s="1585">
        <v>13</v>
      </c>
      <c r="G38" s="1585">
        <v>2</v>
      </c>
      <c r="H38" s="1585">
        <v>2</v>
      </c>
      <c r="I38" s="1585">
        <v>5</v>
      </c>
      <c r="J38" s="1585">
        <v>7</v>
      </c>
      <c r="K38" s="1585">
        <v>3</v>
      </c>
      <c r="L38" s="1585">
        <v>2</v>
      </c>
      <c r="M38" s="1585">
        <v>2</v>
      </c>
      <c r="N38" s="1585">
        <v>3</v>
      </c>
      <c r="O38" s="1585">
        <v>2</v>
      </c>
      <c r="P38" s="1585">
        <v>0</v>
      </c>
      <c r="Q38" s="1585">
        <v>2</v>
      </c>
      <c r="R38" s="1585">
        <v>2</v>
      </c>
      <c r="S38" s="1585">
        <v>1</v>
      </c>
      <c r="T38" s="1585">
        <v>1</v>
      </c>
      <c r="U38" s="1585">
        <v>5</v>
      </c>
      <c r="V38" s="1585">
        <v>11</v>
      </c>
      <c r="W38" s="1585">
        <v>2</v>
      </c>
      <c r="X38" s="1585">
        <v>9</v>
      </c>
      <c r="Y38" s="1585">
        <v>14</v>
      </c>
      <c r="Z38" s="1585">
        <v>5</v>
      </c>
      <c r="AA38" s="1585">
        <v>2</v>
      </c>
      <c r="AB38" s="1585">
        <v>2</v>
      </c>
      <c r="AC38" s="1585">
        <v>1</v>
      </c>
      <c r="AD38" s="1585">
        <v>15</v>
      </c>
      <c r="AE38" s="1585">
        <v>15</v>
      </c>
      <c r="AF38" s="1585">
        <v>3</v>
      </c>
      <c r="AG38" s="1585">
        <v>2</v>
      </c>
      <c r="AH38" s="1585">
        <v>3</v>
      </c>
      <c r="AI38" s="1585">
        <v>0</v>
      </c>
      <c r="AJ38" s="1585">
        <v>8</v>
      </c>
      <c r="AK38" s="1585">
        <v>9</v>
      </c>
      <c r="AL38" s="1585">
        <v>9</v>
      </c>
      <c r="AM38" s="1585">
        <v>14</v>
      </c>
      <c r="AN38" s="1585">
        <v>0</v>
      </c>
    </row>
    <row r="39" spans="1:40" ht="13.5" hidden="1">
      <c r="A39" s="1585"/>
      <c r="B39" s="1585"/>
      <c r="C39" s="1585"/>
      <c r="D39" s="1585"/>
      <c r="E39" s="1585">
        <v>26</v>
      </c>
      <c r="F39" s="1585">
        <v>26</v>
      </c>
      <c r="G39" s="1585">
        <v>4</v>
      </c>
      <c r="H39" s="1585">
        <v>4</v>
      </c>
      <c r="I39" s="1585">
        <v>12</v>
      </c>
      <c r="J39" s="1585">
        <v>22</v>
      </c>
      <c r="K39" s="1585">
        <v>7</v>
      </c>
      <c r="L39" s="1585">
        <v>8</v>
      </c>
      <c r="M39" s="1585">
        <v>3</v>
      </c>
      <c r="N39" s="1585">
        <v>15</v>
      </c>
      <c r="O39" s="1585">
        <v>3</v>
      </c>
      <c r="P39" s="1585">
        <v>0</v>
      </c>
      <c r="Q39" s="1585">
        <v>5</v>
      </c>
      <c r="R39" s="1585">
        <v>5</v>
      </c>
      <c r="S39" s="1585">
        <v>1</v>
      </c>
      <c r="T39" s="1585">
        <v>2</v>
      </c>
      <c r="U39" s="1585">
        <v>4</v>
      </c>
      <c r="V39" s="1585">
        <v>25</v>
      </c>
      <c r="W39" s="1585">
        <v>3</v>
      </c>
      <c r="X39" s="1585">
        <v>17</v>
      </c>
      <c r="Y39" s="1585">
        <v>3</v>
      </c>
      <c r="Z39" s="1585">
        <v>7</v>
      </c>
      <c r="AA39" s="1585">
        <v>4</v>
      </c>
      <c r="AB39" s="1585">
        <v>2</v>
      </c>
      <c r="AC39" s="1585">
        <v>2</v>
      </c>
      <c r="AD39" s="1585">
        <v>34</v>
      </c>
      <c r="AE39" s="1585">
        <v>5</v>
      </c>
      <c r="AF39" s="1585">
        <v>9</v>
      </c>
      <c r="AG39" s="1585">
        <v>5</v>
      </c>
      <c r="AH39" s="1585">
        <v>5</v>
      </c>
      <c r="AI39" s="1585">
        <v>6</v>
      </c>
      <c r="AJ39" s="1585">
        <v>32</v>
      </c>
      <c r="AK39" s="1585">
        <v>32</v>
      </c>
      <c r="AL39" s="1585">
        <v>32</v>
      </c>
      <c r="AM39" s="1585">
        <v>30</v>
      </c>
      <c r="AN39" s="1585">
        <v>2</v>
      </c>
    </row>
    <row r="40" spans="1:40" ht="13.5" hidden="1">
      <c r="A40" s="1585"/>
      <c r="B40" s="1585"/>
      <c r="C40" s="1585"/>
      <c r="D40" s="1585"/>
      <c r="E40" s="1585">
        <v>3</v>
      </c>
      <c r="F40" s="1585">
        <v>6</v>
      </c>
      <c r="G40" s="1585">
        <v>1</v>
      </c>
      <c r="H40" s="1585">
        <v>1</v>
      </c>
      <c r="I40" s="1585">
        <v>1</v>
      </c>
      <c r="J40" s="1585">
        <v>8</v>
      </c>
      <c r="K40" s="1585">
        <v>2</v>
      </c>
      <c r="L40" s="1585">
        <v>2</v>
      </c>
      <c r="M40" s="1585">
        <v>1</v>
      </c>
      <c r="N40" s="1585">
        <v>3</v>
      </c>
      <c r="O40" s="1585">
        <v>1</v>
      </c>
      <c r="P40" s="1585">
        <v>0</v>
      </c>
      <c r="Q40" s="1585">
        <v>2</v>
      </c>
      <c r="R40" s="1585">
        <v>3</v>
      </c>
      <c r="S40" s="1585">
        <v>1</v>
      </c>
      <c r="T40" s="1585">
        <v>1</v>
      </c>
      <c r="U40" s="1585">
        <v>1</v>
      </c>
      <c r="V40" s="1585">
        <v>7</v>
      </c>
      <c r="W40" s="1585">
        <v>2</v>
      </c>
      <c r="X40" s="1585">
        <v>3</v>
      </c>
      <c r="Y40" s="1585">
        <v>7</v>
      </c>
      <c r="Z40" s="1585">
        <v>2</v>
      </c>
      <c r="AA40" s="1585">
        <v>3</v>
      </c>
      <c r="AB40" s="1585">
        <v>2</v>
      </c>
      <c r="AC40" s="1585">
        <v>2</v>
      </c>
      <c r="AD40" s="1585">
        <v>9</v>
      </c>
      <c r="AE40" s="1585">
        <v>2</v>
      </c>
      <c r="AF40" s="1585">
        <v>2</v>
      </c>
      <c r="AG40" s="1585">
        <v>1</v>
      </c>
      <c r="AH40" s="1585">
        <v>1</v>
      </c>
      <c r="AI40" s="1585">
        <v>0</v>
      </c>
      <c r="AJ40" s="1585">
        <v>2</v>
      </c>
      <c r="AK40" s="1585">
        <v>1</v>
      </c>
      <c r="AL40" s="1585">
        <v>2</v>
      </c>
      <c r="AM40" s="1585">
        <v>11</v>
      </c>
      <c r="AN40" s="1585">
        <v>0</v>
      </c>
    </row>
    <row r="41" spans="1:40" ht="13.5" hidden="1">
      <c r="A41" s="1585"/>
      <c r="B41" s="1585"/>
      <c r="C41" s="1585"/>
      <c r="D41" s="1585"/>
      <c r="E41" s="1585">
        <v>25</v>
      </c>
      <c r="F41" s="1585">
        <v>19</v>
      </c>
      <c r="G41" s="1585">
        <v>4</v>
      </c>
      <c r="H41" s="1585">
        <v>4</v>
      </c>
      <c r="I41" s="1585">
        <v>3</v>
      </c>
      <c r="J41" s="1585">
        <v>19</v>
      </c>
      <c r="K41" s="1585">
        <v>6</v>
      </c>
      <c r="L41" s="1585">
        <v>11</v>
      </c>
      <c r="M41" s="1585">
        <v>3</v>
      </c>
      <c r="N41" s="1585">
        <v>7</v>
      </c>
      <c r="O41" s="1585">
        <v>3</v>
      </c>
      <c r="P41" s="1585">
        <v>2</v>
      </c>
      <c r="Q41" s="1585">
        <v>3</v>
      </c>
      <c r="R41" s="1585">
        <v>3</v>
      </c>
      <c r="S41" s="1585">
        <v>1</v>
      </c>
      <c r="T41" s="1585">
        <v>2</v>
      </c>
      <c r="U41" s="1585">
        <v>4</v>
      </c>
      <c r="V41" s="1585">
        <v>8</v>
      </c>
      <c r="W41" s="1585">
        <v>3</v>
      </c>
      <c r="X41" s="1585">
        <v>9</v>
      </c>
      <c r="Y41" s="1585">
        <v>29</v>
      </c>
      <c r="Z41" s="1585">
        <v>5</v>
      </c>
      <c r="AA41" s="1585">
        <v>4</v>
      </c>
      <c r="AB41" s="1585">
        <v>4</v>
      </c>
      <c r="AC41" s="1585">
        <v>1</v>
      </c>
      <c r="AD41" s="1585">
        <v>56</v>
      </c>
      <c r="AE41" s="1585">
        <v>22</v>
      </c>
      <c r="AF41" s="1585">
        <v>9</v>
      </c>
      <c r="AG41" s="1585">
        <v>3</v>
      </c>
      <c r="AH41" s="1585">
        <v>3</v>
      </c>
      <c r="AI41" s="1585">
        <v>0</v>
      </c>
      <c r="AJ41" s="1585">
        <v>6</v>
      </c>
      <c r="AK41" s="1585">
        <v>6</v>
      </c>
      <c r="AL41" s="1585">
        <v>6</v>
      </c>
      <c r="AM41" s="1585">
        <v>8</v>
      </c>
      <c r="AN41" s="1585">
        <v>0</v>
      </c>
    </row>
    <row r="42" spans="1:40" ht="13.5" hidden="1">
      <c r="A42" s="1585"/>
      <c r="B42" s="1585"/>
      <c r="C42" s="1585"/>
      <c r="D42" s="1585"/>
      <c r="E42" s="1585">
        <v>6</v>
      </c>
      <c r="F42" s="1585">
        <v>7</v>
      </c>
      <c r="G42" s="1585">
        <v>2</v>
      </c>
      <c r="H42" s="1585">
        <v>1</v>
      </c>
      <c r="I42" s="1585">
        <v>2</v>
      </c>
      <c r="J42" s="1585">
        <v>2</v>
      </c>
      <c r="K42" s="1585">
        <v>2</v>
      </c>
      <c r="L42" s="1585">
        <v>2</v>
      </c>
      <c r="M42" s="1585">
        <v>0</v>
      </c>
      <c r="N42" s="1585">
        <v>4</v>
      </c>
      <c r="O42" s="1585">
        <v>1</v>
      </c>
      <c r="P42" s="1585">
        <v>0</v>
      </c>
      <c r="Q42" s="1585">
        <v>1</v>
      </c>
      <c r="R42" s="1585">
        <v>1</v>
      </c>
      <c r="S42" s="1585">
        <v>0</v>
      </c>
      <c r="T42" s="1585">
        <v>0</v>
      </c>
      <c r="U42" s="1585">
        <v>1</v>
      </c>
      <c r="V42" s="1585">
        <v>4</v>
      </c>
      <c r="W42" s="1585">
        <v>1</v>
      </c>
      <c r="X42" s="1585">
        <v>1</v>
      </c>
      <c r="Y42" s="1585">
        <v>7</v>
      </c>
      <c r="Z42" s="1585">
        <v>2</v>
      </c>
      <c r="AA42" s="1585">
        <v>1</v>
      </c>
      <c r="AB42" s="1585">
        <v>0</v>
      </c>
      <c r="AC42" s="1585">
        <v>0</v>
      </c>
      <c r="AD42" s="1585">
        <v>5</v>
      </c>
      <c r="AE42" s="1585">
        <v>7</v>
      </c>
      <c r="AF42" s="1585">
        <v>1</v>
      </c>
      <c r="AG42" s="1585">
        <v>1</v>
      </c>
      <c r="AH42" s="1585">
        <v>1</v>
      </c>
      <c r="AI42" s="1585">
        <v>0</v>
      </c>
      <c r="AJ42" s="1585">
        <v>2</v>
      </c>
      <c r="AK42" s="1585">
        <v>2</v>
      </c>
      <c r="AL42" s="1585">
        <v>2</v>
      </c>
      <c r="AM42" s="1585">
        <v>3</v>
      </c>
      <c r="AN42" s="1585">
        <v>0</v>
      </c>
    </row>
    <row r="43" spans="1:40" ht="13.5" hidden="1">
      <c r="A43" s="1585"/>
      <c r="B43" s="1585"/>
      <c r="C43" s="1585"/>
      <c r="D43" s="1585"/>
      <c r="E43" s="1585">
        <v>19</v>
      </c>
      <c r="F43" s="1585">
        <v>21</v>
      </c>
      <c r="G43" s="1585">
        <v>5</v>
      </c>
      <c r="H43" s="1585">
        <v>4</v>
      </c>
      <c r="I43" s="1585">
        <v>5</v>
      </c>
      <c r="J43" s="1585">
        <v>22</v>
      </c>
      <c r="K43" s="1585">
        <v>5</v>
      </c>
      <c r="L43" s="1585">
        <v>4</v>
      </c>
      <c r="M43" s="1585">
        <v>5</v>
      </c>
      <c r="N43" s="1585">
        <v>8</v>
      </c>
      <c r="O43" s="1585">
        <v>2</v>
      </c>
      <c r="P43" s="1585">
        <v>2</v>
      </c>
      <c r="Q43" s="1585">
        <v>4</v>
      </c>
      <c r="R43" s="1585">
        <v>4</v>
      </c>
      <c r="S43" s="1585">
        <v>2</v>
      </c>
      <c r="T43" s="1585">
        <v>5</v>
      </c>
      <c r="U43" s="1585">
        <v>2</v>
      </c>
      <c r="V43" s="1585">
        <v>13</v>
      </c>
      <c r="W43" s="1585">
        <v>6</v>
      </c>
      <c r="X43" s="1585">
        <v>18</v>
      </c>
      <c r="Y43" s="1585">
        <v>19</v>
      </c>
      <c r="Z43" s="1585">
        <v>3</v>
      </c>
      <c r="AA43" s="1585">
        <v>5</v>
      </c>
      <c r="AB43" s="1585">
        <v>2</v>
      </c>
      <c r="AC43" s="1585">
        <v>2</v>
      </c>
      <c r="AD43" s="1585">
        <v>27</v>
      </c>
      <c r="AE43" s="1585">
        <v>16</v>
      </c>
      <c r="AF43" s="1585">
        <v>3</v>
      </c>
      <c r="AG43" s="1585">
        <v>3</v>
      </c>
      <c r="AH43" s="1585">
        <v>4</v>
      </c>
      <c r="AI43" s="1585">
        <v>0</v>
      </c>
      <c r="AJ43" s="1585">
        <v>6</v>
      </c>
      <c r="AK43" s="1585">
        <v>8</v>
      </c>
      <c r="AL43" s="1585">
        <v>6</v>
      </c>
      <c r="AM43" s="1585">
        <v>13</v>
      </c>
      <c r="AN43" s="1585">
        <v>0</v>
      </c>
    </row>
    <row r="44" spans="1:40" ht="13.5" hidden="1">
      <c r="A44" s="1585"/>
      <c r="B44" s="1585"/>
      <c r="C44" s="1585"/>
      <c r="D44" s="1585"/>
      <c r="E44" s="1585">
        <v>14</v>
      </c>
      <c r="F44" s="1585">
        <v>17</v>
      </c>
      <c r="G44" s="1585">
        <v>5</v>
      </c>
      <c r="H44" s="1585">
        <v>3</v>
      </c>
      <c r="I44" s="1585">
        <v>3</v>
      </c>
      <c r="J44" s="1585">
        <v>25</v>
      </c>
      <c r="K44" s="1585">
        <v>6</v>
      </c>
      <c r="L44" s="1585">
        <v>7</v>
      </c>
      <c r="M44" s="1585">
        <v>1</v>
      </c>
      <c r="N44" s="1585">
        <v>17</v>
      </c>
      <c r="O44" s="1585">
        <v>3</v>
      </c>
      <c r="P44" s="1585">
        <v>0</v>
      </c>
      <c r="Q44" s="1585">
        <v>3</v>
      </c>
      <c r="R44" s="1585">
        <v>2</v>
      </c>
      <c r="S44" s="1585">
        <v>2</v>
      </c>
      <c r="T44" s="1585">
        <v>0</v>
      </c>
      <c r="U44" s="1585">
        <v>2</v>
      </c>
      <c r="V44" s="1585">
        <v>15</v>
      </c>
      <c r="W44" s="1585">
        <v>4</v>
      </c>
      <c r="X44" s="1585">
        <v>9</v>
      </c>
      <c r="Y44" s="1585">
        <v>33</v>
      </c>
      <c r="Z44" s="1585">
        <v>4</v>
      </c>
      <c r="AA44" s="1585">
        <v>4</v>
      </c>
      <c r="AB44" s="1585">
        <v>2</v>
      </c>
      <c r="AC44" s="1585">
        <v>0</v>
      </c>
      <c r="AD44" s="1585">
        <v>41</v>
      </c>
      <c r="AE44" s="1585">
        <v>12</v>
      </c>
      <c r="AF44" s="1585">
        <v>6</v>
      </c>
      <c r="AG44" s="1585">
        <v>2</v>
      </c>
      <c r="AH44" s="1585">
        <v>2</v>
      </c>
      <c r="AI44" s="1585">
        <v>0</v>
      </c>
      <c r="AJ44" s="1585">
        <v>12</v>
      </c>
      <c r="AK44" s="1585">
        <v>3</v>
      </c>
      <c r="AL44" s="1585">
        <v>2</v>
      </c>
      <c r="AM44" s="1585">
        <v>11</v>
      </c>
      <c r="AN44" s="1585">
        <v>0</v>
      </c>
    </row>
    <row r="45" spans="1:40" ht="13.5" hidden="1">
      <c r="A45" s="1585"/>
      <c r="B45" s="1585"/>
      <c r="C45" s="1585"/>
      <c r="D45" s="1585"/>
      <c r="E45" s="1585">
        <v>20</v>
      </c>
      <c r="F45" s="1585">
        <v>20</v>
      </c>
      <c r="G45" s="1585">
        <v>4</v>
      </c>
      <c r="H45" s="1585">
        <v>2</v>
      </c>
      <c r="I45" s="1585">
        <v>2</v>
      </c>
      <c r="J45" s="1585">
        <v>13</v>
      </c>
      <c r="K45" s="1585">
        <v>9</v>
      </c>
      <c r="L45" s="1585">
        <v>3</v>
      </c>
      <c r="M45" s="1585">
        <v>2</v>
      </c>
      <c r="N45" s="1585">
        <v>8</v>
      </c>
      <c r="O45" s="1585">
        <v>2</v>
      </c>
      <c r="P45" s="1585">
        <v>0</v>
      </c>
      <c r="Q45" s="1585">
        <v>2</v>
      </c>
      <c r="R45" s="1585">
        <v>3</v>
      </c>
      <c r="S45" s="1585">
        <v>2</v>
      </c>
      <c r="T45" s="1585">
        <v>8</v>
      </c>
      <c r="U45" s="1585">
        <v>3</v>
      </c>
      <c r="V45" s="1585">
        <v>14</v>
      </c>
      <c r="W45" s="1585">
        <v>1</v>
      </c>
      <c r="X45" s="1585">
        <v>16</v>
      </c>
      <c r="Y45" s="1585">
        <v>24</v>
      </c>
      <c r="Z45" s="1585">
        <v>10</v>
      </c>
      <c r="AA45" s="1585">
        <v>3</v>
      </c>
      <c r="AB45" s="1585">
        <v>2</v>
      </c>
      <c r="AC45" s="1585">
        <v>1</v>
      </c>
      <c r="AD45" s="1585">
        <v>42</v>
      </c>
      <c r="AE45" s="1585">
        <v>23</v>
      </c>
      <c r="AF45" s="1585">
        <v>3</v>
      </c>
      <c r="AG45" s="1585">
        <v>2</v>
      </c>
      <c r="AH45" s="1585">
        <v>5</v>
      </c>
      <c r="AI45" s="1585">
        <v>0</v>
      </c>
      <c r="AJ45" s="1585">
        <v>9</v>
      </c>
      <c r="AK45" s="1585">
        <v>12</v>
      </c>
      <c r="AL45" s="1585">
        <v>9</v>
      </c>
      <c r="AM45" s="1585">
        <v>9</v>
      </c>
      <c r="AN45" s="1585">
        <v>0</v>
      </c>
    </row>
    <row r="46" spans="1:40" ht="13.5" hidden="1">
      <c r="A46" s="1585"/>
      <c r="B46" s="1585"/>
      <c r="C46" s="1585"/>
      <c r="D46" s="1585"/>
      <c r="E46" s="1585">
        <v>3</v>
      </c>
      <c r="F46" s="1585">
        <v>5</v>
      </c>
      <c r="G46" s="1585">
        <v>1</v>
      </c>
      <c r="H46" s="1585">
        <v>1</v>
      </c>
      <c r="I46" s="1585">
        <v>1</v>
      </c>
      <c r="J46" s="1585">
        <v>5</v>
      </c>
      <c r="K46" s="1585">
        <v>2</v>
      </c>
      <c r="L46" s="1585">
        <v>2</v>
      </c>
      <c r="M46" s="1585">
        <v>1</v>
      </c>
      <c r="N46" s="1585">
        <v>2</v>
      </c>
      <c r="O46" s="1585">
        <v>1</v>
      </c>
      <c r="P46" s="1585">
        <v>0</v>
      </c>
      <c r="Q46" s="1585">
        <v>3</v>
      </c>
      <c r="R46" s="1585">
        <v>2</v>
      </c>
      <c r="S46" s="1585">
        <v>1</v>
      </c>
      <c r="T46" s="1585">
        <v>1</v>
      </c>
      <c r="U46" s="1585">
        <v>2</v>
      </c>
      <c r="V46" s="1585">
        <v>3</v>
      </c>
      <c r="W46" s="1585">
        <v>1</v>
      </c>
      <c r="X46" s="1585">
        <v>3</v>
      </c>
      <c r="Y46" s="1585">
        <v>3</v>
      </c>
      <c r="Z46" s="1585">
        <v>1</v>
      </c>
      <c r="AA46" s="1585">
        <v>2</v>
      </c>
      <c r="AB46" s="1585">
        <v>1</v>
      </c>
      <c r="AC46" s="1585">
        <v>0</v>
      </c>
      <c r="AD46" s="1585">
        <v>11</v>
      </c>
      <c r="AE46" s="1585">
        <v>3</v>
      </c>
      <c r="AF46" s="1585">
        <v>2</v>
      </c>
      <c r="AG46" s="1585">
        <v>1</v>
      </c>
      <c r="AH46" s="1585">
        <v>1</v>
      </c>
      <c r="AI46" s="1585">
        <v>0</v>
      </c>
      <c r="AJ46" s="1585">
        <v>3</v>
      </c>
      <c r="AK46" s="1585">
        <v>3</v>
      </c>
      <c r="AL46" s="1585">
        <v>3</v>
      </c>
      <c r="AM46" s="1585">
        <v>2</v>
      </c>
      <c r="AN46" s="1585">
        <v>0</v>
      </c>
    </row>
    <row r="47" spans="1:40" ht="13.5" hidden="1">
      <c r="A47" s="1585"/>
      <c r="B47" s="1585"/>
      <c r="C47" s="1585"/>
      <c r="D47" s="1585"/>
      <c r="E47" s="1585">
        <v>9</v>
      </c>
      <c r="F47" s="1585">
        <v>7</v>
      </c>
      <c r="G47" s="1585">
        <v>2</v>
      </c>
      <c r="H47" s="1585">
        <v>1</v>
      </c>
      <c r="I47" s="1585">
        <v>1</v>
      </c>
      <c r="J47" s="1585">
        <v>11</v>
      </c>
      <c r="K47" s="1585">
        <v>1</v>
      </c>
      <c r="L47" s="1585">
        <v>3</v>
      </c>
      <c r="M47" s="1585">
        <v>2</v>
      </c>
      <c r="N47" s="1585">
        <v>2</v>
      </c>
      <c r="O47" s="1585">
        <v>1</v>
      </c>
      <c r="P47" s="1585">
        <v>0</v>
      </c>
      <c r="Q47" s="1585">
        <v>1</v>
      </c>
      <c r="R47" s="1585">
        <v>1</v>
      </c>
      <c r="S47" s="1585">
        <v>2</v>
      </c>
      <c r="T47" s="1585">
        <v>1</v>
      </c>
      <c r="U47" s="1585">
        <v>3</v>
      </c>
      <c r="V47" s="1585">
        <v>8</v>
      </c>
      <c r="W47" s="1585">
        <v>1</v>
      </c>
      <c r="X47" s="1585">
        <v>3</v>
      </c>
      <c r="Y47" s="1585">
        <v>11</v>
      </c>
      <c r="Z47" s="1585">
        <v>1</v>
      </c>
      <c r="AA47" s="1585">
        <v>1</v>
      </c>
      <c r="AB47" s="1585">
        <v>1</v>
      </c>
      <c r="AC47" s="1585">
        <v>0</v>
      </c>
      <c r="AD47" s="1585">
        <v>15</v>
      </c>
      <c r="AE47" s="1585">
        <v>7</v>
      </c>
      <c r="AF47" s="1585">
        <v>1</v>
      </c>
      <c r="AG47" s="1585">
        <v>1</v>
      </c>
      <c r="AH47" s="1585">
        <v>1</v>
      </c>
      <c r="AI47" s="1585">
        <v>0</v>
      </c>
      <c r="AJ47" s="1585">
        <v>5</v>
      </c>
      <c r="AK47" s="1585">
        <v>5</v>
      </c>
      <c r="AL47" s="1585">
        <v>5</v>
      </c>
      <c r="AM47" s="1585">
        <v>5</v>
      </c>
      <c r="AN47" s="1585">
        <v>0</v>
      </c>
    </row>
    <row r="48" spans="1:40" ht="13.5" hidden="1">
      <c r="A48" s="1585"/>
      <c r="B48" s="1585"/>
      <c r="C48" s="1585"/>
      <c r="D48" s="1585"/>
      <c r="E48" s="1585">
        <v>9</v>
      </c>
      <c r="F48" s="1585">
        <v>8</v>
      </c>
      <c r="G48" s="1585">
        <v>1</v>
      </c>
      <c r="H48" s="1585">
        <v>1</v>
      </c>
      <c r="I48" s="1585">
        <v>1</v>
      </c>
      <c r="J48" s="1585">
        <v>10</v>
      </c>
      <c r="K48" s="1585">
        <v>4</v>
      </c>
      <c r="L48" s="1585">
        <v>3</v>
      </c>
      <c r="M48" s="1585">
        <v>3</v>
      </c>
      <c r="N48" s="1585">
        <v>6</v>
      </c>
      <c r="O48" s="1585">
        <v>1</v>
      </c>
      <c r="P48" s="1585">
        <v>1</v>
      </c>
      <c r="Q48" s="1585">
        <v>1</v>
      </c>
      <c r="R48" s="1585">
        <v>2</v>
      </c>
      <c r="S48" s="1585">
        <v>0</v>
      </c>
      <c r="T48" s="1585">
        <v>1</v>
      </c>
      <c r="U48" s="1585">
        <v>1</v>
      </c>
      <c r="V48" s="1585">
        <v>8</v>
      </c>
      <c r="W48" s="1585">
        <v>1</v>
      </c>
      <c r="X48" s="1585">
        <v>7</v>
      </c>
      <c r="Y48" s="1585">
        <v>16</v>
      </c>
      <c r="Z48" s="1585">
        <v>2</v>
      </c>
      <c r="AA48" s="1585">
        <v>2</v>
      </c>
      <c r="AB48" s="1585">
        <v>3</v>
      </c>
      <c r="AC48" s="1585">
        <v>0</v>
      </c>
      <c r="AD48" s="1585">
        <v>24</v>
      </c>
      <c r="AE48" s="1585">
        <v>8</v>
      </c>
      <c r="AF48" s="1585">
        <v>2</v>
      </c>
      <c r="AG48" s="1585">
        <v>1</v>
      </c>
      <c r="AH48" s="1585">
        <v>1</v>
      </c>
      <c r="AI48" s="1585">
        <v>0</v>
      </c>
      <c r="AJ48" s="1585">
        <v>11</v>
      </c>
      <c r="AK48" s="1585">
        <v>11</v>
      </c>
      <c r="AL48" s="1585">
        <v>11</v>
      </c>
      <c r="AM48" s="1585">
        <v>5</v>
      </c>
      <c r="AN48" s="1585">
        <v>1</v>
      </c>
    </row>
    <row r="49" spans="5:40" ht="13.5" hidden="1">
      <c r="E49" s="1585">
        <v>5</v>
      </c>
      <c r="F49" s="1585">
        <v>7</v>
      </c>
      <c r="G49" s="1585">
        <v>3</v>
      </c>
      <c r="H49" s="1585">
        <v>1</v>
      </c>
      <c r="I49" s="1585">
        <v>1</v>
      </c>
      <c r="J49" s="1585">
        <v>10</v>
      </c>
      <c r="K49" s="1585">
        <v>3</v>
      </c>
      <c r="L49" s="1585">
        <v>1</v>
      </c>
      <c r="M49" s="1585">
        <v>1</v>
      </c>
      <c r="N49" s="1585">
        <v>4</v>
      </c>
      <c r="O49" s="1585">
        <v>1</v>
      </c>
      <c r="P49" s="1585">
        <v>0</v>
      </c>
      <c r="Q49" s="1585">
        <v>1</v>
      </c>
      <c r="R49" s="1585">
        <v>1</v>
      </c>
      <c r="S49" s="1585">
        <v>1</v>
      </c>
      <c r="T49" s="1585">
        <v>1</v>
      </c>
      <c r="U49" s="1585">
        <v>1</v>
      </c>
      <c r="V49" s="1585">
        <v>4</v>
      </c>
      <c r="W49" s="1585">
        <v>2</v>
      </c>
      <c r="X49" s="1585">
        <v>4</v>
      </c>
      <c r="Y49" s="1585">
        <v>11</v>
      </c>
      <c r="Z49" s="1585">
        <v>1</v>
      </c>
      <c r="AA49" s="1585">
        <v>1</v>
      </c>
      <c r="AB49" s="1585">
        <v>0</v>
      </c>
      <c r="AC49" s="1585">
        <v>0</v>
      </c>
      <c r="AD49" s="1585">
        <v>11</v>
      </c>
      <c r="AE49" s="1585">
        <v>5</v>
      </c>
      <c r="AF49" s="1585">
        <v>1</v>
      </c>
      <c r="AG49" s="1585">
        <v>2</v>
      </c>
      <c r="AH49" s="1585">
        <v>1</v>
      </c>
      <c r="AI49" s="1585">
        <v>0</v>
      </c>
      <c r="AJ49" s="1585">
        <v>3</v>
      </c>
      <c r="AK49" s="1585">
        <v>3</v>
      </c>
      <c r="AL49" s="1585">
        <v>6</v>
      </c>
      <c r="AM49" s="1585">
        <v>5</v>
      </c>
      <c r="AN49" s="1585">
        <v>0</v>
      </c>
    </row>
    <row r="50" spans="5:40" ht="13.5" hidden="1">
      <c r="E50" s="1585">
        <v>3</v>
      </c>
      <c r="F50" s="1585">
        <v>5</v>
      </c>
      <c r="G50" s="1585">
        <v>1</v>
      </c>
      <c r="H50" s="1585">
        <v>1</v>
      </c>
      <c r="I50" s="1585">
        <v>1</v>
      </c>
      <c r="J50" s="1585">
        <v>12</v>
      </c>
      <c r="K50" s="1585">
        <v>2</v>
      </c>
      <c r="L50" s="1585">
        <v>2</v>
      </c>
      <c r="M50" s="1585">
        <v>1</v>
      </c>
      <c r="N50" s="1585">
        <v>5</v>
      </c>
      <c r="O50" s="1585">
        <v>1</v>
      </c>
      <c r="P50" s="1585">
        <v>0</v>
      </c>
      <c r="Q50" s="1585">
        <v>2</v>
      </c>
      <c r="R50" s="1585">
        <v>2</v>
      </c>
      <c r="S50" s="1585">
        <v>0</v>
      </c>
      <c r="T50" s="1585">
        <v>1</v>
      </c>
      <c r="U50" s="1585">
        <v>2</v>
      </c>
      <c r="V50" s="1585">
        <v>4</v>
      </c>
      <c r="W50" s="1585">
        <v>1</v>
      </c>
      <c r="X50" s="1585">
        <v>1</v>
      </c>
      <c r="Y50" s="1585">
        <v>4</v>
      </c>
      <c r="Z50" s="1585">
        <v>1</v>
      </c>
      <c r="AA50" s="1585">
        <v>2</v>
      </c>
      <c r="AB50" s="1585">
        <v>0</v>
      </c>
      <c r="AC50" s="1585">
        <v>1</v>
      </c>
      <c r="AD50" s="1585">
        <v>10</v>
      </c>
      <c r="AE50" s="1585">
        <v>2</v>
      </c>
      <c r="AF50" s="1585">
        <v>1</v>
      </c>
      <c r="AG50" s="1585">
        <v>1</v>
      </c>
      <c r="AH50" s="1585">
        <v>1</v>
      </c>
      <c r="AI50" s="1585">
        <v>0</v>
      </c>
      <c r="AJ50" s="1585">
        <v>4</v>
      </c>
      <c r="AK50" s="1585">
        <v>4</v>
      </c>
      <c r="AL50" s="1585">
        <v>4</v>
      </c>
      <c r="AM50" s="1585">
        <v>3</v>
      </c>
      <c r="AN50" s="1585">
        <v>1</v>
      </c>
    </row>
    <row r="51" spans="5:40" ht="13.5" hidden="1">
      <c r="E51" s="1585">
        <v>18</v>
      </c>
      <c r="F51" s="1585">
        <v>24</v>
      </c>
      <c r="G51" s="1585">
        <v>8</v>
      </c>
      <c r="H51" s="1585">
        <v>5</v>
      </c>
      <c r="I51" s="1585">
        <v>4</v>
      </c>
      <c r="J51" s="1585">
        <v>51</v>
      </c>
      <c r="K51" s="1585">
        <v>7</v>
      </c>
      <c r="L51" s="1585">
        <v>17</v>
      </c>
      <c r="M51" s="1585">
        <v>8</v>
      </c>
      <c r="N51" s="1585">
        <v>13</v>
      </c>
      <c r="O51" s="1585">
        <v>7</v>
      </c>
      <c r="P51" s="1585">
        <v>1</v>
      </c>
      <c r="Q51" s="1585">
        <v>10</v>
      </c>
      <c r="R51" s="1585">
        <v>7</v>
      </c>
      <c r="S51" s="1585">
        <v>0</v>
      </c>
      <c r="T51" s="1585">
        <v>2</v>
      </c>
      <c r="U51" s="1585">
        <v>15</v>
      </c>
      <c r="V51" s="1585">
        <v>22</v>
      </c>
      <c r="W51" s="1585">
        <v>7</v>
      </c>
      <c r="X51" s="1585">
        <v>19</v>
      </c>
      <c r="Y51" s="1585">
        <v>29</v>
      </c>
      <c r="Z51" s="1585">
        <v>11</v>
      </c>
      <c r="AA51" s="1585">
        <v>7</v>
      </c>
      <c r="AB51" s="1585">
        <v>7</v>
      </c>
      <c r="AC51" s="1585">
        <v>0</v>
      </c>
      <c r="AD51" s="1585">
        <v>51</v>
      </c>
      <c r="AE51" s="1585">
        <v>41</v>
      </c>
      <c r="AF51" s="1585">
        <v>7</v>
      </c>
      <c r="AG51" s="1585">
        <v>8</v>
      </c>
      <c r="AH51" s="1585">
        <v>9</v>
      </c>
      <c r="AI51" s="1585">
        <v>0</v>
      </c>
      <c r="AJ51" s="1585">
        <v>13</v>
      </c>
      <c r="AK51" s="1585">
        <v>17</v>
      </c>
      <c r="AL51" s="1585">
        <v>12</v>
      </c>
      <c r="AM51" s="1585">
        <v>17</v>
      </c>
      <c r="AN51" s="1585">
        <v>0</v>
      </c>
    </row>
    <row r="52" spans="5:40" ht="13.5" hidden="1">
      <c r="E52" s="1585">
        <v>7</v>
      </c>
      <c r="F52" s="1585">
        <v>4</v>
      </c>
      <c r="G52" s="1585">
        <v>1</v>
      </c>
      <c r="H52" s="1585">
        <v>1</v>
      </c>
      <c r="I52" s="1585">
        <v>3</v>
      </c>
      <c r="J52" s="1585">
        <v>2</v>
      </c>
      <c r="K52" s="1585">
        <v>2</v>
      </c>
      <c r="L52" s="1585">
        <v>3</v>
      </c>
      <c r="M52" s="1585">
        <v>1</v>
      </c>
      <c r="N52" s="1585">
        <v>4</v>
      </c>
      <c r="O52" s="1585">
        <v>1</v>
      </c>
      <c r="P52" s="1585">
        <v>1</v>
      </c>
      <c r="Q52" s="1585">
        <v>1</v>
      </c>
      <c r="R52" s="1585">
        <v>1</v>
      </c>
      <c r="S52" s="1585">
        <v>1</v>
      </c>
      <c r="T52" s="1585">
        <v>1</v>
      </c>
      <c r="U52" s="1585">
        <v>1</v>
      </c>
      <c r="V52" s="1585">
        <v>7</v>
      </c>
      <c r="W52" s="1585">
        <v>1</v>
      </c>
      <c r="X52" s="1585">
        <v>7</v>
      </c>
      <c r="Y52" s="1585">
        <v>9</v>
      </c>
      <c r="Z52" s="1585">
        <v>1</v>
      </c>
      <c r="AA52" s="1585">
        <v>2</v>
      </c>
      <c r="AB52" s="1585">
        <v>1</v>
      </c>
      <c r="AC52" s="1585">
        <v>0</v>
      </c>
      <c r="AD52" s="1585">
        <v>6</v>
      </c>
      <c r="AE52" s="1585">
        <v>9</v>
      </c>
      <c r="AF52" s="1585">
        <v>1</v>
      </c>
      <c r="AG52" s="1585">
        <v>2</v>
      </c>
      <c r="AH52" s="1585">
        <v>1</v>
      </c>
      <c r="AI52" s="1585">
        <v>0</v>
      </c>
      <c r="AJ52" s="1585">
        <v>3</v>
      </c>
      <c r="AK52" s="1585">
        <v>3</v>
      </c>
      <c r="AL52" s="1585">
        <v>3</v>
      </c>
      <c r="AM52" s="1585">
        <v>4</v>
      </c>
      <c r="AN52" s="1585">
        <v>0</v>
      </c>
    </row>
    <row r="53" spans="5:40" ht="13.5" hidden="1">
      <c r="E53" s="1585">
        <v>8</v>
      </c>
      <c r="F53" s="1585">
        <v>10</v>
      </c>
      <c r="G53" s="1585">
        <v>2</v>
      </c>
      <c r="H53" s="1585">
        <v>2</v>
      </c>
      <c r="I53" s="1585">
        <v>2</v>
      </c>
      <c r="J53" s="1585">
        <v>10</v>
      </c>
      <c r="K53" s="1585">
        <v>2</v>
      </c>
      <c r="L53" s="1585">
        <v>3</v>
      </c>
      <c r="M53" s="1585">
        <v>2</v>
      </c>
      <c r="N53" s="1585">
        <v>2</v>
      </c>
      <c r="O53" s="1585">
        <v>2</v>
      </c>
      <c r="P53" s="1585">
        <v>1</v>
      </c>
      <c r="Q53" s="1585">
        <v>2</v>
      </c>
      <c r="R53" s="1585">
        <v>2</v>
      </c>
      <c r="S53" s="1585">
        <v>1</v>
      </c>
      <c r="T53" s="1585">
        <v>1</v>
      </c>
      <c r="U53" s="1585">
        <v>4</v>
      </c>
      <c r="V53" s="1585">
        <v>10</v>
      </c>
      <c r="W53" s="1585">
        <v>2</v>
      </c>
      <c r="X53" s="1585">
        <v>10</v>
      </c>
      <c r="Y53" s="1585">
        <v>9</v>
      </c>
      <c r="Z53" s="1585">
        <v>2</v>
      </c>
      <c r="AA53" s="1585">
        <v>2</v>
      </c>
      <c r="AB53" s="1585">
        <v>2</v>
      </c>
      <c r="AC53" s="1585">
        <v>1</v>
      </c>
      <c r="AD53" s="1585">
        <v>45</v>
      </c>
      <c r="AE53" s="1585">
        <v>4</v>
      </c>
      <c r="AF53" s="1585">
        <v>2</v>
      </c>
      <c r="AG53" s="1585">
        <v>2</v>
      </c>
      <c r="AH53" s="1585">
        <v>2</v>
      </c>
      <c r="AI53" s="1585">
        <v>0</v>
      </c>
      <c r="AJ53" s="1585">
        <v>17</v>
      </c>
      <c r="AK53" s="1585">
        <v>17</v>
      </c>
      <c r="AL53" s="1585">
        <v>17</v>
      </c>
      <c r="AM53" s="1585">
        <v>8</v>
      </c>
      <c r="AN53" s="1585">
        <v>0</v>
      </c>
    </row>
    <row r="54" spans="5:40" ht="13.5" hidden="1">
      <c r="E54" s="1585">
        <v>5</v>
      </c>
      <c r="F54" s="1585">
        <v>5</v>
      </c>
      <c r="G54" s="1585">
        <v>1</v>
      </c>
      <c r="H54" s="1585">
        <v>1</v>
      </c>
      <c r="I54" s="1585">
        <v>1</v>
      </c>
      <c r="J54" s="1585">
        <v>10</v>
      </c>
      <c r="K54" s="1585">
        <v>3</v>
      </c>
      <c r="L54" s="1585">
        <v>7</v>
      </c>
      <c r="M54" s="1585">
        <v>2</v>
      </c>
      <c r="N54" s="1585">
        <v>4</v>
      </c>
      <c r="O54" s="1585">
        <v>1</v>
      </c>
      <c r="P54" s="1585">
        <v>1</v>
      </c>
      <c r="Q54" s="1585">
        <v>1</v>
      </c>
      <c r="R54" s="1585">
        <v>2</v>
      </c>
      <c r="S54" s="1585">
        <v>1</v>
      </c>
      <c r="T54" s="1585">
        <v>1</v>
      </c>
      <c r="U54" s="1585">
        <v>2</v>
      </c>
      <c r="V54" s="1585">
        <v>5</v>
      </c>
      <c r="W54" s="1585">
        <v>1</v>
      </c>
      <c r="X54" s="1585">
        <v>3</v>
      </c>
      <c r="Y54" s="1585">
        <v>2</v>
      </c>
      <c r="Z54" s="1585">
        <v>1</v>
      </c>
      <c r="AA54" s="1585">
        <v>2</v>
      </c>
      <c r="AB54" s="1585">
        <v>1</v>
      </c>
      <c r="AC54" s="1585">
        <v>1</v>
      </c>
      <c r="AD54" s="1585">
        <v>3</v>
      </c>
      <c r="AE54" s="1585">
        <v>1</v>
      </c>
      <c r="AF54" s="1585">
        <v>1</v>
      </c>
      <c r="AG54" s="1585">
        <v>1</v>
      </c>
      <c r="AH54" s="1585">
        <v>1</v>
      </c>
      <c r="AI54" s="1585">
        <v>0</v>
      </c>
      <c r="AJ54" s="1585">
        <v>4</v>
      </c>
      <c r="AK54" s="1585">
        <v>4</v>
      </c>
      <c r="AL54" s="1585">
        <v>4</v>
      </c>
      <c r="AM54" s="1585">
        <v>2</v>
      </c>
      <c r="AN54" s="1585">
        <v>0</v>
      </c>
    </row>
    <row r="55" spans="5:40" ht="13.5" hidden="1">
      <c r="E55" s="1585">
        <v>10</v>
      </c>
      <c r="F55" s="1585">
        <v>9</v>
      </c>
      <c r="G55" s="1585">
        <v>5</v>
      </c>
      <c r="H55" s="1585">
        <v>1</v>
      </c>
      <c r="I55" s="1585">
        <v>2</v>
      </c>
      <c r="J55" s="1585">
        <v>8</v>
      </c>
      <c r="K55" s="1585">
        <v>1</v>
      </c>
      <c r="L55" s="1585">
        <v>4</v>
      </c>
      <c r="M55" s="1585">
        <v>2</v>
      </c>
      <c r="N55" s="1585">
        <v>4</v>
      </c>
      <c r="O55" s="1585">
        <v>2</v>
      </c>
      <c r="P55" s="1585">
        <v>0</v>
      </c>
      <c r="Q55" s="1585">
        <v>2</v>
      </c>
      <c r="R55" s="1585">
        <v>2</v>
      </c>
      <c r="S55" s="1585">
        <v>2</v>
      </c>
      <c r="T55" s="1585">
        <v>1</v>
      </c>
      <c r="U55" s="1585">
        <v>2</v>
      </c>
      <c r="V55" s="1585">
        <v>2</v>
      </c>
      <c r="W55" s="1585">
        <v>2</v>
      </c>
      <c r="X55" s="1585">
        <v>8</v>
      </c>
      <c r="Y55" s="1585">
        <v>2</v>
      </c>
      <c r="Z55" s="1585">
        <v>3</v>
      </c>
      <c r="AA55" s="1585">
        <v>4</v>
      </c>
      <c r="AB55" s="1585">
        <v>2</v>
      </c>
      <c r="AC55" s="1585">
        <v>1</v>
      </c>
      <c r="AD55" s="1585">
        <v>17</v>
      </c>
      <c r="AE55" s="1585">
        <v>2</v>
      </c>
      <c r="AF55" s="1585">
        <v>2</v>
      </c>
      <c r="AG55" s="1585">
        <v>2</v>
      </c>
      <c r="AH55" s="1585">
        <v>3</v>
      </c>
      <c r="AI55" s="1585">
        <v>0</v>
      </c>
      <c r="AJ55" s="1585">
        <v>7</v>
      </c>
      <c r="AK55" s="1585">
        <v>7</v>
      </c>
      <c r="AL55" s="1585">
        <v>7</v>
      </c>
      <c r="AM55" s="1585">
        <v>7</v>
      </c>
      <c r="AN55" s="1585">
        <v>0</v>
      </c>
    </row>
    <row r="56" spans="5:40" ht="13.5" hidden="1">
      <c r="E56" s="1585">
        <v>10</v>
      </c>
      <c r="F56" s="1585">
        <v>8</v>
      </c>
      <c r="G56" s="1585">
        <v>6</v>
      </c>
      <c r="H56" s="1585">
        <v>1</v>
      </c>
      <c r="I56" s="1585">
        <v>3</v>
      </c>
      <c r="J56" s="1585">
        <v>22</v>
      </c>
      <c r="K56" s="1585">
        <v>3</v>
      </c>
      <c r="L56" s="1585">
        <v>2</v>
      </c>
      <c r="M56" s="1585">
        <v>3</v>
      </c>
      <c r="N56" s="1585">
        <v>6</v>
      </c>
      <c r="O56" s="1585">
        <v>2</v>
      </c>
      <c r="P56" s="1585">
        <v>0</v>
      </c>
      <c r="Q56" s="1585">
        <v>1</v>
      </c>
      <c r="R56" s="1585">
        <v>2</v>
      </c>
      <c r="S56" s="1585">
        <v>1</v>
      </c>
      <c r="T56" s="1585">
        <v>2</v>
      </c>
      <c r="U56" s="1585">
        <v>4</v>
      </c>
      <c r="V56" s="1585">
        <v>8</v>
      </c>
      <c r="W56" s="1585">
        <v>1</v>
      </c>
      <c r="X56" s="1585">
        <v>9</v>
      </c>
      <c r="Y56" s="1585">
        <v>12</v>
      </c>
      <c r="Z56" s="1585">
        <v>2</v>
      </c>
      <c r="AA56" s="1585">
        <v>1</v>
      </c>
      <c r="AB56" s="1585">
        <v>1</v>
      </c>
      <c r="AC56" s="1585">
        <v>1</v>
      </c>
      <c r="AD56" s="1585">
        <v>27</v>
      </c>
      <c r="AE56" s="1585">
        <v>10</v>
      </c>
      <c r="AF56" s="1585">
        <v>2</v>
      </c>
      <c r="AG56" s="1585">
        <v>1</v>
      </c>
      <c r="AH56" s="1585">
        <v>1</v>
      </c>
      <c r="AI56" s="1585">
        <v>0</v>
      </c>
      <c r="AJ56" s="1585">
        <v>10</v>
      </c>
      <c r="AK56" s="1585">
        <v>11</v>
      </c>
      <c r="AL56" s="1585">
        <v>10</v>
      </c>
      <c r="AM56" s="1585">
        <v>7</v>
      </c>
      <c r="AN56" s="1585">
        <v>1</v>
      </c>
    </row>
    <row r="57" spans="5:40" ht="13.5" hidden="1">
      <c r="E57" s="1585">
        <v>6</v>
      </c>
      <c r="F57" s="1585">
        <v>17</v>
      </c>
      <c r="G57" s="1585">
        <v>3</v>
      </c>
      <c r="H57" s="1585">
        <v>2</v>
      </c>
      <c r="I57" s="1585">
        <v>6</v>
      </c>
      <c r="J57" s="1585">
        <v>40</v>
      </c>
      <c r="K57" s="1585">
        <v>9</v>
      </c>
      <c r="L57" s="1585">
        <v>9</v>
      </c>
      <c r="M57" s="1585">
        <v>4</v>
      </c>
      <c r="N57" s="1585">
        <v>13</v>
      </c>
      <c r="O57" s="1585">
        <v>4</v>
      </c>
      <c r="P57" s="1585">
        <v>0</v>
      </c>
      <c r="Q57" s="1585">
        <v>3</v>
      </c>
      <c r="R57" s="1585">
        <v>4</v>
      </c>
      <c r="S57" s="1585">
        <v>1</v>
      </c>
      <c r="T57" s="1585">
        <v>1</v>
      </c>
      <c r="U57" s="1585">
        <v>1</v>
      </c>
      <c r="V57" s="1585">
        <v>18</v>
      </c>
      <c r="W57" s="1585">
        <v>3</v>
      </c>
      <c r="X57" s="1585">
        <v>15</v>
      </c>
      <c r="Y57" s="1585">
        <v>20</v>
      </c>
      <c r="Z57" s="1585">
        <v>5</v>
      </c>
      <c r="AA57" s="1585">
        <v>5</v>
      </c>
      <c r="AB57" s="1585">
        <v>2</v>
      </c>
      <c r="AC57" s="1585">
        <v>0</v>
      </c>
      <c r="AD57" s="1585">
        <v>38</v>
      </c>
      <c r="AE57" s="1585">
        <v>16</v>
      </c>
      <c r="AF57" s="1585">
        <v>3</v>
      </c>
      <c r="AG57" s="1585">
        <v>4</v>
      </c>
      <c r="AH57" s="1585">
        <v>4</v>
      </c>
      <c r="AI57" s="1585">
        <v>0</v>
      </c>
      <c r="AJ57" s="1585">
        <v>12</v>
      </c>
      <c r="AK57" s="1585">
        <v>12</v>
      </c>
      <c r="AL57" s="1585">
        <v>12</v>
      </c>
      <c r="AM57" s="1585">
        <v>9</v>
      </c>
      <c r="AN57" s="1585">
        <v>0</v>
      </c>
    </row>
    <row r="58" spans="5:40" ht="13.5" hidden="1">
      <c r="E58" s="1585">
        <v>18</v>
      </c>
      <c r="F58" s="1585">
        <v>23</v>
      </c>
      <c r="G58" s="1585">
        <v>3</v>
      </c>
      <c r="H58" s="1585">
        <v>3</v>
      </c>
      <c r="I58" s="1585">
        <v>3</v>
      </c>
      <c r="J58" s="1585">
        <v>8</v>
      </c>
      <c r="K58" s="1585">
        <v>14</v>
      </c>
      <c r="L58" s="1585">
        <v>5</v>
      </c>
      <c r="M58" s="1585">
        <v>7</v>
      </c>
      <c r="N58" s="1585">
        <v>9</v>
      </c>
      <c r="O58" s="1585">
        <v>3</v>
      </c>
      <c r="P58" s="1585">
        <v>0</v>
      </c>
      <c r="Q58" s="1585">
        <v>3</v>
      </c>
      <c r="R58" s="1585">
        <v>3</v>
      </c>
      <c r="S58" s="1585">
        <v>1</v>
      </c>
      <c r="T58" s="1585">
        <v>2</v>
      </c>
      <c r="U58" s="1585">
        <v>8</v>
      </c>
      <c r="V58" s="1585">
        <v>16</v>
      </c>
      <c r="W58" s="1585">
        <v>3</v>
      </c>
      <c r="X58" s="1585">
        <v>14</v>
      </c>
      <c r="Y58" s="1585">
        <v>21</v>
      </c>
      <c r="Z58" s="1585">
        <v>4</v>
      </c>
      <c r="AA58" s="1585">
        <v>5</v>
      </c>
      <c r="AB58" s="1585">
        <v>2</v>
      </c>
      <c r="AC58" s="1585">
        <v>1</v>
      </c>
      <c r="AD58" s="1585">
        <v>32</v>
      </c>
      <c r="AE58" s="1585">
        <v>53</v>
      </c>
      <c r="AF58" s="1585">
        <v>3</v>
      </c>
      <c r="AG58" s="1585">
        <v>3</v>
      </c>
      <c r="AH58" s="1585">
        <v>6</v>
      </c>
      <c r="AI58" s="1585">
        <v>1</v>
      </c>
      <c r="AJ58" s="1585">
        <v>12</v>
      </c>
      <c r="AK58" s="1585">
        <v>12</v>
      </c>
      <c r="AL58" s="1585">
        <v>12</v>
      </c>
      <c r="AM58" s="1585">
        <v>23</v>
      </c>
      <c r="AN58" s="1585">
        <v>1</v>
      </c>
    </row>
    <row r="59" spans="5:40" ht="13.5" hidden="1">
      <c r="E59" s="1585">
        <v>16</v>
      </c>
      <c r="F59" s="1585">
        <v>16</v>
      </c>
      <c r="G59" s="1585">
        <v>4</v>
      </c>
      <c r="H59" s="1585">
        <v>3</v>
      </c>
      <c r="I59" s="1585">
        <v>3</v>
      </c>
      <c r="J59" s="1585">
        <v>28</v>
      </c>
      <c r="K59" s="1585">
        <v>5</v>
      </c>
      <c r="L59" s="1585">
        <v>9</v>
      </c>
      <c r="M59" s="1585">
        <v>5</v>
      </c>
      <c r="N59" s="1585">
        <v>12</v>
      </c>
      <c r="O59" s="1585">
        <v>4</v>
      </c>
      <c r="P59" s="1585">
        <v>2</v>
      </c>
      <c r="Q59" s="1585">
        <v>3</v>
      </c>
      <c r="R59" s="1585">
        <v>3</v>
      </c>
      <c r="S59" s="1585">
        <v>2</v>
      </c>
      <c r="T59" s="1585">
        <v>0</v>
      </c>
      <c r="U59" s="1585">
        <v>5</v>
      </c>
      <c r="V59" s="1585">
        <v>15</v>
      </c>
      <c r="W59" s="1585">
        <v>2</v>
      </c>
      <c r="X59" s="1585">
        <v>15</v>
      </c>
      <c r="Y59" s="1585">
        <v>20</v>
      </c>
      <c r="Z59" s="1585">
        <v>6</v>
      </c>
      <c r="AA59" s="1585">
        <v>3</v>
      </c>
      <c r="AB59" s="1585">
        <v>2</v>
      </c>
      <c r="AC59" s="1585">
        <v>1</v>
      </c>
      <c r="AD59" s="1585">
        <v>50</v>
      </c>
      <c r="AE59" s="1585">
        <v>18</v>
      </c>
      <c r="AF59" s="1585">
        <v>5</v>
      </c>
      <c r="AG59" s="1585">
        <v>4</v>
      </c>
      <c r="AH59" s="1585">
        <v>4</v>
      </c>
      <c r="AI59" s="1585">
        <v>0</v>
      </c>
      <c r="AJ59" s="1585">
        <v>16</v>
      </c>
      <c r="AK59" s="1585">
        <v>20</v>
      </c>
      <c r="AL59" s="1585">
        <v>16</v>
      </c>
      <c r="AM59" s="1585">
        <v>16</v>
      </c>
      <c r="AN59" s="1585">
        <v>0</v>
      </c>
    </row>
    <row r="60" spans="5:40" ht="13.5" hidden="1">
      <c r="E60" s="1585">
        <v>5</v>
      </c>
      <c r="F60" s="1585">
        <v>8</v>
      </c>
      <c r="G60" s="1585">
        <v>1</v>
      </c>
      <c r="H60" s="1585">
        <v>1</v>
      </c>
      <c r="I60" s="1585">
        <v>3</v>
      </c>
      <c r="J60" s="1585">
        <v>10</v>
      </c>
      <c r="K60" s="1585">
        <v>2</v>
      </c>
      <c r="L60" s="1585">
        <v>3</v>
      </c>
      <c r="M60" s="1585">
        <v>3</v>
      </c>
      <c r="N60" s="1585">
        <v>4</v>
      </c>
      <c r="O60" s="1585">
        <v>1</v>
      </c>
      <c r="P60" s="1585">
        <v>0</v>
      </c>
      <c r="Q60" s="1585">
        <v>1</v>
      </c>
      <c r="R60" s="1585">
        <v>2</v>
      </c>
      <c r="S60" s="1585">
        <v>0</v>
      </c>
      <c r="T60" s="1585">
        <v>1</v>
      </c>
      <c r="U60" s="1585">
        <v>1</v>
      </c>
      <c r="V60" s="1585">
        <v>4</v>
      </c>
      <c r="W60" s="1585">
        <v>4</v>
      </c>
      <c r="X60" s="1585">
        <v>4</v>
      </c>
      <c r="Y60" s="1585">
        <v>11</v>
      </c>
      <c r="Z60" s="1585">
        <v>2</v>
      </c>
      <c r="AA60" s="1585">
        <v>3</v>
      </c>
      <c r="AB60" s="1585">
        <v>0</v>
      </c>
      <c r="AC60" s="1585">
        <v>0</v>
      </c>
      <c r="AD60" s="1585">
        <v>10</v>
      </c>
      <c r="AE60" s="1585">
        <v>2</v>
      </c>
      <c r="AF60" s="1585">
        <v>4</v>
      </c>
      <c r="AG60" s="1585">
        <v>2</v>
      </c>
      <c r="AH60" s="1585">
        <v>1</v>
      </c>
      <c r="AI60" s="1585">
        <v>0</v>
      </c>
      <c r="AJ60" s="1585">
        <v>7</v>
      </c>
      <c r="AK60" s="1585">
        <v>7</v>
      </c>
      <c r="AL60" s="1585">
        <v>7</v>
      </c>
      <c r="AM60" s="1585">
        <v>6</v>
      </c>
      <c r="AN60" s="1585">
        <v>0</v>
      </c>
    </row>
    <row r="61" spans="5:40" ht="13.5" hidden="1">
      <c r="E61" s="1585">
        <v>44</v>
      </c>
      <c r="F61" s="1585">
        <v>47</v>
      </c>
      <c r="G61" s="1585">
        <v>7</v>
      </c>
      <c r="H61" s="1585">
        <v>3</v>
      </c>
      <c r="I61" s="1585">
        <v>7</v>
      </c>
      <c r="J61" s="1585">
        <v>81</v>
      </c>
      <c r="K61" s="1585">
        <v>17</v>
      </c>
      <c r="L61" s="1585">
        <v>42</v>
      </c>
      <c r="M61" s="1585">
        <v>10</v>
      </c>
      <c r="N61" s="1585">
        <v>35</v>
      </c>
      <c r="O61" s="1585">
        <v>10</v>
      </c>
      <c r="P61" s="1585">
        <v>1</v>
      </c>
      <c r="Q61" s="1585">
        <v>9</v>
      </c>
      <c r="R61" s="1585">
        <v>5</v>
      </c>
      <c r="S61" s="1585">
        <v>2</v>
      </c>
      <c r="T61" s="1585">
        <v>2</v>
      </c>
      <c r="U61" s="1585">
        <v>8</v>
      </c>
      <c r="V61" s="1585">
        <v>60</v>
      </c>
      <c r="W61" s="1585">
        <v>9</v>
      </c>
      <c r="X61" s="1585">
        <v>62</v>
      </c>
      <c r="Y61" s="1585">
        <v>72</v>
      </c>
      <c r="Z61" s="1585">
        <v>13</v>
      </c>
      <c r="AA61" s="1585">
        <v>9</v>
      </c>
      <c r="AB61" s="1585">
        <v>7</v>
      </c>
      <c r="AC61" s="1585">
        <v>3</v>
      </c>
      <c r="AD61" s="1585">
        <v>162</v>
      </c>
      <c r="AE61" s="1585">
        <v>133</v>
      </c>
      <c r="AF61" s="1585">
        <v>10</v>
      </c>
      <c r="AG61" s="1585">
        <v>10</v>
      </c>
      <c r="AH61" s="1585">
        <v>10</v>
      </c>
      <c r="AI61" s="1585">
        <v>1</v>
      </c>
      <c r="AJ61" s="1585">
        <v>31</v>
      </c>
      <c r="AK61" s="1585">
        <v>34</v>
      </c>
      <c r="AL61" s="1585">
        <v>30</v>
      </c>
      <c r="AM61" s="1585">
        <v>35</v>
      </c>
      <c r="AN61" s="1585">
        <v>1</v>
      </c>
    </row>
    <row r="62" spans="5:40" ht="13.5" hidden="1">
      <c r="E62" s="1585">
        <v>33</v>
      </c>
      <c r="F62" s="1585">
        <v>43</v>
      </c>
      <c r="G62" s="1585">
        <v>9</v>
      </c>
      <c r="H62" s="1585">
        <v>5</v>
      </c>
      <c r="I62" s="1585">
        <v>6</v>
      </c>
      <c r="J62" s="1585">
        <v>51</v>
      </c>
      <c r="K62" s="1585">
        <v>10</v>
      </c>
      <c r="L62" s="1585">
        <v>13</v>
      </c>
      <c r="M62" s="1585">
        <v>8</v>
      </c>
      <c r="N62" s="1585">
        <v>23</v>
      </c>
      <c r="O62" s="1585">
        <v>7</v>
      </c>
      <c r="P62" s="1585">
        <v>1</v>
      </c>
      <c r="Q62" s="1585">
        <v>6</v>
      </c>
      <c r="R62" s="1585">
        <v>7</v>
      </c>
      <c r="S62" s="1585">
        <v>5</v>
      </c>
      <c r="T62" s="1585">
        <v>4</v>
      </c>
      <c r="U62" s="1585">
        <v>9</v>
      </c>
      <c r="V62" s="1585">
        <v>27</v>
      </c>
      <c r="W62" s="1585">
        <v>5</v>
      </c>
      <c r="X62" s="1585">
        <v>22</v>
      </c>
      <c r="Y62" s="1585">
        <v>48</v>
      </c>
      <c r="Z62" s="1585">
        <v>7</v>
      </c>
      <c r="AA62" s="1585">
        <v>7</v>
      </c>
      <c r="AB62" s="1585">
        <v>5</v>
      </c>
      <c r="AC62" s="1585">
        <v>2</v>
      </c>
      <c r="AD62" s="1585">
        <v>79</v>
      </c>
      <c r="AE62" s="1585">
        <v>32</v>
      </c>
      <c r="AF62" s="1585">
        <v>18</v>
      </c>
      <c r="AG62" s="1585">
        <v>5</v>
      </c>
      <c r="AH62" s="1585">
        <v>8</v>
      </c>
      <c r="AI62" s="1585">
        <v>0</v>
      </c>
      <c r="AJ62" s="1585">
        <v>22</v>
      </c>
      <c r="AK62" s="1585">
        <v>25</v>
      </c>
      <c r="AL62" s="1585">
        <v>16</v>
      </c>
      <c r="AM62" s="1585">
        <v>36</v>
      </c>
      <c r="AN62" s="1585">
        <v>0</v>
      </c>
    </row>
    <row r="63" spans="5:40" ht="13.5" hidden="1">
      <c r="E63" s="1585">
        <v>18</v>
      </c>
      <c r="F63" s="1585">
        <v>16</v>
      </c>
      <c r="G63" s="1585">
        <v>5</v>
      </c>
      <c r="H63" s="1585">
        <v>4</v>
      </c>
      <c r="I63" s="1585">
        <v>3</v>
      </c>
      <c r="J63" s="1585">
        <v>14</v>
      </c>
      <c r="K63" s="1585">
        <v>6</v>
      </c>
      <c r="L63" s="1585">
        <v>3</v>
      </c>
      <c r="M63" s="1585">
        <v>3</v>
      </c>
      <c r="N63" s="1585">
        <v>7</v>
      </c>
      <c r="O63" s="1585">
        <v>2</v>
      </c>
      <c r="P63" s="1585">
        <v>0</v>
      </c>
      <c r="Q63" s="1585">
        <v>2</v>
      </c>
      <c r="R63" s="1585">
        <v>3</v>
      </c>
      <c r="S63" s="1585">
        <v>3</v>
      </c>
      <c r="T63" s="1585">
        <v>0</v>
      </c>
      <c r="U63" s="1585">
        <v>3</v>
      </c>
      <c r="V63" s="1585">
        <v>17</v>
      </c>
      <c r="W63" s="1585">
        <v>2</v>
      </c>
      <c r="X63" s="1585">
        <v>16</v>
      </c>
      <c r="Y63" s="1585">
        <v>20</v>
      </c>
      <c r="Z63" s="1585">
        <v>4</v>
      </c>
      <c r="AA63" s="1585">
        <v>3</v>
      </c>
      <c r="AB63" s="1585">
        <v>3</v>
      </c>
      <c r="AC63" s="1585">
        <v>0</v>
      </c>
      <c r="AD63" s="1585">
        <v>40</v>
      </c>
      <c r="AE63" s="1585">
        <v>18</v>
      </c>
      <c r="AF63" s="1585">
        <v>6</v>
      </c>
      <c r="AG63" s="1585">
        <v>4</v>
      </c>
      <c r="AH63" s="1585">
        <v>5</v>
      </c>
      <c r="AI63" s="1585">
        <v>2</v>
      </c>
      <c r="AJ63" s="1585">
        <v>13</v>
      </c>
      <c r="AK63" s="1585">
        <v>17</v>
      </c>
      <c r="AL63" s="1585">
        <v>13</v>
      </c>
      <c r="AM63" s="1585">
        <v>17</v>
      </c>
      <c r="AN63" s="1585">
        <v>2</v>
      </c>
    </row>
    <row r="64" spans="5:40" ht="13.5">
      <c r="E64" s="1585"/>
      <c r="F64" s="1585"/>
      <c r="G64" s="1585"/>
      <c r="H64" s="1585"/>
      <c r="I64" s="1585"/>
      <c r="J64" s="1585"/>
      <c r="K64" s="1585"/>
      <c r="L64" s="1585"/>
      <c r="M64" s="1585"/>
      <c r="N64" s="1585"/>
      <c r="O64" s="1585"/>
      <c r="P64" s="1585"/>
      <c r="Q64" s="1585"/>
      <c r="R64" s="1585"/>
      <c r="S64" s="1585"/>
      <c r="T64" s="1585"/>
      <c r="U64" s="1585"/>
      <c r="V64" s="1585"/>
      <c r="W64" s="1585"/>
      <c r="X64" s="1585"/>
      <c r="Y64" s="1585"/>
      <c r="Z64" s="1585"/>
      <c r="AA64" s="1585"/>
      <c r="AB64" s="1585"/>
      <c r="AC64" s="1585"/>
      <c r="AD64" s="1585"/>
      <c r="AE64" s="1585"/>
      <c r="AF64" s="1585"/>
      <c r="AG64" s="1585"/>
      <c r="AH64" s="1585"/>
      <c r="AI64" s="1585"/>
      <c r="AJ64" s="1585"/>
      <c r="AK64" s="1585"/>
      <c r="AL64" s="1585"/>
      <c r="AM64" s="1585"/>
      <c r="AN64" s="1585"/>
    </row>
  </sheetData>
  <sheetProtection/>
  <mergeCells count="10">
    <mergeCell ref="AI3:AN3"/>
    <mergeCell ref="A5:C5"/>
    <mergeCell ref="A7:D7"/>
    <mergeCell ref="A1:T1"/>
    <mergeCell ref="U1:AE1"/>
    <mergeCell ref="E2:T2"/>
    <mergeCell ref="E3:K3"/>
    <mergeCell ref="L3:T3"/>
    <mergeCell ref="U3:AC3"/>
    <mergeCell ref="AD3:AH3"/>
  </mergeCells>
  <printOptions horizontalCentered="1"/>
  <pageMargins left="0.7874015748031497" right="0.7874015748031497" top="0.984251968503937" bottom="0.7874015748031497" header="0.5118110236220472" footer="0.3937007874015748"/>
  <pageSetup firstPageNumber="97" useFirstPageNumber="1" horizontalDpi="600" verticalDpi="600" orientation="portrait" pageOrder="overThenDown" paperSize="9" scale="94" r:id="rId2"/>
  <headerFooter differentOddEven="1" differentFirst="1" alignWithMargins="0">
    <oddFooter>&amp;C&amp;"ＭＳ ゴシック,標準"&amp;13&amp;P</oddFooter>
    <evenFooter>&amp;C&amp;"ＭＳ ゴシック,標準"&amp;13&amp;P</evenFooter>
    <firstFooter>&amp;C&amp;"ＭＳ ゴシック,標準"&amp;13&amp;P</firstFooter>
  </headerFooter>
  <colBreaks count="1" manualBreakCount="1">
    <brk id="20" max="33" man="1"/>
  </colBreaks>
  <drawing r:id="rId1"/>
</worksheet>
</file>

<file path=xl/worksheets/sheet21.xml><?xml version="1.0" encoding="utf-8"?>
<worksheet xmlns="http://schemas.openxmlformats.org/spreadsheetml/2006/main" xmlns:r="http://schemas.openxmlformats.org/officeDocument/2006/relationships">
  <sheetPr>
    <tabColor rgb="FF0070C0"/>
  </sheetPr>
  <dimension ref="A1:AE64"/>
  <sheetViews>
    <sheetView view="pageBreakPreview" zoomScale="70" zoomScaleSheetLayoutView="70" zoomScalePageLayoutView="0" workbookViewId="0" topLeftCell="A1">
      <selection activeCell="S24" sqref="S24"/>
    </sheetView>
  </sheetViews>
  <sheetFormatPr defaultColWidth="4.69921875" defaultRowHeight="15"/>
  <cols>
    <col min="1" max="1" width="2.5" style="0" customWidth="1"/>
    <col min="2" max="2" width="0.6953125" style="0" customWidth="1"/>
    <col min="3" max="3" width="10.5" style="0" customWidth="1"/>
    <col min="4" max="4" width="0.6953125" style="0" customWidth="1"/>
    <col min="5" max="8" width="5.59765625" style="0" customWidth="1"/>
    <col min="9" max="9" width="6.796875" style="0" customWidth="1"/>
    <col min="10" max="16" width="5.59765625" style="0" customWidth="1"/>
    <col min="17" max="30" width="6.19921875" style="0" customWidth="1"/>
  </cols>
  <sheetData>
    <row r="1" spans="1:31" ht="21.75" customHeight="1">
      <c r="A1" s="2623" t="s">
        <v>665</v>
      </c>
      <c r="B1" s="2623"/>
      <c r="C1" s="2623"/>
      <c r="D1" s="2623"/>
      <c r="E1" s="2623"/>
      <c r="F1" s="2623"/>
      <c r="G1" s="2623"/>
      <c r="H1" s="2623"/>
      <c r="I1" s="2623"/>
      <c r="J1" s="2623"/>
      <c r="K1" s="2623"/>
      <c r="L1" s="2623"/>
      <c r="M1" s="2623"/>
      <c r="N1" s="2623"/>
      <c r="O1" s="2623"/>
      <c r="P1" s="2623"/>
      <c r="Q1" s="1700" t="s">
        <v>666</v>
      </c>
      <c r="R1" s="1700"/>
      <c r="S1" s="1700"/>
      <c r="T1" s="1700"/>
      <c r="U1" s="1700"/>
      <c r="V1" s="1700"/>
      <c r="W1" s="1700"/>
      <c r="X1" s="1700"/>
      <c r="Y1" s="1700"/>
      <c r="Z1" s="1700"/>
      <c r="AA1" s="1700"/>
      <c r="AB1" s="1700"/>
      <c r="AC1" s="1700"/>
      <c r="AD1" s="1700"/>
      <c r="AE1" s="1700"/>
    </row>
    <row r="2" spans="1:31" ht="18" customHeight="1" thickBot="1">
      <c r="A2" s="1586"/>
      <c r="B2" s="1586"/>
      <c r="C2" s="1586"/>
      <c r="D2" s="1586"/>
      <c r="E2" s="1701"/>
      <c r="F2" s="1702"/>
      <c r="G2" s="1702"/>
      <c r="H2" s="1702"/>
      <c r="I2" s="1702"/>
      <c r="J2" s="1702"/>
      <c r="K2" s="1702"/>
      <c r="L2" s="1702"/>
      <c r="M2" s="1702"/>
      <c r="N2" s="1702"/>
      <c r="O2" s="1702"/>
      <c r="P2" s="1702"/>
      <c r="Q2" s="2640"/>
      <c r="R2" s="2627"/>
      <c r="S2" s="2627"/>
      <c r="T2" s="2627"/>
      <c r="U2" s="2627"/>
      <c r="V2" s="1703"/>
      <c r="W2" s="1703"/>
      <c r="X2" s="1585"/>
      <c r="Y2" s="1585"/>
      <c r="Z2" s="2641" t="s">
        <v>621</v>
      </c>
      <c r="AA2" s="2641"/>
      <c r="AB2" s="2641"/>
      <c r="AC2" s="2641"/>
      <c r="AD2" s="2641"/>
      <c r="AE2" s="1585"/>
    </row>
    <row r="3" spans="1:31" ht="21.75" customHeight="1">
      <c r="A3" s="1704"/>
      <c r="B3" s="1705"/>
      <c r="C3" s="1592" t="s">
        <v>563</v>
      </c>
      <c r="D3" s="1706"/>
      <c r="E3" s="2642" t="s">
        <v>667</v>
      </c>
      <c r="F3" s="2643"/>
      <c r="G3" s="2643"/>
      <c r="H3" s="2644"/>
      <c r="I3" s="2644"/>
      <c r="J3" s="2644"/>
      <c r="K3" s="2644"/>
      <c r="L3" s="2645" t="s">
        <v>668</v>
      </c>
      <c r="M3" s="2644"/>
      <c r="N3" s="2644"/>
      <c r="O3" s="2644"/>
      <c r="P3" s="2646"/>
      <c r="Q3" s="2647" t="s">
        <v>669</v>
      </c>
      <c r="R3" s="2648"/>
      <c r="S3" s="2648"/>
      <c r="T3" s="2648"/>
      <c r="U3" s="2648"/>
      <c r="V3" s="2648"/>
      <c r="W3" s="2649"/>
      <c r="X3" s="2650" t="s">
        <v>670</v>
      </c>
      <c r="Y3" s="2651"/>
      <c r="Z3" s="2652"/>
      <c r="AA3" s="2653" t="s">
        <v>671</v>
      </c>
      <c r="AB3" s="2653"/>
      <c r="AC3" s="2653"/>
      <c r="AD3" s="2654"/>
      <c r="AE3" s="1707"/>
    </row>
    <row r="4" spans="1:31" ht="6" customHeight="1">
      <c r="A4" s="1708"/>
      <c r="B4" s="1709"/>
      <c r="C4" s="1288"/>
      <c r="D4" s="1710"/>
      <c r="E4" s="1605"/>
      <c r="F4" s="1603"/>
      <c r="G4" s="1603"/>
      <c r="H4" s="1711"/>
      <c r="I4" s="1711"/>
      <c r="J4" s="1711"/>
      <c r="K4" s="1712"/>
      <c r="L4" s="1605"/>
      <c r="M4" s="1711"/>
      <c r="N4" s="1711"/>
      <c r="O4" s="1711"/>
      <c r="P4" s="1712"/>
      <c r="Q4" s="1713"/>
      <c r="R4" s="1714"/>
      <c r="S4" s="1714"/>
      <c r="T4" s="1714"/>
      <c r="U4" s="1714"/>
      <c r="V4" s="1714"/>
      <c r="W4" s="1715"/>
      <c r="X4" s="1716"/>
      <c r="Y4" s="1717"/>
      <c r="Z4" s="1718"/>
      <c r="AA4" s="1719"/>
      <c r="AB4" s="1720"/>
      <c r="AC4" s="1720"/>
      <c r="AD4" s="1721"/>
      <c r="AE4" s="1707"/>
    </row>
    <row r="5" spans="1:31" ht="130.5" customHeight="1">
      <c r="A5" s="2635" t="s">
        <v>672</v>
      </c>
      <c r="B5" s="2636"/>
      <c r="C5" s="2636"/>
      <c r="D5" s="1710"/>
      <c r="E5" s="1722" t="s">
        <v>673</v>
      </c>
      <c r="F5" s="1723" t="s">
        <v>674</v>
      </c>
      <c r="G5" s="1723" t="s">
        <v>675</v>
      </c>
      <c r="H5" s="1723" t="s">
        <v>676</v>
      </c>
      <c r="I5" s="1723" t="s">
        <v>677</v>
      </c>
      <c r="J5" s="1723" t="s">
        <v>678</v>
      </c>
      <c r="K5" s="1724" t="s">
        <v>679</v>
      </c>
      <c r="L5" s="1722" t="s">
        <v>680</v>
      </c>
      <c r="M5" s="1723" t="s">
        <v>681</v>
      </c>
      <c r="N5" s="1723" t="s">
        <v>682</v>
      </c>
      <c r="O5" s="1723" t="s">
        <v>683</v>
      </c>
      <c r="P5" s="1724" t="s">
        <v>684</v>
      </c>
      <c r="Q5" s="1722" t="s">
        <v>685</v>
      </c>
      <c r="R5" s="1723" t="s">
        <v>686</v>
      </c>
      <c r="S5" s="1725" t="s">
        <v>687</v>
      </c>
      <c r="T5" s="1723" t="s">
        <v>688</v>
      </c>
      <c r="U5" s="1723" t="s">
        <v>689</v>
      </c>
      <c r="V5" s="1726" t="s">
        <v>690</v>
      </c>
      <c r="W5" s="1724" t="s">
        <v>691</v>
      </c>
      <c r="X5" s="1727" t="s">
        <v>692</v>
      </c>
      <c r="Y5" s="1725" t="s">
        <v>693</v>
      </c>
      <c r="Z5" s="1728" t="s">
        <v>694</v>
      </c>
      <c r="AA5" s="1723" t="s">
        <v>695</v>
      </c>
      <c r="AB5" s="1723" t="s">
        <v>696</v>
      </c>
      <c r="AC5" s="1726" t="s">
        <v>697</v>
      </c>
      <c r="AD5" s="1724" t="s">
        <v>698</v>
      </c>
      <c r="AE5" s="1729"/>
    </row>
    <row r="6" spans="1:31" ht="6" customHeight="1" thickBot="1">
      <c r="A6" s="1730"/>
      <c r="B6" s="1731"/>
      <c r="C6" s="1731"/>
      <c r="D6" s="1732"/>
      <c r="E6" s="1625"/>
      <c r="F6" s="1626"/>
      <c r="G6" s="1626"/>
      <c r="H6" s="1626"/>
      <c r="I6" s="1626"/>
      <c r="J6" s="1626"/>
      <c r="K6" s="1628"/>
      <c r="L6" s="1625"/>
      <c r="M6" s="1626"/>
      <c r="N6" s="1626"/>
      <c r="O6" s="1626"/>
      <c r="P6" s="1628"/>
      <c r="Q6" s="1625"/>
      <c r="R6" s="1626"/>
      <c r="S6" s="1733"/>
      <c r="T6" s="1626"/>
      <c r="U6" s="1626"/>
      <c r="V6" s="1631"/>
      <c r="W6" s="1628"/>
      <c r="X6" s="1734"/>
      <c r="Y6" s="1735"/>
      <c r="Z6" s="1736"/>
      <c r="AA6" s="1737"/>
      <c r="AB6" s="1626"/>
      <c r="AC6" s="1631"/>
      <c r="AD6" s="1628"/>
      <c r="AE6" s="1729"/>
    </row>
    <row r="7" spans="1:31" s="1745" customFormat="1" ht="24" customHeight="1" thickBot="1">
      <c r="A7" s="2637" t="s">
        <v>699</v>
      </c>
      <c r="B7" s="2638"/>
      <c r="C7" s="2638"/>
      <c r="D7" s="2639"/>
      <c r="E7" s="1646">
        <f>SUM(E8:E34)</f>
        <v>2507</v>
      </c>
      <c r="F7" s="1648">
        <f aca="true" t="shared" si="0" ref="F7:AD7">SUM(F8:F34)</f>
        <v>2055</v>
      </c>
      <c r="G7" s="1648">
        <f t="shared" si="0"/>
        <v>241</v>
      </c>
      <c r="H7" s="1648">
        <f t="shared" si="0"/>
        <v>172</v>
      </c>
      <c r="I7" s="1648">
        <f t="shared" si="0"/>
        <v>11236</v>
      </c>
      <c r="J7" s="1648">
        <f t="shared" si="0"/>
        <v>137</v>
      </c>
      <c r="K7" s="1649">
        <f t="shared" si="0"/>
        <v>28</v>
      </c>
      <c r="L7" s="1738">
        <f t="shared" si="0"/>
        <v>871</v>
      </c>
      <c r="M7" s="1648">
        <f t="shared" si="0"/>
        <v>315</v>
      </c>
      <c r="N7" s="1648">
        <f t="shared" si="0"/>
        <v>311</v>
      </c>
      <c r="O7" s="1648">
        <f t="shared" si="0"/>
        <v>389</v>
      </c>
      <c r="P7" s="1647">
        <f t="shared" si="0"/>
        <v>4056</v>
      </c>
      <c r="Q7" s="1640">
        <f t="shared" si="0"/>
        <v>1510</v>
      </c>
      <c r="R7" s="1641">
        <f t="shared" si="0"/>
        <v>1171</v>
      </c>
      <c r="S7" s="1641">
        <f t="shared" si="0"/>
        <v>3087</v>
      </c>
      <c r="T7" s="1641">
        <f t="shared" si="0"/>
        <v>326</v>
      </c>
      <c r="U7" s="1641">
        <f t="shared" si="0"/>
        <v>236</v>
      </c>
      <c r="V7" s="1641">
        <f t="shared" si="0"/>
        <v>238</v>
      </c>
      <c r="W7" s="1739">
        <f t="shared" si="0"/>
        <v>158</v>
      </c>
      <c r="X7" s="1740">
        <f t="shared" si="0"/>
        <v>46</v>
      </c>
      <c r="Y7" s="1741">
        <f t="shared" si="0"/>
        <v>12</v>
      </c>
      <c r="Z7" s="1742">
        <f t="shared" si="0"/>
        <v>103</v>
      </c>
      <c r="AA7" s="1743">
        <f t="shared" si="0"/>
        <v>207</v>
      </c>
      <c r="AB7" s="1641">
        <f t="shared" si="0"/>
        <v>2921</v>
      </c>
      <c r="AC7" s="1641">
        <f t="shared" si="0"/>
        <v>168</v>
      </c>
      <c r="AD7" s="1739">
        <f t="shared" si="0"/>
        <v>563</v>
      </c>
      <c r="AE7" s="1744"/>
    </row>
    <row r="8" spans="1:31" ht="19.5" customHeight="1">
      <c r="A8" s="1746">
        <v>1</v>
      </c>
      <c r="B8" s="1747"/>
      <c r="C8" s="1748" t="s">
        <v>507</v>
      </c>
      <c r="D8" s="1749"/>
      <c r="E8" s="1373">
        <v>317</v>
      </c>
      <c r="F8" s="1374">
        <v>228</v>
      </c>
      <c r="G8" s="1374">
        <v>50</v>
      </c>
      <c r="H8" s="1374">
        <v>20</v>
      </c>
      <c r="I8" s="1374">
        <v>216</v>
      </c>
      <c r="J8" s="1374">
        <v>13</v>
      </c>
      <c r="K8" s="1750">
        <v>2</v>
      </c>
      <c r="L8" s="1751">
        <v>124</v>
      </c>
      <c r="M8" s="1374">
        <v>56</v>
      </c>
      <c r="N8" s="1374">
        <v>56</v>
      </c>
      <c r="O8" s="1374">
        <v>57</v>
      </c>
      <c r="P8" s="1375">
        <v>315</v>
      </c>
      <c r="Q8" s="1751">
        <v>287</v>
      </c>
      <c r="R8" s="1374">
        <v>179</v>
      </c>
      <c r="S8" s="1374">
        <v>88</v>
      </c>
      <c r="T8" s="1374">
        <v>50</v>
      </c>
      <c r="U8" s="1374">
        <v>14</v>
      </c>
      <c r="V8" s="1374">
        <v>41</v>
      </c>
      <c r="W8" s="1375">
        <v>10</v>
      </c>
      <c r="X8" s="1751">
        <v>7</v>
      </c>
      <c r="Y8" s="1752"/>
      <c r="Z8" s="1375">
        <v>17</v>
      </c>
      <c r="AA8" s="1373">
        <v>16</v>
      </c>
      <c r="AB8" s="1374">
        <v>531</v>
      </c>
      <c r="AC8" s="1374">
        <v>10</v>
      </c>
      <c r="AD8" s="1375">
        <v>77</v>
      </c>
      <c r="AE8" s="1753"/>
    </row>
    <row r="9" spans="1:31" ht="19.5" customHeight="1">
      <c r="A9" s="1754">
        <v>2</v>
      </c>
      <c r="B9" s="1755"/>
      <c r="C9" s="1756" t="s">
        <v>538</v>
      </c>
      <c r="D9" s="1757"/>
      <c r="E9" s="1377">
        <v>77</v>
      </c>
      <c r="F9" s="1378">
        <v>150</v>
      </c>
      <c r="G9" s="1378">
        <v>10</v>
      </c>
      <c r="H9" s="1378">
        <v>14</v>
      </c>
      <c r="I9" s="1378">
        <v>66</v>
      </c>
      <c r="J9" s="1378">
        <v>10</v>
      </c>
      <c r="K9" s="1758"/>
      <c r="L9" s="1759">
        <v>25</v>
      </c>
      <c r="M9" s="1378">
        <v>11</v>
      </c>
      <c r="N9" s="1378">
        <v>11</v>
      </c>
      <c r="O9" s="1378">
        <v>11</v>
      </c>
      <c r="P9" s="1379">
        <v>21</v>
      </c>
      <c r="Q9" s="1759">
        <v>43</v>
      </c>
      <c r="R9" s="1378">
        <v>20</v>
      </c>
      <c r="S9" s="1378">
        <v>67</v>
      </c>
      <c r="T9" s="1378">
        <v>20</v>
      </c>
      <c r="U9" s="1378">
        <v>5</v>
      </c>
      <c r="V9" s="1378">
        <v>4</v>
      </c>
      <c r="W9" s="1379">
        <v>2</v>
      </c>
      <c r="X9" s="1759"/>
      <c r="Y9" s="1760">
        <v>1</v>
      </c>
      <c r="Z9" s="1379">
        <v>2</v>
      </c>
      <c r="AA9" s="1377">
        <v>8</v>
      </c>
      <c r="AB9" s="1378">
        <v>62</v>
      </c>
      <c r="AC9" s="1378"/>
      <c r="AD9" s="1379">
        <v>8</v>
      </c>
      <c r="AE9" s="1753"/>
    </row>
    <row r="10" spans="1:31" ht="19.5" customHeight="1">
      <c r="A10" s="1754">
        <v>3</v>
      </c>
      <c r="B10" s="1755"/>
      <c r="C10" s="1756" t="s">
        <v>122</v>
      </c>
      <c r="D10" s="1757"/>
      <c r="E10" s="1377">
        <v>171</v>
      </c>
      <c r="F10" s="1378">
        <v>115</v>
      </c>
      <c r="G10" s="1378">
        <v>6</v>
      </c>
      <c r="H10" s="1378">
        <v>2</v>
      </c>
      <c r="I10" s="1378">
        <v>505</v>
      </c>
      <c r="J10" s="1378">
        <v>6</v>
      </c>
      <c r="K10" s="1758"/>
      <c r="L10" s="1759">
        <v>20</v>
      </c>
      <c r="M10" s="1378">
        <v>8</v>
      </c>
      <c r="N10" s="1378">
        <v>6</v>
      </c>
      <c r="O10" s="1378">
        <v>6</v>
      </c>
      <c r="P10" s="1379">
        <v>500</v>
      </c>
      <c r="Q10" s="1759">
        <v>64</v>
      </c>
      <c r="R10" s="1378">
        <v>68</v>
      </c>
      <c r="S10" s="1378">
        <v>20</v>
      </c>
      <c r="T10" s="1378">
        <v>20</v>
      </c>
      <c r="U10" s="1378">
        <v>12</v>
      </c>
      <c r="V10" s="1378">
        <v>27</v>
      </c>
      <c r="W10" s="1379"/>
      <c r="X10" s="1759"/>
      <c r="Y10" s="1760">
        <v>3</v>
      </c>
      <c r="Z10" s="1379">
        <v>6</v>
      </c>
      <c r="AA10" s="1377">
        <v>15</v>
      </c>
      <c r="AB10" s="1378">
        <v>150</v>
      </c>
      <c r="AC10" s="1378">
        <v>7</v>
      </c>
      <c r="AD10" s="1379">
        <v>43</v>
      </c>
      <c r="AE10" s="1753"/>
    </row>
    <row r="11" spans="1:31" ht="19.5" customHeight="1">
      <c r="A11" s="1754">
        <v>4</v>
      </c>
      <c r="B11" s="1755"/>
      <c r="C11" s="1756" t="s">
        <v>99</v>
      </c>
      <c r="D11" s="1757"/>
      <c r="E11" s="1377">
        <v>45</v>
      </c>
      <c r="F11" s="1378"/>
      <c r="G11" s="1378"/>
      <c r="H11" s="1378"/>
      <c r="I11" s="1378">
        <v>7700</v>
      </c>
      <c r="J11" s="1378">
        <v>6</v>
      </c>
      <c r="K11" s="1758"/>
      <c r="L11" s="1759">
        <v>32</v>
      </c>
      <c r="M11" s="1378">
        <v>7</v>
      </c>
      <c r="N11" s="1378">
        <v>7</v>
      </c>
      <c r="O11" s="1378">
        <v>7</v>
      </c>
      <c r="P11" s="1379">
        <v>10</v>
      </c>
      <c r="Q11" s="1759">
        <v>10</v>
      </c>
      <c r="R11" s="1378">
        <v>5</v>
      </c>
      <c r="S11" s="1378">
        <v>37</v>
      </c>
      <c r="T11" s="1378">
        <v>4</v>
      </c>
      <c r="U11" s="1378">
        <v>4</v>
      </c>
      <c r="V11" s="1378">
        <v>2</v>
      </c>
      <c r="W11" s="1379">
        <v>5</v>
      </c>
      <c r="X11" s="1759"/>
      <c r="Y11" s="1760"/>
      <c r="Z11" s="1379"/>
      <c r="AA11" s="1377"/>
      <c r="AB11" s="1378">
        <v>38</v>
      </c>
      <c r="AC11" s="1378"/>
      <c r="AD11" s="1379">
        <v>4</v>
      </c>
      <c r="AE11" s="1753"/>
    </row>
    <row r="12" spans="1:31" ht="19.5" customHeight="1">
      <c r="A12" s="1761">
        <v>5</v>
      </c>
      <c r="B12" s="1762"/>
      <c r="C12" s="1763" t="s">
        <v>100</v>
      </c>
      <c r="D12" s="1764"/>
      <c r="E12" s="1381">
        <v>110</v>
      </c>
      <c r="F12" s="1382"/>
      <c r="G12" s="1382">
        <v>10</v>
      </c>
      <c r="H12" s="1382">
        <v>2</v>
      </c>
      <c r="I12" s="1382">
        <v>18</v>
      </c>
      <c r="J12" s="1382">
        <v>3</v>
      </c>
      <c r="K12" s="1765">
        <v>16</v>
      </c>
      <c r="L12" s="1766">
        <v>14</v>
      </c>
      <c r="M12" s="1382">
        <v>8</v>
      </c>
      <c r="N12" s="1382">
        <v>8</v>
      </c>
      <c r="O12" s="1382">
        <v>8</v>
      </c>
      <c r="P12" s="1383">
        <v>9</v>
      </c>
      <c r="Q12" s="1766">
        <v>22</v>
      </c>
      <c r="R12" s="1382">
        <v>15</v>
      </c>
      <c r="S12" s="1382">
        <v>13</v>
      </c>
      <c r="T12" s="1382">
        <v>8</v>
      </c>
      <c r="U12" s="1382">
        <v>22</v>
      </c>
      <c r="V12" s="1382">
        <v>6</v>
      </c>
      <c r="W12" s="1383"/>
      <c r="X12" s="1766">
        <v>2</v>
      </c>
      <c r="Y12" s="1767">
        <v>1</v>
      </c>
      <c r="Z12" s="1383">
        <v>2</v>
      </c>
      <c r="AA12" s="1381">
        <v>16</v>
      </c>
      <c r="AB12" s="1382">
        <v>130</v>
      </c>
      <c r="AC12" s="1382">
        <v>22</v>
      </c>
      <c r="AD12" s="1383">
        <v>34</v>
      </c>
      <c r="AE12" s="1753"/>
    </row>
    <row r="13" spans="1:31" ht="19.5" customHeight="1">
      <c r="A13" s="1768">
        <v>6</v>
      </c>
      <c r="B13" s="1769"/>
      <c r="C13" s="1770" t="s">
        <v>101</v>
      </c>
      <c r="D13" s="1771"/>
      <c r="E13" s="1373">
        <v>27</v>
      </c>
      <c r="F13" s="1374">
        <v>31</v>
      </c>
      <c r="G13" s="1374"/>
      <c r="H13" s="1374">
        <v>2</v>
      </c>
      <c r="I13" s="1374">
        <v>16</v>
      </c>
      <c r="J13" s="1374">
        <v>3</v>
      </c>
      <c r="K13" s="1750"/>
      <c r="L13" s="1751">
        <v>5</v>
      </c>
      <c r="M13" s="1374">
        <v>3</v>
      </c>
      <c r="N13" s="1374">
        <v>3</v>
      </c>
      <c r="O13" s="1374">
        <v>3</v>
      </c>
      <c r="P13" s="1375">
        <v>14</v>
      </c>
      <c r="Q13" s="1751">
        <v>19</v>
      </c>
      <c r="R13" s="1374">
        <v>15</v>
      </c>
      <c r="S13" s="1374">
        <v>14</v>
      </c>
      <c r="T13" s="1374">
        <v>3</v>
      </c>
      <c r="U13" s="1374">
        <v>2</v>
      </c>
      <c r="V13" s="1374">
        <v>3</v>
      </c>
      <c r="W13" s="1375"/>
      <c r="X13" s="1751">
        <v>1</v>
      </c>
      <c r="Y13" s="1752"/>
      <c r="Z13" s="1375"/>
      <c r="AA13" s="1373">
        <v>6</v>
      </c>
      <c r="AB13" s="1374">
        <v>66</v>
      </c>
      <c r="AC13" s="1374"/>
      <c r="AD13" s="1375">
        <v>2</v>
      </c>
      <c r="AE13" s="1753"/>
    </row>
    <row r="14" spans="1:31" ht="19.5" customHeight="1">
      <c r="A14" s="1754">
        <v>7</v>
      </c>
      <c r="B14" s="1755"/>
      <c r="C14" s="1756" t="s">
        <v>510</v>
      </c>
      <c r="D14" s="1757"/>
      <c r="E14" s="1377">
        <v>68</v>
      </c>
      <c r="F14" s="1378">
        <v>98</v>
      </c>
      <c r="G14" s="1378">
        <v>10</v>
      </c>
      <c r="H14" s="1378">
        <v>6</v>
      </c>
      <c r="I14" s="1378">
        <v>54</v>
      </c>
      <c r="J14" s="1378">
        <v>3</v>
      </c>
      <c r="K14" s="1758"/>
      <c r="L14" s="1759">
        <v>23</v>
      </c>
      <c r="M14" s="1378">
        <v>12</v>
      </c>
      <c r="N14" s="1378">
        <v>12</v>
      </c>
      <c r="O14" s="1378">
        <v>12</v>
      </c>
      <c r="P14" s="1379">
        <v>20</v>
      </c>
      <c r="Q14" s="1759">
        <v>23</v>
      </c>
      <c r="R14" s="1378">
        <v>12</v>
      </c>
      <c r="S14" s="1378">
        <v>5</v>
      </c>
      <c r="T14" s="1378">
        <v>10</v>
      </c>
      <c r="U14" s="1378">
        <v>19</v>
      </c>
      <c r="V14" s="1378">
        <v>5</v>
      </c>
      <c r="W14" s="1379"/>
      <c r="X14" s="1759">
        <v>2</v>
      </c>
      <c r="Y14" s="1760"/>
      <c r="Z14" s="1379">
        <v>1</v>
      </c>
      <c r="AA14" s="1377">
        <v>13</v>
      </c>
      <c r="AB14" s="1378">
        <v>39</v>
      </c>
      <c r="AC14" s="1378">
        <v>6</v>
      </c>
      <c r="AD14" s="1379">
        <v>17</v>
      </c>
      <c r="AE14" s="1753"/>
    </row>
    <row r="15" spans="1:31" ht="19.5" customHeight="1">
      <c r="A15" s="1754">
        <v>8</v>
      </c>
      <c r="B15" s="1755"/>
      <c r="C15" s="1756" t="s">
        <v>102</v>
      </c>
      <c r="D15" s="1757"/>
      <c r="E15" s="1377">
        <v>58</v>
      </c>
      <c r="F15" s="1378">
        <v>254</v>
      </c>
      <c r="G15" s="1378">
        <v>10</v>
      </c>
      <c r="H15" s="1378">
        <v>4</v>
      </c>
      <c r="I15" s="1378">
        <v>44</v>
      </c>
      <c r="J15" s="1378">
        <v>5</v>
      </c>
      <c r="K15" s="1758"/>
      <c r="L15" s="1759">
        <v>19</v>
      </c>
      <c r="M15" s="1378">
        <v>10</v>
      </c>
      <c r="N15" s="1378">
        <v>10</v>
      </c>
      <c r="O15" s="1378">
        <v>14</v>
      </c>
      <c r="P15" s="1379">
        <v>73</v>
      </c>
      <c r="Q15" s="1759">
        <v>58</v>
      </c>
      <c r="R15" s="1378">
        <v>30</v>
      </c>
      <c r="S15" s="1378">
        <v>75</v>
      </c>
      <c r="T15" s="1378">
        <v>10</v>
      </c>
      <c r="U15" s="1378">
        <v>7</v>
      </c>
      <c r="V15" s="1378">
        <v>7</v>
      </c>
      <c r="W15" s="1379"/>
      <c r="X15" s="1759">
        <v>3</v>
      </c>
      <c r="Y15" s="1760"/>
      <c r="Z15" s="1379">
        <v>6</v>
      </c>
      <c r="AA15" s="1377"/>
      <c r="AB15" s="1378">
        <v>85</v>
      </c>
      <c r="AC15" s="1378"/>
      <c r="AD15" s="1379">
        <v>16</v>
      </c>
      <c r="AE15" s="1753"/>
    </row>
    <row r="16" spans="1:31" ht="19.5" customHeight="1">
      <c r="A16" s="1754">
        <v>9</v>
      </c>
      <c r="B16" s="1755"/>
      <c r="C16" s="1756" t="s">
        <v>103</v>
      </c>
      <c r="D16" s="1757"/>
      <c r="E16" s="1377">
        <v>77</v>
      </c>
      <c r="F16" s="1378">
        <v>2</v>
      </c>
      <c r="G16" s="1378">
        <v>10</v>
      </c>
      <c r="H16" s="1378">
        <v>2</v>
      </c>
      <c r="I16" s="1378">
        <v>189</v>
      </c>
      <c r="J16" s="1378">
        <v>9</v>
      </c>
      <c r="K16" s="1758">
        <v>1</v>
      </c>
      <c r="L16" s="1759">
        <v>53</v>
      </c>
      <c r="M16" s="1378">
        <v>11</v>
      </c>
      <c r="N16" s="1378">
        <v>11</v>
      </c>
      <c r="O16" s="1378">
        <v>11</v>
      </c>
      <c r="P16" s="1379">
        <v>30</v>
      </c>
      <c r="Q16" s="1759">
        <v>17</v>
      </c>
      <c r="R16" s="1378">
        <v>86</v>
      </c>
      <c r="S16" s="1378">
        <v>60</v>
      </c>
      <c r="T16" s="1378">
        <v>10</v>
      </c>
      <c r="U16" s="1378">
        <v>13</v>
      </c>
      <c r="V16" s="1378">
        <v>7</v>
      </c>
      <c r="W16" s="1379">
        <v>2</v>
      </c>
      <c r="X16" s="1759">
        <v>2</v>
      </c>
      <c r="Y16" s="1760"/>
      <c r="Z16" s="1379">
        <v>4</v>
      </c>
      <c r="AA16" s="1377">
        <v>10</v>
      </c>
      <c r="AB16" s="1378">
        <v>63</v>
      </c>
      <c r="AC16" s="1378">
        <v>2</v>
      </c>
      <c r="AD16" s="1379">
        <v>8</v>
      </c>
      <c r="AE16" s="1753"/>
    </row>
    <row r="17" spans="1:31" ht="19.5" customHeight="1">
      <c r="A17" s="1761">
        <v>10</v>
      </c>
      <c r="B17" s="1762"/>
      <c r="C17" s="1763" t="s">
        <v>104</v>
      </c>
      <c r="D17" s="1764"/>
      <c r="E17" s="1381">
        <v>28</v>
      </c>
      <c r="F17" s="1382">
        <v>69</v>
      </c>
      <c r="G17" s="1382">
        <v>5</v>
      </c>
      <c r="H17" s="1382">
        <v>2</v>
      </c>
      <c r="I17" s="1382">
        <v>5</v>
      </c>
      <c r="J17" s="1382">
        <v>1</v>
      </c>
      <c r="K17" s="1765"/>
      <c r="L17" s="1766">
        <v>7</v>
      </c>
      <c r="M17" s="1382">
        <v>2</v>
      </c>
      <c r="N17" s="1382">
        <v>2</v>
      </c>
      <c r="O17" s="1382">
        <v>2</v>
      </c>
      <c r="P17" s="1383"/>
      <c r="Q17" s="1766">
        <v>41</v>
      </c>
      <c r="R17" s="1382">
        <v>5</v>
      </c>
      <c r="S17" s="1382">
        <v>43</v>
      </c>
      <c r="T17" s="1382">
        <v>2</v>
      </c>
      <c r="U17" s="1382">
        <v>4</v>
      </c>
      <c r="V17" s="1382">
        <v>2</v>
      </c>
      <c r="W17" s="1383"/>
      <c r="X17" s="1766"/>
      <c r="Y17" s="1767"/>
      <c r="Z17" s="1383"/>
      <c r="AA17" s="1381"/>
      <c r="AB17" s="1382">
        <v>7</v>
      </c>
      <c r="AC17" s="1382"/>
      <c r="AD17" s="1383">
        <v>3</v>
      </c>
      <c r="AE17" s="1753"/>
    </row>
    <row r="18" spans="1:31" ht="19.5" customHeight="1">
      <c r="A18" s="1768">
        <v>11</v>
      </c>
      <c r="B18" s="1769"/>
      <c r="C18" s="1770" t="s">
        <v>105</v>
      </c>
      <c r="D18" s="1771"/>
      <c r="E18" s="1373">
        <v>50</v>
      </c>
      <c r="F18" s="1374">
        <v>58</v>
      </c>
      <c r="G18" s="1374">
        <v>5</v>
      </c>
      <c r="H18" s="1374">
        <v>4</v>
      </c>
      <c r="I18" s="1374">
        <v>16</v>
      </c>
      <c r="J18" s="1374">
        <v>1</v>
      </c>
      <c r="K18" s="1750"/>
      <c r="L18" s="1751">
        <v>7</v>
      </c>
      <c r="M18" s="1374">
        <v>7</v>
      </c>
      <c r="N18" s="1374">
        <v>7</v>
      </c>
      <c r="O18" s="1374">
        <v>7</v>
      </c>
      <c r="P18" s="1375">
        <v>25</v>
      </c>
      <c r="Q18" s="1751">
        <v>24</v>
      </c>
      <c r="R18" s="1374">
        <v>36</v>
      </c>
      <c r="S18" s="1374">
        <v>24</v>
      </c>
      <c r="T18" s="1374">
        <v>5</v>
      </c>
      <c r="U18" s="1374">
        <v>2</v>
      </c>
      <c r="V18" s="1374">
        <v>2</v>
      </c>
      <c r="W18" s="1375">
        <v>7</v>
      </c>
      <c r="X18" s="1751">
        <v>1</v>
      </c>
      <c r="Y18" s="1752"/>
      <c r="Z18" s="1375">
        <v>1</v>
      </c>
      <c r="AA18" s="1373">
        <v>18</v>
      </c>
      <c r="AB18" s="1374">
        <v>46</v>
      </c>
      <c r="AC18" s="1374">
        <v>18</v>
      </c>
      <c r="AD18" s="1375">
        <v>8</v>
      </c>
      <c r="AE18" s="1753"/>
    </row>
    <row r="19" spans="1:31" ht="19.5" customHeight="1">
      <c r="A19" s="1754">
        <v>12</v>
      </c>
      <c r="B19" s="1755"/>
      <c r="C19" s="1756" t="s">
        <v>106</v>
      </c>
      <c r="D19" s="1757"/>
      <c r="E19" s="1377">
        <v>44</v>
      </c>
      <c r="F19" s="1378">
        <v>64</v>
      </c>
      <c r="G19" s="1378">
        <v>5</v>
      </c>
      <c r="H19" s="1378">
        <v>5</v>
      </c>
      <c r="I19" s="1378">
        <v>33</v>
      </c>
      <c r="J19" s="1378">
        <v>7</v>
      </c>
      <c r="K19" s="1758"/>
      <c r="L19" s="1759">
        <v>13</v>
      </c>
      <c r="M19" s="1378">
        <v>6</v>
      </c>
      <c r="N19" s="1378">
        <v>4</v>
      </c>
      <c r="O19" s="1378">
        <v>7</v>
      </c>
      <c r="P19" s="1379">
        <v>19</v>
      </c>
      <c r="Q19" s="1759">
        <v>40</v>
      </c>
      <c r="R19" s="1378">
        <v>28</v>
      </c>
      <c r="S19" s="1378">
        <v>20</v>
      </c>
      <c r="T19" s="1378">
        <v>6</v>
      </c>
      <c r="U19" s="1378"/>
      <c r="V19" s="1378">
        <v>12</v>
      </c>
      <c r="W19" s="1379"/>
      <c r="X19" s="1759">
        <v>1</v>
      </c>
      <c r="Y19" s="1760">
        <v>1</v>
      </c>
      <c r="Z19" s="1379">
        <v>2</v>
      </c>
      <c r="AA19" s="1377">
        <v>7</v>
      </c>
      <c r="AB19" s="1378">
        <v>101</v>
      </c>
      <c r="AC19" s="1378">
        <v>6</v>
      </c>
      <c r="AD19" s="1379">
        <v>13</v>
      </c>
      <c r="AE19" s="1753"/>
    </row>
    <row r="20" spans="1:31" ht="19.5" customHeight="1">
      <c r="A20" s="1754">
        <v>13</v>
      </c>
      <c r="B20" s="1755"/>
      <c r="C20" s="1756" t="s">
        <v>107</v>
      </c>
      <c r="D20" s="1757"/>
      <c r="E20" s="1377">
        <v>34</v>
      </c>
      <c r="F20" s="1378"/>
      <c r="G20" s="1378"/>
      <c r="H20" s="1378"/>
      <c r="I20" s="1378">
        <v>53</v>
      </c>
      <c r="J20" s="1378">
        <v>1</v>
      </c>
      <c r="K20" s="1758"/>
      <c r="L20" s="1759">
        <v>3</v>
      </c>
      <c r="M20" s="1378">
        <v>2</v>
      </c>
      <c r="N20" s="1378">
        <v>2</v>
      </c>
      <c r="O20" s="1378">
        <v>2</v>
      </c>
      <c r="P20" s="1772">
        <v>1119</v>
      </c>
      <c r="Q20" s="1759">
        <v>18</v>
      </c>
      <c r="R20" s="1378">
        <v>10</v>
      </c>
      <c r="S20" s="1378">
        <v>1009</v>
      </c>
      <c r="T20" s="1378">
        <v>1</v>
      </c>
      <c r="U20" s="1378">
        <v>3</v>
      </c>
      <c r="V20" s="1378">
        <v>2</v>
      </c>
      <c r="W20" s="1379">
        <v>2</v>
      </c>
      <c r="X20" s="1759">
        <v>1</v>
      </c>
      <c r="Y20" s="1760"/>
      <c r="Z20" s="1379">
        <v>1</v>
      </c>
      <c r="AA20" s="1377"/>
      <c r="AB20" s="1378">
        <v>38</v>
      </c>
      <c r="AC20" s="1378">
        <v>2</v>
      </c>
      <c r="AD20" s="1379">
        <v>6</v>
      </c>
      <c r="AE20" s="1753"/>
    </row>
    <row r="21" spans="1:31" ht="19.5" customHeight="1">
      <c r="A21" s="1754">
        <v>14</v>
      </c>
      <c r="B21" s="1755"/>
      <c r="C21" s="1756" t="s">
        <v>108</v>
      </c>
      <c r="D21" s="1757"/>
      <c r="E21" s="1377">
        <v>23</v>
      </c>
      <c r="F21" s="1378">
        <v>27</v>
      </c>
      <c r="G21" s="1378"/>
      <c r="H21" s="1378"/>
      <c r="I21" s="1378">
        <v>28</v>
      </c>
      <c r="J21" s="1378">
        <v>5</v>
      </c>
      <c r="K21" s="1758"/>
      <c r="L21" s="1759">
        <v>8</v>
      </c>
      <c r="M21" s="1378">
        <v>3</v>
      </c>
      <c r="N21" s="1378">
        <v>3</v>
      </c>
      <c r="O21" s="1378">
        <v>3</v>
      </c>
      <c r="P21" s="1379">
        <v>8</v>
      </c>
      <c r="Q21" s="1759">
        <v>17</v>
      </c>
      <c r="R21" s="1378">
        <v>10</v>
      </c>
      <c r="S21" s="1378">
        <v>3</v>
      </c>
      <c r="T21" s="1378">
        <v>2</v>
      </c>
      <c r="U21" s="1378">
        <v>2</v>
      </c>
      <c r="V21" s="1378">
        <v>2</v>
      </c>
      <c r="W21" s="1379">
        <v>2</v>
      </c>
      <c r="X21" s="1759">
        <v>1</v>
      </c>
      <c r="Y21" s="1760"/>
      <c r="Z21" s="1379"/>
      <c r="AA21" s="1377"/>
      <c r="AB21" s="1378">
        <v>8</v>
      </c>
      <c r="AC21" s="1378"/>
      <c r="AD21" s="1379">
        <v>5</v>
      </c>
      <c r="AE21" s="1753"/>
    </row>
    <row r="22" spans="1:31" ht="19.5" customHeight="1">
      <c r="A22" s="1761">
        <v>15</v>
      </c>
      <c r="B22" s="1762"/>
      <c r="C22" s="1763" t="s">
        <v>23</v>
      </c>
      <c r="D22" s="1764"/>
      <c r="E22" s="1381">
        <v>90</v>
      </c>
      <c r="F22" s="1382">
        <v>176</v>
      </c>
      <c r="G22" s="1382">
        <v>17</v>
      </c>
      <c r="H22" s="1382">
        <v>8</v>
      </c>
      <c r="I22" s="1382">
        <v>590</v>
      </c>
      <c r="J22" s="1382">
        <v>8</v>
      </c>
      <c r="K22" s="1765">
        <v>1</v>
      </c>
      <c r="L22" s="1766">
        <v>40</v>
      </c>
      <c r="M22" s="1382">
        <v>11</v>
      </c>
      <c r="N22" s="1382">
        <v>11</v>
      </c>
      <c r="O22" s="1382">
        <v>33</v>
      </c>
      <c r="P22" s="1383">
        <v>49</v>
      </c>
      <c r="Q22" s="1766">
        <v>89</v>
      </c>
      <c r="R22" s="1382">
        <v>72</v>
      </c>
      <c r="S22" s="1382">
        <v>477</v>
      </c>
      <c r="T22" s="1382">
        <v>30</v>
      </c>
      <c r="U22" s="1382">
        <v>19</v>
      </c>
      <c r="V22" s="1382">
        <v>20</v>
      </c>
      <c r="W22" s="1383"/>
      <c r="X22" s="1766">
        <v>1</v>
      </c>
      <c r="Y22" s="1767">
        <v>2</v>
      </c>
      <c r="Z22" s="1383">
        <v>12</v>
      </c>
      <c r="AA22" s="1381">
        <v>12</v>
      </c>
      <c r="AB22" s="1382">
        <v>103</v>
      </c>
      <c r="AC22" s="1382">
        <v>16</v>
      </c>
      <c r="AD22" s="1383">
        <v>21</v>
      </c>
      <c r="AE22" s="1753"/>
    </row>
    <row r="23" spans="1:31" ht="19.5" customHeight="1">
      <c r="A23" s="1768">
        <v>16</v>
      </c>
      <c r="B23" s="1769"/>
      <c r="C23" s="1770" t="s">
        <v>154</v>
      </c>
      <c r="D23" s="1771"/>
      <c r="E23" s="1373">
        <v>43</v>
      </c>
      <c r="F23" s="1374">
        <v>2</v>
      </c>
      <c r="G23" s="1374">
        <v>7</v>
      </c>
      <c r="H23" s="1374">
        <v>2</v>
      </c>
      <c r="I23" s="1374">
        <v>10</v>
      </c>
      <c r="J23" s="1374">
        <v>1</v>
      </c>
      <c r="K23" s="1750"/>
      <c r="L23" s="1751">
        <v>7</v>
      </c>
      <c r="M23" s="1374">
        <v>3</v>
      </c>
      <c r="N23" s="1374">
        <v>3</v>
      </c>
      <c r="O23" s="1374">
        <v>3</v>
      </c>
      <c r="P23" s="1375">
        <v>5</v>
      </c>
      <c r="Q23" s="1751">
        <v>25</v>
      </c>
      <c r="R23" s="1374">
        <v>5</v>
      </c>
      <c r="S23" s="1374">
        <v>8</v>
      </c>
      <c r="T23" s="1374">
        <v>2</v>
      </c>
      <c r="U23" s="1374"/>
      <c r="V23" s="1374"/>
      <c r="W23" s="1375"/>
      <c r="X23" s="1751"/>
      <c r="Y23" s="1752"/>
      <c r="Z23" s="1375"/>
      <c r="AA23" s="1373">
        <v>9</v>
      </c>
      <c r="AB23" s="1374">
        <v>27</v>
      </c>
      <c r="AC23" s="1374">
        <v>3</v>
      </c>
      <c r="AD23" s="1375">
        <v>2</v>
      </c>
      <c r="AE23" s="1753"/>
    </row>
    <row r="24" spans="1:31" ht="19.5" customHeight="1">
      <c r="A24" s="1754">
        <v>17</v>
      </c>
      <c r="B24" s="1755"/>
      <c r="C24" s="1756" t="s">
        <v>131</v>
      </c>
      <c r="D24" s="1757"/>
      <c r="E24" s="1377">
        <v>56</v>
      </c>
      <c r="F24" s="1378">
        <v>60</v>
      </c>
      <c r="G24" s="1378">
        <v>10</v>
      </c>
      <c r="H24" s="1378">
        <v>4</v>
      </c>
      <c r="I24" s="1378">
        <v>10</v>
      </c>
      <c r="J24" s="1378">
        <v>2</v>
      </c>
      <c r="K24" s="1758">
        <v>1</v>
      </c>
      <c r="L24" s="1759">
        <v>16</v>
      </c>
      <c r="M24" s="1378">
        <v>10</v>
      </c>
      <c r="N24" s="1378">
        <v>10</v>
      </c>
      <c r="O24" s="1378">
        <v>12</v>
      </c>
      <c r="P24" s="1379">
        <v>35</v>
      </c>
      <c r="Q24" s="1759">
        <v>56</v>
      </c>
      <c r="R24" s="1378">
        <v>60</v>
      </c>
      <c r="S24" s="1378">
        <v>30</v>
      </c>
      <c r="T24" s="1378">
        <v>15</v>
      </c>
      <c r="U24" s="1378">
        <v>6</v>
      </c>
      <c r="V24" s="1378">
        <v>4</v>
      </c>
      <c r="W24" s="1379">
        <v>8</v>
      </c>
      <c r="X24" s="1759">
        <v>3</v>
      </c>
      <c r="Y24" s="1760"/>
      <c r="Z24" s="1379">
        <v>4</v>
      </c>
      <c r="AA24" s="1377"/>
      <c r="AB24" s="1378">
        <v>50</v>
      </c>
      <c r="AC24" s="1378"/>
      <c r="AD24" s="1379">
        <v>6</v>
      </c>
      <c r="AE24" s="1753"/>
    </row>
    <row r="25" spans="1:31" ht="19.5" customHeight="1">
      <c r="A25" s="1754">
        <v>18</v>
      </c>
      <c r="B25" s="1755"/>
      <c r="C25" s="1756" t="s">
        <v>109</v>
      </c>
      <c r="D25" s="1757"/>
      <c r="E25" s="1377">
        <v>37</v>
      </c>
      <c r="F25" s="1378">
        <v>49</v>
      </c>
      <c r="G25" s="1378">
        <v>3</v>
      </c>
      <c r="H25" s="1378">
        <v>2</v>
      </c>
      <c r="I25" s="1378">
        <v>157</v>
      </c>
      <c r="J25" s="1378">
        <v>2</v>
      </c>
      <c r="K25" s="1758"/>
      <c r="L25" s="1759">
        <v>16</v>
      </c>
      <c r="M25" s="1378">
        <v>8</v>
      </c>
      <c r="N25" s="1378">
        <v>8</v>
      </c>
      <c r="O25" s="1378">
        <v>15</v>
      </c>
      <c r="P25" s="1379">
        <v>157</v>
      </c>
      <c r="Q25" s="1759">
        <v>37</v>
      </c>
      <c r="R25" s="1378">
        <v>12</v>
      </c>
      <c r="S25" s="1378">
        <v>12</v>
      </c>
      <c r="T25" s="1378">
        <v>5</v>
      </c>
      <c r="U25" s="1378">
        <v>5</v>
      </c>
      <c r="V25" s="1378">
        <v>2</v>
      </c>
      <c r="W25" s="1379"/>
      <c r="X25" s="1759">
        <v>1</v>
      </c>
      <c r="Y25" s="1760"/>
      <c r="Z25" s="1379"/>
      <c r="AA25" s="1377">
        <v>6</v>
      </c>
      <c r="AB25" s="1378">
        <v>21</v>
      </c>
      <c r="AC25" s="1378">
        <v>6</v>
      </c>
      <c r="AD25" s="1379">
        <v>7</v>
      </c>
      <c r="AE25" s="1753"/>
    </row>
    <row r="26" spans="1:31" ht="19.5" customHeight="1">
      <c r="A26" s="1754">
        <v>19</v>
      </c>
      <c r="B26" s="1755"/>
      <c r="C26" s="1756" t="s">
        <v>512</v>
      </c>
      <c r="D26" s="1757"/>
      <c r="E26" s="1377">
        <v>58</v>
      </c>
      <c r="F26" s="1378"/>
      <c r="G26" s="1378">
        <v>5</v>
      </c>
      <c r="H26" s="1378">
        <v>2</v>
      </c>
      <c r="I26" s="1378">
        <v>190</v>
      </c>
      <c r="J26" s="1378">
        <v>2</v>
      </c>
      <c r="K26" s="1758"/>
      <c r="L26" s="1759">
        <v>42</v>
      </c>
      <c r="M26" s="1378">
        <v>6</v>
      </c>
      <c r="N26" s="1378">
        <v>6</v>
      </c>
      <c r="O26" s="1378">
        <v>9</v>
      </c>
      <c r="P26" s="1379">
        <v>190</v>
      </c>
      <c r="Q26" s="1759">
        <v>8</v>
      </c>
      <c r="R26" s="1378">
        <v>10</v>
      </c>
      <c r="S26" s="1378">
        <v>45</v>
      </c>
      <c r="T26" s="1378">
        <v>4</v>
      </c>
      <c r="U26" s="1378">
        <v>4</v>
      </c>
      <c r="V26" s="1378"/>
      <c r="W26" s="1379"/>
      <c r="X26" s="1759">
        <v>2</v>
      </c>
      <c r="Y26" s="1760"/>
      <c r="Z26" s="1379">
        <v>2</v>
      </c>
      <c r="AA26" s="1377">
        <v>6</v>
      </c>
      <c r="AB26" s="1378">
        <v>32</v>
      </c>
      <c r="AC26" s="1378"/>
      <c r="AD26" s="1379">
        <v>14</v>
      </c>
      <c r="AE26" s="1753"/>
    </row>
    <row r="27" spans="1:31" ht="19.5" customHeight="1">
      <c r="A27" s="1761">
        <v>20</v>
      </c>
      <c r="B27" s="1762"/>
      <c r="C27" s="1763" t="s">
        <v>513</v>
      </c>
      <c r="D27" s="1764"/>
      <c r="E27" s="1381">
        <v>52</v>
      </c>
      <c r="F27" s="1382">
        <v>78</v>
      </c>
      <c r="G27" s="1382">
        <v>5</v>
      </c>
      <c r="H27" s="1382">
        <v>3</v>
      </c>
      <c r="I27" s="1382">
        <v>214</v>
      </c>
      <c r="J27" s="1382">
        <v>1</v>
      </c>
      <c r="K27" s="1765"/>
      <c r="L27" s="1766">
        <v>25</v>
      </c>
      <c r="M27" s="1382">
        <v>12</v>
      </c>
      <c r="N27" s="1382">
        <v>12</v>
      </c>
      <c r="O27" s="1382">
        <v>16</v>
      </c>
      <c r="P27" s="1383">
        <v>218</v>
      </c>
      <c r="Q27" s="1766">
        <v>32</v>
      </c>
      <c r="R27" s="1382">
        <v>28</v>
      </c>
      <c r="S27" s="1382">
        <v>60</v>
      </c>
      <c r="T27" s="1382">
        <v>6</v>
      </c>
      <c r="U27" s="1382">
        <v>4</v>
      </c>
      <c r="V27" s="1382">
        <v>2</v>
      </c>
      <c r="W27" s="1383">
        <v>11</v>
      </c>
      <c r="X27" s="1766">
        <v>1</v>
      </c>
      <c r="Y27" s="1767"/>
      <c r="Z27" s="1383">
        <v>2</v>
      </c>
      <c r="AA27" s="1381">
        <v>6</v>
      </c>
      <c r="AB27" s="1382">
        <v>74</v>
      </c>
      <c r="AC27" s="1382"/>
      <c r="AD27" s="1383">
        <v>20</v>
      </c>
      <c r="AE27" s="1753"/>
    </row>
    <row r="28" spans="1:31" ht="19.5" customHeight="1">
      <c r="A28" s="1768">
        <v>21</v>
      </c>
      <c r="B28" s="1769"/>
      <c r="C28" s="1770" t="s">
        <v>110</v>
      </c>
      <c r="D28" s="1771"/>
      <c r="E28" s="1373">
        <v>109</v>
      </c>
      <c r="F28" s="1374">
        <v>59</v>
      </c>
      <c r="G28" s="1374">
        <v>5</v>
      </c>
      <c r="H28" s="1374">
        <v>2</v>
      </c>
      <c r="I28" s="1374">
        <v>41</v>
      </c>
      <c r="J28" s="1374">
        <v>5</v>
      </c>
      <c r="K28" s="1750"/>
      <c r="L28" s="1751">
        <v>36</v>
      </c>
      <c r="M28" s="1374">
        <v>11</v>
      </c>
      <c r="N28" s="1374">
        <v>11</v>
      </c>
      <c r="O28" s="1374">
        <v>25</v>
      </c>
      <c r="P28" s="1375">
        <v>419</v>
      </c>
      <c r="Q28" s="1751">
        <v>83</v>
      </c>
      <c r="R28" s="1374">
        <v>47</v>
      </c>
      <c r="S28" s="1374">
        <v>190</v>
      </c>
      <c r="T28" s="1374">
        <v>13</v>
      </c>
      <c r="U28" s="1374">
        <v>6</v>
      </c>
      <c r="V28" s="1374">
        <v>7</v>
      </c>
      <c r="W28" s="1375"/>
      <c r="X28" s="1751"/>
      <c r="Y28" s="1752">
        <v>1</v>
      </c>
      <c r="Z28" s="1375">
        <v>2</v>
      </c>
      <c r="AA28" s="1373">
        <v>8</v>
      </c>
      <c r="AB28" s="1374">
        <v>265</v>
      </c>
      <c r="AC28" s="1374">
        <v>13</v>
      </c>
      <c r="AD28" s="1375">
        <v>16</v>
      </c>
      <c r="AE28" s="1753"/>
    </row>
    <row r="29" spans="1:31" ht="19.5" customHeight="1">
      <c r="A29" s="1754">
        <v>22</v>
      </c>
      <c r="B29" s="1755"/>
      <c r="C29" s="1756" t="s">
        <v>111</v>
      </c>
      <c r="D29" s="1757"/>
      <c r="E29" s="1377">
        <v>130</v>
      </c>
      <c r="F29" s="1378">
        <v>3</v>
      </c>
      <c r="G29" s="1378">
        <v>15</v>
      </c>
      <c r="H29" s="1378">
        <v>42</v>
      </c>
      <c r="I29" s="1378">
        <v>113</v>
      </c>
      <c r="J29" s="1378">
        <v>10</v>
      </c>
      <c r="K29" s="1758">
        <v>3</v>
      </c>
      <c r="L29" s="1759">
        <v>51</v>
      </c>
      <c r="M29" s="1378">
        <v>22</v>
      </c>
      <c r="N29" s="1378">
        <v>22</v>
      </c>
      <c r="O29" s="1378">
        <v>22</v>
      </c>
      <c r="P29" s="1379">
        <v>26</v>
      </c>
      <c r="Q29" s="1759">
        <v>116</v>
      </c>
      <c r="R29" s="1378">
        <v>108</v>
      </c>
      <c r="S29" s="1378">
        <v>130</v>
      </c>
      <c r="T29" s="1378">
        <v>25</v>
      </c>
      <c r="U29" s="1378">
        <v>20</v>
      </c>
      <c r="V29" s="1378">
        <v>15</v>
      </c>
      <c r="W29" s="1379">
        <v>2</v>
      </c>
      <c r="X29" s="1759">
        <v>4</v>
      </c>
      <c r="Y29" s="1760"/>
      <c r="Z29" s="1379">
        <v>8</v>
      </c>
      <c r="AA29" s="1377">
        <v>15</v>
      </c>
      <c r="AB29" s="1378">
        <v>317</v>
      </c>
      <c r="AC29" s="1378">
        <v>15</v>
      </c>
      <c r="AD29" s="1379">
        <v>52</v>
      </c>
      <c r="AE29" s="1753"/>
    </row>
    <row r="30" spans="1:31" ht="19.5" customHeight="1">
      <c r="A30" s="1754">
        <v>23</v>
      </c>
      <c r="B30" s="1755"/>
      <c r="C30" s="1756" t="s">
        <v>112</v>
      </c>
      <c r="D30" s="1757"/>
      <c r="E30" s="1377">
        <v>123</v>
      </c>
      <c r="F30" s="1378">
        <v>120</v>
      </c>
      <c r="G30" s="1378">
        <v>10</v>
      </c>
      <c r="H30" s="1378">
        <v>4</v>
      </c>
      <c r="I30" s="1378">
        <v>341</v>
      </c>
      <c r="J30" s="1378">
        <v>3</v>
      </c>
      <c r="K30" s="1758"/>
      <c r="L30" s="1759">
        <v>67</v>
      </c>
      <c r="M30" s="1378">
        <v>11</v>
      </c>
      <c r="N30" s="1378">
        <v>11</v>
      </c>
      <c r="O30" s="1378">
        <v>11</v>
      </c>
      <c r="P30" s="1379">
        <v>334</v>
      </c>
      <c r="Q30" s="1759">
        <v>76</v>
      </c>
      <c r="R30" s="1378">
        <v>62</v>
      </c>
      <c r="S30" s="1378">
        <v>9</v>
      </c>
      <c r="T30" s="1378">
        <v>15</v>
      </c>
      <c r="U30" s="1378">
        <v>15</v>
      </c>
      <c r="V30" s="1378">
        <v>10</v>
      </c>
      <c r="W30" s="1379"/>
      <c r="X30" s="1759">
        <v>4</v>
      </c>
      <c r="Y30" s="1760"/>
      <c r="Z30" s="1379">
        <v>4</v>
      </c>
      <c r="AA30" s="1377"/>
      <c r="AB30" s="1378">
        <v>128</v>
      </c>
      <c r="AC30" s="1378"/>
      <c r="AD30" s="1379">
        <v>67</v>
      </c>
      <c r="AE30" s="1753"/>
    </row>
    <row r="31" spans="1:31" ht="19.5" customHeight="1">
      <c r="A31" s="1754">
        <v>24</v>
      </c>
      <c r="B31" s="1755"/>
      <c r="C31" s="1756" t="s">
        <v>113</v>
      </c>
      <c r="D31" s="1757"/>
      <c r="E31" s="1377">
        <v>34</v>
      </c>
      <c r="F31" s="1378">
        <v>3</v>
      </c>
      <c r="G31" s="1378"/>
      <c r="H31" s="1378">
        <v>2</v>
      </c>
      <c r="I31" s="1378">
        <v>38</v>
      </c>
      <c r="J31" s="1378">
        <v>3</v>
      </c>
      <c r="K31" s="1758"/>
      <c r="L31" s="1759">
        <v>15</v>
      </c>
      <c r="M31" s="1378">
        <v>7</v>
      </c>
      <c r="N31" s="1378">
        <v>7</v>
      </c>
      <c r="O31" s="1378">
        <v>8</v>
      </c>
      <c r="P31" s="1379">
        <v>14</v>
      </c>
      <c r="Q31" s="1759">
        <v>14</v>
      </c>
      <c r="R31" s="1378">
        <v>14</v>
      </c>
      <c r="S31" s="1378">
        <v>2</v>
      </c>
      <c r="T31" s="1378"/>
      <c r="U31" s="1378">
        <v>2</v>
      </c>
      <c r="V31" s="1378">
        <v>2</v>
      </c>
      <c r="W31" s="1379"/>
      <c r="X31" s="1759"/>
      <c r="Y31" s="1760"/>
      <c r="Z31" s="1379"/>
      <c r="AA31" s="1377"/>
      <c r="AB31" s="1378">
        <v>17</v>
      </c>
      <c r="AC31" s="1378"/>
      <c r="AD31" s="1379">
        <v>7</v>
      </c>
      <c r="AE31" s="1753"/>
    </row>
    <row r="32" spans="1:31" ht="19.5" customHeight="1">
      <c r="A32" s="1761">
        <v>25</v>
      </c>
      <c r="B32" s="1762"/>
      <c r="C32" s="1763" t="s">
        <v>547</v>
      </c>
      <c r="D32" s="1764"/>
      <c r="E32" s="1381">
        <v>291</v>
      </c>
      <c r="F32" s="1382">
        <v>235</v>
      </c>
      <c r="G32" s="1382">
        <v>16</v>
      </c>
      <c r="H32" s="1382">
        <v>14</v>
      </c>
      <c r="I32" s="1382">
        <v>148</v>
      </c>
      <c r="J32" s="1382">
        <v>15</v>
      </c>
      <c r="K32" s="1765">
        <v>3</v>
      </c>
      <c r="L32" s="1766">
        <v>109</v>
      </c>
      <c r="M32" s="1382">
        <v>31</v>
      </c>
      <c r="N32" s="1382">
        <v>31</v>
      </c>
      <c r="O32" s="1382">
        <v>42</v>
      </c>
      <c r="P32" s="1383">
        <v>68</v>
      </c>
      <c r="Q32" s="1766">
        <v>99</v>
      </c>
      <c r="R32" s="1382">
        <v>88</v>
      </c>
      <c r="S32" s="1382">
        <v>262</v>
      </c>
      <c r="T32" s="1382">
        <v>25</v>
      </c>
      <c r="U32" s="1382">
        <v>25</v>
      </c>
      <c r="V32" s="1382">
        <v>32</v>
      </c>
      <c r="W32" s="1383">
        <v>96</v>
      </c>
      <c r="X32" s="1766">
        <v>4</v>
      </c>
      <c r="Y32" s="1767"/>
      <c r="Z32" s="1383">
        <v>12</v>
      </c>
      <c r="AA32" s="1381">
        <v>18</v>
      </c>
      <c r="AB32" s="1382">
        <v>274</v>
      </c>
      <c r="AC32" s="1382">
        <v>22</v>
      </c>
      <c r="AD32" s="1383">
        <v>50</v>
      </c>
      <c r="AE32" s="1753"/>
    </row>
    <row r="33" spans="1:31" ht="19.5" customHeight="1">
      <c r="A33" s="1746">
        <v>26</v>
      </c>
      <c r="B33" s="1747"/>
      <c r="C33" s="1748" t="s">
        <v>541</v>
      </c>
      <c r="D33" s="1749"/>
      <c r="E33" s="1373">
        <v>190</v>
      </c>
      <c r="F33" s="1374">
        <v>168</v>
      </c>
      <c r="G33" s="1374">
        <v>17</v>
      </c>
      <c r="H33" s="1374">
        <v>10</v>
      </c>
      <c r="I33" s="1374">
        <v>394</v>
      </c>
      <c r="J33" s="1374">
        <v>6</v>
      </c>
      <c r="K33" s="1750">
        <v>1</v>
      </c>
      <c r="L33" s="1751">
        <v>56</v>
      </c>
      <c r="M33" s="1374">
        <v>21</v>
      </c>
      <c r="N33" s="1374">
        <v>21</v>
      </c>
      <c r="O33" s="1374">
        <v>27</v>
      </c>
      <c r="P33" s="1375">
        <v>118</v>
      </c>
      <c r="Q33" s="1751">
        <v>127</v>
      </c>
      <c r="R33" s="1374">
        <v>104</v>
      </c>
      <c r="S33" s="1374">
        <v>359</v>
      </c>
      <c r="T33" s="1374">
        <v>20</v>
      </c>
      <c r="U33" s="1374">
        <v>18</v>
      </c>
      <c r="V33" s="1374">
        <v>16</v>
      </c>
      <c r="W33" s="1375">
        <v>11</v>
      </c>
      <c r="X33" s="1751">
        <v>4</v>
      </c>
      <c r="Y33" s="1752">
        <v>2</v>
      </c>
      <c r="Z33" s="1375">
        <v>8</v>
      </c>
      <c r="AA33" s="1373">
        <v>18</v>
      </c>
      <c r="AB33" s="1374">
        <v>212</v>
      </c>
      <c r="AC33" s="1374">
        <v>20</v>
      </c>
      <c r="AD33" s="1375">
        <v>33</v>
      </c>
      <c r="AE33" s="1753"/>
    </row>
    <row r="34" spans="1:31" ht="19.5" customHeight="1" thickBot="1">
      <c r="A34" s="1773">
        <v>27</v>
      </c>
      <c r="B34" s="1774"/>
      <c r="C34" s="1775" t="s">
        <v>548</v>
      </c>
      <c r="D34" s="1776"/>
      <c r="E34" s="1390">
        <v>165</v>
      </c>
      <c r="F34" s="1391">
        <v>6</v>
      </c>
      <c r="G34" s="1391">
        <v>10</v>
      </c>
      <c r="H34" s="1391">
        <v>14</v>
      </c>
      <c r="I34" s="1391">
        <v>47</v>
      </c>
      <c r="J34" s="1391">
        <v>6</v>
      </c>
      <c r="K34" s="1777"/>
      <c r="L34" s="1778">
        <v>38</v>
      </c>
      <c r="M34" s="1391">
        <v>16</v>
      </c>
      <c r="N34" s="1391">
        <v>16</v>
      </c>
      <c r="O34" s="1391">
        <v>16</v>
      </c>
      <c r="P34" s="1392">
        <v>260</v>
      </c>
      <c r="Q34" s="1778">
        <v>65</v>
      </c>
      <c r="R34" s="1391">
        <v>42</v>
      </c>
      <c r="S34" s="1391">
        <v>25</v>
      </c>
      <c r="T34" s="1391">
        <v>15</v>
      </c>
      <c r="U34" s="1391">
        <v>3</v>
      </c>
      <c r="V34" s="1391">
        <v>6</v>
      </c>
      <c r="W34" s="1392"/>
      <c r="X34" s="1778">
        <v>1</v>
      </c>
      <c r="Y34" s="1779">
        <v>1</v>
      </c>
      <c r="Z34" s="1392">
        <v>7</v>
      </c>
      <c r="AA34" s="1390"/>
      <c r="AB34" s="1391">
        <v>37</v>
      </c>
      <c r="AC34" s="1391"/>
      <c r="AD34" s="1392">
        <v>24</v>
      </c>
      <c r="AE34" s="1753"/>
    </row>
    <row r="35" spans="1:31" ht="13.5">
      <c r="A35" s="1697"/>
      <c r="B35" s="1697"/>
      <c r="C35" s="1586"/>
      <c r="D35" s="1586"/>
      <c r="E35" s="1780"/>
      <c r="F35" s="1780"/>
      <c r="G35" s="1780"/>
      <c r="H35" s="1780"/>
      <c r="I35" s="1780"/>
      <c r="J35" s="1780"/>
      <c r="K35" s="1780"/>
      <c r="L35" s="1780"/>
      <c r="M35" s="1780"/>
      <c r="N35" s="1780"/>
      <c r="O35" s="1780"/>
      <c r="P35" s="1780"/>
      <c r="Q35" s="1585"/>
      <c r="R35" s="1585"/>
      <c r="S35" s="1585"/>
      <c r="T35" s="1585"/>
      <c r="U35" s="1585"/>
      <c r="V35" s="1585"/>
      <c r="W35" s="1585"/>
      <c r="X35" s="1585"/>
      <c r="Y35" s="1585"/>
      <c r="Z35" s="1585"/>
      <c r="AA35" s="1585"/>
      <c r="AB35" s="1585"/>
      <c r="AC35" s="1585"/>
      <c r="AD35" s="1585"/>
      <c r="AE35" s="1585"/>
    </row>
    <row r="37" spans="1:31" ht="13.5" hidden="1">
      <c r="A37" s="1585"/>
      <c r="B37" s="1585"/>
      <c r="C37" s="1585"/>
      <c r="D37" s="1585"/>
      <c r="E37" s="1585">
        <v>2422</v>
      </c>
      <c r="F37" s="1585">
        <v>612</v>
      </c>
      <c r="G37" s="1585">
        <v>258</v>
      </c>
      <c r="H37" s="1585">
        <v>149</v>
      </c>
      <c r="I37" s="1585">
        <v>3640</v>
      </c>
      <c r="J37" s="1585">
        <v>121</v>
      </c>
      <c r="K37" s="1585">
        <v>12</v>
      </c>
      <c r="L37" s="1585">
        <v>790</v>
      </c>
      <c r="M37" s="1585">
        <v>290</v>
      </c>
      <c r="N37" s="1585">
        <v>284</v>
      </c>
      <c r="O37" s="1585">
        <v>364</v>
      </c>
      <c r="P37" s="1585">
        <v>2282</v>
      </c>
      <c r="Q37" s="1585">
        <v>1328</v>
      </c>
      <c r="R37" s="1585">
        <v>1091</v>
      </c>
      <c r="S37" s="1585">
        <v>1652</v>
      </c>
      <c r="T37" s="1585">
        <v>262</v>
      </c>
      <c r="U37" s="1585">
        <v>276</v>
      </c>
      <c r="V37" s="1585">
        <v>229</v>
      </c>
      <c r="W37" s="1585">
        <v>166</v>
      </c>
      <c r="X37" s="1585">
        <v>51</v>
      </c>
      <c r="Y37" s="1585"/>
      <c r="Z37" s="1585">
        <v>98</v>
      </c>
      <c r="AA37" s="1585">
        <v>205</v>
      </c>
      <c r="AB37" s="1585">
        <v>2032</v>
      </c>
      <c r="AC37" s="1585">
        <v>152</v>
      </c>
      <c r="AD37" s="1585">
        <v>512</v>
      </c>
      <c r="AE37" s="1585"/>
    </row>
    <row r="38" spans="2:31" ht="13.5" hidden="1">
      <c r="B38" s="1585"/>
      <c r="C38" s="1585"/>
      <c r="D38" s="1585"/>
      <c r="E38" s="1585">
        <v>287</v>
      </c>
      <c r="F38" s="1585">
        <v>6</v>
      </c>
      <c r="G38" s="1585">
        <v>45</v>
      </c>
      <c r="H38" s="1585">
        <v>18</v>
      </c>
      <c r="I38" s="1585">
        <v>84</v>
      </c>
      <c r="J38" s="1585">
        <v>11</v>
      </c>
      <c r="K38" s="1585">
        <v>2</v>
      </c>
      <c r="L38" s="1585">
        <v>89</v>
      </c>
      <c r="M38" s="1585">
        <v>27</v>
      </c>
      <c r="N38" s="1585">
        <v>26</v>
      </c>
      <c r="O38" s="1585">
        <v>28</v>
      </c>
      <c r="P38" s="1585">
        <v>315</v>
      </c>
      <c r="Q38" s="1585">
        <v>287</v>
      </c>
      <c r="R38" s="1585">
        <v>179</v>
      </c>
      <c r="S38" s="1585">
        <v>89</v>
      </c>
      <c r="T38" s="1585">
        <v>50</v>
      </c>
      <c r="U38" s="1585">
        <v>29</v>
      </c>
      <c r="V38" s="1585">
        <v>41</v>
      </c>
      <c r="W38" s="1585">
        <v>12</v>
      </c>
      <c r="X38" s="1585">
        <v>7</v>
      </c>
      <c r="Y38" s="1585"/>
      <c r="Z38" s="1585">
        <v>17</v>
      </c>
      <c r="AA38" s="1585">
        <v>15</v>
      </c>
      <c r="AB38" s="1585">
        <v>180</v>
      </c>
      <c r="AC38" s="1585">
        <v>11</v>
      </c>
      <c r="AD38" s="1585">
        <v>72</v>
      </c>
      <c r="AE38" s="1585"/>
    </row>
    <row r="39" spans="1:31" ht="13.5" hidden="1">
      <c r="A39" s="1585"/>
      <c r="B39" s="1585"/>
      <c r="C39" s="1585"/>
      <c r="D39" s="1585"/>
      <c r="E39" s="1585">
        <v>80</v>
      </c>
      <c r="F39" s="1585">
        <v>0</v>
      </c>
      <c r="G39" s="1585">
        <v>10</v>
      </c>
      <c r="H39" s="1585">
        <v>14</v>
      </c>
      <c r="I39" s="1585">
        <v>89</v>
      </c>
      <c r="J39" s="1585">
        <v>9</v>
      </c>
      <c r="K39" s="1585">
        <v>0</v>
      </c>
      <c r="L39" s="1585">
        <v>16</v>
      </c>
      <c r="M39" s="1585">
        <v>10</v>
      </c>
      <c r="N39" s="1585">
        <v>10</v>
      </c>
      <c r="O39" s="1585">
        <v>10</v>
      </c>
      <c r="P39" s="1585">
        <v>18</v>
      </c>
      <c r="Q39" s="1585">
        <v>15</v>
      </c>
      <c r="R39" s="1585">
        <v>33</v>
      </c>
      <c r="S39" s="1585">
        <v>57</v>
      </c>
      <c r="T39" s="1585">
        <v>10</v>
      </c>
      <c r="U39" s="1585">
        <v>5</v>
      </c>
      <c r="V39" s="1585">
        <v>4</v>
      </c>
      <c r="W39" s="1585">
        <v>2</v>
      </c>
      <c r="X39" s="1585">
        <v>2</v>
      </c>
      <c r="Y39" s="1585"/>
      <c r="Z39" s="1585">
        <v>2</v>
      </c>
      <c r="AA39" s="1585">
        <v>5</v>
      </c>
      <c r="AB39" s="1585">
        <v>54</v>
      </c>
      <c r="AC39" s="1585">
        <v>0</v>
      </c>
      <c r="AD39" s="1585">
        <v>9</v>
      </c>
      <c r="AE39" s="1585"/>
    </row>
    <row r="40" spans="1:31" ht="13.5" hidden="1">
      <c r="A40" s="1585"/>
      <c r="B40" s="1585"/>
      <c r="C40" s="1585"/>
      <c r="D40" s="1585"/>
      <c r="E40" s="1585">
        <v>154</v>
      </c>
      <c r="F40" s="1585">
        <v>5</v>
      </c>
      <c r="G40" s="1585">
        <v>15</v>
      </c>
      <c r="H40" s="1585">
        <v>2</v>
      </c>
      <c r="I40" s="1585">
        <v>505</v>
      </c>
      <c r="J40" s="1585">
        <v>4</v>
      </c>
      <c r="K40" s="1585">
        <v>0</v>
      </c>
      <c r="L40" s="1585">
        <v>30</v>
      </c>
      <c r="M40" s="1585">
        <v>9</v>
      </c>
      <c r="N40" s="1585">
        <v>9</v>
      </c>
      <c r="O40" s="1585">
        <v>9</v>
      </c>
      <c r="P40" s="1585">
        <v>500</v>
      </c>
      <c r="Q40" s="1585">
        <v>65</v>
      </c>
      <c r="R40" s="1585">
        <v>15</v>
      </c>
      <c r="S40" s="1585">
        <v>10</v>
      </c>
      <c r="T40" s="1585">
        <v>12</v>
      </c>
      <c r="U40" s="1585">
        <v>19</v>
      </c>
      <c r="V40" s="1585">
        <v>22</v>
      </c>
      <c r="W40" s="1585">
        <v>0</v>
      </c>
      <c r="X40" s="1585">
        <v>3</v>
      </c>
      <c r="Y40" s="1585"/>
      <c r="Z40" s="1585">
        <v>5</v>
      </c>
      <c r="AA40" s="1585">
        <v>15</v>
      </c>
      <c r="AB40" s="1585">
        <v>129</v>
      </c>
      <c r="AC40" s="1585">
        <v>0</v>
      </c>
      <c r="AD40" s="1585">
        <v>39</v>
      </c>
      <c r="AE40" s="1585"/>
    </row>
    <row r="41" spans="1:31" ht="13.5" hidden="1">
      <c r="A41" s="1585"/>
      <c r="B41" s="1585"/>
      <c r="C41" s="1585"/>
      <c r="D41" s="1585"/>
      <c r="E41" s="1585">
        <v>45</v>
      </c>
      <c r="F41" s="1585">
        <v>0</v>
      </c>
      <c r="G41" s="1585">
        <v>0</v>
      </c>
      <c r="H41" s="1585">
        <v>0</v>
      </c>
      <c r="I41" s="1585">
        <v>117</v>
      </c>
      <c r="J41" s="1585">
        <v>5</v>
      </c>
      <c r="K41" s="1585">
        <v>0</v>
      </c>
      <c r="L41" s="1585">
        <v>32</v>
      </c>
      <c r="M41" s="1585">
        <v>7</v>
      </c>
      <c r="N41" s="1585">
        <v>7</v>
      </c>
      <c r="O41" s="1585">
        <v>7</v>
      </c>
      <c r="P41" s="1585">
        <v>10</v>
      </c>
      <c r="Q41" s="1585">
        <v>10</v>
      </c>
      <c r="R41" s="1585">
        <v>17</v>
      </c>
      <c r="S41" s="1585">
        <v>33</v>
      </c>
      <c r="T41" s="1585">
        <v>7</v>
      </c>
      <c r="U41" s="1585">
        <v>4</v>
      </c>
      <c r="V41" s="1585">
        <v>2</v>
      </c>
      <c r="W41" s="1585">
        <v>5</v>
      </c>
      <c r="X41" s="1585">
        <v>0</v>
      </c>
      <c r="Y41" s="1585"/>
      <c r="Z41" s="1585">
        <v>0</v>
      </c>
      <c r="AA41" s="1585">
        <v>0</v>
      </c>
      <c r="AB41" s="1585">
        <v>38</v>
      </c>
      <c r="AC41" s="1585">
        <v>0</v>
      </c>
      <c r="AD41" s="1585">
        <v>4</v>
      </c>
      <c r="AE41" s="1585"/>
    </row>
    <row r="42" spans="1:31" ht="13.5" hidden="1">
      <c r="A42" s="1585"/>
      <c r="B42" s="1585"/>
      <c r="C42" s="1585"/>
      <c r="D42" s="1585"/>
      <c r="E42" s="1585">
        <v>117</v>
      </c>
      <c r="F42" s="1585">
        <v>1</v>
      </c>
      <c r="G42" s="1585">
        <v>14</v>
      </c>
      <c r="H42" s="1585">
        <v>4</v>
      </c>
      <c r="I42" s="1585">
        <v>28</v>
      </c>
      <c r="J42" s="1585">
        <v>4</v>
      </c>
      <c r="K42" s="1585">
        <v>0</v>
      </c>
      <c r="L42" s="1585">
        <v>24</v>
      </c>
      <c r="M42" s="1585">
        <v>10</v>
      </c>
      <c r="N42" s="1585">
        <v>10</v>
      </c>
      <c r="O42" s="1585">
        <v>10</v>
      </c>
      <c r="P42" s="1585">
        <v>28</v>
      </c>
      <c r="Q42" s="1585">
        <v>32</v>
      </c>
      <c r="R42" s="1585">
        <v>15</v>
      </c>
      <c r="S42" s="1585">
        <v>4</v>
      </c>
      <c r="T42" s="1585">
        <v>8</v>
      </c>
      <c r="U42" s="1585">
        <v>23</v>
      </c>
      <c r="V42" s="1585">
        <v>6</v>
      </c>
      <c r="W42" s="1585">
        <v>0</v>
      </c>
      <c r="X42" s="1585">
        <v>1</v>
      </c>
      <c r="Y42" s="1585"/>
      <c r="Z42" s="1585">
        <v>3</v>
      </c>
      <c r="AA42" s="1585">
        <v>16</v>
      </c>
      <c r="AB42" s="1585">
        <v>127</v>
      </c>
      <c r="AC42" s="1585">
        <v>24</v>
      </c>
      <c r="AD42" s="1585">
        <v>43</v>
      </c>
      <c r="AE42" s="1585"/>
    </row>
    <row r="43" spans="1:31" ht="13.5" hidden="1">
      <c r="A43" s="1585"/>
      <c r="B43" s="1585"/>
      <c r="C43" s="1585"/>
      <c r="D43" s="1585"/>
      <c r="E43" s="1585">
        <v>28</v>
      </c>
      <c r="F43" s="1585">
        <v>0</v>
      </c>
      <c r="G43" s="1585">
        <v>0</v>
      </c>
      <c r="H43" s="1585">
        <v>2</v>
      </c>
      <c r="I43" s="1585">
        <v>20</v>
      </c>
      <c r="J43" s="1585">
        <v>3</v>
      </c>
      <c r="K43" s="1585">
        <v>0</v>
      </c>
      <c r="L43" s="1585">
        <v>3</v>
      </c>
      <c r="M43" s="1585">
        <v>3</v>
      </c>
      <c r="N43" s="1585">
        <v>3</v>
      </c>
      <c r="O43" s="1585">
        <v>3</v>
      </c>
      <c r="P43" s="1585">
        <v>10</v>
      </c>
      <c r="Q43" s="1585">
        <v>17</v>
      </c>
      <c r="R43" s="1585">
        <v>16</v>
      </c>
      <c r="S43" s="1585">
        <v>10</v>
      </c>
      <c r="T43" s="1585">
        <v>3</v>
      </c>
      <c r="U43" s="1585">
        <v>2</v>
      </c>
      <c r="V43" s="1585">
        <v>2</v>
      </c>
      <c r="W43" s="1585">
        <v>0</v>
      </c>
      <c r="X43" s="1585">
        <v>1</v>
      </c>
      <c r="Y43" s="1585"/>
      <c r="Z43" s="1585">
        <v>0</v>
      </c>
      <c r="AA43" s="1585">
        <v>4</v>
      </c>
      <c r="AB43" s="1585">
        <v>48</v>
      </c>
      <c r="AC43" s="1585">
        <v>0</v>
      </c>
      <c r="AD43" s="1585">
        <v>2</v>
      </c>
      <c r="AE43" s="1585"/>
    </row>
    <row r="44" spans="1:31" ht="13.5" hidden="1">
      <c r="A44" s="1585"/>
      <c r="B44" s="1585"/>
      <c r="C44" s="1585"/>
      <c r="D44" s="1585"/>
      <c r="E44" s="1585">
        <v>70</v>
      </c>
      <c r="F44" s="1585">
        <v>0</v>
      </c>
      <c r="G44" s="1585">
        <v>14</v>
      </c>
      <c r="H44" s="1585">
        <v>6</v>
      </c>
      <c r="I44" s="1585">
        <v>54</v>
      </c>
      <c r="J44" s="1585">
        <v>3</v>
      </c>
      <c r="K44" s="1585">
        <v>0</v>
      </c>
      <c r="L44" s="1585">
        <v>23</v>
      </c>
      <c r="M44" s="1585">
        <v>12</v>
      </c>
      <c r="N44" s="1585">
        <v>12</v>
      </c>
      <c r="O44" s="1585">
        <v>12</v>
      </c>
      <c r="P44" s="1585">
        <v>20</v>
      </c>
      <c r="Q44" s="1585">
        <v>23</v>
      </c>
      <c r="R44" s="1585">
        <v>12</v>
      </c>
      <c r="S44" s="1585">
        <v>0</v>
      </c>
      <c r="T44" s="1585">
        <v>10</v>
      </c>
      <c r="U44" s="1585">
        <v>19</v>
      </c>
      <c r="V44" s="1585">
        <v>5</v>
      </c>
      <c r="W44" s="1585">
        <v>0</v>
      </c>
      <c r="X44" s="1585">
        <v>1</v>
      </c>
      <c r="Y44" s="1585"/>
      <c r="Z44" s="1585">
        <v>1</v>
      </c>
      <c r="AA44" s="1585">
        <v>13</v>
      </c>
      <c r="AB44" s="1585">
        <v>39</v>
      </c>
      <c r="AC44" s="1585">
        <v>6</v>
      </c>
      <c r="AD44" s="1585">
        <v>17</v>
      </c>
      <c r="AE44" s="1585"/>
    </row>
    <row r="45" spans="1:31" ht="13.5" hidden="1">
      <c r="A45" s="1585"/>
      <c r="B45" s="1585"/>
      <c r="C45" s="1585"/>
      <c r="D45" s="1585"/>
      <c r="E45" s="1585">
        <v>57</v>
      </c>
      <c r="F45" s="1585">
        <v>0</v>
      </c>
      <c r="G45" s="1585">
        <v>10</v>
      </c>
      <c r="H45" s="1585">
        <v>4</v>
      </c>
      <c r="I45" s="1585">
        <v>100</v>
      </c>
      <c r="J45" s="1585">
        <v>4</v>
      </c>
      <c r="K45" s="1585">
        <v>0</v>
      </c>
      <c r="L45" s="1585">
        <v>19</v>
      </c>
      <c r="M45" s="1585">
        <v>10</v>
      </c>
      <c r="N45" s="1585">
        <v>10</v>
      </c>
      <c r="O45" s="1585">
        <v>14</v>
      </c>
      <c r="P45" s="1585">
        <v>87</v>
      </c>
      <c r="Q45" s="1585">
        <v>58</v>
      </c>
      <c r="R45" s="1585">
        <v>20</v>
      </c>
      <c r="S45" s="1585">
        <v>82</v>
      </c>
      <c r="T45" s="1585">
        <v>10</v>
      </c>
      <c r="U45" s="1585">
        <v>7</v>
      </c>
      <c r="V45" s="1585">
        <v>7</v>
      </c>
      <c r="W45" s="1585">
        <v>0</v>
      </c>
      <c r="X45" s="1585">
        <v>1</v>
      </c>
      <c r="Y45" s="1585"/>
      <c r="Z45" s="1585">
        <v>4</v>
      </c>
      <c r="AA45" s="1585">
        <v>0</v>
      </c>
      <c r="AB45" s="1585">
        <v>68</v>
      </c>
      <c r="AC45" s="1585">
        <v>0</v>
      </c>
      <c r="AD45" s="1585">
        <v>15</v>
      </c>
      <c r="AE45" s="1585"/>
    </row>
    <row r="46" spans="1:31" ht="13.5" hidden="1">
      <c r="A46" s="1585"/>
      <c r="B46" s="1585"/>
      <c r="C46" s="1585"/>
      <c r="D46" s="1585"/>
      <c r="E46" s="1585">
        <v>75</v>
      </c>
      <c r="F46" s="1585">
        <v>5</v>
      </c>
      <c r="G46" s="1585">
        <v>9</v>
      </c>
      <c r="H46" s="1585">
        <v>2</v>
      </c>
      <c r="I46" s="1585">
        <v>253</v>
      </c>
      <c r="J46" s="1585">
        <v>7</v>
      </c>
      <c r="K46" s="1585">
        <v>1</v>
      </c>
      <c r="L46" s="1585">
        <v>56</v>
      </c>
      <c r="M46" s="1585">
        <v>10</v>
      </c>
      <c r="N46" s="1585">
        <v>10</v>
      </c>
      <c r="O46" s="1585">
        <v>10</v>
      </c>
      <c r="P46" s="1585">
        <v>0</v>
      </c>
      <c r="Q46" s="1585">
        <v>12</v>
      </c>
      <c r="R46" s="1585">
        <v>68</v>
      </c>
      <c r="S46" s="1585">
        <v>70</v>
      </c>
      <c r="T46" s="1585">
        <v>10</v>
      </c>
      <c r="U46" s="1585">
        <v>20</v>
      </c>
      <c r="V46" s="1585">
        <v>7</v>
      </c>
      <c r="W46" s="1585">
        <v>2</v>
      </c>
      <c r="X46" s="1585">
        <v>2</v>
      </c>
      <c r="Y46" s="1585"/>
      <c r="Z46" s="1585">
        <v>4</v>
      </c>
      <c r="AA46" s="1585">
        <v>10</v>
      </c>
      <c r="AB46" s="1585">
        <v>63</v>
      </c>
      <c r="AC46" s="1585">
        <v>2</v>
      </c>
      <c r="AD46" s="1585">
        <v>8</v>
      </c>
      <c r="AE46" s="1585"/>
    </row>
    <row r="47" spans="1:31" ht="13.5" hidden="1">
      <c r="A47" s="1585"/>
      <c r="B47" s="1585"/>
      <c r="C47" s="1585"/>
      <c r="D47" s="1585"/>
      <c r="E47" s="1585">
        <v>26</v>
      </c>
      <c r="F47" s="1585">
        <v>0</v>
      </c>
      <c r="G47" s="1585">
        <v>5</v>
      </c>
      <c r="H47" s="1585">
        <v>2</v>
      </c>
      <c r="I47" s="1585">
        <v>5</v>
      </c>
      <c r="J47" s="1585">
        <v>1</v>
      </c>
      <c r="K47" s="1585">
        <v>0</v>
      </c>
      <c r="L47" s="1585">
        <v>7</v>
      </c>
      <c r="M47" s="1585">
        <v>2</v>
      </c>
      <c r="N47" s="1585">
        <v>2</v>
      </c>
      <c r="O47" s="1585">
        <v>2</v>
      </c>
      <c r="P47" s="1585">
        <v>0</v>
      </c>
      <c r="Q47" s="1585">
        <v>41</v>
      </c>
      <c r="R47" s="1585">
        <v>5</v>
      </c>
      <c r="S47" s="1585">
        <v>9</v>
      </c>
      <c r="T47" s="1585">
        <v>2</v>
      </c>
      <c r="U47" s="1585">
        <v>4</v>
      </c>
      <c r="V47" s="1585">
        <v>2</v>
      </c>
      <c r="W47" s="1585">
        <v>0</v>
      </c>
      <c r="X47" s="1585">
        <v>0</v>
      </c>
      <c r="Y47" s="1585"/>
      <c r="Z47" s="1585">
        <v>0</v>
      </c>
      <c r="AA47" s="1585">
        <v>0</v>
      </c>
      <c r="AB47" s="1585">
        <v>7</v>
      </c>
      <c r="AC47" s="1585">
        <v>0</v>
      </c>
      <c r="AD47" s="1585">
        <v>3</v>
      </c>
      <c r="AE47" s="1585"/>
    </row>
    <row r="48" spans="1:31" ht="13.5" hidden="1">
      <c r="A48" s="1585"/>
      <c r="B48" s="1585"/>
      <c r="C48" s="1585"/>
      <c r="D48" s="1585"/>
      <c r="E48" s="1585">
        <v>58</v>
      </c>
      <c r="F48" s="1585">
        <v>154</v>
      </c>
      <c r="G48" s="1585">
        <v>5</v>
      </c>
      <c r="H48" s="1585">
        <v>4</v>
      </c>
      <c r="I48" s="1585">
        <v>16</v>
      </c>
      <c r="J48" s="1585">
        <v>1</v>
      </c>
      <c r="K48" s="1585">
        <v>0</v>
      </c>
      <c r="L48" s="1585">
        <v>11</v>
      </c>
      <c r="M48" s="1585">
        <v>7</v>
      </c>
      <c r="N48" s="1585">
        <v>7</v>
      </c>
      <c r="O48" s="1585">
        <v>7</v>
      </c>
      <c r="P48" s="1585">
        <v>14</v>
      </c>
      <c r="Q48" s="1585">
        <v>23</v>
      </c>
      <c r="R48" s="1585">
        <v>36</v>
      </c>
      <c r="S48" s="1585">
        <v>24</v>
      </c>
      <c r="T48" s="1585">
        <v>5</v>
      </c>
      <c r="U48" s="1585">
        <v>0</v>
      </c>
      <c r="V48" s="1585">
        <v>2</v>
      </c>
      <c r="W48" s="1585">
        <v>7</v>
      </c>
      <c r="X48" s="1585">
        <v>1</v>
      </c>
      <c r="Y48" s="1585"/>
      <c r="Z48" s="1585">
        <v>1</v>
      </c>
      <c r="AA48" s="1585">
        <v>16</v>
      </c>
      <c r="AB48" s="1585">
        <v>41</v>
      </c>
      <c r="AC48" s="1585">
        <v>16</v>
      </c>
      <c r="AD48" s="1585">
        <v>8</v>
      </c>
      <c r="AE48" s="1585"/>
    </row>
    <row r="49" spans="5:30" ht="13.5" hidden="1">
      <c r="E49" s="1585">
        <v>52</v>
      </c>
      <c r="F49" s="1585">
        <v>7</v>
      </c>
      <c r="G49" s="1585">
        <v>4</v>
      </c>
      <c r="H49" s="1585">
        <v>2</v>
      </c>
      <c r="I49" s="1585">
        <v>34</v>
      </c>
      <c r="J49" s="1585">
        <v>4</v>
      </c>
      <c r="K49" s="1585">
        <v>0</v>
      </c>
      <c r="L49" s="1585">
        <v>21</v>
      </c>
      <c r="M49" s="1585">
        <v>10</v>
      </c>
      <c r="N49" s="1585">
        <v>5</v>
      </c>
      <c r="O49" s="1585">
        <v>10</v>
      </c>
      <c r="P49" s="1585">
        <v>50</v>
      </c>
      <c r="Q49" s="1585">
        <v>25</v>
      </c>
      <c r="R49" s="1585">
        <v>17</v>
      </c>
      <c r="S49" s="1585">
        <v>9</v>
      </c>
      <c r="T49" s="1585">
        <v>5</v>
      </c>
      <c r="U49" s="1585">
        <v>4</v>
      </c>
      <c r="V49" s="1585">
        <v>8</v>
      </c>
      <c r="W49" s="1585">
        <v>0</v>
      </c>
      <c r="X49" s="1585">
        <v>1</v>
      </c>
      <c r="Y49" s="1585"/>
      <c r="Z49" s="1585">
        <v>2</v>
      </c>
      <c r="AA49" s="1585">
        <v>6</v>
      </c>
      <c r="AB49" s="1585">
        <v>82</v>
      </c>
      <c r="AC49" s="1585">
        <v>6</v>
      </c>
      <c r="AD49" s="1585">
        <v>10</v>
      </c>
    </row>
    <row r="50" spans="5:30" ht="13.5" hidden="1">
      <c r="E50" s="1585">
        <v>26</v>
      </c>
      <c r="F50" s="1585">
        <v>0</v>
      </c>
      <c r="G50" s="1585">
        <v>0</v>
      </c>
      <c r="H50" s="1585">
        <v>0</v>
      </c>
      <c r="I50" s="1585">
        <v>65</v>
      </c>
      <c r="J50" s="1585">
        <v>1</v>
      </c>
      <c r="K50" s="1585">
        <v>0</v>
      </c>
      <c r="L50" s="1585">
        <v>2</v>
      </c>
      <c r="M50" s="1585">
        <v>2</v>
      </c>
      <c r="N50" s="1585">
        <v>2</v>
      </c>
      <c r="O50" s="1585">
        <v>2</v>
      </c>
      <c r="P50" s="1585">
        <v>46</v>
      </c>
      <c r="Q50" s="1585">
        <v>14</v>
      </c>
      <c r="R50" s="1585">
        <v>9</v>
      </c>
      <c r="S50" s="1585">
        <v>21</v>
      </c>
      <c r="T50" s="1585">
        <v>2</v>
      </c>
      <c r="U50" s="1585">
        <v>3</v>
      </c>
      <c r="V50" s="1585">
        <v>2</v>
      </c>
      <c r="W50" s="1585">
        <v>2</v>
      </c>
      <c r="X50" s="1585">
        <v>1</v>
      </c>
      <c r="Y50" s="1585"/>
      <c r="Z50" s="1585">
        <v>1</v>
      </c>
      <c r="AA50" s="1585">
        <v>0</v>
      </c>
      <c r="AB50" s="1585">
        <v>20</v>
      </c>
      <c r="AC50" s="1585">
        <v>2</v>
      </c>
      <c r="AD50" s="1585">
        <v>7</v>
      </c>
    </row>
    <row r="51" spans="5:30" ht="13.5" hidden="1">
      <c r="E51" s="1585">
        <v>24</v>
      </c>
      <c r="F51" s="1585">
        <v>0</v>
      </c>
      <c r="G51" s="1585">
        <v>0</v>
      </c>
      <c r="H51" s="1585">
        <v>0</v>
      </c>
      <c r="I51" s="1585">
        <v>26</v>
      </c>
      <c r="J51" s="1585">
        <v>5</v>
      </c>
      <c r="K51" s="1585">
        <v>0</v>
      </c>
      <c r="L51" s="1585">
        <v>5</v>
      </c>
      <c r="M51" s="1585">
        <v>3</v>
      </c>
      <c r="N51" s="1585">
        <v>3</v>
      </c>
      <c r="O51" s="1585">
        <v>3</v>
      </c>
      <c r="P51" s="1585">
        <v>12</v>
      </c>
      <c r="Q51" s="1585">
        <v>17</v>
      </c>
      <c r="R51" s="1585">
        <v>13</v>
      </c>
      <c r="S51" s="1585">
        <v>3</v>
      </c>
      <c r="T51" s="1585">
        <v>3</v>
      </c>
      <c r="U51" s="1585">
        <v>4</v>
      </c>
      <c r="V51" s="1585">
        <v>2</v>
      </c>
      <c r="W51" s="1585">
        <v>0</v>
      </c>
      <c r="X51" s="1585">
        <v>1</v>
      </c>
      <c r="Y51" s="1585"/>
      <c r="Z51" s="1585">
        <v>0</v>
      </c>
      <c r="AA51" s="1585">
        <v>0</v>
      </c>
      <c r="AB51" s="1585">
        <v>13</v>
      </c>
      <c r="AC51" s="1585">
        <v>0</v>
      </c>
      <c r="AD51" s="1585">
        <v>5</v>
      </c>
    </row>
    <row r="52" spans="5:30" ht="13.5" hidden="1">
      <c r="E52" s="1585">
        <v>90</v>
      </c>
      <c r="F52" s="1585">
        <v>0</v>
      </c>
      <c r="G52" s="1585">
        <v>17</v>
      </c>
      <c r="H52" s="1585">
        <v>8</v>
      </c>
      <c r="I52" s="1585">
        <v>562</v>
      </c>
      <c r="J52" s="1585">
        <v>8</v>
      </c>
      <c r="K52" s="1585">
        <v>1</v>
      </c>
      <c r="L52" s="1585">
        <v>40</v>
      </c>
      <c r="M52" s="1585">
        <v>11</v>
      </c>
      <c r="N52" s="1585">
        <v>11</v>
      </c>
      <c r="O52" s="1585">
        <v>33</v>
      </c>
      <c r="P52" s="1585">
        <v>44</v>
      </c>
      <c r="Q52" s="1585">
        <v>83</v>
      </c>
      <c r="R52" s="1585">
        <v>60</v>
      </c>
      <c r="S52" s="1585">
        <v>140</v>
      </c>
      <c r="T52" s="1585">
        <v>15</v>
      </c>
      <c r="U52" s="1585">
        <v>16</v>
      </c>
      <c r="V52" s="1585">
        <v>20</v>
      </c>
      <c r="W52" s="1585">
        <v>0</v>
      </c>
      <c r="X52" s="1585">
        <v>3</v>
      </c>
      <c r="Y52" s="1585"/>
      <c r="Z52" s="1585">
        <v>12</v>
      </c>
      <c r="AA52" s="1585">
        <v>0</v>
      </c>
      <c r="AB52" s="1585">
        <v>102</v>
      </c>
      <c r="AC52" s="1585">
        <v>0</v>
      </c>
      <c r="AD52" s="1585">
        <v>22</v>
      </c>
    </row>
    <row r="53" spans="5:30" ht="13.5" hidden="1">
      <c r="E53" s="1585">
        <v>41</v>
      </c>
      <c r="F53" s="1585">
        <v>2</v>
      </c>
      <c r="G53" s="1585">
        <v>7</v>
      </c>
      <c r="H53" s="1585">
        <v>2</v>
      </c>
      <c r="I53" s="1585">
        <v>10</v>
      </c>
      <c r="J53" s="1585">
        <v>1</v>
      </c>
      <c r="K53" s="1585">
        <v>0</v>
      </c>
      <c r="L53" s="1585">
        <v>7</v>
      </c>
      <c r="M53" s="1585">
        <v>3</v>
      </c>
      <c r="N53" s="1585">
        <v>3</v>
      </c>
      <c r="O53" s="1585">
        <v>3</v>
      </c>
      <c r="P53" s="1585">
        <v>5</v>
      </c>
      <c r="Q53" s="1585">
        <v>25</v>
      </c>
      <c r="R53" s="1585">
        <v>5</v>
      </c>
      <c r="S53" s="1585">
        <v>0</v>
      </c>
      <c r="T53" s="1585">
        <v>2</v>
      </c>
      <c r="U53" s="1585">
        <v>0</v>
      </c>
      <c r="V53" s="1585">
        <v>0</v>
      </c>
      <c r="W53" s="1585">
        <v>0</v>
      </c>
      <c r="X53" s="1585">
        <v>0</v>
      </c>
      <c r="Y53" s="1585"/>
      <c r="Z53" s="1585">
        <v>0</v>
      </c>
      <c r="AA53" s="1585">
        <v>9</v>
      </c>
      <c r="AB53" s="1585">
        <v>15</v>
      </c>
      <c r="AC53" s="1585">
        <v>3</v>
      </c>
      <c r="AD53" s="1585">
        <v>2</v>
      </c>
    </row>
    <row r="54" spans="5:30" ht="13.5" hidden="1">
      <c r="E54" s="1585">
        <v>52</v>
      </c>
      <c r="F54" s="1585">
        <v>0</v>
      </c>
      <c r="G54" s="1585">
        <v>10</v>
      </c>
      <c r="H54" s="1585">
        <v>4</v>
      </c>
      <c r="I54" s="1585">
        <v>10</v>
      </c>
      <c r="J54" s="1585">
        <v>2</v>
      </c>
      <c r="K54" s="1585">
        <v>1</v>
      </c>
      <c r="L54" s="1585">
        <v>16</v>
      </c>
      <c r="M54" s="1585">
        <v>10</v>
      </c>
      <c r="N54" s="1585">
        <v>10</v>
      </c>
      <c r="O54" s="1585">
        <v>12</v>
      </c>
      <c r="P54" s="1585">
        <v>35</v>
      </c>
      <c r="Q54" s="1585">
        <v>52</v>
      </c>
      <c r="R54" s="1585">
        <v>60</v>
      </c>
      <c r="S54" s="1585">
        <v>20</v>
      </c>
      <c r="T54" s="1585">
        <v>10</v>
      </c>
      <c r="U54" s="1585">
        <v>6</v>
      </c>
      <c r="V54" s="1585">
        <v>4</v>
      </c>
      <c r="W54" s="1585">
        <v>8</v>
      </c>
      <c r="X54" s="1585">
        <v>2</v>
      </c>
      <c r="Y54" s="1585"/>
      <c r="Z54" s="1585">
        <v>4</v>
      </c>
      <c r="AA54" s="1585">
        <v>0</v>
      </c>
      <c r="AB54" s="1585">
        <v>35</v>
      </c>
      <c r="AC54" s="1585">
        <v>0</v>
      </c>
      <c r="AD54" s="1585">
        <v>6</v>
      </c>
    </row>
    <row r="55" spans="5:30" ht="13.5" hidden="1">
      <c r="E55" s="1585">
        <v>32</v>
      </c>
      <c r="F55" s="1585">
        <v>0</v>
      </c>
      <c r="G55" s="1585">
        <v>5</v>
      </c>
      <c r="H55" s="1585">
        <v>3</v>
      </c>
      <c r="I55" s="1585">
        <v>141</v>
      </c>
      <c r="J55" s="1585">
        <v>1</v>
      </c>
      <c r="K55" s="1585">
        <v>0</v>
      </c>
      <c r="L55" s="1585">
        <v>22</v>
      </c>
      <c r="M55" s="1585">
        <v>8</v>
      </c>
      <c r="N55" s="1585">
        <v>8</v>
      </c>
      <c r="O55" s="1585">
        <v>14</v>
      </c>
      <c r="P55" s="1585">
        <v>32</v>
      </c>
      <c r="Q55" s="1585">
        <v>12</v>
      </c>
      <c r="R55" s="1585">
        <v>14</v>
      </c>
      <c r="S55" s="1585">
        <v>8</v>
      </c>
      <c r="T55" s="1585">
        <v>6</v>
      </c>
      <c r="U55" s="1585">
        <v>5</v>
      </c>
      <c r="V55" s="1585">
        <v>3</v>
      </c>
      <c r="W55" s="1585">
        <v>0</v>
      </c>
      <c r="X55" s="1585">
        <v>1</v>
      </c>
      <c r="Y55" s="1585"/>
      <c r="Z55" s="1585">
        <v>0</v>
      </c>
      <c r="AA55" s="1585">
        <v>6</v>
      </c>
      <c r="AB55" s="1585">
        <v>15</v>
      </c>
      <c r="AC55" s="1585">
        <v>6</v>
      </c>
      <c r="AD55" s="1585">
        <v>5</v>
      </c>
    </row>
    <row r="56" spans="5:30" ht="13.5" hidden="1">
      <c r="E56" s="1585">
        <v>55</v>
      </c>
      <c r="F56" s="1585">
        <v>0</v>
      </c>
      <c r="G56" s="1585">
        <v>5</v>
      </c>
      <c r="H56" s="1585">
        <v>2</v>
      </c>
      <c r="I56" s="1585">
        <v>190</v>
      </c>
      <c r="J56" s="1585">
        <v>2</v>
      </c>
      <c r="K56" s="1585">
        <v>1</v>
      </c>
      <c r="L56" s="1585">
        <v>11</v>
      </c>
      <c r="M56" s="1585">
        <v>6</v>
      </c>
      <c r="N56" s="1585">
        <v>6</v>
      </c>
      <c r="O56" s="1585">
        <v>9</v>
      </c>
      <c r="P56" s="1585">
        <v>190</v>
      </c>
      <c r="Q56" s="1585">
        <v>8</v>
      </c>
      <c r="R56" s="1585">
        <v>10</v>
      </c>
      <c r="S56" s="1585">
        <v>25</v>
      </c>
      <c r="T56" s="1585">
        <v>2</v>
      </c>
      <c r="U56" s="1585">
        <v>4</v>
      </c>
      <c r="V56" s="1585">
        <v>0</v>
      </c>
      <c r="W56" s="1585">
        <v>0</v>
      </c>
      <c r="X56" s="1585">
        <v>2</v>
      </c>
      <c r="Y56" s="1585"/>
      <c r="Z56" s="1585">
        <v>2</v>
      </c>
      <c r="AA56" s="1585">
        <v>6</v>
      </c>
      <c r="AB56" s="1585">
        <v>23</v>
      </c>
      <c r="AC56" s="1585">
        <v>0</v>
      </c>
      <c r="AD56" s="1585">
        <v>14</v>
      </c>
    </row>
    <row r="57" spans="5:30" ht="13.5" hidden="1">
      <c r="E57" s="1585">
        <v>72</v>
      </c>
      <c r="F57" s="1585">
        <v>5</v>
      </c>
      <c r="G57" s="1585">
        <v>5</v>
      </c>
      <c r="H57" s="1585">
        <v>3</v>
      </c>
      <c r="I57" s="1585">
        <v>201</v>
      </c>
      <c r="J57" s="1585">
        <v>1</v>
      </c>
      <c r="K57" s="1585">
        <v>0</v>
      </c>
      <c r="L57" s="1585">
        <v>23</v>
      </c>
      <c r="M57" s="1585">
        <v>12</v>
      </c>
      <c r="N57" s="1585">
        <v>12</v>
      </c>
      <c r="O57" s="1585">
        <v>14</v>
      </c>
      <c r="P57" s="1585">
        <v>206</v>
      </c>
      <c r="Q57" s="1585">
        <v>22</v>
      </c>
      <c r="R57" s="1585">
        <v>13</v>
      </c>
      <c r="S57" s="1585">
        <v>28</v>
      </c>
      <c r="T57" s="1585">
        <v>5</v>
      </c>
      <c r="U57" s="1585">
        <v>4</v>
      </c>
      <c r="V57" s="1585">
        <v>2</v>
      </c>
      <c r="W57" s="1585">
        <v>11</v>
      </c>
      <c r="X57" s="1585">
        <v>1</v>
      </c>
      <c r="Y57" s="1585"/>
      <c r="Z57" s="1585">
        <v>2</v>
      </c>
      <c r="AA57" s="1585">
        <v>8</v>
      </c>
      <c r="AB57" s="1585">
        <v>64</v>
      </c>
      <c r="AC57" s="1585">
        <v>0</v>
      </c>
      <c r="AD57" s="1585">
        <v>20</v>
      </c>
    </row>
    <row r="58" spans="5:30" ht="13.5" hidden="1">
      <c r="E58" s="1585">
        <v>109</v>
      </c>
      <c r="F58" s="1585">
        <v>3</v>
      </c>
      <c r="G58" s="1585">
        <v>6</v>
      </c>
      <c r="H58" s="1585">
        <v>4</v>
      </c>
      <c r="I58" s="1585">
        <v>40</v>
      </c>
      <c r="J58" s="1585">
        <v>5</v>
      </c>
      <c r="K58" s="1585">
        <v>0</v>
      </c>
      <c r="L58" s="1585">
        <v>36</v>
      </c>
      <c r="M58" s="1585">
        <v>12</v>
      </c>
      <c r="N58" s="1585">
        <v>12</v>
      </c>
      <c r="O58" s="1585">
        <v>26</v>
      </c>
      <c r="P58" s="1585">
        <v>17</v>
      </c>
      <c r="Q58" s="1585">
        <v>79</v>
      </c>
      <c r="R58" s="1585">
        <v>46</v>
      </c>
      <c r="S58" s="1585">
        <v>197</v>
      </c>
      <c r="T58" s="1585">
        <v>12</v>
      </c>
      <c r="U58" s="1585">
        <v>6</v>
      </c>
      <c r="V58" s="1585">
        <v>7</v>
      </c>
      <c r="W58" s="1585">
        <v>0</v>
      </c>
      <c r="X58" s="1585">
        <v>1</v>
      </c>
      <c r="Y58" s="1585"/>
      <c r="Z58" s="1585">
        <v>2</v>
      </c>
      <c r="AA58" s="1585">
        <v>13</v>
      </c>
      <c r="AB58" s="1585">
        <v>225</v>
      </c>
      <c r="AC58" s="1585">
        <v>13</v>
      </c>
      <c r="AD58" s="1585">
        <v>21</v>
      </c>
    </row>
    <row r="59" spans="5:30" ht="13.5" hidden="1">
      <c r="E59" s="1585">
        <v>130</v>
      </c>
      <c r="F59" s="1585">
        <v>3</v>
      </c>
      <c r="G59" s="1585">
        <v>15</v>
      </c>
      <c r="H59" s="1585">
        <v>14</v>
      </c>
      <c r="I59" s="1585">
        <v>133</v>
      </c>
      <c r="J59" s="1585">
        <v>9</v>
      </c>
      <c r="K59" s="1585">
        <v>2</v>
      </c>
      <c r="L59" s="1585">
        <v>48</v>
      </c>
      <c r="M59" s="1585">
        <v>20</v>
      </c>
      <c r="N59" s="1585">
        <v>20</v>
      </c>
      <c r="O59" s="1585">
        <v>20</v>
      </c>
      <c r="P59" s="1585">
        <v>44</v>
      </c>
      <c r="Q59" s="1585">
        <v>86</v>
      </c>
      <c r="R59" s="1585">
        <v>51</v>
      </c>
      <c r="S59" s="1585">
        <v>28</v>
      </c>
      <c r="T59" s="1585">
        <v>15</v>
      </c>
      <c r="U59" s="1585">
        <v>22</v>
      </c>
      <c r="V59" s="1585">
        <v>12</v>
      </c>
      <c r="W59" s="1585">
        <v>2</v>
      </c>
      <c r="X59" s="1585">
        <v>4</v>
      </c>
      <c r="Y59" s="1585"/>
      <c r="Z59" s="1585">
        <v>7</v>
      </c>
      <c r="AA59" s="1585">
        <v>15</v>
      </c>
      <c r="AB59" s="1585">
        <v>102</v>
      </c>
      <c r="AC59" s="1585">
        <v>15</v>
      </c>
      <c r="AD59" s="1585">
        <v>41</v>
      </c>
    </row>
    <row r="60" spans="5:30" ht="13.5" hidden="1">
      <c r="E60" s="1585">
        <v>114</v>
      </c>
      <c r="F60" s="1585">
        <v>0</v>
      </c>
      <c r="G60" s="1585">
        <v>10</v>
      </c>
      <c r="H60" s="1585">
        <v>5</v>
      </c>
      <c r="I60" s="1585">
        <v>345</v>
      </c>
      <c r="J60" s="1585">
        <v>3</v>
      </c>
      <c r="K60" s="1585">
        <v>0</v>
      </c>
      <c r="L60" s="1585">
        <v>53</v>
      </c>
      <c r="M60" s="1585">
        <v>13</v>
      </c>
      <c r="N60" s="1585">
        <v>13</v>
      </c>
      <c r="O60" s="1585">
        <v>13</v>
      </c>
      <c r="P60" s="1585">
        <v>330</v>
      </c>
      <c r="Q60" s="1585">
        <v>46</v>
      </c>
      <c r="R60" s="1585">
        <v>54</v>
      </c>
      <c r="S60" s="1585">
        <v>9</v>
      </c>
      <c r="T60" s="1585">
        <v>15</v>
      </c>
      <c r="U60" s="1585">
        <v>15</v>
      </c>
      <c r="V60" s="1585">
        <v>10</v>
      </c>
      <c r="W60" s="1585">
        <v>0</v>
      </c>
      <c r="X60" s="1585">
        <v>4</v>
      </c>
      <c r="Y60" s="1585"/>
      <c r="Z60" s="1585">
        <v>4</v>
      </c>
      <c r="AA60" s="1585">
        <v>0</v>
      </c>
      <c r="AB60" s="1585">
        <v>86</v>
      </c>
      <c r="AC60" s="1585">
        <v>0</v>
      </c>
      <c r="AD60" s="1585">
        <v>32</v>
      </c>
    </row>
    <row r="61" spans="5:30" ht="13.5" hidden="1">
      <c r="E61" s="1585">
        <v>36</v>
      </c>
      <c r="F61" s="1585">
        <v>3</v>
      </c>
      <c r="G61" s="1585">
        <v>0</v>
      </c>
      <c r="H61" s="1585">
        <v>2</v>
      </c>
      <c r="I61" s="1585">
        <v>38</v>
      </c>
      <c r="J61" s="1585">
        <v>2</v>
      </c>
      <c r="K61" s="1585">
        <v>0</v>
      </c>
      <c r="L61" s="1585">
        <v>15</v>
      </c>
      <c r="M61" s="1585">
        <v>7</v>
      </c>
      <c r="N61" s="1585">
        <v>7</v>
      </c>
      <c r="O61" s="1585">
        <v>8</v>
      </c>
      <c r="P61" s="1585">
        <v>14</v>
      </c>
      <c r="Q61" s="1585">
        <v>14</v>
      </c>
      <c r="R61" s="1585">
        <v>14</v>
      </c>
      <c r="S61" s="1585">
        <v>4</v>
      </c>
      <c r="T61" s="1585">
        <v>2</v>
      </c>
      <c r="U61" s="1585">
        <v>2</v>
      </c>
      <c r="V61" s="1585">
        <v>2</v>
      </c>
      <c r="W61" s="1585">
        <v>0</v>
      </c>
      <c r="X61" s="1585">
        <v>0</v>
      </c>
      <c r="Y61" s="1585"/>
      <c r="Z61" s="1585">
        <v>0</v>
      </c>
      <c r="AA61" s="1585">
        <v>0</v>
      </c>
      <c r="AB61" s="1585">
        <v>15</v>
      </c>
      <c r="AC61" s="1585">
        <v>0</v>
      </c>
      <c r="AD61" s="1585">
        <v>7</v>
      </c>
    </row>
    <row r="62" spans="5:30" ht="13.5" hidden="1">
      <c r="E62" s="1585">
        <v>278</v>
      </c>
      <c r="F62" s="1585">
        <v>235</v>
      </c>
      <c r="G62" s="1585">
        <v>20</v>
      </c>
      <c r="H62" s="1585">
        <v>19</v>
      </c>
      <c r="I62" s="1585">
        <v>188</v>
      </c>
      <c r="J62" s="1585">
        <v>14</v>
      </c>
      <c r="K62" s="1585">
        <v>3</v>
      </c>
      <c r="L62" s="1585">
        <v>101</v>
      </c>
      <c r="M62" s="1585">
        <v>29</v>
      </c>
      <c r="N62" s="1585">
        <v>29</v>
      </c>
      <c r="O62" s="1585">
        <v>40</v>
      </c>
      <c r="P62" s="1585">
        <v>68</v>
      </c>
      <c r="Q62" s="1585">
        <v>90</v>
      </c>
      <c r="R62" s="1585">
        <v>125</v>
      </c>
      <c r="S62" s="1585">
        <v>347</v>
      </c>
      <c r="T62" s="1585">
        <v>5</v>
      </c>
      <c r="U62" s="1585">
        <v>25</v>
      </c>
      <c r="V62" s="1585">
        <v>32</v>
      </c>
      <c r="W62" s="1585">
        <v>96</v>
      </c>
      <c r="X62" s="1585">
        <v>6</v>
      </c>
      <c r="Y62" s="1585"/>
      <c r="Z62" s="1585">
        <v>10</v>
      </c>
      <c r="AA62" s="1585">
        <v>30</v>
      </c>
      <c r="AB62" s="1585">
        <v>252</v>
      </c>
      <c r="AC62" s="1585">
        <v>22</v>
      </c>
      <c r="AD62" s="1585">
        <v>52</v>
      </c>
    </row>
    <row r="63" spans="5:30" ht="13.5" hidden="1">
      <c r="E63" s="1585">
        <v>187</v>
      </c>
      <c r="F63" s="1585">
        <v>177</v>
      </c>
      <c r="G63" s="1585">
        <v>17</v>
      </c>
      <c r="H63" s="1585">
        <v>6</v>
      </c>
      <c r="I63" s="1585">
        <v>345</v>
      </c>
      <c r="J63" s="1585">
        <v>7</v>
      </c>
      <c r="K63" s="1585">
        <v>1</v>
      </c>
      <c r="L63" s="1585">
        <v>43</v>
      </c>
      <c r="M63" s="1585">
        <v>19</v>
      </c>
      <c r="N63" s="1585">
        <v>19</v>
      </c>
      <c r="O63" s="1585">
        <v>27</v>
      </c>
      <c r="P63" s="1585">
        <v>124</v>
      </c>
      <c r="Q63" s="1585">
        <v>110</v>
      </c>
      <c r="R63" s="1585">
        <v>123</v>
      </c>
      <c r="S63" s="1585">
        <v>404</v>
      </c>
      <c r="T63" s="1585">
        <v>18</v>
      </c>
      <c r="U63" s="1585">
        <v>20</v>
      </c>
      <c r="V63" s="1585">
        <v>19</v>
      </c>
      <c r="W63" s="1585">
        <v>19</v>
      </c>
      <c r="X63" s="1585">
        <v>3</v>
      </c>
      <c r="Y63" s="1585"/>
      <c r="Z63" s="1585">
        <v>7</v>
      </c>
      <c r="AA63" s="1585">
        <v>18</v>
      </c>
      <c r="AB63" s="1585">
        <v>156</v>
      </c>
      <c r="AC63" s="1585">
        <v>18</v>
      </c>
      <c r="AD63" s="1585">
        <v>34</v>
      </c>
    </row>
    <row r="64" spans="5:30" ht="13.5" hidden="1">
      <c r="E64" s="1585">
        <v>127</v>
      </c>
      <c r="F64" s="1585">
        <v>6</v>
      </c>
      <c r="G64" s="1585">
        <v>10</v>
      </c>
      <c r="H64" s="1585">
        <v>17</v>
      </c>
      <c r="I64" s="1585">
        <v>41</v>
      </c>
      <c r="J64" s="1585">
        <v>4</v>
      </c>
      <c r="K64" s="1585">
        <v>0</v>
      </c>
      <c r="L64" s="1585">
        <v>37</v>
      </c>
      <c r="M64" s="1585">
        <v>18</v>
      </c>
      <c r="N64" s="1585">
        <v>18</v>
      </c>
      <c r="O64" s="1585">
        <v>18</v>
      </c>
      <c r="P64" s="1585">
        <v>63</v>
      </c>
      <c r="Q64" s="1585">
        <v>62</v>
      </c>
      <c r="R64" s="1585">
        <v>61</v>
      </c>
      <c r="S64" s="1585">
        <v>21</v>
      </c>
      <c r="T64" s="1585">
        <v>18</v>
      </c>
      <c r="U64" s="1585">
        <v>8</v>
      </c>
      <c r="V64" s="1585">
        <v>6</v>
      </c>
      <c r="W64" s="1585">
        <v>0</v>
      </c>
      <c r="X64" s="1585">
        <v>2</v>
      </c>
      <c r="Y64" s="1585"/>
      <c r="Z64" s="1585">
        <v>8</v>
      </c>
      <c r="AA64" s="1585">
        <v>0</v>
      </c>
      <c r="AB64" s="1585">
        <v>33</v>
      </c>
      <c r="AC64" s="1585">
        <v>8</v>
      </c>
      <c r="AD64" s="1585">
        <v>14</v>
      </c>
    </row>
  </sheetData>
  <sheetProtection/>
  <mergeCells count="10">
    <mergeCell ref="A5:C5"/>
    <mergeCell ref="A7:D7"/>
    <mergeCell ref="A1:P1"/>
    <mergeCell ref="Q2:U2"/>
    <mergeCell ref="Z2:AD2"/>
    <mergeCell ref="E3:K3"/>
    <mergeCell ref="L3:P3"/>
    <mergeCell ref="Q3:W3"/>
    <mergeCell ref="X3:Z3"/>
    <mergeCell ref="AA3:AD3"/>
  </mergeCells>
  <printOptions horizontalCentered="1"/>
  <pageMargins left="0.8661417322834646" right="0.8661417322834646" top="0.984251968503937" bottom="0.7874015748031497" header="0.5118110236220472" footer="0.3937007874015748"/>
  <pageSetup firstPageNumber="99" useFirstPageNumber="1" horizontalDpi="600" verticalDpi="600" orientation="portrait" paperSize="9" scale="89" r:id="rId2"/>
  <headerFooter differentOddEven="1" differentFirst="1" alignWithMargins="0">
    <oddFooter>&amp;C&amp;"ＭＳ ゴシック,標準"&amp;13&amp;P</oddFooter>
    <evenFooter>&amp;C&amp;"ＭＳ ゴシック,標準"&amp;13&amp;P</evenFooter>
    <firstFooter>&amp;C&amp;"ＭＳ ゴシック,標準"&amp;13&amp;P</firstFooter>
  </headerFooter>
  <colBreaks count="1" manualBreakCount="1">
    <brk id="16" max="65535" man="1"/>
  </colBreaks>
  <drawing r:id="rId1"/>
</worksheet>
</file>

<file path=xl/worksheets/sheet22.xml><?xml version="1.0" encoding="utf-8"?>
<worksheet xmlns="http://schemas.openxmlformats.org/spreadsheetml/2006/main" xmlns:r="http://schemas.openxmlformats.org/officeDocument/2006/relationships">
  <sheetPr>
    <tabColor rgb="FF0070C0"/>
  </sheetPr>
  <dimension ref="A1:AH64"/>
  <sheetViews>
    <sheetView view="pageBreakPreview" zoomScale="70" zoomScaleSheetLayoutView="70" zoomScalePageLayoutView="0" workbookViewId="0" topLeftCell="A1">
      <pane ySplit="6" topLeftCell="A7" activePane="bottomLeft" state="frozen"/>
      <selection pane="topLeft" activeCell="A1" sqref="A1"/>
      <selection pane="bottomLeft" activeCell="AF20" sqref="AF20"/>
    </sheetView>
  </sheetViews>
  <sheetFormatPr defaultColWidth="4.69921875" defaultRowHeight="15"/>
  <cols>
    <col min="1" max="1" width="2.5" style="0" customWidth="1"/>
    <col min="2" max="2" width="0.6953125" style="0" customWidth="1"/>
    <col min="3" max="3" width="10.296875" style="0" customWidth="1"/>
    <col min="4" max="4" width="0.6953125" style="0" customWidth="1"/>
    <col min="5" max="11" width="4.8984375" style="0" customWidth="1"/>
    <col min="12" max="14" width="5" style="0" customWidth="1"/>
    <col min="15" max="34" width="4.8984375" style="0" customWidth="1"/>
  </cols>
  <sheetData>
    <row r="1" spans="1:34" ht="21.75" customHeight="1">
      <c r="A1" s="2655" t="s">
        <v>700</v>
      </c>
      <c r="B1" s="2655"/>
      <c r="C1" s="2655"/>
      <c r="D1" s="2655"/>
      <c r="E1" s="2655"/>
      <c r="F1" s="2655"/>
      <c r="G1" s="2655"/>
      <c r="H1" s="2655"/>
      <c r="I1" s="2655"/>
      <c r="J1" s="2655"/>
      <c r="K1" s="2655"/>
      <c r="L1" s="2655"/>
      <c r="M1" s="2655"/>
      <c r="N1" s="2655"/>
      <c r="O1" s="2655"/>
      <c r="P1" s="2655"/>
      <c r="Q1" s="2655"/>
      <c r="R1" s="2655"/>
      <c r="S1" s="2656" t="s">
        <v>701</v>
      </c>
      <c r="T1" s="2656"/>
      <c r="U1" s="2656"/>
      <c r="V1" s="2656"/>
      <c r="W1" s="2656"/>
      <c r="X1" s="2656"/>
      <c r="Y1" s="2656"/>
      <c r="Z1" s="2656"/>
      <c r="AA1" s="2656"/>
      <c r="AB1" s="2656"/>
      <c r="AC1" s="2656"/>
      <c r="AD1" s="2656"/>
      <c r="AE1" s="2656"/>
      <c r="AF1" s="2656"/>
      <c r="AG1" s="2656"/>
      <c r="AH1" s="2656"/>
    </row>
    <row r="2" spans="1:34" ht="18" customHeight="1" thickBot="1">
      <c r="A2" s="1586"/>
      <c r="B2" s="1586"/>
      <c r="C2" s="1586"/>
      <c r="D2" s="1586"/>
      <c r="E2" s="1585"/>
      <c r="F2" s="1585"/>
      <c r="G2" s="1585"/>
      <c r="H2" s="1585"/>
      <c r="I2" s="1585"/>
      <c r="J2" s="1585"/>
      <c r="K2" s="1585"/>
      <c r="L2" s="2657"/>
      <c r="M2" s="2657"/>
      <c r="N2" s="2657"/>
      <c r="O2" s="2657"/>
      <c r="P2" s="2657"/>
      <c r="Q2" s="2657"/>
      <c r="R2" s="2657"/>
      <c r="S2" s="2657"/>
      <c r="T2" s="2657"/>
      <c r="U2" s="1585"/>
      <c r="V2" s="1585"/>
      <c r="W2" s="1587"/>
      <c r="X2" s="1587"/>
      <c r="Y2" s="1587"/>
      <c r="Z2" s="2658" t="s">
        <v>562</v>
      </c>
      <c r="AA2" s="2658"/>
      <c r="AB2" s="2658"/>
      <c r="AC2" s="2658"/>
      <c r="AD2" s="2658"/>
      <c r="AE2" s="2658"/>
      <c r="AF2" s="2658"/>
      <c r="AG2" s="2658"/>
      <c r="AH2" s="2658"/>
    </row>
    <row r="3" spans="1:34" ht="21.75" customHeight="1">
      <c r="A3" s="1704"/>
      <c r="B3" s="1705"/>
      <c r="C3" s="1781" t="s">
        <v>563</v>
      </c>
      <c r="D3" s="1593"/>
      <c r="E3" s="2659" t="s">
        <v>702</v>
      </c>
      <c r="F3" s="2660"/>
      <c r="G3" s="2660"/>
      <c r="H3" s="2660"/>
      <c r="I3" s="2660"/>
      <c r="J3" s="2660"/>
      <c r="K3" s="2661"/>
      <c r="L3" s="2662" t="s">
        <v>703</v>
      </c>
      <c r="M3" s="2663"/>
      <c r="N3" s="1782" t="s">
        <v>704</v>
      </c>
      <c r="O3" s="2664" t="s">
        <v>705</v>
      </c>
      <c r="P3" s="2665"/>
      <c r="Q3" s="2665"/>
      <c r="R3" s="2665"/>
      <c r="S3" s="2666" t="s">
        <v>706</v>
      </c>
      <c r="T3" s="2666"/>
      <c r="U3" s="2666"/>
      <c r="V3" s="2667"/>
      <c r="W3" s="2628" t="s">
        <v>707</v>
      </c>
      <c r="X3" s="2628"/>
      <c r="Y3" s="2628"/>
      <c r="Z3" s="2628"/>
      <c r="AA3" s="2628"/>
      <c r="AB3" s="2628"/>
      <c r="AC3" s="2628"/>
      <c r="AD3" s="2628"/>
      <c r="AE3" s="2628"/>
      <c r="AF3" s="2668"/>
      <c r="AG3" s="2648" t="s">
        <v>708</v>
      </c>
      <c r="AH3" s="2649"/>
    </row>
    <row r="4" spans="1:34" ht="6" customHeight="1">
      <c r="A4" s="1708"/>
      <c r="B4" s="1709"/>
      <c r="C4" s="1783"/>
      <c r="D4" s="1596"/>
      <c r="E4" s="1784"/>
      <c r="F4" s="1785"/>
      <c r="G4" s="1785"/>
      <c r="H4" s="1785"/>
      <c r="I4" s="1785"/>
      <c r="J4" s="1785"/>
      <c r="K4" s="1786"/>
      <c r="L4" s="1787"/>
      <c r="M4" s="1788"/>
      <c r="N4" s="1789"/>
      <c r="O4" s="1790"/>
      <c r="P4" s="1791"/>
      <c r="Q4" s="1791"/>
      <c r="R4" s="1791"/>
      <c r="S4" s="1792"/>
      <c r="T4" s="1792"/>
      <c r="U4" s="1792"/>
      <c r="V4" s="1793"/>
      <c r="W4" s="1794"/>
      <c r="X4" s="1795"/>
      <c r="Y4" s="1795"/>
      <c r="Z4" s="1795"/>
      <c r="AA4" s="1795"/>
      <c r="AB4" s="1795"/>
      <c r="AC4" s="1795"/>
      <c r="AD4" s="1795"/>
      <c r="AE4" s="1795"/>
      <c r="AF4" s="1795"/>
      <c r="AG4" s="1796"/>
      <c r="AH4" s="1797"/>
    </row>
    <row r="5" spans="1:34" ht="130.5" customHeight="1">
      <c r="A5" s="2669" t="s">
        <v>709</v>
      </c>
      <c r="B5" s="2670"/>
      <c r="C5" s="2670"/>
      <c r="D5" s="1596"/>
      <c r="E5" s="1798" t="s">
        <v>710</v>
      </c>
      <c r="F5" s="1726" t="s">
        <v>711</v>
      </c>
      <c r="G5" s="1723" t="s">
        <v>712</v>
      </c>
      <c r="H5" s="1723" t="s">
        <v>713</v>
      </c>
      <c r="I5" s="1723" t="s">
        <v>714</v>
      </c>
      <c r="J5" s="1723" t="s">
        <v>715</v>
      </c>
      <c r="K5" s="1724" t="s">
        <v>716</v>
      </c>
      <c r="L5" s="1722" t="s">
        <v>717</v>
      </c>
      <c r="M5" s="1724" t="s">
        <v>718</v>
      </c>
      <c r="N5" s="1799" t="s">
        <v>719</v>
      </c>
      <c r="O5" s="1800" t="s">
        <v>720</v>
      </c>
      <c r="P5" s="1801" t="s">
        <v>721</v>
      </c>
      <c r="Q5" s="1801" t="s">
        <v>722</v>
      </c>
      <c r="R5" s="1801" t="s">
        <v>723</v>
      </c>
      <c r="S5" s="1801" t="s">
        <v>724</v>
      </c>
      <c r="T5" s="1801" t="s">
        <v>725</v>
      </c>
      <c r="U5" s="1801" t="s">
        <v>726</v>
      </c>
      <c r="V5" s="1802" t="s">
        <v>727</v>
      </c>
      <c r="W5" s="1722" t="s">
        <v>728</v>
      </c>
      <c r="X5" s="1723" t="s">
        <v>729</v>
      </c>
      <c r="Y5" s="1723" t="s">
        <v>730</v>
      </c>
      <c r="Z5" s="1723" t="s">
        <v>731</v>
      </c>
      <c r="AA5" s="1723" t="s">
        <v>732</v>
      </c>
      <c r="AB5" s="1723" t="s">
        <v>733</v>
      </c>
      <c r="AC5" s="1723" t="s">
        <v>734</v>
      </c>
      <c r="AD5" s="1723" t="s">
        <v>735</v>
      </c>
      <c r="AE5" s="1801" t="s">
        <v>736</v>
      </c>
      <c r="AF5" s="1801" t="s">
        <v>737</v>
      </c>
      <c r="AG5" s="1801" t="s">
        <v>738</v>
      </c>
      <c r="AH5" s="1803" t="s">
        <v>739</v>
      </c>
    </row>
    <row r="6" spans="1:34" ht="6" customHeight="1" thickBot="1">
      <c r="A6" s="1804"/>
      <c r="B6" s="1805"/>
      <c r="C6" s="1805"/>
      <c r="D6" s="1624"/>
      <c r="E6" s="1806"/>
      <c r="F6" s="1631"/>
      <c r="G6" s="1626"/>
      <c r="H6" s="1626"/>
      <c r="I6" s="1626"/>
      <c r="J6" s="1626"/>
      <c r="K6" s="1628"/>
      <c r="L6" s="1625"/>
      <c r="M6" s="1628"/>
      <c r="N6" s="1807"/>
      <c r="O6" s="1808"/>
      <c r="P6" s="1809"/>
      <c r="Q6" s="1809"/>
      <c r="R6" s="1809"/>
      <c r="S6" s="1809"/>
      <c r="T6" s="1809"/>
      <c r="U6" s="1809"/>
      <c r="V6" s="1810"/>
      <c r="W6" s="1625"/>
      <c r="X6" s="1626"/>
      <c r="Y6" s="1626"/>
      <c r="Z6" s="1626"/>
      <c r="AA6" s="1626"/>
      <c r="AB6" s="1626"/>
      <c r="AC6" s="1626"/>
      <c r="AD6" s="1626"/>
      <c r="AE6" s="1809"/>
      <c r="AF6" s="1809"/>
      <c r="AG6" s="1809"/>
      <c r="AH6" s="1811"/>
    </row>
    <row r="7" spans="1:34" s="1818" customFormat="1" ht="24" customHeight="1" thickBot="1">
      <c r="A7" s="2671" t="s">
        <v>664</v>
      </c>
      <c r="B7" s="2672"/>
      <c r="C7" s="2672"/>
      <c r="D7" s="2673"/>
      <c r="E7" s="1812">
        <f>SUM(E8:E34)</f>
        <v>157</v>
      </c>
      <c r="F7" s="1813">
        <f aca="true" t="shared" si="0" ref="F7:AH7">SUM(F8:F34)</f>
        <v>178</v>
      </c>
      <c r="G7" s="1813">
        <f t="shared" si="0"/>
        <v>125</v>
      </c>
      <c r="H7" s="1813">
        <f t="shared" si="0"/>
        <v>3</v>
      </c>
      <c r="I7" s="1813">
        <f t="shared" si="0"/>
        <v>28</v>
      </c>
      <c r="J7" s="1813">
        <f t="shared" si="0"/>
        <v>82</v>
      </c>
      <c r="K7" s="1814">
        <f t="shared" si="0"/>
        <v>4</v>
      </c>
      <c r="L7" s="1812">
        <f t="shared" si="0"/>
        <v>69</v>
      </c>
      <c r="M7" s="1814">
        <f t="shared" si="0"/>
        <v>178</v>
      </c>
      <c r="N7" s="1815">
        <f t="shared" si="0"/>
        <v>62</v>
      </c>
      <c r="O7" s="1640">
        <f t="shared" si="0"/>
        <v>41</v>
      </c>
      <c r="P7" s="1641">
        <f t="shared" si="0"/>
        <v>21</v>
      </c>
      <c r="Q7" s="1641">
        <f t="shared" si="0"/>
        <v>161</v>
      </c>
      <c r="R7" s="1641">
        <f t="shared" si="0"/>
        <v>29</v>
      </c>
      <c r="S7" s="1641">
        <f t="shared" si="0"/>
        <v>21</v>
      </c>
      <c r="T7" s="1641">
        <f t="shared" si="0"/>
        <v>4</v>
      </c>
      <c r="U7" s="1641">
        <f t="shared" si="0"/>
        <v>5</v>
      </c>
      <c r="V7" s="1816">
        <f t="shared" si="0"/>
        <v>17</v>
      </c>
      <c r="W7" s="1743">
        <f t="shared" si="0"/>
        <v>662</v>
      </c>
      <c r="X7" s="1641">
        <f t="shared" si="0"/>
        <v>1473</v>
      </c>
      <c r="Y7" s="1641">
        <f t="shared" si="0"/>
        <v>897</v>
      </c>
      <c r="Z7" s="1641">
        <f t="shared" si="0"/>
        <v>2001</v>
      </c>
      <c r="AA7" s="1641">
        <f t="shared" si="0"/>
        <v>472</v>
      </c>
      <c r="AB7" s="1641">
        <f t="shared" si="0"/>
        <v>104</v>
      </c>
      <c r="AC7" s="1645">
        <f t="shared" si="0"/>
        <v>114</v>
      </c>
      <c r="AD7" s="1645">
        <f t="shared" si="0"/>
        <v>186</v>
      </c>
      <c r="AE7" s="1645">
        <f t="shared" si="0"/>
        <v>168</v>
      </c>
      <c r="AF7" s="1817">
        <f t="shared" si="0"/>
        <v>754</v>
      </c>
      <c r="AG7" s="1641">
        <f t="shared" si="0"/>
        <v>1</v>
      </c>
      <c r="AH7" s="1739">
        <f t="shared" si="0"/>
        <v>1</v>
      </c>
    </row>
    <row r="8" spans="1:34" s="1650" customFormat="1" ht="21.75" customHeight="1">
      <c r="A8" s="1819">
        <v>1</v>
      </c>
      <c r="B8" s="1747"/>
      <c r="C8" s="1748" t="s">
        <v>507</v>
      </c>
      <c r="D8" s="1820"/>
      <c r="E8" s="1751">
        <v>16</v>
      </c>
      <c r="F8" s="1374">
        <v>37</v>
      </c>
      <c r="G8" s="1374">
        <v>23</v>
      </c>
      <c r="H8" s="1374">
        <v>1</v>
      </c>
      <c r="I8" s="1374">
        <v>7</v>
      </c>
      <c r="J8" s="1374">
        <v>13</v>
      </c>
      <c r="K8" s="1375">
        <v>1</v>
      </c>
      <c r="L8" s="1751"/>
      <c r="M8" s="1375">
        <v>15</v>
      </c>
      <c r="N8" s="1821">
        <v>12</v>
      </c>
      <c r="O8" s="1751">
        <v>5</v>
      </c>
      <c r="P8" s="1374">
        <v>4</v>
      </c>
      <c r="Q8" s="1374">
        <v>20</v>
      </c>
      <c r="R8" s="1374">
        <v>2</v>
      </c>
      <c r="S8" s="1374">
        <v>2</v>
      </c>
      <c r="T8" s="1374">
        <v>2</v>
      </c>
      <c r="U8" s="1374">
        <v>2</v>
      </c>
      <c r="V8" s="1375">
        <v>2</v>
      </c>
      <c r="W8" s="1373">
        <v>86</v>
      </c>
      <c r="X8" s="1374">
        <v>220</v>
      </c>
      <c r="Y8" s="1374">
        <v>182</v>
      </c>
      <c r="Z8" s="1374">
        <v>201</v>
      </c>
      <c r="AA8" s="1374">
        <v>86</v>
      </c>
      <c r="AB8" s="1374">
        <v>13</v>
      </c>
      <c r="AC8" s="1374">
        <v>14</v>
      </c>
      <c r="AD8" s="1374">
        <v>24</v>
      </c>
      <c r="AE8" s="1374">
        <v>45</v>
      </c>
      <c r="AF8" s="1374">
        <v>97</v>
      </c>
      <c r="AG8" s="1374">
        <v>1</v>
      </c>
      <c r="AH8" s="1375">
        <v>1</v>
      </c>
    </row>
    <row r="9" spans="1:34" s="1650" customFormat="1" ht="21.75" customHeight="1">
      <c r="A9" s="1754">
        <v>2</v>
      </c>
      <c r="B9" s="1755"/>
      <c r="C9" s="1756" t="s">
        <v>538</v>
      </c>
      <c r="D9" s="1822"/>
      <c r="E9" s="1759">
        <v>1</v>
      </c>
      <c r="F9" s="1378">
        <v>6</v>
      </c>
      <c r="G9" s="1378">
        <v>4</v>
      </c>
      <c r="H9" s="1378"/>
      <c r="I9" s="1378"/>
      <c r="J9" s="1378"/>
      <c r="K9" s="1379"/>
      <c r="L9" s="1759"/>
      <c r="M9" s="1379">
        <v>6</v>
      </c>
      <c r="N9" s="1823">
        <v>4</v>
      </c>
      <c r="O9" s="1759">
        <v>2</v>
      </c>
      <c r="P9" s="1378">
        <v>1</v>
      </c>
      <c r="Q9" s="1378">
        <v>9</v>
      </c>
      <c r="R9" s="1378">
        <v>1</v>
      </c>
      <c r="S9" s="1378">
        <v>1</v>
      </c>
      <c r="T9" s="1378"/>
      <c r="U9" s="1378"/>
      <c r="V9" s="1379">
        <v>1</v>
      </c>
      <c r="W9" s="1377">
        <v>17</v>
      </c>
      <c r="X9" s="1378">
        <v>52</v>
      </c>
      <c r="Y9" s="1378">
        <v>20</v>
      </c>
      <c r="Z9" s="1378">
        <v>20</v>
      </c>
      <c r="AA9" s="1378">
        <v>10</v>
      </c>
      <c r="AB9" s="1378">
        <v>6</v>
      </c>
      <c r="AC9" s="1378">
        <v>4</v>
      </c>
      <c r="AD9" s="1378">
        <v>2</v>
      </c>
      <c r="AE9" s="1378">
        <v>7</v>
      </c>
      <c r="AF9" s="1378">
        <v>18</v>
      </c>
      <c r="AG9" s="1378"/>
      <c r="AH9" s="1379"/>
    </row>
    <row r="10" spans="1:34" s="1650" customFormat="1" ht="21.75" customHeight="1">
      <c r="A10" s="1754">
        <v>3</v>
      </c>
      <c r="B10" s="1755"/>
      <c r="C10" s="1756" t="s">
        <v>122</v>
      </c>
      <c r="D10" s="1822"/>
      <c r="E10" s="1759">
        <v>15</v>
      </c>
      <c r="F10" s="1378">
        <v>14</v>
      </c>
      <c r="G10" s="1378">
        <v>10</v>
      </c>
      <c r="H10" s="1378"/>
      <c r="I10" s="1378">
        <v>2</v>
      </c>
      <c r="J10" s="1378">
        <v>22</v>
      </c>
      <c r="K10" s="1379"/>
      <c r="L10" s="1759"/>
      <c r="M10" s="1379">
        <v>13</v>
      </c>
      <c r="N10" s="1823">
        <v>6</v>
      </c>
      <c r="O10" s="1759">
        <v>2</v>
      </c>
      <c r="P10" s="1378">
        <v>2</v>
      </c>
      <c r="Q10" s="1378">
        <v>6</v>
      </c>
      <c r="R10" s="1378">
        <v>5</v>
      </c>
      <c r="S10" s="1378">
        <v>1</v>
      </c>
      <c r="T10" s="1378">
        <v>1</v>
      </c>
      <c r="U10" s="1378">
        <v>1</v>
      </c>
      <c r="V10" s="1379">
        <v>2</v>
      </c>
      <c r="W10" s="1377">
        <v>63</v>
      </c>
      <c r="X10" s="1378">
        <v>63</v>
      </c>
      <c r="Y10" s="1378">
        <v>34</v>
      </c>
      <c r="Z10" s="1378">
        <v>132</v>
      </c>
      <c r="AA10" s="1378">
        <v>46</v>
      </c>
      <c r="AB10" s="1378">
        <v>10</v>
      </c>
      <c r="AC10" s="1378">
        <v>8</v>
      </c>
      <c r="AD10" s="1378">
        <v>5</v>
      </c>
      <c r="AE10" s="1378"/>
      <c r="AF10" s="1378">
        <v>14</v>
      </c>
      <c r="AG10" s="1378"/>
      <c r="AH10" s="1379"/>
    </row>
    <row r="11" spans="1:34" s="1650" customFormat="1" ht="21.75" customHeight="1">
      <c r="A11" s="1754">
        <v>4</v>
      </c>
      <c r="B11" s="1755"/>
      <c r="C11" s="1756" t="s">
        <v>99</v>
      </c>
      <c r="D11" s="1822"/>
      <c r="E11" s="1759"/>
      <c r="F11" s="1378">
        <v>4</v>
      </c>
      <c r="G11" s="1378">
        <v>2</v>
      </c>
      <c r="H11" s="1378"/>
      <c r="I11" s="1378"/>
      <c r="J11" s="1378"/>
      <c r="K11" s="1379"/>
      <c r="L11" s="1759"/>
      <c r="M11" s="1379">
        <v>5</v>
      </c>
      <c r="N11" s="1823">
        <v>1</v>
      </c>
      <c r="O11" s="1759"/>
      <c r="P11" s="1378"/>
      <c r="Q11" s="1378">
        <v>3</v>
      </c>
      <c r="R11" s="1378">
        <v>1</v>
      </c>
      <c r="S11" s="1378"/>
      <c r="T11" s="1378"/>
      <c r="U11" s="1378"/>
      <c r="V11" s="1379"/>
      <c r="W11" s="1377">
        <v>10</v>
      </c>
      <c r="X11" s="1378">
        <v>25</v>
      </c>
      <c r="Y11" s="1378">
        <v>12</v>
      </c>
      <c r="Z11" s="1378">
        <v>43</v>
      </c>
      <c r="AA11" s="1378">
        <v>2</v>
      </c>
      <c r="AB11" s="1378">
        <v>1</v>
      </c>
      <c r="AC11" s="1378">
        <v>3</v>
      </c>
      <c r="AD11" s="1378">
        <v>1</v>
      </c>
      <c r="AE11" s="1378">
        <v>4</v>
      </c>
      <c r="AF11" s="1378">
        <v>16</v>
      </c>
      <c r="AG11" s="1378"/>
      <c r="AH11" s="1379"/>
    </row>
    <row r="12" spans="1:34" s="1650" customFormat="1" ht="21.75" customHeight="1">
      <c r="A12" s="1761">
        <v>5</v>
      </c>
      <c r="B12" s="1762"/>
      <c r="C12" s="1763" t="s">
        <v>100</v>
      </c>
      <c r="D12" s="1824"/>
      <c r="E12" s="1766">
        <v>6</v>
      </c>
      <c r="F12" s="1382">
        <v>6</v>
      </c>
      <c r="G12" s="1382">
        <v>6</v>
      </c>
      <c r="H12" s="1382"/>
      <c r="I12" s="1382"/>
      <c r="J12" s="1382"/>
      <c r="K12" s="1383"/>
      <c r="L12" s="1766"/>
      <c r="M12" s="1383">
        <v>6</v>
      </c>
      <c r="N12" s="1825">
        <v>1</v>
      </c>
      <c r="O12" s="1766">
        <v>3</v>
      </c>
      <c r="P12" s="1382">
        <v>1</v>
      </c>
      <c r="Q12" s="1382">
        <v>2</v>
      </c>
      <c r="R12" s="1382">
        <v>1</v>
      </c>
      <c r="S12" s="1382">
        <v>2</v>
      </c>
      <c r="T12" s="1382"/>
      <c r="U12" s="1382"/>
      <c r="V12" s="1383">
        <v>1</v>
      </c>
      <c r="W12" s="1381">
        <v>19</v>
      </c>
      <c r="X12" s="1382">
        <v>88</v>
      </c>
      <c r="Y12" s="1382">
        <v>36</v>
      </c>
      <c r="Z12" s="1382">
        <v>18</v>
      </c>
      <c r="AA12" s="1382">
        <v>15</v>
      </c>
      <c r="AB12" s="1382">
        <v>2</v>
      </c>
      <c r="AC12" s="1382">
        <v>2</v>
      </c>
      <c r="AD12" s="1382">
        <v>3</v>
      </c>
      <c r="AE12" s="1382">
        <v>15</v>
      </c>
      <c r="AF12" s="1382">
        <v>29</v>
      </c>
      <c r="AG12" s="1382"/>
      <c r="AH12" s="1383"/>
    </row>
    <row r="13" spans="1:34" s="1650" customFormat="1" ht="21.75" customHeight="1">
      <c r="A13" s="1768">
        <v>6</v>
      </c>
      <c r="B13" s="1769"/>
      <c r="C13" s="1770" t="s">
        <v>101</v>
      </c>
      <c r="D13" s="1826"/>
      <c r="E13" s="1751">
        <v>2</v>
      </c>
      <c r="F13" s="1374">
        <v>2</v>
      </c>
      <c r="G13" s="1374">
        <v>2</v>
      </c>
      <c r="H13" s="1374"/>
      <c r="I13" s="1374"/>
      <c r="J13" s="1374"/>
      <c r="K13" s="1375"/>
      <c r="L13" s="1751"/>
      <c r="M13" s="1375">
        <v>2</v>
      </c>
      <c r="N13" s="1821"/>
      <c r="O13" s="1751">
        <v>1</v>
      </c>
      <c r="P13" s="1374"/>
      <c r="Q13" s="1374">
        <v>3</v>
      </c>
      <c r="R13" s="1374"/>
      <c r="S13" s="1374"/>
      <c r="T13" s="1374"/>
      <c r="U13" s="1374"/>
      <c r="V13" s="1375"/>
      <c r="W13" s="1373">
        <v>7</v>
      </c>
      <c r="X13" s="1374">
        <v>21</v>
      </c>
      <c r="Y13" s="1374">
        <v>13</v>
      </c>
      <c r="Z13" s="1374">
        <v>25</v>
      </c>
      <c r="AA13" s="1374">
        <v>4</v>
      </c>
      <c r="AB13" s="1374">
        <v>1</v>
      </c>
      <c r="AC13" s="1374">
        <v>2</v>
      </c>
      <c r="AD13" s="1374"/>
      <c r="AE13" s="1374"/>
      <c r="AF13" s="1374">
        <v>7</v>
      </c>
      <c r="AG13" s="1374"/>
      <c r="AH13" s="1375"/>
    </row>
    <row r="14" spans="1:34" s="1650" customFormat="1" ht="21.75" customHeight="1">
      <c r="A14" s="1754">
        <v>7</v>
      </c>
      <c r="B14" s="1755"/>
      <c r="C14" s="1756" t="s">
        <v>510</v>
      </c>
      <c r="D14" s="1822"/>
      <c r="E14" s="1759">
        <v>6</v>
      </c>
      <c r="F14" s="1378">
        <v>2</v>
      </c>
      <c r="G14" s="1378">
        <v>2</v>
      </c>
      <c r="H14" s="1378"/>
      <c r="I14" s="1378"/>
      <c r="J14" s="1378"/>
      <c r="K14" s="1379"/>
      <c r="L14" s="1759">
        <v>5</v>
      </c>
      <c r="M14" s="1379">
        <v>7</v>
      </c>
      <c r="N14" s="1823">
        <v>2</v>
      </c>
      <c r="O14" s="1759">
        <v>1</v>
      </c>
      <c r="P14" s="1378">
        <v>1</v>
      </c>
      <c r="Q14" s="1378">
        <v>4</v>
      </c>
      <c r="R14" s="1378">
        <v>1</v>
      </c>
      <c r="S14" s="1378">
        <v>1</v>
      </c>
      <c r="T14" s="1378"/>
      <c r="U14" s="1378"/>
      <c r="V14" s="1379">
        <v>1</v>
      </c>
      <c r="W14" s="1377">
        <v>26</v>
      </c>
      <c r="X14" s="1378">
        <v>30</v>
      </c>
      <c r="Y14" s="1378">
        <v>30</v>
      </c>
      <c r="Z14" s="1378">
        <v>41</v>
      </c>
      <c r="AA14" s="1378">
        <v>19</v>
      </c>
      <c r="AB14" s="1378">
        <v>2</v>
      </c>
      <c r="AC14" s="1378">
        <v>4</v>
      </c>
      <c r="AD14" s="1378">
        <v>5</v>
      </c>
      <c r="AE14" s="1378">
        <v>9</v>
      </c>
      <c r="AF14" s="1378">
        <v>31</v>
      </c>
      <c r="AG14" s="1378"/>
      <c r="AH14" s="1379"/>
    </row>
    <row r="15" spans="1:34" s="1650" customFormat="1" ht="21.75" customHeight="1">
      <c r="A15" s="1754">
        <v>8</v>
      </c>
      <c r="B15" s="1755"/>
      <c r="C15" s="1756" t="s">
        <v>102</v>
      </c>
      <c r="D15" s="1822"/>
      <c r="E15" s="1759">
        <v>6</v>
      </c>
      <c r="F15" s="1378">
        <v>3</v>
      </c>
      <c r="G15" s="1378">
        <v>4</v>
      </c>
      <c r="H15" s="1378"/>
      <c r="I15" s="1378"/>
      <c r="J15" s="1378"/>
      <c r="K15" s="1379"/>
      <c r="L15" s="1759"/>
      <c r="M15" s="1379">
        <v>10</v>
      </c>
      <c r="N15" s="1823">
        <v>2</v>
      </c>
      <c r="O15" s="1759"/>
      <c r="P15" s="1378">
        <v>1</v>
      </c>
      <c r="Q15" s="1378">
        <v>4</v>
      </c>
      <c r="R15" s="1378"/>
      <c r="S15" s="1378"/>
      <c r="T15" s="1378"/>
      <c r="U15" s="1378"/>
      <c r="V15" s="1379"/>
      <c r="W15" s="1377">
        <v>18</v>
      </c>
      <c r="X15" s="1378">
        <v>21</v>
      </c>
      <c r="Y15" s="1378">
        <v>28</v>
      </c>
      <c r="Z15" s="1378">
        <v>34</v>
      </c>
      <c r="AA15" s="1378">
        <v>13</v>
      </c>
      <c r="AB15" s="1378">
        <v>2</v>
      </c>
      <c r="AC15" s="1378">
        <v>4</v>
      </c>
      <c r="AD15" s="1378">
        <v>6</v>
      </c>
      <c r="AE15" s="1378"/>
      <c r="AF15" s="1378">
        <v>34</v>
      </c>
      <c r="AG15" s="1378"/>
      <c r="AH15" s="1379"/>
    </row>
    <row r="16" spans="1:34" s="1650" customFormat="1" ht="21.75" customHeight="1">
      <c r="A16" s="1754">
        <v>9</v>
      </c>
      <c r="B16" s="1755"/>
      <c r="C16" s="1756" t="s">
        <v>103</v>
      </c>
      <c r="D16" s="1822"/>
      <c r="E16" s="1759">
        <v>4</v>
      </c>
      <c r="F16" s="1378">
        <v>11</v>
      </c>
      <c r="G16" s="1378">
        <v>10</v>
      </c>
      <c r="H16" s="1378"/>
      <c r="I16" s="1378">
        <v>5</v>
      </c>
      <c r="J16" s="1378">
        <v>5</v>
      </c>
      <c r="K16" s="1379"/>
      <c r="L16" s="1759"/>
      <c r="M16" s="1379">
        <v>10</v>
      </c>
      <c r="N16" s="1823">
        <v>1</v>
      </c>
      <c r="O16" s="1759">
        <v>3</v>
      </c>
      <c r="P16" s="1378">
        <v>1</v>
      </c>
      <c r="Q16" s="1378">
        <v>9</v>
      </c>
      <c r="R16" s="1378">
        <v>1</v>
      </c>
      <c r="S16" s="1378">
        <v>2</v>
      </c>
      <c r="T16" s="1378"/>
      <c r="U16" s="1378"/>
      <c r="V16" s="1379">
        <v>1</v>
      </c>
      <c r="W16" s="1377">
        <v>20</v>
      </c>
      <c r="X16" s="1378">
        <v>49</v>
      </c>
      <c r="Y16" s="1378">
        <v>30</v>
      </c>
      <c r="Z16" s="1378">
        <v>102</v>
      </c>
      <c r="AA16" s="1378">
        <v>14</v>
      </c>
      <c r="AB16" s="1378">
        <v>1</v>
      </c>
      <c r="AC16" s="1378">
        <v>4</v>
      </c>
      <c r="AD16" s="1378">
        <v>5</v>
      </c>
      <c r="AE16" s="1378">
        <v>3</v>
      </c>
      <c r="AF16" s="1378">
        <v>26</v>
      </c>
      <c r="AG16" s="1378"/>
      <c r="AH16" s="1379"/>
    </row>
    <row r="17" spans="1:34" s="1650" customFormat="1" ht="21.75" customHeight="1">
      <c r="A17" s="1761">
        <v>10</v>
      </c>
      <c r="B17" s="1762"/>
      <c r="C17" s="1763" t="s">
        <v>104</v>
      </c>
      <c r="D17" s="1824"/>
      <c r="E17" s="1766"/>
      <c r="F17" s="1382">
        <v>1</v>
      </c>
      <c r="G17" s="1382"/>
      <c r="H17" s="1382"/>
      <c r="I17" s="1382"/>
      <c r="J17" s="1382"/>
      <c r="K17" s="1383"/>
      <c r="L17" s="1766"/>
      <c r="M17" s="1383">
        <v>2</v>
      </c>
      <c r="N17" s="1825">
        <v>1</v>
      </c>
      <c r="O17" s="1766"/>
      <c r="P17" s="1382"/>
      <c r="Q17" s="1382">
        <v>2</v>
      </c>
      <c r="R17" s="1382">
        <v>2</v>
      </c>
      <c r="S17" s="1382"/>
      <c r="T17" s="1382"/>
      <c r="U17" s="1382"/>
      <c r="V17" s="1383"/>
      <c r="W17" s="1381">
        <v>6</v>
      </c>
      <c r="X17" s="1382">
        <v>13</v>
      </c>
      <c r="Y17" s="1382">
        <v>8</v>
      </c>
      <c r="Z17" s="1382">
        <v>16</v>
      </c>
      <c r="AA17" s="1382">
        <v>3</v>
      </c>
      <c r="AB17" s="1382"/>
      <c r="AC17" s="1382">
        <v>1</v>
      </c>
      <c r="AD17" s="1382">
        <v>3</v>
      </c>
      <c r="AE17" s="1382"/>
      <c r="AF17" s="1382">
        <v>6</v>
      </c>
      <c r="AG17" s="1382"/>
      <c r="AH17" s="1383"/>
    </row>
    <row r="18" spans="1:34" s="1650" customFormat="1" ht="21.75" customHeight="1">
      <c r="A18" s="1768">
        <v>11</v>
      </c>
      <c r="B18" s="1769"/>
      <c r="C18" s="1770" t="s">
        <v>105</v>
      </c>
      <c r="D18" s="1826"/>
      <c r="E18" s="1751">
        <v>6</v>
      </c>
      <c r="F18" s="1374">
        <v>9</v>
      </c>
      <c r="G18" s="1374">
        <v>9</v>
      </c>
      <c r="H18" s="1374"/>
      <c r="I18" s="1374">
        <v>1</v>
      </c>
      <c r="J18" s="1374">
        <v>18</v>
      </c>
      <c r="K18" s="1375"/>
      <c r="L18" s="1751"/>
      <c r="M18" s="1375">
        <v>3</v>
      </c>
      <c r="N18" s="1821">
        <v>2</v>
      </c>
      <c r="O18" s="1751"/>
      <c r="P18" s="1374"/>
      <c r="Q18" s="1374">
        <v>3</v>
      </c>
      <c r="R18" s="1374"/>
      <c r="S18" s="1374"/>
      <c r="T18" s="1374"/>
      <c r="U18" s="1374"/>
      <c r="V18" s="1375"/>
      <c r="W18" s="1373">
        <v>10</v>
      </c>
      <c r="X18" s="1374">
        <v>30</v>
      </c>
      <c r="Y18" s="1374">
        <v>21</v>
      </c>
      <c r="Z18" s="1374">
        <v>27</v>
      </c>
      <c r="AA18" s="1374">
        <v>6</v>
      </c>
      <c r="AB18" s="1374">
        <v>2</v>
      </c>
      <c r="AC18" s="1374">
        <v>3</v>
      </c>
      <c r="AD18" s="1374">
        <v>7</v>
      </c>
      <c r="AE18" s="1374">
        <v>6</v>
      </c>
      <c r="AF18" s="1374">
        <v>14</v>
      </c>
      <c r="AG18" s="1374"/>
      <c r="AH18" s="1375"/>
    </row>
    <row r="19" spans="1:34" s="1650" customFormat="1" ht="21.75" customHeight="1">
      <c r="A19" s="1754">
        <v>12</v>
      </c>
      <c r="B19" s="1755"/>
      <c r="C19" s="1756" t="s">
        <v>106</v>
      </c>
      <c r="D19" s="1822"/>
      <c r="E19" s="1759">
        <v>1</v>
      </c>
      <c r="F19" s="1378">
        <v>5</v>
      </c>
      <c r="G19" s="1378">
        <v>4</v>
      </c>
      <c r="H19" s="1378"/>
      <c r="I19" s="1378">
        <v>1</v>
      </c>
      <c r="J19" s="1378">
        <v>3</v>
      </c>
      <c r="K19" s="1379">
        <v>1</v>
      </c>
      <c r="L19" s="1759"/>
      <c r="M19" s="1379">
        <v>5</v>
      </c>
      <c r="N19" s="1823">
        <v>1</v>
      </c>
      <c r="O19" s="1759">
        <v>1</v>
      </c>
      <c r="P19" s="1378">
        <v>1</v>
      </c>
      <c r="Q19" s="1378">
        <v>5</v>
      </c>
      <c r="R19" s="1378"/>
      <c r="S19" s="1378"/>
      <c r="T19" s="1378"/>
      <c r="U19" s="1378"/>
      <c r="V19" s="1379">
        <v>1</v>
      </c>
      <c r="W19" s="1377">
        <v>7</v>
      </c>
      <c r="X19" s="1378">
        <v>25</v>
      </c>
      <c r="Y19" s="1378">
        <v>12</v>
      </c>
      <c r="Z19" s="1378">
        <v>24</v>
      </c>
      <c r="AA19" s="1378">
        <v>12</v>
      </c>
      <c r="AB19" s="1378">
        <v>2</v>
      </c>
      <c r="AC19" s="1378">
        <v>2</v>
      </c>
      <c r="AD19" s="1378">
        <v>2</v>
      </c>
      <c r="AE19" s="1378">
        <v>2</v>
      </c>
      <c r="AF19" s="1378">
        <v>12</v>
      </c>
      <c r="AG19" s="1378"/>
      <c r="AH19" s="1379"/>
    </row>
    <row r="20" spans="1:34" s="1650" customFormat="1" ht="21.75" customHeight="1">
      <c r="A20" s="1754">
        <v>13</v>
      </c>
      <c r="B20" s="1755"/>
      <c r="C20" s="1756" t="s">
        <v>107</v>
      </c>
      <c r="D20" s="1822"/>
      <c r="E20" s="1759"/>
      <c r="F20" s="1378">
        <v>3</v>
      </c>
      <c r="G20" s="1378">
        <v>2</v>
      </c>
      <c r="H20" s="1378"/>
      <c r="I20" s="1378"/>
      <c r="J20" s="1378"/>
      <c r="K20" s="1379"/>
      <c r="L20" s="1759"/>
      <c r="M20" s="1379">
        <v>2</v>
      </c>
      <c r="N20" s="1823"/>
      <c r="O20" s="1759">
        <v>1</v>
      </c>
      <c r="P20" s="1378"/>
      <c r="Q20" s="1378">
        <v>2</v>
      </c>
      <c r="R20" s="1378"/>
      <c r="S20" s="1378"/>
      <c r="T20" s="1378"/>
      <c r="U20" s="1378"/>
      <c r="V20" s="1379"/>
      <c r="W20" s="1377">
        <v>9</v>
      </c>
      <c r="X20" s="1378">
        <v>34</v>
      </c>
      <c r="Y20" s="1378">
        <v>10</v>
      </c>
      <c r="Z20" s="1378">
        <v>12</v>
      </c>
      <c r="AA20" s="1378">
        <v>4</v>
      </c>
      <c r="AB20" s="1378">
        <v>2</v>
      </c>
      <c r="AC20" s="1378"/>
      <c r="AD20" s="1378">
        <v>3</v>
      </c>
      <c r="AE20" s="1378">
        <v>3</v>
      </c>
      <c r="AF20" s="1378">
        <v>13</v>
      </c>
      <c r="AG20" s="1378"/>
      <c r="AH20" s="1379"/>
    </row>
    <row r="21" spans="1:34" s="1650" customFormat="1" ht="21.75" customHeight="1">
      <c r="A21" s="1754">
        <v>14</v>
      </c>
      <c r="B21" s="1755"/>
      <c r="C21" s="1756" t="s">
        <v>108</v>
      </c>
      <c r="D21" s="1822"/>
      <c r="E21" s="1759"/>
      <c r="F21" s="1378">
        <v>2</v>
      </c>
      <c r="G21" s="1378"/>
      <c r="H21" s="1378"/>
      <c r="I21" s="1378"/>
      <c r="J21" s="1378"/>
      <c r="K21" s="1379"/>
      <c r="L21" s="1759"/>
      <c r="M21" s="1379">
        <v>1</v>
      </c>
      <c r="N21" s="1823"/>
      <c r="O21" s="1759">
        <v>1</v>
      </c>
      <c r="P21" s="1378"/>
      <c r="Q21" s="1378">
        <v>2</v>
      </c>
      <c r="R21" s="1378"/>
      <c r="S21" s="1378"/>
      <c r="T21" s="1378"/>
      <c r="U21" s="1378"/>
      <c r="V21" s="1379"/>
      <c r="W21" s="1377">
        <v>6</v>
      </c>
      <c r="X21" s="1378">
        <v>14</v>
      </c>
      <c r="Y21" s="1378">
        <v>5</v>
      </c>
      <c r="Z21" s="1378">
        <v>27</v>
      </c>
      <c r="AA21" s="1378">
        <v>1</v>
      </c>
      <c r="AB21" s="1378">
        <v>1</v>
      </c>
      <c r="AC21" s="1378">
        <v>1</v>
      </c>
      <c r="AD21" s="1378">
        <v>1</v>
      </c>
      <c r="AE21" s="1378"/>
      <c r="AF21" s="1378">
        <v>7</v>
      </c>
      <c r="AG21" s="1378"/>
      <c r="AH21" s="1379"/>
    </row>
    <row r="22" spans="1:34" s="1650" customFormat="1" ht="21.75" customHeight="1">
      <c r="A22" s="1761">
        <v>15</v>
      </c>
      <c r="B22" s="1762"/>
      <c r="C22" s="1763" t="s">
        <v>23</v>
      </c>
      <c r="D22" s="1824"/>
      <c r="E22" s="1766">
        <v>15</v>
      </c>
      <c r="F22" s="1382">
        <v>9</v>
      </c>
      <c r="G22" s="1382">
        <v>6</v>
      </c>
      <c r="H22" s="1382"/>
      <c r="I22" s="1382">
        <v>4</v>
      </c>
      <c r="J22" s="1382">
        <v>5</v>
      </c>
      <c r="K22" s="1383"/>
      <c r="L22" s="1766"/>
      <c r="M22" s="1383">
        <v>14</v>
      </c>
      <c r="N22" s="1825">
        <v>9</v>
      </c>
      <c r="O22" s="1766">
        <v>7</v>
      </c>
      <c r="P22" s="1382">
        <v>2</v>
      </c>
      <c r="Q22" s="1382">
        <v>8</v>
      </c>
      <c r="R22" s="1382">
        <v>2</v>
      </c>
      <c r="S22" s="1382">
        <v>2</v>
      </c>
      <c r="T22" s="1382"/>
      <c r="U22" s="1382"/>
      <c r="V22" s="1383">
        <v>2</v>
      </c>
      <c r="W22" s="1381">
        <v>48</v>
      </c>
      <c r="X22" s="1382">
        <v>71</v>
      </c>
      <c r="Y22" s="1382">
        <v>48</v>
      </c>
      <c r="Z22" s="1382">
        <v>139</v>
      </c>
      <c r="AA22" s="1382">
        <v>17</v>
      </c>
      <c r="AB22" s="1382">
        <v>2</v>
      </c>
      <c r="AC22" s="1382">
        <v>7</v>
      </c>
      <c r="AD22" s="1382">
        <v>15</v>
      </c>
      <c r="AE22" s="1382">
        <v>25</v>
      </c>
      <c r="AF22" s="1382">
        <v>55</v>
      </c>
      <c r="AG22" s="1382"/>
      <c r="AH22" s="1383"/>
    </row>
    <row r="23" spans="1:34" s="1650" customFormat="1" ht="21.75" customHeight="1">
      <c r="A23" s="1768">
        <v>16</v>
      </c>
      <c r="B23" s="1769"/>
      <c r="C23" s="1770" t="s">
        <v>154</v>
      </c>
      <c r="D23" s="1826"/>
      <c r="E23" s="1751">
        <v>4</v>
      </c>
      <c r="F23" s="1374">
        <v>3</v>
      </c>
      <c r="G23" s="1374">
        <v>1</v>
      </c>
      <c r="H23" s="1374"/>
      <c r="I23" s="1374">
        <v>1</v>
      </c>
      <c r="J23" s="1374"/>
      <c r="K23" s="1375"/>
      <c r="L23" s="1751">
        <v>14</v>
      </c>
      <c r="M23" s="1375">
        <v>7</v>
      </c>
      <c r="N23" s="1821">
        <v>1</v>
      </c>
      <c r="O23" s="1751"/>
      <c r="P23" s="1374"/>
      <c r="Q23" s="1374">
        <v>7</v>
      </c>
      <c r="R23" s="1374"/>
      <c r="S23" s="1374"/>
      <c r="T23" s="1374"/>
      <c r="U23" s="1374"/>
      <c r="V23" s="1375"/>
      <c r="W23" s="1373">
        <v>9</v>
      </c>
      <c r="X23" s="1374">
        <v>32</v>
      </c>
      <c r="Y23" s="1374">
        <v>9</v>
      </c>
      <c r="Z23" s="1374">
        <v>34</v>
      </c>
      <c r="AA23" s="1374">
        <v>9</v>
      </c>
      <c r="AB23" s="1374">
        <v>4</v>
      </c>
      <c r="AC23" s="1374">
        <v>2</v>
      </c>
      <c r="AD23" s="1374">
        <v>5</v>
      </c>
      <c r="AE23" s="1374">
        <v>5</v>
      </c>
      <c r="AF23" s="1374">
        <v>18</v>
      </c>
      <c r="AG23" s="1374"/>
      <c r="AH23" s="1375"/>
    </row>
    <row r="24" spans="1:34" s="1650" customFormat="1" ht="21.75" customHeight="1">
      <c r="A24" s="1754">
        <v>17</v>
      </c>
      <c r="B24" s="1755"/>
      <c r="C24" s="1756" t="s">
        <v>131</v>
      </c>
      <c r="D24" s="1822"/>
      <c r="E24" s="1759"/>
      <c r="F24" s="1378">
        <v>9</v>
      </c>
      <c r="G24" s="1378">
        <v>1</v>
      </c>
      <c r="H24" s="1378"/>
      <c r="I24" s="1378"/>
      <c r="J24" s="1378"/>
      <c r="K24" s="1379"/>
      <c r="L24" s="1759"/>
      <c r="M24" s="1379">
        <v>2</v>
      </c>
      <c r="N24" s="1823">
        <v>2</v>
      </c>
      <c r="O24" s="1759">
        <v>1</v>
      </c>
      <c r="P24" s="1378">
        <v>1</v>
      </c>
      <c r="Q24" s="1378">
        <v>1</v>
      </c>
      <c r="R24" s="1378">
        <v>2</v>
      </c>
      <c r="S24" s="1378">
        <v>1</v>
      </c>
      <c r="T24" s="1378"/>
      <c r="U24" s="1378"/>
      <c r="V24" s="1379">
        <v>1</v>
      </c>
      <c r="W24" s="1377">
        <v>9</v>
      </c>
      <c r="X24" s="1378">
        <v>30</v>
      </c>
      <c r="Y24" s="1378">
        <v>16</v>
      </c>
      <c r="Z24" s="1378">
        <v>21</v>
      </c>
      <c r="AA24" s="1378">
        <v>8</v>
      </c>
      <c r="AB24" s="1378">
        <v>1</v>
      </c>
      <c r="AC24" s="1378">
        <v>3</v>
      </c>
      <c r="AD24" s="1378">
        <v>2</v>
      </c>
      <c r="AE24" s="1378"/>
      <c r="AF24" s="1378">
        <v>12</v>
      </c>
      <c r="AG24" s="1378"/>
      <c r="AH24" s="1379"/>
    </row>
    <row r="25" spans="1:34" s="1650" customFormat="1" ht="21.75" customHeight="1">
      <c r="A25" s="1754">
        <v>18</v>
      </c>
      <c r="B25" s="1755"/>
      <c r="C25" s="1756" t="s">
        <v>109</v>
      </c>
      <c r="D25" s="1822"/>
      <c r="E25" s="1759">
        <v>9</v>
      </c>
      <c r="F25" s="1378">
        <v>2</v>
      </c>
      <c r="G25" s="1378">
        <v>2</v>
      </c>
      <c r="H25" s="1378"/>
      <c r="I25" s="1378">
        <v>4</v>
      </c>
      <c r="J25" s="1378">
        <v>6</v>
      </c>
      <c r="K25" s="1379"/>
      <c r="L25" s="1759"/>
      <c r="M25" s="1379">
        <v>5</v>
      </c>
      <c r="N25" s="1823"/>
      <c r="O25" s="1759">
        <v>1</v>
      </c>
      <c r="P25" s="1378"/>
      <c r="Q25" s="1378">
        <v>1</v>
      </c>
      <c r="R25" s="1378"/>
      <c r="S25" s="1378"/>
      <c r="T25" s="1378"/>
      <c r="U25" s="1378"/>
      <c r="V25" s="1379"/>
      <c r="W25" s="1377">
        <v>9</v>
      </c>
      <c r="X25" s="1378">
        <v>36</v>
      </c>
      <c r="Y25" s="1378">
        <v>14</v>
      </c>
      <c r="Z25" s="1378">
        <v>21</v>
      </c>
      <c r="AA25" s="1378">
        <v>9</v>
      </c>
      <c r="AB25" s="1378">
        <v>2</v>
      </c>
      <c r="AC25" s="1378">
        <v>2</v>
      </c>
      <c r="AD25" s="1378"/>
      <c r="AE25" s="1378"/>
      <c r="AF25" s="1378">
        <v>20</v>
      </c>
      <c r="AG25" s="1378"/>
      <c r="AH25" s="1379"/>
    </row>
    <row r="26" spans="1:34" s="1650" customFormat="1" ht="21.75" customHeight="1">
      <c r="A26" s="1754">
        <v>19</v>
      </c>
      <c r="B26" s="1755"/>
      <c r="C26" s="1756" t="s">
        <v>512</v>
      </c>
      <c r="D26" s="1822"/>
      <c r="E26" s="1759">
        <v>1</v>
      </c>
      <c r="F26" s="1378">
        <v>1</v>
      </c>
      <c r="G26" s="1378">
        <v>1</v>
      </c>
      <c r="H26" s="1378"/>
      <c r="I26" s="1378"/>
      <c r="J26" s="1378">
        <v>4</v>
      </c>
      <c r="K26" s="1379"/>
      <c r="L26" s="1759"/>
      <c r="M26" s="1379">
        <v>3</v>
      </c>
      <c r="N26" s="1823"/>
      <c r="O26" s="1759">
        <v>1</v>
      </c>
      <c r="P26" s="1378">
        <v>1</v>
      </c>
      <c r="Q26" s="1378">
        <v>3</v>
      </c>
      <c r="R26" s="1378">
        <v>1</v>
      </c>
      <c r="S26" s="1378"/>
      <c r="T26" s="1378"/>
      <c r="U26" s="1378"/>
      <c r="V26" s="1379"/>
      <c r="W26" s="1377">
        <v>15</v>
      </c>
      <c r="X26" s="1378">
        <v>5</v>
      </c>
      <c r="Y26" s="1378">
        <v>19</v>
      </c>
      <c r="Z26" s="1378">
        <v>86</v>
      </c>
      <c r="AA26" s="1378">
        <v>2</v>
      </c>
      <c r="AB26" s="1378"/>
      <c r="AC26" s="1378">
        <v>3</v>
      </c>
      <c r="AD26" s="1378">
        <v>7</v>
      </c>
      <c r="AE26" s="1378">
        <v>2</v>
      </c>
      <c r="AF26" s="1378">
        <v>17</v>
      </c>
      <c r="AG26" s="1378"/>
      <c r="AH26" s="1379"/>
    </row>
    <row r="27" spans="1:34" s="1650" customFormat="1" ht="21.75" customHeight="1">
      <c r="A27" s="1761">
        <v>20</v>
      </c>
      <c r="B27" s="1762"/>
      <c r="C27" s="1763" t="s">
        <v>513</v>
      </c>
      <c r="D27" s="1824"/>
      <c r="E27" s="1766">
        <v>6</v>
      </c>
      <c r="F27" s="1382">
        <v>1</v>
      </c>
      <c r="G27" s="1382">
        <v>1</v>
      </c>
      <c r="H27" s="1382"/>
      <c r="I27" s="1382"/>
      <c r="J27" s="1382"/>
      <c r="K27" s="1383">
        <v>1</v>
      </c>
      <c r="L27" s="1766">
        <v>5</v>
      </c>
      <c r="M27" s="1383">
        <v>3</v>
      </c>
      <c r="N27" s="1825"/>
      <c r="O27" s="1766">
        <v>1</v>
      </c>
      <c r="P27" s="1382"/>
      <c r="Q27" s="1382">
        <v>5</v>
      </c>
      <c r="R27" s="1382"/>
      <c r="S27" s="1382"/>
      <c r="T27" s="1382"/>
      <c r="U27" s="1382"/>
      <c r="V27" s="1383"/>
      <c r="W27" s="1381">
        <v>11</v>
      </c>
      <c r="X27" s="1382">
        <v>32</v>
      </c>
      <c r="Y27" s="1382">
        <v>17</v>
      </c>
      <c r="Z27" s="1382">
        <v>31</v>
      </c>
      <c r="AA27" s="1382">
        <v>7</v>
      </c>
      <c r="AB27" s="1382">
        <v>1</v>
      </c>
      <c r="AC27" s="1382">
        <v>4</v>
      </c>
      <c r="AD27" s="1382"/>
      <c r="AE27" s="1382">
        <v>2</v>
      </c>
      <c r="AF27" s="1382">
        <v>13</v>
      </c>
      <c r="AG27" s="1382"/>
      <c r="AH27" s="1383"/>
    </row>
    <row r="28" spans="1:34" s="1650" customFormat="1" ht="21.75" customHeight="1">
      <c r="A28" s="1768">
        <v>21</v>
      </c>
      <c r="B28" s="1769"/>
      <c r="C28" s="1770" t="s">
        <v>110</v>
      </c>
      <c r="D28" s="1826"/>
      <c r="E28" s="1751">
        <v>5</v>
      </c>
      <c r="F28" s="1374">
        <v>4</v>
      </c>
      <c r="G28" s="1374">
        <v>4</v>
      </c>
      <c r="H28" s="1374"/>
      <c r="I28" s="1374"/>
      <c r="J28" s="1374"/>
      <c r="K28" s="1375"/>
      <c r="L28" s="1751"/>
      <c r="M28" s="1375">
        <v>6</v>
      </c>
      <c r="N28" s="1821">
        <v>2</v>
      </c>
      <c r="O28" s="1751">
        <v>1</v>
      </c>
      <c r="P28" s="1374"/>
      <c r="Q28" s="1374">
        <v>3</v>
      </c>
      <c r="R28" s="1374"/>
      <c r="S28" s="1374"/>
      <c r="T28" s="1374"/>
      <c r="U28" s="1374"/>
      <c r="V28" s="1375"/>
      <c r="W28" s="1373">
        <v>29</v>
      </c>
      <c r="X28" s="1374">
        <v>19</v>
      </c>
      <c r="Y28" s="1374">
        <v>43</v>
      </c>
      <c r="Z28" s="1374">
        <v>50</v>
      </c>
      <c r="AA28" s="1374">
        <v>13</v>
      </c>
      <c r="AB28" s="1374">
        <v>2</v>
      </c>
      <c r="AC28" s="1374">
        <v>5</v>
      </c>
      <c r="AD28" s="1374">
        <v>13</v>
      </c>
      <c r="AE28" s="1374"/>
      <c r="AF28" s="1374">
        <v>37</v>
      </c>
      <c r="AG28" s="1374"/>
      <c r="AH28" s="1375"/>
    </row>
    <row r="29" spans="1:34" s="1650" customFormat="1" ht="21.75" customHeight="1">
      <c r="A29" s="1754">
        <v>22</v>
      </c>
      <c r="B29" s="1755"/>
      <c r="C29" s="1756" t="s">
        <v>111</v>
      </c>
      <c r="D29" s="1822"/>
      <c r="E29" s="1759">
        <v>21</v>
      </c>
      <c r="F29" s="1378">
        <v>7</v>
      </c>
      <c r="G29" s="1378">
        <v>6</v>
      </c>
      <c r="H29" s="1378">
        <v>1</v>
      </c>
      <c r="I29" s="1378"/>
      <c r="J29" s="1378"/>
      <c r="K29" s="1379"/>
      <c r="L29" s="1759"/>
      <c r="M29" s="1379">
        <v>8</v>
      </c>
      <c r="N29" s="1823">
        <v>3</v>
      </c>
      <c r="O29" s="1759">
        <v>1</v>
      </c>
      <c r="P29" s="1378">
        <v>1</v>
      </c>
      <c r="Q29" s="1378">
        <v>13</v>
      </c>
      <c r="R29" s="1378">
        <v>4</v>
      </c>
      <c r="S29" s="1378">
        <v>2</v>
      </c>
      <c r="T29" s="1378">
        <v>1</v>
      </c>
      <c r="U29" s="1378"/>
      <c r="V29" s="1379">
        <v>1</v>
      </c>
      <c r="W29" s="1377">
        <v>33</v>
      </c>
      <c r="X29" s="1378">
        <v>163</v>
      </c>
      <c r="Y29" s="1378">
        <v>59</v>
      </c>
      <c r="Z29" s="1378">
        <v>162</v>
      </c>
      <c r="AA29" s="1378">
        <v>31</v>
      </c>
      <c r="AB29" s="1378">
        <v>1</v>
      </c>
      <c r="AC29" s="1378">
        <v>4</v>
      </c>
      <c r="AD29" s="1378">
        <v>10</v>
      </c>
      <c r="AE29" s="1378">
        <v>15</v>
      </c>
      <c r="AF29" s="1378">
        <v>41</v>
      </c>
      <c r="AG29" s="1378"/>
      <c r="AH29" s="1379"/>
    </row>
    <row r="30" spans="1:34" s="1650" customFormat="1" ht="21.75" customHeight="1">
      <c r="A30" s="1754">
        <v>23</v>
      </c>
      <c r="B30" s="1755"/>
      <c r="C30" s="1756" t="s">
        <v>112</v>
      </c>
      <c r="D30" s="1822"/>
      <c r="E30" s="1759">
        <v>1</v>
      </c>
      <c r="F30" s="1378">
        <v>8</v>
      </c>
      <c r="G30" s="1378">
        <v>7</v>
      </c>
      <c r="H30" s="1378"/>
      <c r="I30" s="1378"/>
      <c r="J30" s="1378"/>
      <c r="K30" s="1379"/>
      <c r="L30" s="1759"/>
      <c r="M30" s="1379">
        <v>5</v>
      </c>
      <c r="N30" s="1823">
        <v>2</v>
      </c>
      <c r="O30" s="1759">
        <v>2</v>
      </c>
      <c r="P30" s="1378">
        <v>1</v>
      </c>
      <c r="Q30" s="1378">
        <v>5</v>
      </c>
      <c r="R30" s="1378">
        <v>1</v>
      </c>
      <c r="S30" s="1378">
        <v>2</v>
      </c>
      <c r="T30" s="1378"/>
      <c r="U30" s="1378"/>
      <c r="V30" s="1379">
        <v>1</v>
      </c>
      <c r="W30" s="1377">
        <v>31</v>
      </c>
      <c r="X30" s="1378">
        <v>96</v>
      </c>
      <c r="Y30" s="1378">
        <v>45</v>
      </c>
      <c r="Z30" s="1378">
        <v>127</v>
      </c>
      <c r="AA30" s="1378">
        <v>64</v>
      </c>
      <c r="AB30" s="1378">
        <v>3</v>
      </c>
      <c r="AC30" s="1378">
        <v>5</v>
      </c>
      <c r="AD30" s="1378">
        <v>7</v>
      </c>
      <c r="AE30" s="1378">
        <v>18</v>
      </c>
      <c r="AF30" s="1378">
        <v>40</v>
      </c>
      <c r="AG30" s="1378"/>
      <c r="AH30" s="1379"/>
    </row>
    <row r="31" spans="1:34" s="1650" customFormat="1" ht="21.75" customHeight="1">
      <c r="A31" s="1754">
        <v>24</v>
      </c>
      <c r="B31" s="1755"/>
      <c r="C31" s="1756" t="s">
        <v>113</v>
      </c>
      <c r="D31" s="1822"/>
      <c r="E31" s="1759"/>
      <c r="F31" s="1378">
        <v>2</v>
      </c>
      <c r="G31" s="1378">
        <v>1</v>
      </c>
      <c r="H31" s="1378"/>
      <c r="I31" s="1378"/>
      <c r="J31" s="1378"/>
      <c r="K31" s="1379"/>
      <c r="L31" s="1759"/>
      <c r="M31" s="1379">
        <v>2</v>
      </c>
      <c r="N31" s="1823">
        <v>1</v>
      </c>
      <c r="O31" s="1759"/>
      <c r="P31" s="1378"/>
      <c r="Q31" s="1378">
        <v>3</v>
      </c>
      <c r="R31" s="1378"/>
      <c r="S31" s="1378"/>
      <c r="T31" s="1378"/>
      <c r="U31" s="1378"/>
      <c r="V31" s="1379"/>
      <c r="W31" s="1377">
        <v>18</v>
      </c>
      <c r="X31" s="1378">
        <v>55</v>
      </c>
      <c r="Y31" s="1378">
        <v>14</v>
      </c>
      <c r="Z31" s="1378">
        <v>39</v>
      </c>
      <c r="AA31" s="1378">
        <v>5</v>
      </c>
      <c r="AB31" s="1378">
        <v>1</v>
      </c>
      <c r="AC31" s="1378">
        <v>3</v>
      </c>
      <c r="AD31" s="1378">
        <v>2</v>
      </c>
      <c r="AE31" s="1378"/>
      <c r="AF31" s="1378">
        <v>23</v>
      </c>
      <c r="AG31" s="1378"/>
      <c r="AH31" s="1379"/>
    </row>
    <row r="32" spans="1:34" s="1650" customFormat="1" ht="21.75" customHeight="1">
      <c r="A32" s="1761">
        <v>25</v>
      </c>
      <c r="B32" s="1762"/>
      <c r="C32" s="1763" t="s">
        <v>547</v>
      </c>
      <c r="D32" s="1824"/>
      <c r="E32" s="1766">
        <v>12</v>
      </c>
      <c r="F32" s="1382">
        <v>9</v>
      </c>
      <c r="G32" s="1382">
        <v>2</v>
      </c>
      <c r="H32" s="1382"/>
      <c r="I32" s="1382">
        <v>1</v>
      </c>
      <c r="J32" s="1382">
        <v>1</v>
      </c>
      <c r="K32" s="1383"/>
      <c r="L32" s="1766">
        <v>40</v>
      </c>
      <c r="M32" s="1383">
        <v>18</v>
      </c>
      <c r="N32" s="1825">
        <v>6</v>
      </c>
      <c r="O32" s="1766">
        <v>1</v>
      </c>
      <c r="P32" s="1382">
        <v>1</v>
      </c>
      <c r="Q32" s="1382">
        <v>6</v>
      </c>
      <c r="R32" s="1382">
        <v>2</v>
      </c>
      <c r="S32" s="1382">
        <v>1</v>
      </c>
      <c r="T32" s="1382"/>
      <c r="U32" s="1382">
        <v>2</v>
      </c>
      <c r="V32" s="1383">
        <v>1</v>
      </c>
      <c r="W32" s="1381">
        <v>70</v>
      </c>
      <c r="X32" s="1382">
        <v>74</v>
      </c>
      <c r="Y32" s="1382">
        <v>86</v>
      </c>
      <c r="Z32" s="1382">
        <v>264</v>
      </c>
      <c r="AA32" s="1382">
        <v>36</v>
      </c>
      <c r="AB32" s="1382">
        <v>23</v>
      </c>
      <c r="AC32" s="1382">
        <v>10</v>
      </c>
      <c r="AD32" s="1382">
        <v>44</v>
      </c>
      <c r="AE32" s="1382"/>
      <c r="AF32" s="1382">
        <v>64</v>
      </c>
      <c r="AG32" s="1382"/>
      <c r="AH32" s="1383"/>
    </row>
    <row r="33" spans="1:34" s="1650" customFormat="1" ht="21.75" customHeight="1">
      <c r="A33" s="1746">
        <v>26</v>
      </c>
      <c r="B33" s="1747"/>
      <c r="C33" s="1748" t="s">
        <v>541</v>
      </c>
      <c r="D33" s="1820"/>
      <c r="E33" s="1751">
        <v>19</v>
      </c>
      <c r="F33" s="1374">
        <v>12</v>
      </c>
      <c r="G33" s="1374">
        <v>11</v>
      </c>
      <c r="H33" s="1374">
        <v>1</v>
      </c>
      <c r="I33" s="1374">
        <v>2</v>
      </c>
      <c r="J33" s="1374">
        <v>5</v>
      </c>
      <c r="K33" s="1375">
        <v>1</v>
      </c>
      <c r="L33" s="1751">
        <v>5</v>
      </c>
      <c r="M33" s="1375">
        <v>14</v>
      </c>
      <c r="N33" s="1821">
        <v>3</v>
      </c>
      <c r="O33" s="1751">
        <v>3</v>
      </c>
      <c r="P33" s="1374">
        <v>1</v>
      </c>
      <c r="Q33" s="1374">
        <v>19</v>
      </c>
      <c r="R33" s="1374">
        <v>2</v>
      </c>
      <c r="S33" s="1374">
        <v>2</v>
      </c>
      <c r="T33" s="1374"/>
      <c r="U33" s="1374"/>
      <c r="V33" s="1375">
        <v>1</v>
      </c>
      <c r="W33" s="1373">
        <v>56</v>
      </c>
      <c r="X33" s="1374">
        <v>111</v>
      </c>
      <c r="Y33" s="1374">
        <v>70</v>
      </c>
      <c r="Z33" s="1374">
        <v>269</v>
      </c>
      <c r="AA33" s="1374">
        <v>28</v>
      </c>
      <c r="AB33" s="1374">
        <v>7</v>
      </c>
      <c r="AC33" s="1374">
        <v>9</v>
      </c>
      <c r="AD33" s="1374">
        <v>11</v>
      </c>
      <c r="AE33" s="1374">
        <v>3</v>
      </c>
      <c r="AF33" s="1374">
        <v>69</v>
      </c>
      <c r="AG33" s="1374"/>
      <c r="AH33" s="1375"/>
    </row>
    <row r="34" spans="1:34" s="1650" customFormat="1" ht="21.75" customHeight="1" thickBot="1">
      <c r="A34" s="1773">
        <v>27</v>
      </c>
      <c r="B34" s="1774"/>
      <c r="C34" s="1775" t="s">
        <v>548</v>
      </c>
      <c r="D34" s="1827"/>
      <c r="E34" s="1778">
        <v>1</v>
      </c>
      <c r="F34" s="1391">
        <v>6</v>
      </c>
      <c r="G34" s="1391">
        <v>4</v>
      </c>
      <c r="H34" s="1391"/>
      <c r="I34" s="1391"/>
      <c r="J34" s="1391"/>
      <c r="K34" s="1392"/>
      <c r="L34" s="1778"/>
      <c r="M34" s="1392">
        <v>4</v>
      </c>
      <c r="N34" s="1828"/>
      <c r="O34" s="1778">
        <v>2</v>
      </c>
      <c r="P34" s="1391">
        <v>1</v>
      </c>
      <c r="Q34" s="1391">
        <v>13</v>
      </c>
      <c r="R34" s="1391">
        <v>1</v>
      </c>
      <c r="S34" s="1391">
        <v>2</v>
      </c>
      <c r="T34" s="1391"/>
      <c r="U34" s="1391"/>
      <c r="V34" s="1392">
        <v>1</v>
      </c>
      <c r="W34" s="1390">
        <v>20</v>
      </c>
      <c r="X34" s="1391">
        <v>64</v>
      </c>
      <c r="Y34" s="1391">
        <v>16</v>
      </c>
      <c r="Z34" s="1391">
        <v>36</v>
      </c>
      <c r="AA34" s="1391">
        <v>8</v>
      </c>
      <c r="AB34" s="1391">
        <v>12</v>
      </c>
      <c r="AC34" s="1391">
        <v>5</v>
      </c>
      <c r="AD34" s="1391">
        <v>3</v>
      </c>
      <c r="AE34" s="1391">
        <v>4</v>
      </c>
      <c r="AF34" s="1391">
        <v>21</v>
      </c>
      <c r="AG34" s="1391"/>
      <c r="AH34" s="1392"/>
    </row>
    <row r="35" spans="1:34" ht="13.5">
      <c r="A35" s="1697"/>
      <c r="B35" s="1697"/>
      <c r="C35" s="1586"/>
      <c r="D35" s="1586"/>
      <c r="E35" s="1699"/>
      <c r="F35" s="1699"/>
      <c r="G35" s="1699"/>
      <c r="H35" s="1699"/>
      <c r="I35" s="1699"/>
      <c r="J35" s="1699"/>
      <c r="K35" s="1699"/>
      <c r="L35" s="1699"/>
      <c r="M35" s="1699"/>
      <c r="N35" s="1699"/>
      <c r="O35" s="1585"/>
      <c r="P35" s="1585"/>
      <c r="Q35" s="1585"/>
      <c r="R35" s="1585"/>
      <c r="S35" s="1585"/>
      <c r="T35" s="1585"/>
      <c r="U35" s="1585"/>
      <c r="V35" s="1585"/>
      <c r="W35" s="1585"/>
      <c r="X35" s="1585"/>
      <c r="Y35" s="1585"/>
      <c r="Z35" s="1585"/>
      <c r="AA35" s="1585"/>
      <c r="AB35" s="1585"/>
      <c r="AC35" s="1585"/>
      <c r="AD35" s="1585"/>
      <c r="AE35" s="1585"/>
      <c r="AF35" s="1585"/>
      <c r="AG35" s="1585"/>
      <c r="AH35" s="1585"/>
    </row>
    <row r="37" spans="1:34" ht="13.5" hidden="1">
      <c r="A37" s="1585"/>
      <c r="B37" s="1585"/>
      <c r="C37" s="1585"/>
      <c r="D37" s="1585"/>
      <c r="E37" s="1585">
        <v>136</v>
      </c>
      <c r="F37" s="1585">
        <v>183</v>
      </c>
      <c r="G37" s="1585">
        <v>129</v>
      </c>
      <c r="H37" s="1585">
        <v>4</v>
      </c>
      <c r="I37" s="1585">
        <v>21</v>
      </c>
      <c r="J37" s="1585">
        <v>72</v>
      </c>
      <c r="K37" s="1585">
        <v>4</v>
      </c>
      <c r="L37" s="1585">
        <v>61</v>
      </c>
      <c r="M37" s="1585">
        <v>148</v>
      </c>
      <c r="N37" s="1585">
        <v>67</v>
      </c>
      <c r="O37" s="1585">
        <v>38</v>
      </c>
      <c r="P37" s="1585">
        <v>19</v>
      </c>
      <c r="Q37" s="1585">
        <v>72</v>
      </c>
      <c r="R37" s="1585">
        <v>23</v>
      </c>
      <c r="S37" s="1585">
        <v>38</v>
      </c>
      <c r="T37" s="1585">
        <v>4</v>
      </c>
      <c r="U37" s="1585">
        <v>6</v>
      </c>
      <c r="V37" s="1585">
        <v>14</v>
      </c>
      <c r="W37" s="1585">
        <v>656</v>
      </c>
      <c r="X37" s="1585">
        <v>1390</v>
      </c>
      <c r="Y37" s="1585">
        <v>914</v>
      </c>
      <c r="Z37" s="1585">
        <v>1865</v>
      </c>
      <c r="AA37" s="1585">
        <v>447</v>
      </c>
      <c r="AB37" s="1585">
        <v>86</v>
      </c>
      <c r="AC37" s="1585">
        <v>121</v>
      </c>
      <c r="AD37" s="1585">
        <v>179</v>
      </c>
      <c r="AE37" s="1585">
        <v>166</v>
      </c>
      <c r="AF37" s="1585">
        <v>753</v>
      </c>
      <c r="AG37" s="1585">
        <v>1</v>
      </c>
      <c r="AH37" s="1585">
        <v>1</v>
      </c>
    </row>
    <row r="38" spans="2:34" ht="13.5" hidden="1">
      <c r="B38" s="1585"/>
      <c r="C38" s="1585"/>
      <c r="D38" s="1585"/>
      <c r="E38" s="1585">
        <v>16</v>
      </c>
      <c r="F38" s="1585">
        <v>37</v>
      </c>
      <c r="G38" s="1585">
        <v>20</v>
      </c>
      <c r="H38" s="1585">
        <v>1</v>
      </c>
      <c r="I38" s="1585">
        <v>7</v>
      </c>
      <c r="J38" s="1585">
        <v>14</v>
      </c>
      <c r="K38" s="1585">
        <v>1</v>
      </c>
      <c r="L38" s="1585">
        <v>0</v>
      </c>
      <c r="M38" s="1585">
        <v>9</v>
      </c>
      <c r="N38" s="1585">
        <v>9</v>
      </c>
      <c r="O38" s="1585">
        <v>4</v>
      </c>
      <c r="P38" s="1585">
        <v>4</v>
      </c>
      <c r="Q38" s="1585">
        <v>9</v>
      </c>
      <c r="R38" s="1585">
        <v>2</v>
      </c>
      <c r="S38" s="1585">
        <v>23</v>
      </c>
      <c r="T38" s="1585">
        <v>2</v>
      </c>
      <c r="U38" s="1585">
        <v>2</v>
      </c>
      <c r="V38" s="1585">
        <v>2</v>
      </c>
      <c r="W38" s="1585">
        <v>86</v>
      </c>
      <c r="X38" s="1585">
        <v>220</v>
      </c>
      <c r="Y38" s="1585">
        <v>182</v>
      </c>
      <c r="Z38" s="1585">
        <v>201</v>
      </c>
      <c r="AA38" s="1585">
        <v>86</v>
      </c>
      <c r="AB38" s="1585">
        <v>12</v>
      </c>
      <c r="AC38" s="1585">
        <v>14</v>
      </c>
      <c r="AD38" s="1585">
        <v>24</v>
      </c>
      <c r="AE38" s="1585">
        <v>45</v>
      </c>
      <c r="AF38" s="1585">
        <v>97</v>
      </c>
      <c r="AG38" s="1585">
        <v>1</v>
      </c>
      <c r="AH38" s="1585">
        <v>1</v>
      </c>
    </row>
    <row r="39" spans="1:34" ht="13.5" hidden="1">
      <c r="A39" s="1585"/>
      <c r="B39" s="1585"/>
      <c r="C39" s="1585"/>
      <c r="D39" s="1585"/>
      <c r="E39" s="1585">
        <v>1</v>
      </c>
      <c r="F39" s="1585">
        <v>6</v>
      </c>
      <c r="G39" s="1585">
        <v>4</v>
      </c>
      <c r="H39" s="1585">
        <v>0</v>
      </c>
      <c r="I39" s="1585">
        <v>0</v>
      </c>
      <c r="J39" s="1585">
        <v>0</v>
      </c>
      <c r="K39" s="1585">
        <v>0</v>
      </c>
      <c r="L39" s="1585">
        <v>0</v>
      </c>
      <c r="M39" s="1585">
        <v>6</v>
      </c>
      <c r="N39" s="1585">
        <v>4</v>
      </c>
      <c r="O39" s="1585">
        <v>2</v>
      </c>
      <c r="P39" s="1585">
        <v>1</v>
      </c>
      <c r="Q39" s="1585">
        <v>1</v>
      </c>
      <c r="R39" s="1585">
        <v>1</v>
      </c>
      <c r="S39" s="1585">
        <v>1</v>
      </c>
      <c r="T39" s="1585">
        <v>0</v>
      </c>
      <c r="U39" s="1585">
        <v>0</v>
      </c>
      <c r="V39" s="1585">
        <v>1</v>
      </c>
      <c r="W39" s="1585">
        <v>17</v>
      </c>
      <c r="X39" s="1585">
        <v>27</v>
      </c>
      <c r="Y39" s="1585">
        <v>19</v>
      </c>
      <c r="Z39" s="1585">
        <v>20</v>
      </c>
      <c r="AA39" s="1585">
        <v>11</v>
      </c>
      <c r="AB39" s="1585">
        <v>6</v>
      </c>
      <c r="AC39" s="1585">
        <v>4</v>
      </c>
      <c r="AD39" s="1585">
        <v>2</v>
      </c>
      <c r="AE39" s="1585">
        <v>9</v>
      </c>
      <c r="AF39" s="1585">
        <v>18</v>
      </c>
      <c r="AG39" s="1585">
        <v>0</v>
      </c>
      <c r="AH39" s="1585">
        <v>0</v>
      </c>
    </row>
    <row r="40" spans="1:34" ht="13.5" hidden="1">
      <c r="A40" s="1585"/>
      <c r="B40" s="1585"/>
      <c r="C40" s="1585"/>
      <c r="D40" s="1585"/>
      <c r="E40" s="1585">
        <v>15</v>
      </c>
      <c r="F40" s="1585">
        <v>20</v>
      </c>
      <c r="G40" s="1585">
        <v>13</v>
      </c>
      <c r="H40" s="1585">
        <v>0</v>
      </c>
      <c r="I40" s="1585">
        <v>1</v>
      </c>
      <c r="J40" s="1585">
        <v>15</v>
      </c>
      <c r="K40" s="1585">
        <v>0</v>
      </c>
      <c r="L40" s="1585">
        <v>0</v>
      </c>
      <c r="M40" s="1585">
        <v>9</v>
      </c>
      <c r="N40" s="1585">
        <v>5</v>
      </c>
      <c r="O40" s="1585">
        <v>4</v>
      </c>
      <c r="P40" s="1585">
        <v>2</v>
      </c>
      <c r="Q40" s="1585">
        <v>2</v>
      </c>
      <c r="R40" s="1585">
        <v>2</v>
      </c>
      <c r="S40" s="1585">
        <v>2</v>
      </c>
      <c r="T40" s="1585">
        <v>1</v>
      </c>
      <c r="U40" s="1585">
        <v>1</v>
      </c>
      <c r="V40" s="1585">
        <v>2</v>
      </c>
      <c r="W40" s="1585">
        <v>50</v>
      </c>
      <c r="X40" s="1585">
        <v>50</v>
      </c>
      <c r="Y40" s="1585">
        <v>34</v>
      </c>
      <c r="Z40" s="1585">
        <v>132</v>
      </c>
      <c r="AA40" s="1585">
        <v>46</v>
      </c>
      <c r="AB40" s="1585">
        <v>8</v>
      </c>
      <c r="AC40" s="1585">
        <v>7</v>
      </c>
      <c r="AD40" s="1585">
        <v>5</v>
      </c>
      <c r="AE40" s="1585">
        <v>0</v>
      </c>
      <c r="AF40" s="1585">
        <v>7</v>
      </c>
      <c r="AG40" s="1585">
        <v>0</v>
      </c>
      <c r="AH40" s="1585">
        <v>0</v>
      </c>
    </row>
    <row r="41" spans="1:34" ht="13.5" hidden="1">
      <c r="A41" s="1585"/>
      <c r="B41" s="1585"/>
      <c r="C41" s="1585"/>
      <c r="D41" s="1585"/>
      <c r="E41" s="1585">
        <v>0</v>
      </c>
      <c r="F41" s="1585">
        <v>4</v>
      </c>
      <c r="G41" s="1585">
        <v>2</v>
      </c>
      <c r="H41" s="1585">
        <v>0</v>
      </c>
      <c r="I41" s="1585">
        <v>0</v>
      </c>
      <c r="J41" s="1585">
        <v>0</v>
      </c>
      <c r="K41" s="1585">
        <v>0</v>
      </c>
      <c r="L41" s="1585">
        <v>0</v>
      </c>
      <c r="M41" s="1585">
        <v>3</v>
      </c>
      <c r="N41" s="1585">
        <v>1</v>
      </c>
      <c r="O41" s="1585">
        <v>0</v>
      </c>
      <c r="P41" s="1585">
        <v>0</v>
      </c>
      <c r="Q41" s="1585">
        <v>2</v>
      </c>
      <c r="R41" s="1585">
        <v>1</v>
      </c>
      <c r="S41" s="1585">
        <v>0</v>
      </c>
      <c r="T41" s="1585">
        <v>0</v>
      </c>
      <c r="U41" s="1585">
        <v>0</v>
      </c>
      <c r="V41" s="1585">
        <v>0</v>
      </c>
      <c r="W41" s="1585">
        <v>13</v>
      </c>
      <c r="X41" s="1585">
        <v>25</v>
      </c>
      <c r="Y41" s="1585">
        <v>12</v>
      </c>
      <c r="Z41" s="1585">
        <v>49</v>
      </c>
      <c r="AA41" s="1585">
        <v>2</v>
      </c>
      <c r="AB41" s="1585">
        <v>1</v>
      </c>
      <c r="AC41" s="1585">
        <v>3</v>
      </c>
      <c r="AD41" s="1585">
        <v>1</v>
      </c>
      <c r="AE41" s="1585">
        <v>4</v>
      </c>
      <c r="AF41" s="1585">
        <v>12</v>
      </c>
      <c r="AG41" s="1585">
        <v>0</v>
      </c>
      <c r="AH41" s="1585">
        <v>0</v>
      </c>
    </row>
    <row r="42" spans="1:34" ht="13.5" hidden="1">
      <c r="A42" s="1585"/>
      <c r="B42" s="1585"/>
      <c r="C42" s="1585"/>
      <c r="D42" s="1585"/>
      <c r="E42" s="1585">
        <v>6</v>
      </c>
      <c r="F42" s="1585">
        <v>7</v>
      </c>
      <c r="G42" s="1585">
        <v>7</v>
      </c>
      <c r="H42" s="1585">
        <v>0</v>
      </c>
      <c r="I42" s="1585">
        <v>1</v>
      </c>
      <c r="J42" s="1585">
        <v>5</v>
      </c>
      <c r="K42" s="1585">
        <v>0</v>
      </c>
      <c r="L42" s="1585">
        <v>0</v>
      </c>
      <c r="M42" s="1585">
        <v>6</v>
      </c>
      <c r="N42" s="1585">
        <v>3</v>
      </c>
      <c r="O42" s="1585">
        <v>3</v>
      </c>
      <c r="P42" s="1585">
        <v>1</v>
      </c>
      <c r="Q42" s="1585">
        <v>3</v>
      </c>
      <c r="R42" s="1585">
        <v>1</v>
      </c>
      <c r="S42" s="1585">
        <v>1</v>
      </c>
      <c r="T42" s="1585">
        <v>0</v>
      </c>
      <c r="U42" s="1585">
        <v>0</v>
      </c>
      <c r="V42" s="1585">
        <v>1</v>
      </c>
      <c r="W42" s="1585">
        <v>21</v>
      </c>
      <c r="X42" s="1585">
        <v>85</v>
      </c>
      <c r="Y42" s="1585">
        <v>33</v>
      </c>
      <c r="Z42" s="1585">
        <v>18</v>
      </c>
      <c r="AA42" s="1585">
        <v>14</v>
      </c>
      <c r="AB42" s="1585">
        <v>2</v>
      </c>
      <c r="AC42" s="1585">
        <v>4</v>
      </c>
      <c r="AD42" s="1585">
        <v>3</v>
      </c>
      <c r="AE42" s="1585">
        <v>15</v>
      </c>
      <c r="AF42" s="1585">
        <v>37</v>
      </c>
      <c r="AG42" s="1585">
        <v>0</v>
      </c>
      <c r="AH42" s="1585">
        <v>0</v>
      </c>
    </row>
    <row r="43" spans="1:34" ht="13.5" hidden="1">
      <c r="A43" s="1585"/>
      <c r="B43" s="1585"/>
      <c r="C43" s="1585"/>
      <c r="D43" s="1585"/>
      <c r="E43" s="1585">
        <v>2</v>
      </c>
      <c r="F43" s="1585">
        <v>2</v>
      </c>
      <c r="G43" s="1585">
        <v>2</v>
      </c>
      <c r="H43" s="1585">
        <v>0</v>
      </c>
      <c r="I43" s="1585">
        <v>0</v>
      </c>
      <c r="J43" s="1585">
        <v>0</v>
      </c>
      <c r="K43" s="1585">
        <v>0</v>
      </c>
      <c r="L43" s="1585">
        <v>0</v>
      </c>
      <c r="M43" s="1585">
        <v>2</v>
      </c>
      <c r="N43" s="1585">
        <v>0</v>
      </c>
      <c r="O43" s="1585">
        <v>1</v>
      </c>
      <c r="P43" s="1585">
        <v>0</v>
      </c>
      <c r="Q43" s="1585">
        <v>2</v>
      </c>
      <c r="R43" s="1585">
        <v>0</v>
      </c>
      <c r="S43" s="1585">
        <v>0</v>
      </c>
      <c r="T43" s="1585">
        <v>0</v>
      </c>
      <c r="U43" s="1585">
        <v>0</v>
      </c>
      <c r="V43" s="1585">
        <v>0</v>
      </c>
      <c r="W43" s="1585">
        <v>9</v>
      </c>
      <c r="X43" s="1585">
        <v>21</v>
      </c>
      <c r="Y43" s="1585">
        <v>10</v>
      </c>
      <c r="Z43" s="1585">
        <v>25</v>
      </c>
      <c r="AA43" s="1585">
        <v>4</v>
      </c>
      <c r="AB43" s="1585">
        <v>1</v>
      </c>
      <c r="AC43" s="1585">
        <v>2</v>
      </c>
      <c r="AD43" s="1585">
        <v>0</v>
      </c>
      <c r="AE43" s="1585">
        <v>0</v>
      </c>
      <c r="AF43" s="1585">
        <v>7</v>
      </c>
      <c r="AG43" s="1585">
        <v>0</v>
      </c>
      <c r="AH43" s="1585">
        <v>0</v>
      </c>
    </row>
    <row r="44" spans="1:34" ht="13.5" hidden="1">
      <c r="A44" s="1585"/>
      <c r="B44" s="1585"/>
      <c r="C44" s="1585"/>
      <c r="D44" s="1585"/>
      <c r="E44" s="1585">
        <v>6</v>
      </c>
      <c r="F44" s="1585">
        <v>6</v>
      </c>
      <c r="G44" s="1585">
        <v>6</v>
      </c>
      <c r="H44" s="1585">
        <v>1</v>
      </c>
      <c r="I44" s="1585">
        <v>0</v>
      </c>
      <c r="J44" s="1585">
        <v>0</v>
      </c>
      <c r="K44" s="1585">
        <v>0</v>
      </c>
      <c r="L44" s="1585">
        <v>5</v>
      </c>
      <c r="M44" s="1585">
        <v>6</v>
      </c>
      <c r="N44" s="1585">
        <v>2</v>
      </c>
      <c r="O44" s="1585">
        <v>1</v>
      </c>
      <c r="P44" s="1585">
        <v>1</v>
      </c>
      <c r="Q44" s="1585">
        <v>2</v>
      </c>
      <c r="R44" s="1585">
        <v>1</v>
      </c>
      <c r="S44" s="1585">
        <v>0</v>
      </c>
      <c r="T44" s="1585">
        <v>0</v>
      </c>
      <c r="U44" s="1585">
        <v>0</v>
      </c>
      <c r="V44" s="1585">
        <v>0</v>
      </c>
      <c r="W44" s="1585">
        <v>25</v>
      </c>
      <c r="X44" s="1585">
        <v>28</v>
      </c>
      <c r="Y44" s="1585">
        <v>29</v>
      </c>
      <c r="Z44" s="1585">
        <v>41</v>
      </c>
      <c r="AA44" s="1585">
        <v>19</v>
      </c>
      <c r="AB44" s="1585">
        <v>2</v>
      </c>
      <c r="AC44" s="1585">
        <v>5</v>
      </c>
      <c r="AD44" s="1585">
        <v>5</v>
      </c>
      <c r="AE44" s="1585">
        <v>9</v>
      </c>
      <c r="AF44" s="1585">
        <v>31</v>
      </c>
      <c r="AG44" s="1585">
        <v>0</v>
      </c>
      <c r="AH44" s="1585">
        <v>0</v>
      </c>
    </row>
    <row r="45" spans="1:34" ht="13.5" hidden="1">
      <c r="A45" s="1585"/>
      <c r="B45" s="1585"/>
      <c r="C45" s="1585"/>
      <c r="D45" s="1585"/>
      <c r="E45" s="1585">
        <v>6</v>
      </c>
      <c r="F45" s="1585">
        <v>3</v>
      </c>
      <c r="G45" s="1585">
        <v>4</v>
      </c>
      <c r="H45" s="1585">
        <v>0</v>
      </c>
      <c r="I45" s="1585">
        <v>0</v>
      </c>
      <c r="J45" s="1585">
        <v>0</v>
      </c>
      <c r="K45" s="1585">
        <v>0</v>
      </c>
      <c r="L45" s="1585">
        <v>0</v>
      </c>
      <c r="M45" s="1585">
        <v>9</v>
      </c>
      <c r="N45" s="1585">
        <v>2</v>
      </c>
      <c r="O45" s="1585">
        <v>0</v>
      </c>
      <c r="P45" s="1585">
        <v>1</v>
      </c>
      <c r="Q45" s="1585">
        <v>3</v>
      </c>
      <c r="R45" s="1585">
        <v>0</v>
      </c>
      <c r="S45" s="1585">
        <v>0</v>
      </c>
      <c r="T45" s="1585">
        <v>0</v>
      </c>
      <c r="U45" s="1585">
        <v>0</v>
      </c>
      <c r="V45" s="1585">
        <v>0</v>
      </c>
      <c r="W45" s="1585">
        <v>22</v>
      </c>
      <c r="X45" s="1585">
        <v>21</v>
      </c>
      <c r="Y45" s="1585">
        <v>30</v>
      </c>
      <c r="Z45" s="1585">
        <v>43</v>
      </c>
      <c r="AA45" s="1585">
        <v>16</v>
      </c>
      <c r="AB45" s="1585">
        <v>2</v>
      </c>
      <c r="AC45" s="1585">
        <v>4</v>
      </c>
      <c r="AD45" s="1585">
        <v>4</v>
      </c>
      <c r="AE45" s="1585">
        <v>0</v>
      </c>
      <c r="AF45" s="1585">
        <v>37</v>
      </c>
      <c r="AG45" s="1585">
        <v>0</v>
      </c>
      <c r="AH45" s="1585">
        <v>0</v>
      </c>
    </row>
    <row r="46" spans="1:34" ht="13.5" hidden="1">
      <c r="A46" s="1585"/>
      <c r="B46" s="1585"/>
      <c r="C46" s="1585"/>
      <c r="D46" s="1585"/>
      <c r="E46" s="1585">
        <v>4</v>
      </c>
      <c r="F46" s="1585">
        <v>10</v>
      </c>
      <c r="G46" s="1585">
        <v>10</v>
      </c>
      <c r="H46" s="1585">
        <v>0</v>
      </c>
      <c r="I46" s="1585">
        <v>5</v>
      </c>
      <c r="J46" s="1585">
        <v>5</v>
      </c>
      <c r="K46" s="1585">
        <v>0</v>
      </c>
      <c r="L46" s="1585">
        <v>0</v>
      </c>
      <c r="M46" s="1585">
        <v>9</v>
      </c>
      <c r="N46" s="1585">
        <v>1</v>
      </c>
      <c r="O46" s="1585">
        <v>3</v>
      </c>
      <c r="P46" s="1585">
        <v>1</v>
      </c>
      <c r="Q46" s="1585">
        <v>2</v>
      </c>
      <c r="R46" s="1585">
        <v>1</v>
      </c>
      <c r="S46" s="1585">
        <v>2</v>
      </c>
      <c r="T46" s="1585">
        <v>0</v>
      </c>
      <c r="U46" s="1585">
        <v>0</v>
      </c>
      <c r="V46" s="1585">
        <v>1</v>
      </c>
      <c r="W46" s="1585">
        <v>20</v>
      </c>
      <c r="X46" s="1585">
        <v>47</v>
      </c>
      <c r="Y46" s="1585">
        <v>29</v>
      </c>
      <c r="Z46" s="1585">
        <v>63</v>
      </c>
      <c r="AA46" s="1585">
        <v>14</v>
      </c>
      <c r="AB46" s="1585">
        <v>1</v>
      </c>
      <c r="AC46" s="1585">
        <v>4</v>
      </c>
      <c r="AD46" s="1585">
        <v>5</v>
      </c>
      <c r="AE46" s="1585">
        <v>3</v>
      </c>
      <c r="AF46" s="1585">
        <v>24</v>
      </c>
      <c r="AG46" s="1585">
        <v>0</v>
      </c>
      <c r="AH46" s="1585">
        <v>0</v>
      </c>
    </row>
    <row r="47" spans="1:34" ht="13.5" hidden="1">
      <c r="A47" s="1585"/>
      <c r="B47" s="1585"/>
      <c r="C47" s="1585"/>
      <c r="D47" s="1585"/>
      <c r="E47" s="1585">
        <v>0</v>
      </c>
      <c r="F47" s="1585">
        <v>1</v>
      </c>
      <c r="G47" s="1585">
        <v>0</v>
      </c>
      <c r="H47" s="1585">
        <v>0</v>
      </c>
      <c r="I47" s="1585">
        <v>0</v>
      </c>
      <c r="J47" s="1585">
        <v>0</v>
      </c>
      <c r="K47" s="1585">
        <v>0</v>
      </c>
      <c r="L47" s="1585">
        <v>0</v>
      </c>
      <c r="M47" s="1585">
        <v>2</v>
      </c>
      <c r="N47" s="1585">
        <v>1</v>
      </c>
      <c r="O47" s="1585">
        <v>0</v>
      </c>
      <c r="P47" s="1585">
        <v>0</v>
      </c>
      <c r="Q47" s="1585">
        <v>1</v>
      </c>
      <c r="R47" s="1585">
        <v>2</v>
      </c>
      <c r="S47" s="1585">
        <v>0</v>
      </c>
      <c r="T47" s="1585">
        <v>0</v>
      </c>
      <c r="U47" s="1585">
        <v>0</v>
      </c>
      <c r="V47" s="1585">
        <v>0</v>
      </c>
      <c r="W47" s="1585">
        <v>6</v>
      </c>
      <c r="X47" s="1585">
        <v>13</v>
      </c>
      <c r="Y47" s="1585">
        <v>8</v>
      </c>
      <c r="Z47" s="1585">
        <v>16</v>
      </c>
      <c r="AA47" s="1585">
        <v>3</v>
      </c>
      <c r="AB47" s="1585">
        <v>0</v>
      </c>
      <c r="AC47" s="1585">
        <v>1</v>
      </c>
      <c r="AD47" s="1585">
        <v>3</v>
      </c>
      <c r="AE47" s="1585">
        <v>0</v>
      </c>
      <c r="AF47" s="1585">
        <v>6</v>
      </c>
      <c r="AG47" s="1585">
        <v>0</v>
      </c>
      <c r="AH47" s="1585">
        <v>0</v>
      </c>
    </row>
    <row r="48" spans="1:34" ht="13.5" hidden="1">
      <c r="A48" s="1585"/>
      <c r="B48" s="1585"/>
      <c r="C48" s="1585"/>
      <c r="D48" s="1585"/>
      <c r="E48" s="1585">
        <v>2</v>
      </c>
      <c r="F48" s="1585">
        <v>10</v>
      </c>
      <c r="G48" s="1585">
        <v>9</v>
      </c>
      <c r="H48" s="1585">
        <v>0</v>
      </c>
      <c r="I48" s="1585">
        <v>1</v>
      </c>
      <c r="J48" s="1585">
        <v>16</v>
      </c>
      <c r="K48" s="1585">
        <v>0</v>
      </c>
      <c r="L48" s="1585">
        <v>0</v>
      </c>
      <c r="M48" s="1585">
        <v>3</v>
      </c>
      <c r="N48" s="1585">
        <v>1</v>
      </c>
      <c r="O48" s="1585">
        <v>0</v>
      </c>
      <c r="P48" s="1585">
        <v>0</v>
      </c>
      <c r="Q48" s="1585">
        <v>3</v>
      </c>
      <c r="R48" s="1585">
        <v>0</v>
      </c>
      <c r="S48" s="1585">
        <v>0</v>
      </c>
      <c r="T48" s="1585">
        <v>0</v>
      </c>
      <c r="U48" s="1585">
        <v>0</v>
      </c>
      <c r="V48" s="1585">
        <v>0</v>
      </c>
      <c r="W48" s="1585">
        <v>9</v>
      </c>
      <c r="X48" s="1585">
        <v>32</v>
      </c>
      <c r="Y48" s="1585">
        <v>18</v>
      </c>
      <c r="Z48" s="1585">
        <v>27</v>
      </c>
      <c r="AA48" s="1585">
        <v>8</v>
      </c>
      <c r="AB48" s="1585">
        <v>1</v>
      </c>
      <c r="AC48" s="1585">
        <v>3</v>
      </c>
      <c r="AD48" s="1585">
        <v>2</v>
      </c>
      <c r="AE48" s="1585">
        <v>6</v>
      </c>
      <c r="AF48" s="1585">
        <v>13</v>
      </c>
      <c r="AG48" s="1585">
        <v>0</v>
      </c>
      <c r="AH48" s="1585">
        <v>0</v>
      </c>
    </row>
    <row r="49" spans="5:34" ht="13.5" hidden="1">
      <c r="E49" s="1585">
        <v>2</v>
      </c>
      <c r="F49" s="1585">
        <v>5</v>
      </c>
      <c r="G49" s="1585">
        <v>4</v>
      </c>
      <c r="H49" s="1585">
        <v>0</v>
      </c>
      <c r="I49" s="1585">
        <v>1</v>
      </c>
      <c r="J49" s="1585">
        <v>2</v>
      </c>
      <c r="K49" s="1585">
        <v>1</v>
      </c>
      <c r="L49" s="1585">
        <v>0</v>
      </c>
      <c r="M49" s="1585">
        <v>6</v>
      </c>
      <c r="N49" s="1585">
        <v>2</v>
      </c>
      <c r="O49" s="1585">
        <v>0</v>
      </c>
      <c r="P49" s="1585">
        <v>0</v>
      </c>
      <c r="Q49" s="1585">
        <v>1</v>
      </c>
      <c r="R49" s="1585">
        <v>0</v>
      </c>
      <c r="S49" s="1585">
        <v>0</v>
      </c>
      <c r="T49" s="1585">
        <v>0</v>
      </c>
      <c r="U49" s="1585">
        <v>0</v>
      </c>
      <c r="V49" s="1585">
        <v>0</v>
      </c>
      <c r="W49" s="1585">
        <v>10</v>
      </c>
      <c r="X49" s="1585">
        <v>22</v>
      </c>
      <c r="Y49" s="1585">
        <v>16</v>
      </c>
      <c r="Z49" s="1585">
        <v>24</v>
      </c>
      <c r="AA49" s="1585">
        <v>11</v>
      </c>
      <c r="AB49" s="1585">
        <v>4</v>
      </c>
      <c r="AC49" s="1585">
        <v>3</v>
      </c>
      <c r="AD49" s="1585">
        <v>5</v>
      </c>
      <c r="AE49" s="1585">
        <v>7</v>
      </c>
      <c r="AF49" s="1585">
        <v>16</v>
      </c>
      <c r="AG49" s="1585">
        <v>0</v>
      </c>
      <c r="AH49" s="1585">
        <v>0</v>
      </c>
    </row>
    <row r="50" spans="5:34" ht="13.5" hidden="1">
      <c r="E50" s="1585">
        <v>0</v>
      </c>
      <c r="F50" s="1585">
        <v>3</v>
      </c>
      <c r="G50" s="1585">
        <v>2</v>
      </c>
      <c r="H50" s="1585">
        <v>0</v>
      </c>
      <c r="I50" s="1585">
        <v>0</v>
      </c>
      <c r="J50" s="1585">
        <v>0</v>
      </c>
      <c r="K50" s="1585">
        <v>0</v>
      </c>
      <c r="L50" s="1585">
        <v>0</v>
      </c>
      <c r="M50" s="1585">
        <v>2</v>
      </c>
      <c r="N50" s="1585">
        <v>0</v>
      </c>
      <c r="O50" s="1585">
        <v>1</v>
      </c>
      <c r="P50" s="1585">
        <v>0</v>
      </c>
      <c r="Q50" s="1585">
        <v>1</v>
      </c>
      <c r="R50" s="1585">
        <v>0</v>
      </c>
      <c r="S50" s="1585">
        <v>0</v>
      </c>
      <c r="T50" s="1585">
        <v>0</v>
      </c>
      <c r="U50" s="1585">
        <v>0</v>
      </c>
      <c r="V50" s="1585">
        <v>0</v>
      </c>
      <c r="W50" s="1585">
        <v>10</v>
      </c>
      <c r="X50" s="1585">
        <v>33</v>
      </c>
      <c r="Y50" s="1585">
        <v>13</v>
      </c>
      <c r="Z50" s="1585">
        <v>24</v>
      </c>
      <c r="AA50" s="1585">
        <v>5</v>
      </c>
      <c r="AB50" s="1585">
        <v>2</v>
      </c>
      <c r="AC50" s="1585">
        <v>2</v>
      </c>
      <c r="AD50" s="1585">
        <v>3</v>
      </c>
      <c r="AE50" s="1585">
        <v>2</v>
      </c>
      <c r="AF50" s="1585">
        <v>10</v>
      </c>
      <c r="AG50" s="1585">
        <v>0</v>
      </c>
      <c r="AH50" s="1585">
        <v>0</v>
      </c>
    </row>
    <row r="51" spans="5:34" ht="13.5" hidden="1">
      <c r="E51" s="1585">
        <v>0</v>
      </c>
      <c r="F51" s="1585">
        <v>1</v>
      </c>
      <c r="G51" s="1585">
        <v>0</v>
      </c>
      <c r="H51" s="1585">
        <v>0</v>
      </c>
      <c r="I51" s="1585">
        <v>0</v>
      </c>
      <c r="J51" s="1585">
        <v>0</v>
      </c>
      <c r="K51" s="1585">
        <v>0</v>
      </c>
      <c r="L51" s="1585">
        <v>0</v>
      </c>
      <c r="M51" s="1585">
        <v>2</v>
      </c>
      <c r="N51" s="1585">
        <v>1</v>
      </c>
      <c r="O51" s="1585">
        <v>0</v>
      </c>
      <c r="P51" s="1585">
        <v>0</v>
      </c>
      <c r="Q51" s="1585">
        <v>2</v>
      </c>
      <c r="R51" s="1585">
        <v>0</v>
      </c>
      <c r="S51" s="1585">
        <v>0</v>
      </c>
      <c r="T51" s="1585">
        <v>0</v>
      </c>
      <c r="U51" s="1585">
        <v>0</v>
      </c>
      <c r="V51" s="1585">
        <v>0</v>
      </c>
      <c r="W51" s="1585">
        <v>5</v>
      </c>
      <c r="X51" s="1585">
        <v>20</v>
      </c>
      <c r="Y51" s="1585">
        <v>6</v>
      </c>
      <c r="Z51" s="1585">
        <v>12</v>
      </c>
      <c r="AA51" s="1585">
        <v>1</v>
      </c>
      <c r="AB51" s="1585">
        <v>1</v>
      </c>
      <c r="AC51" s="1585">
        <v>1</v>
      </c>
      <c r="AD51" s="1585">
        <v>1</v>
      </c>
      <c r="AE51" s="1585">
        <v>0</v>
      </c>
      <c r="AF51" s="1585">
        <v>5</v>
      </c>
      <c r="AG51" s="1585">
        <v>0</v>
      </c>
      <c r="AH51" s="1585">
        <v>0</v>
      </c>
    </row>
    <row r="52" spans="5:34" ht="13.5" hidden="1">
      <c r="E52" s="1585">
        <v>7</v>
      </c>
      <c r="F52" s="1585">
        <v>9</v>
      </c>
      <c r="G52" s="1585">
        <v>6</v>
      </c>
      <c r="H52" s="1585">
        <v>0</v>
      </c>
      <c r="I52" s="1585">
        <v>0</v>
      </c>
      <c r="J52" s="1585">
        <v>0</v>
      </c>
      <c r="K52" s="1585">
        <v>0</v>
      </c>
      <c r="L52" s="1585">
        <v>0</v>
      </c>
      <c r="M52" s="1585">
        <v>13</v>
      </c>
      <c r="N52" s="1585">
        <v>9</v>
      </c>
      <c r="O52" s="1585">
        <v>6</v>
      </c>
      <c r="P52" s="1585">
        <v>1</v>
      </c>
      <c r="Q52" s="1585">
        <v>3</v>
      </c>
      <c r="R52" s="1585">
        <v>1</v>
      </c>
      <c r="S52" s="1585">
        <v>2</v>
      </c>
      <c r="T52" s="1585">
        <v>0</v>
      </c>
      <c r="U52" s="1585">
        <v>0</v>
      </c>
      <c r="V52" s="1585">
        <v>1</v>
      </c>
      <c r="W52" s="1585">
        <v>41</v>
      </c>
      <c r="X52" s="1585">
        <v>77</v>
      </c>
      <c r="Y52" s="1585">
        <v>44</v>
      </c>
      <c r="Z52" s="1585">
        <v>140</v>
      </c>
      <c r="AA52" s="1585">
        <v>17</v>
      </c>
      <c r="AB52" s="1585">
        <v>2</v>
      </c>
      <c r="AC52" s="1585">
        <v>7</v>
      </c>
      <c r="AD52" s="1585">
        <v>14</v>
      </c>
      <c r="AE52" s="1585">
        <v>25</v>
      </c>
      <c r="AF52" s="1585">
        <v>47</v>
      </c>
      <c r="AG52" s="1585">
        <v>0</v>
      </c>
      <c r="AH52" s="1585">
        <v>0</v>
      </c>
    </row>
    <row r="53" spans="5:34" ht="13.5" hidden="1">
      <c r="E53" s="1585">
        <v>4</v>
      </c>
      <c r="F53" s="1585">
        <v>2</v>
      </c>
      <c r="G53" s="1585">
        <v>1</v>
      </c>
      <c r="H53" s="1585">
        <v>0</v>
      </c>
      <c r="I53" s="1585">
        <v>1</v>
      </c>
      <c r="J53" s="1585">
        <v>0</v>
      </c>
      <c r="K53" s="1585">
        <v>0</v>
      </c>
      <c r="L53" s="1585">
        <v>6</v>
      </c>
      <c r="M53" s="1585">
        <v>1</v>
      </c>
      <c r="N53" s="1585">
        <v>1</v>
      </c>
      <c r="O53" s="1585">
        <v>0</v>
      </c>
      <c r="P53" s="1585">
        <v>0</v>
      </c>
      <c r="Q53" s="1585">
        <v>0</v>
      </c>
      <c r="R53" s="1585">
        <v>0</v>
      </c>
      <c r="S53" s="1585">
        <v>0</v>
      </c>
      <c r="T53" s="1585">
        <v>0</v>
      </c>
      <c r="U53" s="1585">
        <v>0</v>
      </c>
      <c r="V53" s="1585">
        <v>0</v>
      </c>
      <c r="W53" s="1585">
        <v>9</v>
      </c>
      <c r="X53" s="1585">
        <v>32</v>
      </c>
      <c r="Y53" s="1585">
        <v>9</v>
      </c>
      <c r="Z53" s="1585">
        <v>34</v>
      </c>
      <c r="AA53" s="1585">
        <v>9</v>
      </c>
      <c r="AB53" s="1585">
        <v>4</v>
      </c>
      <c r="AC53" s="1585">
        <v>2</v>
      </c>
      <c r="AD53" s="1585">
        <v>5</v>
      </c>
      <c r="AE53" s="1585">
        <v>5</v>
      </c>
      <c r="AF53" s="1585">
        <v>18</v>
      </c>
      <c r="AG53" s="1585">
        <v>0</v>
      </c>
      <c r="AH53" s="1585">
        <v>0</v>
      </c>
    </row>
    <row r="54" spans="5:34" ht="13.5" hidden="1">
      <c r="E54" s="1585">
        <v>0</v>
      </c>
      <c r="F54" s="1585">
        <v>3</v>
      </c>
      <c r="G54" s="1585">
        <v>1</v>
      </c>
      <c r="H54" s="1585">
        <v>0</v>
      </c>
      <c r="I54" s="1585">
        <v>0</v>
      </c>
      <c r="J54" s="1585">
        <v>0</v>
      </c>
      <c r="K54" s="1585">
        <v>0</v>
      </c>
      <c r="L54" s="1585">
        <v>0</v>
      </c>
      <c r="M54" s="1585">
        <v>2</v>
      </c>
      <c r="N54" s="1585">
        <v>2</v>
      </c>
      <c r="O54" s="1585">
        <v>1</v>
      </c>
      <c r="P54" s="1585">
        <v>1</v>
      </c>
      <c r="Q54" s="1585">
        <v>1</v>
      </c>
      <c r="R54" s="1585">
        <v>1</v>
      </c>
      <c r="S54" s="1585">
        <v>0</v>
      </c>
      <c r="T54" s="1585">
        <v>0</v>
      </c>
      <c r="U54" s="1585">
        <v>0</v>
      </c>
      <c r="V54" s="1585">
        <v>1</v>
      </c>
      <c r="W54" s="1585">
        <v>9</v>
      </c>
      <c r="X54" s="1585">
        <v>30</v>
      </c>
      <c r="Y54" s="1585">
        <v>16</v>
      </c>
      <c r="Z54" s="1585">
        <v>21</v>
      </c>
      <c r="AA54" s="1585">
        <v>8</v>
      </c>
      <c r="AB54" s="1585">
        <v>1</v>
      </c>
      <c r="AC54" s="1585">
        <v>3</v>
      </c>
      <c r="AD54" s="1585">
        <v>2</v>
      </c>
      <c r="AE54" s="1585">
        <v>0</v>
      </c>
      <c r="AF54" s="1585">
        <v>12</v>
      </c>
      <c r="AG54" s="1585">
        <v>0</v>
      </c>
      <c r="AH54" s="1585">
        <v>0</v>
      </c>
    </row>
    <row r="55" spans="5:34" ht="13.5" hidden="1">
      <c r="E55" s="1585">
        <v>7</v>
      </c>
      <c r="F55" s="1585">
        <v>2</v>
      </c>
      <c r="G55" s="1585">
        <v>2</v>
      </c>
      <c r="H55" s="1585">
        <v>0</v>
      </c>
      <c r="I55" s="1585">
        <v>1</v>
      </c>
      <c r="J55" s="1585">
        <v>6</v>
      </c>
      <c r="K55" s="1585">
        <v>0</v>
      </c>
      <c r="L55" s="1585">
        <v>0</v>
      </c>
      <c r="M55" s="1585">
        <v>2</v>
      </c>
      <c r="N55" s="1585">
        <v>1</v>
      </c>
      <c r="O55" s="1585">
        <v>0</v>
      </c>
      <c r="P55" s="1585">
        <v>0</v>
      </c>
      <c r="Q55" s="1585">
        <v>1</v>
      </c>
      <c r="R55" s="1585">
        <v>0</v>
      </c>
      <c r="S55" s="1585">
        <v>0</v>
      </c>
      <c r="T55" s="1585">
        <v>0</v>
      </c>
      <c r="U55" s="1585">
        <v>1</v>
      </c>
      <c r="V55" s="1585">
        <v>0</v>
      </c>
      <c r="W55" s="1585">
        <v>8</v>
      </c>
      <c r="X55" s="1585">
        <v>12</v>
      </c>
      <c r="Y55" s="1585">
        <v>12</v>
      </c>
      <c r="Z55" s="1585">
        <v>19</v>
      </c>
      <c r="AA55" s="1585">
        <v>8</v>
      </c>
      <c r="AB55" s="1585">
        <v>1</v>
      </c>
      <c r="AC55" s="1585">
        <v>2</v>
      </c>
      <c r="AD55" s="1585">
        <v>0</v>
      </c>
      <c r="AE55" s="1585">
        <v>0</v>
      </c>
      <c r="AF55" s="1585">
        <v>19</v>
      </c>
      <c r="AG55" s="1585">
        <v>0</v>
      </c>
      <c r="AH55" s="1585">
        <v>0</v>
      </c>
    </row>
    <row r="56" spans="5:34" ht="13.5" hidden="1">
      <c r="E56" s="1585">
        <v>1</v>
      </c>
      <c r="F56" s="1585">
        <v>1</v>
      </c>
      <c r="G56" s="1585">
        <v>1</v>
      </c>
      <c r="H56" s="1585">
        <v>0</v>
      </c>
      <c r="I56" s="1585">
        <v>0</v>
      </c>
      <c r="J56" s="1585">
        <v>4</v>
      </c>
      <c r="K56" s="1585">
        <v>0</v>
      </c>
      <c r="L56" s="1585">
        <v>0</v>
      </c>
      <c r="M56" s="1585">
        <v>3</v>
      </c>
      <c r="N56" s="1585">
        <v>1</v>
      </c>
      <c r="O56" s="1585">
        <v>1</v>
      </c>
      <c r="P56" s="1585">
        <v>1</v>
      </c>
      <c r="Q56" s="1585">
        <v>1</v>
      </c>
      <c r="R56" s="1585">
        <v>1</v>
      </c>
      <c r="S56" s="1585">
        <v>0</v>
      </c>
      <c r="T56" s="1585">
        <v>0</v>
      </c>
      <c r="U56" s="1585">
        <v>0</v>
      </c>
      <c r="V56" s="1585">
        <v>0</v>
      </c>
      <c r="W56" s="1585">
        <v>13</v>
      </c>
      <c r="X56" s="1585">
        <v>5</v>
      </c>
      <c r="Y56" s="1585">
        <v>17</v>
      </c>
      <c r="Z56" s="1585">
        <v>98</v>
      </c>
      <c r="AA56" s="1585">
        <v>2</v>
      </c>
      <c r="AB56" s="1585">
        <v>1</v>
      </c>
      <c r="AC56" s="1585">
        <v>3</v>
      </c>
      <c r="AD56" s="1585">
        <v>7</v>
      </c>
      <c r="AE56" s="1585">
        <v>2</v>
      </c>
      <c r="AF56" s="1585">
        <v>16</v>
      </c>
      <c r="AG56" s="1585">
        <v>0</v>
      </c>
      <c r="AH56" s="1585">
        <v>0</v>
      </c>
    </row>
    <row r="57" spans="5:34" ht="13.5" hidden="1">
      <c r="E57" s="1585">
        <v>7</v>
      </c>
      <c r="F57" s="1585">
        <v>1</v>
      </c>
      <c r="G57" s="1585">
        <v>1</v>
      </c>
      <c r="H57" s="1585">
        <v>0</v>
      </c>
      <c r="I57" s="1585">
        <v>0</v>
      </c>
      <c r="J57" s="1585">
        <v>0</v>
      </c>
      <c r="K57" s="1585">
        <v>0</v>
      </c>
      <c r="L57" s="1585">
        <v>5</v>
      </c>
      <c r="M57" s="1585">
        <v>3</v>
      </c>
      <c r="N57" s="1585">
        <v>1</v>
      </c>
      <c r="O57" s="1585">
        <v>1</v>
      </c>
      <c r="P57" s="1585">
        <v>0</v>
      </c>
      <c r="Q57" s="1585">
        <v>1</v>
      </c>
      <c r="R57" s="1585">
        <v>0</v>
      </c>
      <c r="S57" s="1585">
        <v>0</v>
      </c>
      <c r="T57" s="1585">
        <v>0</v>
      </c>
      <c r="U57" s="1585">
        <v>0</v>
      </c>
      <c r="V57" s="1585">
        <v>0</v>
      </c>
      <c r="W57" s="1585">
        <v>11</v>
      </c>
      <c r="X57" s="1585">
        <v>33</v>
      </c>
      <c r="Y57" s="1585">
        <v>24</v>
      </c>
      <c r="Z57" s="1585">
        <v>31</v>
      </c>
      <c r="AA57" s="1585">
        <v>7</v>
      </c>
      <c r="AB57" s="1585">
        <v>1</v>
      </c>
      <c r="AC57" s="1585">
        <v>4</v>
      </c>
      <c r="AD57" s="1585">
        <v>3</v>
      </c>
      <c r="AE57" s="1585">
        <v>0</v>
      </c>
      <c r="AF57" s="1585">
        <v>12</v>
      </c>
      <c r="AG57" s="1585">
        <v>0</v>
      </c>
      <c r="AH57" s="1585">
        <v>0</v>
      </c>
    </row>
    <row r="58" spans="5:34" ht="13.5" hidden="1">
      <c r="E58" s="1585">
        <v>5</v>
      </c>
      <c r="F58" s="1585">
        <v>4</v>
      </c>
      <c r="G58" s="1585">
        <v>4</v>
      </c>
      <c r="H58" s="1585">
        <v>0</v>
      </c>
      <c r="I58" s="1585">
        <v>0</v>
      </c>
      <c r="J58" s="1585">
        <v>0</v>
      </c>
      <c r="K58" s="1585">
        <v>0</v>
      </c>
      <c r="L58" s="1585">
        <v>0</v>
      </c>
      <c r="M58" s="1585">
        <v>6</v>
      </c>
      <c r="N58" s="1585">
        <v>2</v>
      </c>
      <c r="O58" s="1585">
        <v>1</v>
      </c>
      <c r="P58" s="1585">
        <v>0</v>
      </c>
      <c r="Q58" s="1585">
        <v>3</v>
      </c>
      <c r="R58" s="1585">
        <v>0</v>
      </c>
      <c r="S58" s="1585">
        <v>0</v>
      </c>
      <c r="T58" s="1585">
        <v>0</v>
      </c>
      <c r="U58" s="1585">
        <v>0</v>
      </c>
      <c r="V58" s="1585">
        <v>0</v>
      </c>
      <c r="W58" s="1585">
        <v>27</v>
      </c>
      <c r="X58" s="1585">
        <v>25</v>
      </c>
      <c r="Y58" s="1585">
        <v>38</v>
      </c>
      <c r="Z58" s="1585">
        <v>62</v>
      </c>
      <c r="AA58" s="1585">
        <v>12</v>
      </c>
      <c r="AB58" s="1585">
        <v>2</v>
      </c>
      <c r="AC58" s="1585">
        <v>5</v>
      </c>
      <c r="AD58" s="1585">
        <v>12</v>
      </c>
      <c r="AE58" s="1585">
        <v>0</v>
      </c>
      <c r="AF58" s="1585">
        <v>36</v>
      </c>
      <c r="AG58" s="1585">
        <v>0</v>
      </c>
      <c r="AH58" s="1585">
        <v>0</v>
      </c>
    </row>
    <row r="59" spans="5:34" ht="13.5" hidden="1">
      <c r="E59" s="1585">
        <v>19</v>
      </c>
      <c r="F59" s="1585">
        <v>7</v>
      </c>
      <c r="G59" s="1585">
        <v>5</v>
      </c>
      <c r="H59" s="1585">
        <v>1</v>
      </c>
      <c r="I59" s="1585">
        <v>0</v>
      </c>
      <c r="J59" s="1585">
        <v>0</v>
      </c>
      <c r="K59" s="1585">
        <v>1</v>
      </c>
      <c r="L59" s="1585">
        <v>0</v>
      </c>
      <c r="M59" s="1585">
        <v>5</v>
      </c>
      <c r="N59" s="1585">
        <v>3</v>
      </c>
      <c r="O59" s="1585">
        <v>1</v>
      </c>
      <c r="P59" s="1585">
        <v>1</v>
      </c>
      <c r="Q59" s="1585">
        <v>3</v>
      </c>
      <c r="R59" s="1585">
        <v>3</v>
      </c>
      <c r="S59" s="1585">
        <v>2</v>
      </c>
      <c r="T59" s="1585">
        <v>1</v>
      </c>
      <c r="U59" s="1585">
        <v>0</v>
      </c>
      <c r="V59" s="1585">
        <v>1</v>
      </c>
      <c r="W59" s="1585">
        <v>42</v>
      </c>
      <c r="X59" s="1585">
        <v>180</v>
      </c>
      <c r="Y59" s="1585">
        <v>57</v>
      </c>
      <c r="Z59" s="1585">
        <v>156</v>
      </c>
      <c r="AA59" s="1585">
        <v>21</v>
      </c>
      <c r="AB59" s="1585">
        <v>1</v>
      </c>
      <c r="AC59" s="1585">
        <v>7</v>
      </c>
      <c r="AD59" s="1585">
        <v>4</v>
      </c>
      <c r="AE59" s="1585">
        <v>7</v>
      </c>
      <c r="AF59" s="1585">
        <v>46</v>
      </c>
      <c r="AG59" s="1585">
        <v>0</v>
      </c>
      <c r="AH59" s="1585">
        <v>0</v>
      </c>
    </row>
    <row r="60" spans="5:34" ht="13.5" hidden="1">
      <c r="E60" s="1585">
        <v>3</v>
      </c>
      <c r="F60" s="1585">
        <v>4</v>
      </c>
      <c r="G60" s="1585">
        <v>4</v>
      </c>
      <c r="H60" s="1585">
        <v>0</v>
      </c>
      <c r="I60" s="1585">
        <v>0</v>
      </c>
      <c r="J60" s="1585">
        <v>0</v>
      </c>
      <c r="K60" s="1585">
        <v>0</v>
      </c>
      <c r="L60" s="1585">
        <v>0</v>
      </c>
      <c r="M60" s="1585">
        <v>5</v>
      </c>
      <c r="N60" s="1585">
        <v>2</v>
      </c>
      <c r="O60" s="1585">
        <v>2</v>
      </c>
      <c r="P60" s="1585">
        <v>1</v>
      </c>
      <c r="Q60" s="1585">
        <v>3</v>
      </c>
      <c r="R60" s="1585">
        <v>1</v>
      </c>
      <c r="S60" s="1585">
        <v>2</v>
      </c>
      <c r="T60" s="1585">
        <v>0</v>
      </c>
      <c r="U60" s="1585">
        <v>0</v>
      </c>
      <c r="V60" s="1585">
        <v>1</v>
      </c>
      <c r="W60" s="1585">
        <v>29</v>
      </c>
      <c r="X60" s="1585">
        <v>90</v>
      </c>
      <c r="Y60" s="1585">
        <v>44</v>
      </c>
      <c r="Z60" s="1585">
        <v>139</v>
      </c>
      <c r="AA60" s="1585">
        <v>48</v>
      </c>
      <c r="AB60" s="1585">
        <v>3</v>
      </c>
      <c r="AC60" s="1585">
        <v>5</v>
      </c>
      <c r="AD60" s="1585">
        <v>7</v>
      </c>
      <c r="AE60" s="1585">
        <v>18</v>
      </c>
      <c r="AF60" s="1585">
        <v>37</v>
      </c>
      <c r="AG60" s="1585">
        <v>0</v>
      </c>
      <c r="AH60" s="1585">
        <v>0</v>
      </c>
    </row>
    <row r="61" spans="5:34" ht="13.5" hidden="1">
      <c r="E61" s="1585">
        <v>0</v>
      </c>
      <c r="F61" s="1585">
        <v>1</v>
      </c>
      <c r="G61" s="1585">
        <v>1</v>
      </c>
      <c r="H61" s="1585">
        <v>0</v>
      </c>
      <c r="I61" s="1585">
        <v>0</v>
      </c>
      <c r="J61" s="1585">
        <v>0</v>
      </c>
      <c r="K61" s="1585">
        <v>0</v>
      </c>
      <c r="L61" s="1585">
        <v>0</v>
      </c>
      <c r="M61" s="1585">
        <v>2</v>
      </c>
      <c r="N61" s="1585">
        <v>1</v>
      </c>
      <c r="O61" s="1585">
        <v>0</v>
      </c>
      <c r="P61" s="1585">
        <v>0</v>
      </c>
      <c r="Q61" s="1585">
        <v>1</v>
      </c>
      <c r="R61" s="1585">
        <v>0</v>
      </c>
      <c r="S61" s="1585">
        <v>0</v>
      </c>
      <c r="T61" s="1585">
        <v>0</v>
      </c>
      <c r="U61" s="1585">
        <v>0</v>
      </c>
      <c r="V61" s="1585">
        <v>0</v>
      </c>
      <c r="W61" s="1585">
        <v>18</v>
      </c>
      <c r="X61" s="1585">
        <v>55</v>
      </c>
      <c r="Y61" s="1585">
        <v>14</v>
      </c>
      <c r="Z61" s="1585">
        <v>39</v>
      </c>
      <c r="AA61" s="1585">
        <v>5</v>
      </c>
      <c r="AB61" s="1585">
        <v>1</v>
      </c>
      <c r="AC61" s="1585">
        <v>3</v>
      </c>
      <c r="AD61" s="1585">
        <v>2</v>
      </c>
      <c r="AE61" s="1585">
        <v>0</v>
      </c>
      <c r="AF61" s="1585">
        <v>23</v>
      </c>
      <c r="AG61" s="1585">
        <v>0</v>
      </c>
      <c r="AH61" s="1585">
        <v>0</v>
      </c>
    </row>
    <row r="62" spans="5:34" ht="13.5" hidden="1">
      <c r="E62" s="1585">
        <v>11</v>
      </c>
      <c r="F62" s="1585">
        <v>13</v>
      </c>
      <c r="G62" s="1585">
        <v>2</v>
      </c>
      <c r="H62" s="1585">
        <v>0</v>
      </c>
      <c r="I62" s="1585">
        <v>1</v>
      </c>
      <c r="J62" s="1585">
        <v>0</v>
      </c>
      <c r="K62" s="1585">
        <v>0</v>
      </c>
      <c r="L62" s="1585">
        <v>40</v>
      </c>
      <c r="M62" s="1585">
        <v>17</v>
      </c>
      <c r="N62" s="1585">
        <v>7</v>
      </c>
      <c r="O62" s="1585">
        <v>1</v>
      </c>
      <c r="P62" s="1585">
        <v>1</v>
      </c>
      <c r="Q62" s="1585">
        <v>8</v>
      </c>
      <c r="R62" s="1585">
        <v>2</v>
      </c>
      <c r="S62" s="1585">
        <v>1</v>
      </c>
      <c r="T62" s="1585">
        <v>0</v>
      </c>
      <c r="U62" s="1585">
        <v>2</v>
      </c>
      <c r="V62" s="1585">
        <v>1</v>
      </c>
      <c r="W62" s="1585">
        <v>70</v>
      </c>
      <c r="X62" s="1585">
        <v>74</v>
      </c>
      <c r="Y62" s="1585">
        <v>84</v>
      </c>
      <c r="Z62" s="1585">
        <v>264</v>
      </c>
      <c r="AA62" s="1585">
        <v>36</v>
      </c>
      <c r="AB62" s="1585">
        <v>13</v>
      </c>
      <c r="AC62" s="1585">
        <v>10</v>
      </c>
      <c r="AD62" s="1585">
        <v>44</v>
      </c>
      <c r="AE62" s="1585">
        <v>2</v>
      </c>
      <c r="AF62" s="1585">
        <v>63</v>
      </c>
      <c r="AG62" s="1585">
        <v>0</v>
      </c>
      <c r="AH62" s="1585">
        <v>0</v>
      </c>
    </row>
    <row r="63" spans="5:34" ht="13.5" hidden="1">
      <c r="E63" s="1585">
        <v>11</v>
      </c>
      <c r="F63" s="1585">
        <v>13</v>
      </c>
      <c r="G63" s="1585">
        <v>14</v>
      </c>
      <c r="H63" s="1585">
        <v>1</v>
      </c>
      <c r="I63" s="1585">
        <v>2</v>
      </c>
      <c r="J63" s="1585">
        <v>5</v>
      </c>
      <c r="K63" s="1585">
        <v>1</v>
      </c>
      <c r="L63" s="1585">
        <v>5</v>
      </c>
      <c r="M63" s="1585">
        <v>12</v>
      </c>
      <c r="N63" s="1585">
        <v>3</v>
      </c>
      <c r="O63" s="1585">
        <v>3</v>
      </c>
      <c r="P63" s="1585">
        <v>1</v>
      </c>
      <c r="Q63" s="1585">
        <v>10</v>
      </c>
      <c r="R63" s="1585">
        <v>2</v>
      </c>
      <c r="S63" s="1585">
        <v>2</v>
      </c>
      <c r="T63" s="1585">
        <v>0</v>
      </c>
      <c r="U63" s="1585">
        <v>0</v>
      </c>
      <c r="V63" s="1585">
        <v>1</v>
      </c>
      <c r="W63" s="1585">
        <v>51</v>
      </c>
      <c r="X63" s="1585">
        <v>77</v>
      </c>
      <c r="Y63" s="1585">
        <v>77</v>
      </c>
      <c r="Z63" s="1585">
        <v>118</v>
      </c>
      <c r="AA63" s="1585">
        <v>29</v>
      </c>
      <c r="AB63" s="1585">
        <v>7</v>
      </c>
      <c r="AC63" s="1585">
        <v>8</v>
      </c>
      <c r="AD63" s="1585">
        <v>13</v>
      </c>
      <c r="AE63" s="1585">
        <v>3</v>
      </c>
      <c r="AF63" s="1585">
        <v>79</v>
      </c>
      <c r="AG63" s="1585">
        <v>0</v>
      </c>
      <c r="AH63" s="1585">
        <v>0</v>
      </c>
    </row>
    <row r="64" spans="5:34" ht="13.5" hidden="1">
      <c r="E64" s="1585">
        <v>1</v>
      </c>
      <c r="F64" s="1585">
        <v>8</v>
      </c>
      <c r="G64" s="1585">
        <v>4</v>
      </c>
      <c r="H64" s="1585">
        <v>0</v>
      </c>
      <c r="I64" s="1585">
        <v>0</v>
      </c>
      <c r="J64" s="1585">
        <v>0</v>
      </c>
      <c r="K64" s="1585">
        <v>0</v>
      </c>
      <c r="L64" s="1585">
        <v>0</v>
      </c>
      <c r="M64" s="1585">
        <v>3</v>
      </c>
      <c r="N64" s="1585">
        <v>2</v>
      </c>
      <c r="O64" s="1585">
        <v>2</v>
      </c>
      <c r="P64" s="1585">
        <v>1</v>
      </c>
      <c r="Q64" s="1585">
        <v>3</v>
      </c>
      <c r="R64" s="1585">
        <v>1</v>
      </c>
      <c r="S64" s="1585">
        <v>0</v>
      </c>
      <c r="T64" s="1585">
        <v>0</v>
      </c>
      <c r="U64" s="1585">
        <v>0</v>
      </c>
      <c r="V64" s="1585">
        <v>1</v>
      </c>
      <c r="W64" s="1585">
        <v>25</v>
      </c>
      <c r="X64" s="1585">
        <v>56</v>
      </c>
      <c r="Y64" s="1585">
        <v>39</v>
      </c>
      <c r="Z64" s="1585">
        <v>49</v>
      </c>
      <c r="AA64" s="1585">
        <v>5</v>
      </c>
      <c r="AB64" s="1585">
        <v>6</v>
      </c>
      <c r="AC64" s="1585">
        <v>5</v>
      </c>
      <c r="AD64" s="1585">
        <v>3</v>
      </c>
      <c r="AE64" s="1585">
        <v>4</v>
      </c>
      <c r="AF64" s="1585">
        <v>25</v>
      </c>
      <c r="AG64" s="1585">
        <v>0</v>
      </c>
      <c r="AH64" s="1585">
        <v>0</v>
      </c>
    </row>
  </sheetData>
  <sheetProtection/>
  <mergeCells count="12">
    <mergeCell ref="A5:C5"/>
    <mergeCell ref="A7:D7"/>
    <mergeCell ref="A1:R1"/>
    <mergeCell ref="S1:AH1"/>
    <mergeCell ref="L2:T2"/>
    <mergeCell ref="Z2:AH2"/>
    <mergeCell ref="E3:K3"/>
    <mergeCell ref="L3:M3"/>
    <mergeCell ref="O3:R3"/>
    <mergeCell ref="S3:V3"/>
    <mergeCell ref="W3:AF3"/>
    <mergeCell ref="AG3:AH3"/>
  </mergeCells>
  <printOptions horizontalCentered="1"/>
  <pageMargins left="0.8661417322834646" right="0.8661417322834646" top="0.984251968503937" bottom="0.7874015748031497" header="0.5118110236220472" footer="0.3937007874015748"/>
  <pageSetup firstPageNumber="101" useFirstPageNumber="1" horizontalDpi="600" verticalDpi="600" orientation="portrait" paperSize="9" scale="90" r:id="rId2"/>
  <headerFooter differentOddEven="1" differentFirst="1" alignWithMargins="0">
    <oddFooter>&amp;C&amp;"ＭＳ ゴシック,標準"&amp;13&amp;P</oddFooter>
    <evenFooter>&amp;C&amp;"ＭＳ ゴシック,標準"&amp;13&amp;P</evenFooter>
    <firstFooter>&amp;C&amp;"ＭＳ ゴシック,標準"&amp;13&amp;P</firstFooter>
  </headerFooter>
  <colBreaks count="1" manualBreakCount="1">
    <brk id="18" max="34" man="1"/>
  </colBreaks>
  <drawing r:id="rId1"/>
</worksheet>
</file>

<file path=xl/worksheets/sheet23.xml><?xml version="1.0" encoding="utf-8"?>
<worksheet xmlns="http://schemas.openxmlformats.org/spreadsheetml/2006/main" xmlns:r="http://schemas.openxmlformats.org/officeDocument/2006/relationships">
  <sheetPr>
    <tabColor rgb="FFC00000"/>
  </sheetPr>
  <dimension ref="A1:Q44"/>
  <sheetViews>
    <sheetView zoomScaleSheetLayoutView="100" zoomScalePageLayoutView="0" workbookViewId="0" topLeftCell="A1">
      <selection activeCell="T8" sqref="T8"/>
    </sheetView>
  </sheetViews>
  <sheetFormatPr defaultColWidth="8.296875" defaultRowHeight="15"/>
  <cols>
    <col min="1" max="1" width="3.19921875" style="1829" bestFit="1" customWidth="1"/>
    <col min="2" max="2" width="0.8984375" style="1829" customWidth="1"/>
    <col min="3" max="3" width="11.59765625" style="1829" customWidth="1"/>
    <col min="4" max="4" width="0.8984375" style="1829" customWidth="1"/>
    <col min="5" max="5" width="9.19921875" style="1829" customWidth="1"/>
    <col min="6" max="11" width="7.69921875" style="1829" customWidth="1"/>
    <col min="12" max="12" width="1.203125" style="1829" customWidth="1"/>
    <col min="13" max="13" width="7.69921875" style="1829" customWidth="1"/>
    <col min="14" max="15" width="8.796875" style="1829" customWidth="1"/>
    <col min="16" max="16384" width="8.19921875" style="1829" customWidth="1"/>
  </cols>
  <sheetData>
    <row r="1" spans="1:15" ht="36.75" customHeight="1">
      <c r="A1" s="2674" t="s">
        <v>740</v>
      </c>
      <c r="B1" s="2674"/>
      <c r="C1" s="2675"/>
      <c r="D1" s="2675"/>
      <c r="E1" s="2675"/>
      <c r="F1" s="2675"/>
      <c r="G1" s="2675"/>
      <c r="H1" s="2676"/>
      <c r="I1" s="2676"/>
      <c r="J1" s="2676"/>
      <c r="K1" s="2676"/>
      <c r="L1" s="2676"/>
      <c r="M1" s="2676"/>
      <c r="N1" s="2676"/>
      <c r="O1" s="2677"/>
    </row>
    <row r="2" spans="1:15" ht="25.5" customHeight="1" thickBot="1">
      <c r="A2" s="2678" t="s">
        <v>741</v>
      </c>
      <c r="B2" s="2678"/>
      <c r="C2" s="2679"/>
      <c r="D2" s="2679"/>
      <c r="E2" s="2679"/>
      <c r="F2" s="2679"/>
      <c r="G2" s="2679"/>
      <c r="H2" s="2679"/>
      <c r="I2" s="2679"/>
      <c r="J2" s="2679"/>
      <c r="K2" s="2679"/>
      <c r="L2" s="2679"/>
      <c r="M2" s="2679"/>
      <c r="N2" s="2679"/>
      <c r="O2" s="2680"/>
    </row>
    <row r="3" spans="1:15" ht="22.5" customHeight="1" thickBot="1">
      <c r="A3" s="1830"/>
      <c r="B3" s="1831"/>
      <c r="C3" s="2681" t="s">
        <v>742</v>
      </c>
      <c r="D3" s="2682"/>
      <c r="E3" s="2683" t="s">
        <v>743</v>
      </c>
      <c r="F3" s="2684"/>
      <c r="G3" s="2684"/>
      <c r="H3" s="2684"/>
      <c r="I3" s="2684"/>
      <c r="J3" s="2684"/>
      <c r="K3" s="2685"/>
      <c r="L3" s="1832"/>
      <c r="M3" s="2686" t="s">
        <v>744</v>
      </c>
      <c r="N3" s="2687"/>
      <c r="O3" s="2688"/>
    </row>
    <row r="4" spans="1:15" ht="22.5" customHeight="1">
      <c r="A4" s="1833"/>
      <c r="B4" s="1834"/>
      <c r="C4" s="1834"/>
      <c r="D4" s="1834"/>
      <c r="E4" s="2689" t="s">
        <v>745</v>
      </c>
      <c r="F4" s="2689" t="s">
        <v>746</v>
      </c>
      <c r="G4" s="2691" t="s">
        <v>747</v>
      </c>
      <c r="H4" s="1835"/>
      <c r="I4" s="2689" t="s">
        <v>748</v>
      </c>
      <c r="J4" s="2689" t="s">
        <v>749</v>
      </c>
      <c r="K4" s="2689" t="s">
        <v>750</v>
      </c>
      <c r="L4" s="1836"/>
      <c r="M4" s="2689" t="s">
        <v>745</v>
      </c>
      <c r="N4" s="2694" t="s">
        <v>751</v>
      </c>
      <c r="O4" s="2694" t="s">
        <v>752</v>
      </c>
    </row>
    <row r="5" spans="1:15" ht="22.5" customHeight="1" thickBot="1">
      <c r="A5" s="1837" t="s">
        <v>753</v>
      </c>
      <c r="B5" s="1838"/>
      <c r="C5" s="1839"/>
      <c r="D5" s="1839"/>
      <c r="E5" s="2690"/>
      <c r="F5" s="2690"/>
      <c r="G5" s="2692"/>
      <c r="H5" s="1840" t="s">
        <v>754</v>
      </c>
      <c r="I5" s="2693"/>
      <c r="J5" s="2690"/>
      <c r="K5" s="2690"/>
      <c r="L5" s="1841"/>
      <c r="M5" s="2690"/>
      <c r="N5" s="2695"/>
      <c r="O5" s="2695"/>
    </row>
    <row r="6" spans="1:15" ht="22.5" customHeight="1">
      <c r="A6" s="2696" t="s">
        <v>755</v>
      </c>
      <c r="B6" s="2697"/>
      <c r="C6" s="2697"/>
      <c r="D6" s="2698"/>
      <c r="E6" s="1843">
        <v>117</v>
      </c>
      <c r="F6" s="1843">
        <v>30</v>
      </c>
      <c r="G6" s="1844">
        <v>45</v>
      </c>
      <c r="H6" s="1845">
        <v>36</v>
      </c>
      <c r="I6" s="1843">
        <v>34</v>
      </c>
      <c r="J6" s="1843">
        <v>5</v>
      </c>
      <c r="K6" s="1843">
        <v>3</v>
      </c>
      <c r="L6" s="1846"/>
      <c r="M6" s="1844">
        <v>553</v>
      </c>
      <c r="N6" s="1844">
        <v>528</v>
      </c>
      <c r="O6" s="1843">
        <v>25</v>
      </c>
    </row>
    <row r="7" spans="1:15" ht="22.5" customHeight="1">
      <c r="A7" s="2696" t="s">
        <v>756</v>
      </c>
      <c r="B7" s="2697"/>
      <c r="C7" s="2697"/>
      <c r="D7" s="2698"/>
      <c r="E7" s="1843">
        <v>96</v>
      </c>
      <c r="F7" s="1843">
        <v>10</v>
      </c>
      <c r="G7" s="1844">
        <v>46</v>
      </c>
      <c r="H7" s="1845">
        <v>28</v>
      </c>
      <c r="I7" s="1843">
        <v>29</v>
      </c>
      <c r="J7" s="1843">
        <v>9</v>
      </c>
      <c r="K7" s="1843">
        <v>2</v>
      </c>
      <c r="L7" s="1846"/>
      <c r="M7" s="1843">
        <v>632</v>
      </c>
      <c r="N7" s="1844">
        <v>602</v>
      </c>
      <c r="O7" s="1843">
        <v>30</v>
      </c>
    </row>
    <row r="8" spans="1:15" ht="22.5" customHeight="1">
      <c r="A8" s="2696" t="s">
        <v>757</v>
      </c>
      <c r="B8" s="2697"/>
      <c r="C8" s="2697"/>
      <c r="D8" s="2698"/>
      <c r="E8" s="1843">
        <v>79</v>
      </c>
      <c r="F8" s="1843">
        <v>9</v>
      </c>
      <c r="G8" s="1844">
        <v>37</v>
      </c>
      <c r="H8" s="1845">
        <v>21</v>
      </c>
      <c r="I8" s="1843">
        <v>29</v>
      </c>
      <c r="J8" s="1843">
        <v>4</v>
      </c>
      <c r="K8" s="1843">
        <v>0</v>
      </c>
      <c r="L8" s="1846"/>
      <c r="M8" s="1843">
        <v>471</v>
      </c>
      <c r="N8" s="1844">
        <v>463</v>
      </c>
      <c r="O8" s="1843">
        <v>8</v>
      </c>
    </row>
    <row r="9" spans="1:15" ht="22.5" customHeight="1" thickBot="1">
      <c r="A9" s="2703" t="s">
        <v>758</v>
      </c>
      <c r="B9" s="2704"/>
      <c r="C9" s="2704"/>
      <c r="D9" s="2705"/>
      <c r="E9" s="1847">
        <v>102</v>
      </c>
      <c r="F9" s="1847">
        <v>21</v>
      </c>
      <c r="G9" s="1848">
        <v>53</v>
      </c>
      <c r="H9" s="1849">
        <v>28</v>
      </c>
      <c r="I9" s="1847">
        <v>26</v>
      </c>
      <c r="J9" s="1847">
        <v>2</v>
      </c>
      <c r="K9" s="1847">
        <v>0</v>
      </c>
      <c r="L9" s="1846"/>
      <c r="M9" s="1847">
        <v>435</v>
      </c>
      <c r="N9" s="1848">
        <v>432</v>
      </c>
      <c r="O9" s="1847">
        <v>3</v>
      </c>
    </row>
    <row r="10" spans="1:17" ht="22.5" customHeight="1" thickBot="1">
      <c r="A10" s="2706" t="s">
        <v>759</v>
      </c>
      <c r="B10" s="2707"/>
      <c r="C10" s="2707"/>
      <c r="D10" s="2708"/>
      <c r="E10" s="1847">
        <v>75</v>
      </c>
      <c r="F10" s="1847">
        <v>13</v>
      </c>
      <c r="G10" s="1848">
        <v>38</v>
      </c>
      <c r="H10" s="1849">
        <v>29</v>
      </c>
      <c r="I10" s="1847">
        <v>23</v>
      </c>
      <c r="J10" s="1847">
        <v>1</v>
      </c>
      <c r="K10" s="1847">
        <v>0</v>
      </c>
      <c r="L10" s="1846"/>
      <c r="M10" s="1847">
        <f>SUM(N10:O10)</f>
        <v>420</v>
      </c>
      <c r="N10" s="1848">
        <f>SUM(N11:N40)</f>
        <v>412</v>
      </c>
      <c r="O10" s="1847">
        <v>8</v>
      </c>
      <c r="Q10" s="1850" t="e">
        <f>SUM(H1029F10:K10)-H10</f>
        <v>#NAME?</v>
      </c>
    </row>
    <row r="11" spans="1:15" ht="22.5" customHeight="1">
      <c r="A11" s="1851">
        <v>1</v>
      </c>
      <c r="B11" s="1852"/>
      <c r="C11" s="1853" t="s">
        <v>144</v>
      </c>
      <c r="D11" s="1854"/>
      <c r="E11" s="1855">
        <v>3</v>
      </c>
      <c r="F11" s="1856"/>
      <c r="G11" s="1857">
        <v>1</v>
      </c>
      <c r="H11" s="1858"/>
      <c r="I11" s="1856">
        <v>2</v>
      </c>
      <c r="J11" s="1856"/>
      <c r="K11" s="1856"/>
      <c r="L11" s="1405"/>
      <c r="M11" s="1859"/>
      <c r="N11" s="1855">
        <v>0</v>
      </c>
      <c r="O11" s="2709"/>
    </row>
    <row r="12" spans="1:15" ht="22.5" customHeight="1">
      <c r="A12" s="1860">
        <v>2</v>
      </c>
      <c r="B12" s="1842"/>
      <c r="C12" s="1861" t="s">
        <v>508</v>
      </c>
      <c r="D12" s="1862"/>
      <c r="E12" s="1843">
        <v>2</v>
      </c>
      <c r="F12" s="1843">
        <v>2</v>
      </c>
      <c r="G12" s="1844"/>
      <c r="H12" s="1863"/>
      <c r="I12" s="1843"/>
      <c r="J12" s="1843"/>
      <c r="K12" s="1843"/>
      <c r="L12" s="1405"/>
      <c r="M12" s="1864"/>
      <c r="N12" s="1843">
        <v>10</v>
      </c>
      <c r="O12" s="2710"/>
    </row>
    <row r="13" spans="1:15" ht="22.5" customHeight="1">
      <c r="A13" s="1860">
        <v>3</v>
      </c>
      <c r="B13" s="1842"/>
      <c r="C13" s="1861" t="s">
        <v>122</v>
      </c>
      <c r="D13" s="1862"/>
      <c r="E13" s="1843">
        <v>1</v>
      </c>
      <c r="F13" s="1865"/>
      <c r="G13" s="1866">
        <v>1</v>
      </c>
      <c r="H13" s="1867"/>
      <c r="I13" s="1865"/>
      <c r="J13" s="1865"/>
      <c r="K13" s="1865"/>
      <c r="L13" s="1405"/>
      <c r="M13" s="1864"/>
      <c r="N13" s="1843">
        <v>2</v>
      </c>
      <c r="O13" s="2710"/>
    </row>
    <row r="14" spans="1:15" ht="22.5" customHeight="1">
      <c r="A14" s="1860">
        <v>4</v>
      </c>
      <c r="B14" s="1842"/>
      <c r="C14" s="1861" t="s">
        <v>99</v>
      </c>
      <c r="D14" s="1862"/>
      <c r="E14" s="1843">
        <f>SUM(F14:K14)-H14</f>
        <v>0</v>
      </c>
      <c r="F14" s="1843"/>
      <c r="G14" s="1844"/>
      <c r="H14" s="1863"/>
      <c r="I14" s="1843"/>
      <c r="J14" s="1843"/>
      <c r="K14" s="1843"/>
      <c r="L14" s="1405"/>
      <c r="M14" s="1864"/>
      <c r="N14" s="1843">
        <v>3</v>
      </c>
      <c r="O14" s="2710"/>
    </row>
    <row r="15" spans="1:15" ht="22.5" customHeight="1">
      <c r="A15" s="1860">
        <v>5</v>
      </c>
      <c r="B15" s="1842"/>
      <c r="C15" s="1861" t="s">
        <v>100</v>
      </c>
      <c r="D15" s="1862"/>
      <c r="E15" s="1843">
        <f aca="true" t="shared" si="0" ref="E15:E37">SUM(F15:K15)-H15</f>
        <v>0</v>
      </c>
      <c r="F15" s="1843"/>
      <c r="G15" s="1844"/>
      <c r="H15" s="1863"/>
      <c r="I15" s="1843"/>
      <c r="J15" s="1843"/>
      <c r="K15" s="1843"/>
      <c r="L15" s="1405"/>
      <c r="M15" s="1864"/>
      <c r="N15" s="1843">
        <v>2</v>
      </c>
      <c r="O15" s="2710"/>
    </row>
    <row r="16" spans="1:15" ht="22.5" customHeight="1">
      <c r="A16" s="1860">
        <v>6</v>
      </c>
      <c r="B16" s="1842"/>
      <c r="C16" s="1861" t="s">
        <v>101</v>
      </c>
      <c r="D16" s="1868"/>
      <c r="E16" s="1843">
        <f t="shared" si="0"/>
        <v>0</v>
      </c>
      <c r="F16" s="1843"/>
      <c r="G16" s="1844"/>
      <c r="H16" s="1863"/>
      <c r="I16" s="1843"/>
      <c r="J16" s="1843"/>
      <c r="K16" s="1843"/>
      <c r="L16" s="1405"/>
      <c r="M16" s="1864"/>
      <c r="N16" s="1843">
        <v>15</v>
      </c>
      <c r="O16" s="2710"/>
    </row>
    <row r="17" spans="1:15" ht="22.5" customHeight="1">
      <c r="A17" s="1860">
        <v>7</v>
      </c>
      <c r="B17" s="1842"/>
      <c r="C17" s="1861" t="s">
        <v>45</v>
      </c>
      <c r="D17" s="1868"/>
      <c r="E17" s="1843">
        <v>1</v>
      </c>
      <c r="F17" s="1843"/>
      <c r="G17" s="1844">
        <v>1</v>
      </c>
      <c r="H17" s="1863"/>
      <c r="I17" s="1843"/>
      <c r="J17" s="1843"/>
      <c r="K17" s="1843"/>
      <c r="L17" s="1405"/>
      <c r="M17" s="1864"/>
      <c r="N17" s="1843">
        <v>1</v>
      </c>
      <c r="O17" s="2710"/>
    </row>
    <row r="18" spans="1:15" ht="22.5" customHeight="1">
      <c r="A18" s="1860">
        <v>8</v>
      </c>
      <c r="B18" s="1842"/>
      <c r="C18" s="1861" t="s">
        <v>102</v>
      </c>
      <c r="D18" s="1868"/>
      <c r="E18" s="1843">
        <f t="shared" si="0"/>
        <v>0</v>
      </c>
      <c r="F18" s="1843"/>
      <c r="G18" s="1844"/>
      <c r="H18" s="1863"/>
      <c r="I18" s="1843"/>
      <c r="J18" s="1843"/>
      <c r="K18" s="1843"/>
      <c r="L18" s="1405"/>
      <c r="M18" s="1864"/>
      <c r="N18" s="1843">
        <v>0</v>
      </c>
      <c r="O18" s="2710"/>
    </row>
    <row r="19" spans="1:15" ht="22.5" customHeight="1">
      <c r="A19" s="1860">
        <v>9</v>
      </c>
      <c r="B19" s="1842"/>
      <c r="C19" s="1861" t="s">
        <v>103</v>
      </c>
      <c r="D19" s="1868"/>
      <c r="E19" s="1843">
        <f t="shared" si="0"/>
        <v>0</v>
      </c>
      <c r="F19" s="1843"/>
      <c r="G19" s="1844"/>
      <c r="H19" s="1863"/>
      <c r="I19" s="1843"/>
      <c r="J19" s="1843"/>
      <c r="K19" s="1843"/>
      <c r="L19" s="1405"/>
      <c r="M19" s="1864"/>
      <c r="N19" s="1843">
        <v>2</v>
      </c>
      <c r="O19" s="2710"/>
    </row>
    <row r="20" spans="1:15" ht="22.5" customHeight="1">
      <c r="A20" s="1860">
        <v>10</v>
      </c>
      <c r="B20" s="1842"/>
      <c r="C20" s="1861" t="s">
        <v>104</v>
      </c>
      <c r="D20" s="1868"/>
      <c r="E20" s="1843">
        <f t="shared" si="0"/>
        <v>0</v>
      </c>
      <c r="F20" s="1843"/>
      <c r="G20" s="1844"/>
      <c r="H20" s="1863"/>
      <c r="I20" s="1843"/>
      <c r="J20" s="1843"/>
      <c r="K20" s="1843"/>
      <c r="L20" s="1405"/>
      <c r="M20" s="1864"/>
      <c r="N20" s="1843">
        <v>0</v>
      </c>
      <c r="O20" s="2710"/>
    </row>
    <row r="21" spans="1:15" ht="22.5" customHeight="1">
      <c r="A21" s="1860">
        <v>11</v>
      </c>
      <c r="B21" s="1842"/>
      <c r="C21" s="1861" t="s">
        <v>105</v>
      </c>
      <c r="D21" s="1862"/>
      <c r="E21" s="1843">
        <v>1</v>
      </c>
      <c r="F21" s="1843"/>
      <c r="G21" s="1844">
        <v>1</v>
      </c>
      <c r="H21" s="1863"/>
      <c r="I21" s="1843"/>
      <c r="J21" s="1843"/>
      <c r="K21" s="1843"/>
      <c r="L21" s="1405"/>
      <c r="M21" s="1864"/>
      <c r="N21" s="1843">
        <v>0</v>
      </c>
      <c r="O21" s="2710"/>
    </row>
    <row r="22" spans="1:15" ht="22.5" customHeight="1">
      <c r="A22" s="1860">
        <v>12</v>
      </c>
      <c r="B22" s="1842"/>
      <c r="C22" s="1861" t="s">
        <v>106</v>
      </c>
      <c r="D22" s="1862"/>
      <c r="E22" s="1843">
        <v>1</v>
      </c>
      <c r="F22" s="1843"/>
      <c r="G22" s="1844">
        <v>1</v>
      </c>
      <c r="H22" s="1863"/>
      <c r="I22" s="1843"/>
      <c r="J22" s="1843"/>
      <c r="K22" s="1843"/>
      <c r="L22" s="1405"/>
      <c r="M22" s="1864"/>
      <c r="N22" s="1843">
        <v>11</v>
      </c>
      <c r="O22" s="2710"/>
    </row>
    <row r="23" spans="1:15" ht="22.5" customHeight="1">
      <c r="A23" s="1860">
        <v>13</v>
      </c>
      <c r="B23" s="1842"/>
      <c r="C23" s="1861" t="s">
        <v>107</v>
      </c>
      <c r="D23" s="1862"/>
      <c r="E23" s="1843">
        <v>1</v>
      </c>
      <c r="F23" s="1843"/>
      <c r="G23" s="1844">
        <v>1</v>
      </c>
      <c r="H23" s="1863"/>
      <c r="I23" s="1843"/>
      <c r="J23" s="1843"/>
      <c r="K23" s="1843"/>
      <c r="L23" s="1405"/>
      <c r="M23" s="1864"/>
      <c r="N23" s="1843">
        <v>1</v>
      </c>
      <c r="O23" s="2710"/>
    </row>
    <row r="24" spans="1:15" ht="22.5" customHeight="1">
      <c r="A24" s="1860">
        <v>14</v>
      </c>
      <c r="B24" s="1842"/>
      <c r="C24" s="1861" t="s">
        <v>108</v>
      </c>
      <c r="D24" s="1862"/>
      <c r="E24" s="1843">
        <f t="shared" si="0"/>
        <v>0</v>
      </c>
      <c r="F24" s="1843"/>
      <c r="G24" s="1844"/>
      <c r="H24" s="1863"/>
      <c r="I24" s="1843"/>
      <c r="J24" s="1843"/>
      <c r="K24" s="1843"/>
      <c r="L24" s="1405"/>
      <c r="M24" s="1864"/>
      <c r="N24" s="1843">
        <v>0</v>
      </c>
      <c r="O24" s="2710"/>
    </row>
    <row r="25" spans="1:15" ht="22.5" customHeight="1">
      <c r="A25" s="1860">
        <v>15</v>
      </c>
      <c r="B25" s="1842"/>
      <c r="C25" s="1861" t="s">
        <v>760</v>
      </c>
      <c r="D25" s="1862"/>
      <c r="E25" s="1843">
        <f t="shared" si="0"/>
        <v>0</v>
      </c>
      <c r="F25" s="1843"/>
      <c r="G25" s="1844"/>
      <c r="H25" s="1863"/>
      <c r="I25" s="1843"/>
      <c r="J25" s="1843"/>
      <c r="K25" s="1843"/>
      <c r="L25" s="1405"/>
      <c r="M25" s="1864"/>
      <c r="N25" s="1843">
        <v>9</v>
      </c>
      <c r="O25" s="2710"/>
    </row>
    <row r="26" spans="1:15" ht="22.5" customHeight="1">
      <c r="A26" s="1860">
        <v>16</v>
      </c>
      <c r="B26" s="1842"/>
      <c r="C26" s="1869" t="s">
        <v>761</v>
      </c>
      <c r="D26" s="1868"/>
      <c r="E26" s="1843">
        <v>33</v>
      </c>
      <c r="F26" s="1843">
        <v>1</v>
      </c>
      <c r="G26" s="1844">
        <v>21</v>
      </c>
      <c r="H26" s="1863">
        <v>21</v>
      </c>
      <c r="I26" s="1843">
        <v>11</v>
      </c>
      <c r="J26" s="1843"/>
      <c r="K26" s="1843"/>
      <c r="L26" s="1405"/>
      <c r="M26" s="1864"/>
      <c r="N26" s="1843">
        <v>70</v>
      </c>
      <c r="O26" s="2710"/>
    </row>
    <row r="27" spans="1:15" ht="22.5" customHeight="1">
      <c r="A27" s="1860">
        <v>17</v>
      </c>
      <c r="B27" s="1842"/>
      <c r="C27" s="1861" t="s">
        <v>762</v>
      </c>
      <c r="D27" s="1868"/>
      <c r="E27" s="1843">
        <f t="shared" si="0"/>
        <v>0</v>
      </c>
      <c r="F27" s="1843"/>
      <c r="G27" s="1844"/>
      <c r="H27" s="1863"/>
      <c r="I27" s="1843"/>
      <c r="J27" s="1843"/>
      <c r="K27" s="1843"/>
      <c r="L27" s="1405"/>
      <c r="M27" s="1864"/>
      <c r="N27" s="1843">
        <v>34</v>
      </c>
      <c r="O27" s="2710"/>
    </row>
    <row r="28" spans="1:15" ht="22.5" customHeight="1">
      <c r="A28" s="1860">
        <v>18</v>
      </c>
      <c r="B28" s="1842"/>
      <c r="C28" s="1861" t="s">
        <v>763</v>
      </c>
      <c r="D28" s="1862"/>
      <c r="E28" s="1843">
        <f t="shared" si="0"/>
        <v>0</v>
      </c>
      <c r="F28" s="1843"/>
      <c r="G28" s="1844"/>
      <c r="H28" s="1863"/>
      <c r="I28" s="1843"/>
      <c r="J28" s="1843"/>
      <c r="K28" s="1843"/>
      <c r="L28" s="1405"/>
      <c r="M28" s="1864"/>
      <c r="N28" s="1843">
        <v>6</v>
      </c>
      <c r="O28" s="2710"/>
    </row>
    <row r="29" spans="1:15" ht="22.5" customHeight="1">
      <c r="A29" s="1860">
        <v>19</v>
      </c>
      <c r="B29" s="1842"/>
      <c r="C29" s="1861" t="s">
        <v>764</v>
      </c>
      <c r="D29" s="1868"/>
      <c r="E29" s="1843">
        <f t="shared" si="0"/>
        <v>0</v>
      </c>
      <c r="F29" s="1843"/>
      <c r="G29" s="1844"/>
      <c r="H29" s="1863"/>
      <c r="I29" s="1843"/>
      <c r="J29" s="1843"/>
      <c r="K29" s="1843"/>
      <c r="L29" s="1405"/>
      <c r="M29" s="1864"/>
      <c r="N29" s="1843">
        <v>4</v>
      </c>
      <c r="O29" s="2710"/>
    </row>
    <row r="30" spans="1:15" ht="22.5" customHeight="1">
      <c r="A30" s="1860">
        <v>20</v>
      </c>
      <c r="B30" s="1842"/>
      <c r="C30" s="1861" t="s">
        <v>765</v>
      </c>
      <c r="D30" s="1868"/>
      <c r="E30" s="1843">
        <f t="shared" si="0"/>
        <v>0</v>
      </c>
      <c r="F30" s="1843"/>
      <c r="G30" s="1844"/>
      <c r="H30" s="1863"/>
      <c r="I30" s="1843"/>
      <c r="J30" s="1843"/>
      <c r="K30" s="1843"/>
      <c r="L30" s="1405"/>
      <c r="M30" s="1864"/>
      <c r="N30" s="1843">
        <v>11</v>
      </c>
      <c r="O30" s="2710"/>
    </row>
    <row r="31" spans="1:15" ht="22.5" customHeight="1">
      <c r="A31" s="1860">
        <v>21</v>
      </c>
      <c r="B31" s="1842"/>
      <c r="C31" s="1861" t="s">
        <v>766</v>
      </c>
      <c r="D31" s="1868"/>
      <c r="E31" s="1843">
        <v>2</v>
      </c>
      <c r="F31" s="1843">
        <v>2</v>
      </c>
      <c r="G31" s="1844"/>
      <c r="H31" s="1863"/>
      <c r="I31" s="1843"/>
      <c r="J31" s="1843"/>
      <c r="K31" s="1843"/>
      <c r="L31" s="1405"/>
      <c r="M31" s="1864"/>
      <c r="N31" s="1843">
        <v>81</v>
      </c>
      <c r="O31" s="2710"/>
    </row>
    <row r="32" spans="1:15" ht="22.5" customHeight="1">
      <c r="A32" s="1860">
        <v>22</v>
      </c>
      <c r="B32" s="1842"/>
      <c r="C32" s="1861" t="s">
        <v>767</v>
      </c>
      <c r="D32" s="1862"/>
      <c r="E32" s="1843">
        <f t="shared" si="0"/>
        <v>0</v>
      </c>
      <c r="F32" s="1843"/>
      <c r="G32" s="1844"/>
      <c r="H32" s="1863"/>
      <c r="I32" s="1843"/>
      <c r="J32" s="1843"/>
      <c r="K32" s="1843"/>
      <c r="L32" s="1405"/>
      <c r="M32" s="1864"/>
      <c r="N32" s="1843">
        <v>6</v>
      </c>
      <c r="O32" s="2710"/>
    </row>
    <row r="33" spans="1:15" ht="22.5" customHeight="1">
      <c r="A33" s="1860">
        <v>23</v>
      </c>
      <c r="B33" s="1842"/>
      <c r="C33" s="1861" t="s">
        <v>768</v>
      </c>
      <c r="D33" s="1868"/>
      <c r="E33" s="1843">
        <v>1</v>
      </c>
      <c r="F33" s="1843"/>
      <c r="G33" s="1844">
        <v>1</v>
      </c>
      <c r="H33" s="1863"/>
      <c r="I33" s="1843"/>
      <c r="J33" s="1843"/>
      <c r="K33" s="1843"/>
      <c r="L33" s="1405"/>
      <c r="M33" s="1864"/>
      <c r="N33" s="1843">
        <v>31</v>
      </c>
      <c r="O33" s="2710"/>
    </row>
    <row r="34" spans="1:15" ht="22.5" customHeight="1">
      <c r="A34" s="1860">
        <v>24</v>
      </c>
      <c r="B34" s="1842"/>
      <c r="C34" s="1869" t="s">
        <v>769</v>
      </c>
      <c r="D34" s="1868"/>
      <c r="E34" s="1843">
        <v>4</v>
      </c>
      <c r="F34" s="1843"/>
      <c r="G34" s="1844">
        <v>2</v>
      </c>
      <c r="H34" s="1863">
        <v>2</v>
      </c>
      <c r="I34" s="1843">
        <v>2</v>
      </c>
      <c r="J34" s="1843"/>
      <c r="K34" s="1843"/>
      <c r="L34" s="1405"/>
      <c r="M34" s="1864"/>
      <c r="N34" s="1843">
        <v>0</v>
      </c>
      <c r="O34" s="2710"/>
    </row>
    <row r="35" spans="1:15" ht="22.5" customHeight="1">
      <c r="A35" s="1860">
        <v>25</v>
      </c>
      <c r="B35" s="1842"/>
      <c r="C35" s="1861" t="s">
        <v>539</v>
      </c>
      <c r="D35" s="1868"/>
      <c r="E35" s="1843">
        <v>6</v>
      </c>
      <c r="F35" s="1843"/>
      <c r="G35" s="1844">
        <v>3</v>
      </c>
      <c r="H35" s="1863">
        <v>3</v>
      </c>
      <c r="I35" s="1843">
        <v>3</v>
      </c>
      <c r="J35" s="1843"/>
      <c r="K35" s="1843"/>
      <c r="L35" s="1405"/>
      <c r="M35" s="1864"/>
      <c r="N35" s="1843">
        <v>21</v>
      </c>
      <c r="O35" s="2710"/>
    </row>
    <row r="36" spans="1:15" ht="22.5" customHeight="1">
      <c r="A36" s="1860">
        <v>26</v>
      </c>
      <c r="B36" s="1842"/>
      <c r="C36" s="1861" t="s">
        <v>770</v>
      </c>
      <c r="D36" s="1868"/>
      <c r="E36" s="1843">
        <f t="shared" si="0"/>
        <v>0</v>
      </c>
      <c r="F36" s="1843"/>
      <c r="G36" s="1844"/>
      <c r="H36" s="1863"/>
      <c r="I36" s="1843"/>
      <c r="J36" s="1843"/>
      <c r="K36" s="1843"/>
      <c r="L36" s="1405"/>
      <c r="M36" s="1864"/>
      <c r="N36" s="1843">
        <v>84</v>
      </c>
      <c r="O36" s="2710"/>
    </row>
    <row r="37" spans="1:15" ht="22.5" customHeight="1">
      <c r="A37" s="1870">
        <v>27</v>
      </c>
      <c r="B37" s="1871"/>
      <c r="C37" s="1872" t="s">
        <v>771</v>
      </c>
      <c r="D37" s="1873"/>
      <c r="E37" s="1874">
        <f t="shared" si="0"/>
        <v>0</v>
      </c>
      <c r="F37" s="1875"/>
      <c r="G37" s="1876"/>
      <c r="H37" s="1877"/>
      <c r="I37" s="1875"/>
      <c r="J37" s="1875"/>
      <c r="K37" s="1875"/>
      <c r="L37" s="1405"/>
      <c r="M37" s="1864"/>
      <c r="N37" s="1843">
        <v>2</v>
      </c>
      <c r="O37" s="2710"/>
    </row>
    <row r="38" spans="1:15" ht="22.5" customHeight="1">
      <c r="A38" s="2713" t="s">
        <v>772</v>
      </c>
      <c r="B38" s="2714"/>
      <c r="C38" s="2714"/>
      <c r="D38" s="2715"/>
      <c r="E38" s="1874">
        <v>1</v>
      </c>
      <c r="F38" s="1878"/>
      <c r="G38" s="1879"/>
      <c r="H38" s="1880"/>
      <c r="I38" s="1878"/>
      <c r="J38" s="1878">
        <v>1</v>
      </c>
      <c r="K38" s="1878"/>
      <c r="L38" s="1405"/>
      <c r="M38" s="1881"/>
      <c r="N38" s="1843">
        <v>0</v>
      </c>
      <c r="O38" s="2711"/>
    </row>
    <row r="39" spans="1:15" ht="22.5" customHeight="1">
      <c r="A39" s="2716" t="s">
        <v>773</v>
      </c>
      <c r="B39" s="2717"/>
      <c r="C39" s="2717"/>
      <c r="D39" s="2718"/>
      <c r="E39" s="1874">
        <v>17</v>
      </c>
      <c r="F39" s="1882">
        <v>8</v>
      </c>
      <c r="G39" s="1883">
        <v>5</v>
      </c>
      <c r="H39" s="1884">
        <v>3</v>
      </c>
      <c r="I39" s="1882">
        <v>4</v>
      </c>
      <c r="J39" s="1882"/>
      <c r="K39" s="1882"/>
      <c r="L39" s="1405"/>
      <c r="M39" s="1881"/>
      <c r="N39" s="1843">
        <v>6</v>
      </c>
      <c r="O39" s="2711"/>
    </row>
    <row r="40" spans="1:16" ht="22.5" customHeight="1" thickBot="1">
      <c r="A40" s="2719" t="s">
        <v>774</v>
      </c>
      <c r="B40" s="2720"/>
      <c r="C40" s="2720"/>
      <c r="D40" s="2721"/>
      <c r="E40" s="1885">
        <v>1</v>
      </c>
      <c r="F40" s="1885"/>
      <c r="G40" s="1886"/>
      <c r="H40" s="1887"/>
      <c r="I40" s="1885">
        <v>1</v>
      </c>
      <c r="J40" s="1885"/>
      <c r="K40" s="1885"/>
      <c r="L40" s="1888"/>
      <c r="M40" s="1889"/>
      <c r="N40" s="1890">
        <v>0</v>
      </c>
      <c r="O40" s="2712"/>
      <c r="P40" s="1850"/>
    </row>
    <row r="41" spans="1:15" ht="36" customHeight="1">
      <c r="A41" s="2699" t="s">
        <v>775</v>
      </c>
      <c r="B41" s="2700"/>
      <c r="C41" s="2700"/>
      <c r="D41" s="2700"/>
      <c r="E41" s="2700"/>
      <c r="F41" s="2700"/>
      <c r="G41" s="2700"/>
      <c r="H41" s="2700"/>
      <c r="I41" s="2700"/>
      <c r="J41" s="2700"/>
      <c r="K41" s="2700"/>
      <c r="L41" s="2701"/>
      <c r="M41" s="2701"/>
      <c r="N41" s="2701"/>
      <c r="O41" s="1891"/>
    </row>
    <row r="42" spans="1:15" ht="18" customHeight="1">
      <c r="A42" s="2702"/>
      <c r="B42" s="2702"/>
      <c r="C42" s="2702"/>
      <c r="D42" s="2702"/>
      <c r="E42" s="2702"/>
      <c r="F42" s="2702"/>
      <c r="G42" s="2702"/>
      <c r="H42" s="2702"/>
      <c r="I42" s="2702"/>
      <c r="J42" s="2702"/>
      <c r="K42" s="2702"/>
      <c r="L42" s="1892"/>
      <c r="M42" s="1893"/>
      <c r="N42" s="1892"/>
      <c r="O42" s="1891"/>
    </row>
    <row r="43" spans="1:15" ht="18" customHeight="1">
      <c r="A43" s="1894"/>
      <c r="B43" s="1894"/>
      <c r="C43" s="1895"/>
      <c r="D43" s="1834"/>
      <c r="E43" s="1892"/>
      <c r="F43" s="1892"/>
      <c r="G43" s="1892"/>
      <c r="H43" s="1892"/>
      <c r="I43" s="1892"/>
      <c r="J43" s="1892"/>
      <c r="K43" s="1892"/>
      <c r="L43" s="1892"/>
      <c r="M43" s="1893"/>
      <c r="N43" s="1892"/>
      <c r="O43" s="1891"/>
    </row>
    <row r="44" spans="1:15" ht="12.75">
      <c r="A44" s="1834"/>
      <c r="B44" s="1834"/>
      <c r="E44" s="1850"/>
      <c r="F44" s="1850"/>
      <c r="G44" s="1850"/>
      <c r="H44" s="1850"/>
      <c r="I44" s="1850"/>
      <c r="J44" s="1850"/>
      <c r="K44" s="1850"/>
      <c r="M44" s="1834"/>
      <c r="O44" s="1834"/>
    </row>
  </sheetData>
  <sheetProtection/>
  <mergeCells count="25">
    <mergeCell ref="A41:N41"/>
    <mergeCell ref="A42:K42"/>
    <mergeCell ref="A8:D8"/>
    <mergeCell ref="A9:D9"/>
    <mergeCell ref="A10:D10"/>
    <mergeCell ref="O11:O40"/>
    <mergeCell ref="A38:D38"/>
    <mergeCell ref="A39:D39"/>
    <mergeCell ref="A40:D40"/>
    <mergeCell ref="K4:K5"/>
    <mergeCell ref="M4:M5"/>
    <mergeCell ref="N4:N5"/>
    <mergeCell ref="O4:O5"/>
    <mergeCell ref="A6:D6"/>
    <mergeCell ref="A7:D7"/>
    <mergeCell ref="A1:O1"/>
    <mergeCell ref="A2:O2"/>
    <mergeCell ref="C3:D3"/>
    <mergeCell ref="E3:K3"/>
    <mergeCell ref="M3:O3"/>
    <mergeCell ref="E4:E5"/>
    <mergeCell ref="F4:F5"/>
    <mergeCell ref="G4:G5"/>
    <mergeCell ref="I4:I5"/>
    <mergeCell ref="J4:J5"/>
  </mergeCells>
  <printOptions horizontalCentered="1"/>
  <pageMargins left="0.7874015748031497" right="0.984251968503937" top="1.1023622047244095" bottom="0.35433070866141736" header="0.2755905511811024" footer="0.3937007874015748"/>
  <pageSetup horizontalDpi="600" verticalDpi="600" orientation="portrait" paperSize="9" scale="78" r:id="rId2"/>
  <headerFooter alignWithMargins="0">
    <oddFooter>&amp;C&amp;"ＭＳ ゴシック,標準"&amp;16 &amp;15 103</oddFooter>
  </headerFooter>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N60"/>
  <sheetViews>
    <sheetView tabSelected="1" view="pageBreakPreview" zoomScaleSheetLayoutView="100" zoomScalePageLayoutView="0" workbookViewId="0" topLeftCell="A1">
      <pane ySplit="5" topLeftCell="A51" activePane="bottomLeft" state="frozen"/>
      <selection pane="topLeft" activeCell="M27" sqref="M27"/>
      <selection pane="bottomLeft" activeCell="G55" sqref="G55"/>
    </sheetView>
  </sheetViews>
  <sheetFormatPr defaultColWidth="9" defaultRowHeight="19.5" customHeight="1"/>
  <cols>
    <col min="1" max="1" width="6.796875" style="86" customWidth="1"/>
    <col min="2" max="2" width="8" style="26" customWidth="1"/>
    <col min="3" max="3" width="5.796875" style="503" customWidth="1"/>
    <col min="4" max="4" width="6.796875" style="26" customWidth="1"/>
    <col min="5" max="5" width="5.59765625" style="28" customWidth="1"/>
    <col min="6" max="6" width="6.796875" style="26" customWidth="1"/>
    <col min="7" max="7" width="5.59765625" style="28" customWidth="1"/>
    <col min="8" max="8" width="7" style="26" customWidth="1"/>
    <col min="9" max="9" width="5.59765625" style="28" customWidth="1"/>
    <col min="10" max="10" width="6.69921875" style="26" customWidth="1"/>
    <col min="11" max="11" width="5.59765625" style="28" customWidth="1"/>
    <col min="12" max="12" width="6.796875" style="26" customWidth="1"/>
    <col min="13" max="13" width="5.59765625" style="28" customWidth="1"/>
    <col min="14" max="16384" width="9" style="26" customWidth="1"/>
  </cols>
  <sheetData>
    <row r="1" spans="1:13" s="24" customFormat="1" ht="19.5" customHeight="1" thickBot="1">
      <c r="A1" s="1974" t="s">
        <v>330</v>
      </c>
      <c r="B1" s="1974"/>
      <c r="C1" s="1974"/>
      <c r="D1" s="1974"/>
      <c r="E1" s="1974"/>
      <c r="F1" s="1974"/>
      <c r="G1" s="1974"/>
      <c r="H1" s="1974"/>
      <c r="I1" s="1974"/>
      <c r="J1" s="1974"/>
      <c r="K1" s="1974"/>
      <c r="L1" s="1974"/>
      <c r="M1" s="1974"/>
    </row>
    <row r="2" spans="1:13" s="25" customFormat="1" ht="15" customHeight="1" thickBot="1">
      <c r="A2" s="1975" t="s">
        <v>391</v>
      </c>
      <c r="B2" s="1988" t="s">
        <v>331</v>
      </c>
      <c r="C2" s="1988"/>
      <c r="D2" s="1989"/>
      <c r="E2" s="1989"/>
      <c r="F2" s="1989"/>
      <c r="G2" s="1989"/>
      <c r="H2" s="1989"/>
      <c r="I2" s="1989"/>
      <c r="J2" s="1989"/>
      <c r="K2" s="1989"/>
      <c r="L2" s="1986" t="s">
        <v>137</v>
      </c>
      <c r="M2" s="1987"/>
    </row>
    <row r="3" spans="1:13" s="25" customFormat="1" ht="17.25" customHeight="1">
      <c r="A3" s="1976"/>
      <c r="B3" s="1989" t="s">
        <v>15</v>
      </c>
      <c r="C3" s="1987"/>
      <c r="D3" s="1978" t="s">
        <v>138</v>
      </c>
      <c r="E3" s="1979"/>
      <c r="F3" s="1978" t="s">
        <v>184</v>
      </c>
      <c r="G3" s="1978"/>
      <c r="H3" s="1980" t="s">
        <v>139</v>
      </c>
      <c r="I3" s="1979"/>
      <c r="J3" s="1978" t="s">
        <v>140</v>
      </c>
      <c r="K3" s="1978"/>
      <c r="L3" s="1992" t="s">
        <v>130</v>
      </c>
      <c r="M3" s="1983" t="s">
        <v>133</v>
      </c>
    </row>
    <row r="4" spans="1:13" ht="16.5" customHeight="1">
      <c r="A4" s="1976"/>
      <c r="B4" s="1981" t="s">
        <v>129</v>
      </c>
      <c r="C4" s="1990" t="s">
        <v>133</v>
      </c>
      <c r="D4" s="1981" t="s">
        <v>129</v>
      </c>
      <c r="E4" s="1967" t="s">
        <v>141</v>
      </c>
      <c r="F4" s="1971" t="s">
        <v>129</v>
      </c>
      <c r="G4" s="1967" t="s">
        <v>141</v>
      </c>
      <c r="H4" s="1971" t="s">
        <v>129</v>
      </c>
      <c r="I4" s="1967" t="s">
        <v>141</v>
      </c>
      <c r="J4" s="1969" t="s">
        <v>129</v>
      </c>
      <c r="K4" s="1965" t="s">
        <v>141</v>
      </c>
      <c r="L4" s="1993"/>
      <c r="M4" s="1984"/>
    </row>
    <row r="5" spans="1:13" ht="15" customHeight="1" thickBot="1">
      <c r="A5" s="1977"/>
      <c r="B5" s="1982"/>
      <c r="C5" s="1991"/>
      <c r="D5" s="1982"/>
      <c r="E5" s="1968"/>
      <c r="F5" s="1972"/>
      <c r="G5" s="1968"/>
      <c r="H5" s="1972"/>
      <c r="I5" s="1968"/>
      <c r="J5" s="1970"/>
      <c r="K5" s="1966"/>
      <c r="L5" s="1994"/>
      <c r="M5" s="1985"/>
    </row>
    <row r="6" spans="1:13" ht="15" customHeight="1">
      <c r="A6" s="184" t="s">
        <v>392</v>
      </c>
      <c r="B6" s="185">
        <f aca="true" t="shared" si="0" ref="B6:B11">+D6+F6+H6+J6</f>
        <v>24206</v>
      </c>
      <c r="C6" s="213" t="s">
        <v>221</v>
      </c>
      <c r="D6" s="185">
        <v>9263</v>
      </c>
      <c r="E6" s="186">
        <v>38.3</v>
      </c>
      <c r="F6" s="187">
        <v>9430</v>
      </c>
      <c r="G6" s="188">
        <v>38.9</v>
      </c>
      <c r="H6" s="187">
        <v>2037</v>
      </c>
      <c r="I6" s="186">
        <v>8.4</v>
      </c>
      <c r="J6" s="189">
        <v>3476</v>
      </c>
      <c r="K6" s="190">
        <v>14.4</v>
      </c>
      <c r="L6" s="191">
        <v>23832</v>
      </c>
      <c r="M6" s="192" t="s">
        <v>221</v>
      </c>
    </row>
    <row r="7" spans="1:13" ht="15" customHeight="1">
      <c r="A7" s="193">
        <v>44</v>
      </c>
      <c r="B7" s="194">
        <f t="shared" si="0"/>
        <v>31871</v>
      </c>
      <c r="C7" s="195">
        <v>31.7</v>
      </c>
      <c r="D7" s="194">
        <v>12156</v>
      </c>
      <c r="E7" s="196">
        <v>38.2</v>
      </c>
      <c r="F7" s="197">
        <v>12792</v>
      </c>
      <c r="G7" s="198">
        <v>40.1</v>
      </c>
      <c r="H7" s="197">
        <v>2657</v>
      </c>
      <c r="I7" s="196">
        <v>8.3</v>
      </c>
      <c r="J7" s="199">
        <v>4266</v>
      </c>
      <c r="K7" s="200">
        <v>13.4</v>
      </c>
      <c r="L7" s="201">
        <v>31885</v>
      </c>
      <c r="M7" s="202">
        <v>33.8</v>
      </c>
    </row>
    <row r="8" spans="1:13" ht="15" customHeight="1">
      <c r="A8" s="193">
        <v>45</v>
      </c>
      <c r="B8" s="194">
        <f t="shared" si="0"/>
        <v>39239</v>
      </c>
      <c r="C8" s="195">
        <v>23.1</v>
      </c>
      <c r="D8" s="194">
        <v>15851</v>
      </c>
      <c r="E8" s="196">
        <v>40.4</v>
      </c>
      <c r="F8" s="197">
        <v>15063</v>
      </c>
      <c r="G8" s="198">
        <v>38.4</v>
      </c>
      <c r="H8" s="197">
        <v>3449</v>
      </c>
      <c r="I8" s="196">
        <v>8.8</v>
      </c>
      <c r="J8" s="199">
        <v>4876</v>
      </c>
      <c r="K8" s="200">
        <v>12.4</v>
      </c>
      <c r="L8" s="201">
        <v>39724</v>
      </c>
      <c r="M8" s="202">
        <v>24.6</v>
      </c>
    </row>
    <row r="9" spans="1:13" ht="15" customHeight="1">
      <c r="A9" s="193">
        <v>46</v>
      </c>
      <c r="B9" s="194">
        <f t="shared" si="0"/>
        <v>46882</v>
      </c>
      <c r="C9" s="195">
        <v>19.5</v>
      </c>
      <c r="D9" s="194">
        <v>20776</v>
      </c>
      <c r="E9" s="196">
        <v>44.3</v>
      </c>
      <c r="F9" s="197">
        <v>16092</v>
      </c>
      <c r="G9" s="198">
        <v>34.3</v>
      </c>
      <c r="H9" s="197">
        <v>4397</v>
      </c>
      <c r="I9" s="196">
        <v>9.4</v>
      </c>
      <c r="J9" s="199">
        <v>5617</v>
      </c>
      <c r="K9" s="200">
        <v>12</v>
      </c>
      <c r="L9" s="201">
        <v>47101</v>
      </c>
      <c r="M9" s="202">
        <v>18.6</v>
      </c>
    </row>
    <row r="10" spans="1:13" ht="15" customHeight="1">
      <c r="A10" s="203">
        <v>47</v>
      </c>
      <c r="B10" s="204">
        <f t="shared" si="0"/>
        <v>56815</v>
      </c>
      <c r="C10" s="205">
        <v>21.2</v>
      </c>
      <c r="D10" s="204">
        <v>25991</v>
      </c>
      <c r="E10" s="206">
        <v>45.8</v>
      </c>
      <c r="F10" s="207">
        <v>17665</v>
      </c>
      <c r="G10" s="208">
        <v>31.1</v>
      </c>
      <c r="H10" s="207">
        <v>6034</v>
      </c>
      <c r="I10" s="206">
        <v>10.6</v>
      </c>
      <c r="J10" s="209">
        <v>7125</v>
      </c>
      <c r="K10" s="210">
        <v>12.5</v>
      </c>
      <c r="L10" s="211">
        <v>57365</v>
      </c>
      <c r="M10" s="205">
        <v>21.8</v>
      </c>
    </row>
    <row r="11" spans="1:13" ht="15" customHeight="1">
      <c r="A11" s="212">
        <v>48</v>
      </c>
      <c r="B11" s="185">
        <f t="shared" si="0"/>
        <v>66370</v>
      </c>
      <c r="C11" s="213">
        <v>16.8</v>
      </c>
      <c r="D11" s="185">
        <v>32310</v>
      </c>
      <c r="E11" s="186">
        <v>48.7</v>
      </c>
      <c r="F11" s="187">
        <v>17738</v>
      </c>
      <c r="G11" s="188">
        <v>26.7</v>
      </c>
      <c r="H11" s="187">
        <v>7338</v>
      </c>
      <c r="I11" s="186">
        <v>11.1</v>
      </c>
      <c r="J11" s="189">
        <v>8984</v>
      </c>
      <c r="K11" s="190">
        <v>13.5</v>
      </c>
      <c r="L11" s="191">
        <v>66247</v>
      </c>
      <c r="M11" s="214">
        <v>15.5</v>
      </c>
    </row>
    <row r="12" spans="1:13" ht="15" customHeight="1">
      <c r="A12" s="193">
        <v>49</v>
      </c>
      <c r="B12" s="194">
        <f aca="true" t="shared" si="1" ref="B12:B37">+D12+F12+H12+J12</f>
        <v>69642</v>
      </c>
      <c r="C12" s="195">
        <v>4.9</v>
      </c>
      <c r="D12" s="194">
        <v>36467</v>
      </c>
      <c r="E12" s="196">
        <v>52.4</v>
      </c>
      <c r="F12" s="197">
        <v>15766</v>
      </c>
      <c r="G12" s="198">
        <v>22.6</v>
      </c>
      <c r="H12" s="197">
        <v>8741</v>
      </c>
      <c r="I12" s="196">
        <v>12.6</v>
      </c>
      <c r="J12" s="199">
        <v>8668</v>
      </c>
      <c r="K12" s="200">
        <v>12.4</v>
      </c>
      <c r="L12" s="201">
        <v>68791</v>
      </c>
      <c r="M12" s="202">
        <v>3.8</v>
      </c>
    </row>
    <row r="13" spans="1:13" ht="15" customHeight="1">
      <c r="A13" s="193">
        <v>50</v>
      </c>
      <c r="B13" s="194">
        <f t="shared" si="1"/>
        <v>74404</v>
      </c>
      <c r="C13" s="195">
        <v>6.8</v>
      </c>
      <c r="D13" s="194">
        <v>38462</v>
      </c>
      <c r="E13" s="196">
        <v>51.7</v>
      </c>
      <c r="F13" s="197">
        <v>16891</v>
      </c>
      <c r="G13" s="198">
        <v>22.7</v>
      </c>
      <c r="H13" s="197">
        <v>9498</v>
      </c>
      <c r="I13" s="196">
        <v>12.8</v>
      </c>
      <c r="J13" s="199">
        <v>9553</v>
      </c>
      <c r="K13" s="200">
        <v>12.8</v>
      </c>
      <c r="L13" s="201">
        <v>73247</v>
      </c>
      <c r="M13" s="202">
        <v>6.5</v>
      </c>
    </row>
    <row r="14" spans="1:13" ht="15" customHeight="1">
      <c r="A14" s="193">
        <v>51</v>
      </c>
      <c r="B14" s="194">
        <f t="shared" si="1"/>
        <v>76548</v>
      </c>
      <c r="C14" s="195">
        <v>2.9</v>
      </c>
      <c r="D14" s="194">
        <v>38825</v>
      </c>
      <c r="E14" s="196">
        <v>50.7</v>
      </c>
      <c r="F14" s="197">
        <v>16943</v>
      </c>
      <c r="G14" s="198">
        <v>22.1</v>
      </c>
      <c r="H14" s="197">
        <v>9957</v>
      </c>
      <c r="I14" s="196">
        <v>13</v>
      </c>
      <c r="J14" s="199">
        <v>10823</v>
      </c>
      <c r="K14" s="200">
        <v>14.1</v>
      </c>
      <c r="L14" s="201">
        <v>74100</v>
      </c>
      <c r="M14" s="202">
        <v>1.2</v>
      </c>
    </row>
    <row r="15" spans="1:13" ht="15" customHeight="1">
      <c r="A15" s="203">
        <v>52</v>
      </c>
      <c r="B15" s="204">
        <f t="shared" si="1"/>
        <v>81489</v>
      </c>
      <c r="C15" s="215">
        <v>6.5</v>
      </c>
      <c r="D15" s="204">
        <v>40839</v>
      </c>
      <c r="E15" s="206">
        <v>50.1</v>
      </c>
      <c r="F15" s="207">
        <v>17934</v>
      </c>
      <c r="G15" s="208">
        <v>22</v>
      </c>
      <c r="H15" s="207">
        <v>11098</v>
      </c>
      <c r="I15" s="206">
        <v>13.6</v>
      </c>
      <c r="J15" s="209">
        <v>11618</v>
      </c>
      <c r="K15" s="210">
        <v>14.3</v>
      </c>
      <c r="L15" s="211">
        <v>78162</v>
      </c>
      <c r="M15" s="205">
        <v>5.5</v>
      </c>
    </row>
    <row r="16" spans="1:13" ht="15" customHeight="1">
      <c r="A16" s="212">
        <v>53</v>
      </c>
      <c r="B16" s="185">
        <f t="shared" si="1"/>
        <v>85215</v>
      </c>
      <c r="C16" s="213">
        <v>4.6</v>
      </c>
      <c r="D16" s="185">
        <v>42234</v>
      </c>
      <c r="E16" s="186">
        <v>49.6</v>
      </c>
      <c r="F16" s="187">
        <v>18998</v>
      </c>
      <c r="G16" s="188">
        <v>22.3</v>
      </c>
      <c r="H16" s="187">
        <v>11467</v>
      </c>
      <c r="I16" s="186">
        <v>13.5</v>
      </c>
      <c r="J16" s="189">
        <v>12516</v>
      </c>
      <c r="K16" s="190">
        <v>14.7</v>
      </c>
      <c r="L16" s="191">
        <v>81895</v>
      </c>
      <c r="M16" s="214">
        <v>4.8</v>
      </c>
    </row>
    <row r="17" spans="1:13" ht="15" customHeight="1">
      <c r="A17" s="193">
        <v>54</v>
      </c>
      <c r="B17" s="194">
        <f t="shared" si="1"/>
        <v>87672</v>
      </c>
      <c r="C17" s="195">
        <v>2.9</v>
      </c>
      <c r="D17" s="194">
        <v>42806</v>
      </c>
      <c r="E17" s="196">
        <v>48.8</v>
      </c>
      <c r="F17" s="197">
        <v>20088</v>
      </c>
      <c r="G17" s="198">
        <v>22.9</v>
      </c>
      <c r="H17" s="197">
        <v>11761</v>
      </c>
      <c r="I17" s="196">
        <v>13.4</v>
      </c>
      <c r="J17" s="199">
        <v>13017</v>
      </c>
      <c r="K17" s="200">
        <v>14.8</v>
      </c>
      <c r="L17" s="201">
        <v>84787</v>
      </c>
      <c r="M17" s="202">
        <v>3.5</v>
      </c>
    </row>
    <row r="18" spans="1:13" ht="15" customHeight="1">
      <c r="A18" s="193">
        <v>55</v>
      </c>
      <c r="B18" s="194">
        <f t="shared" si="1"/>
        <v>94012</v>
      </c>
      <c r="C18" s="195">
        <v>7.2</v>
      </c>
      <c r="D18" s="194">
        <v>46180</v>
      </c>
      <c r="E18" s="196">
        <v>49.1</v>
      </c>
      <c r="F18" s="197">
        <v>21727</v>
      </c>
      <c r="G18" s="198">
        <v>23.1</v>
      </c>
      <c r="H18" s="197">
        <v>12297</v>
      </c>
      <c r="I18" s="196">
        <v>13.1</v>
      </c>
      <c r="J18" s="199">
        <v>13808</v>
      </c>
      <c r="K18" s="200">
        <v>14.7</v>
      </c>
      <c r="L18" s="201">
        <v>91063</v>
      </c>
      <c r="M18" s="202">
        <v>7.4</v>
      </c>
    </row>
    <row r="19" spans="1:13" ht="15" customHeight="1">
      <c r="A19" s="193">
        <v>56</v>
      </c>
      <c r="B19" s="194">
        <f t="shared" si="1"/>
        <v>95167</v>
      </c>
      <c r="C19" s="195">
        <v>1.2</v>
      </c>
      <c r="D19" s="194">
        <v>46316</v>
      </c>
      <c r="E19" s="196">
        <v>48.7</v>
      </c>
      <c r="F19" s="197">
        <v>23048</v>
      </c>
      <c r="G19" s="198">
        <v>24.2</v>
      </c>
      <c r="H19" s="197">
        <v>11699</v>
      </c>
      <c r="I19" s="196">
        <v>12.3</v>
      </c>
      <c r="J19" s="199">
        <v>14104</v>
      </c>
      <c r="K19" s="200">
        <v>14.8</v>
      </c>
      <c r="L19" s="201">
        <v>92199</v>
      </c>
      <c r="M19" s="202">
        <v>1.2</v>
      </c>
    </row>
    <row r="20" spans="1:13" ht="15" customHeight="1">
      <c r="A20" s="203">
        <v>57</v>
      </c>
      <c r="B20" s="204">
        <f t="shared" si="1"/>
        <v>97109</v>
      </c>
      <c r="C20" s="215">
        <v>2</v>
      </c>
      <c r="D20" s="204">
        <v>46104</v>
      </c>
      <c r="E20" s="206">
        <v>47.5</v>
      </c>
      <c r="F20" s="207">
        <v>24247</v>
      </c>
      <c r="G20" s="208">
        <v>25</v>
      </c>
      <c r="H20" s="207">
        <v>11965</v>
      </c>
      <c r="I20" s="206">
        <v>12.3</v>
      </c>
      <c r="J20" s="209">
        <v>14793</v>
      </c>
      <c r="K20" s="210">
        <v>15.2</v>
      </c>
      <c r="L20" s="211">
        <v>94162</v>
      </c>
      <c r="M20" s="205">
        <v>2.1</v>
      </c>
    </row>
    <row r="21" spans="1:13" ht="15" customHeight="1">
      <c r="A21" s="212">
        <v>58</v>
      </c>
      <c r="B21" s="185">
        <f t="shared" si="1"/>
        <v>101904</v>
      </c>
      <c r="C21" s="213">
        <v>4.9</v>
      </c>
      <c r="D21" s="185">
        <v>48730</v>
      </c>
      <c r="E21" s="186">
        <v>47.8</v>
      </c>
      <c r="F21" s="187">
        <v>26100</v>
      </c>
      <c r="G21" s="188">
        <v>25.6</v>
      </c>
      <c r="H21" s="187">
        <v>11599</v>
      </c>
      <c r="I21" s="186">
        <v>11.4</v>
      </c>
      <c r="J21" s="189">
        <v>15475</v>
      </c>
      <c r="K21" s="190">
        <v>15.2</v>
      </c>
      <c r="L21" s="191">
        <v>98645</v>
      </c>
      <c r="M21" s="214">
        <v>4.8</v>
      </c>
    </row>
    <row r="22" spans="1:13" ht="15" customHeight="1">
      <c r="A22" s="193">
        <v>59</v>
      </c>
      <c r="B22" s="194">
        <f t="shared" si="1"/>
        <v>103869</v>
      </c>
      <c r="C22" s="195">
        <v>1.9</v>
      </c>
      <c r="D22" s="194">
        <v>49266</v>
      </c>
      <c r="E22" s="196">
        <v>47.4</v>
      </c>
      <c r="F22" s="197">
        <v>26569</v>
      </c>
      <c r="G22" s="198">
        <v>25.6</v>
      </c>
      <c r="H22" s="197">
        <v>11867</v>
      </c>
      <c r="I22" s="196">
        <v>11.4</v>
      </c>
      <c r="J22" s="199">
        <v>16167</v>
      </c>
      <c r="K22" s="200">
        <v>15.6</v>
      </c>
      <c r="L22" s="201">
        <v>101093</v>
      </c>
      <c r="M22" s="202">
        <v>2.5</v>
      </c>
    </row>
    <row r="23" spans="1:13" ht="15" customHeight="1">
      <c r="A23" s="193">
        <v>60</v>
      </c>
      <c r="B23" s="194">
        <f t="shared" si="1"/>
        <v>107365</v>
      </c>
      <c r="C23" s="195">
        <v>3.4</v>
      </c>
      <c r="D23" s="194">
        <v>50997</v>
      </c>
      <c r="E23" s="196">
        <v>47.5</v>
      </c>
      <c r="F23" s="197">
        <v>28739</v>
      </c>
      <c r="G23" s="198">
        <v>26.8</v>
      </c>
      <c r="H23" s="197">
        <v>11602</v>
      </c>
      <c r="I23" s="196">
        <v>10.8</v>
      </c>
      <c r="J23" s="199">
        <v>16027</v>
      </c>
      <c r="K23" s="200">
        <v>14.9</v>
      </c>
      <c r="L23" s="201">
        <v>104705</v>
      </c>
      <c r="M23" s="202">
        <v>3.6</v>
      </c>
    </row>
    <row r="24" spans="1:13" ht="15" customHeight="1">
      <c r="A24" s="193">
        <v>61</v>
      </c>
      <c r="B24" s="194">
        <f t="shared" si="1"/>
        <v>107888</v>
      </c>
      <c r="C24" s="195">
        <v>0.5</v>
      </c>
      <c r="D24" s="194">
        <v>49977</v>
      </c>
      <c r="E24" s="196">
        <v>46.3</v>
      </c>
      <c r="F24" s="197">
        <v>29775</v>
      </c>
      <c r="G24" s="198">
        <v>27.6</v>
      </c>
      <c r="H24" s="197">
        <v>11638</v>
      </c>
      <c r="I24" s="196">
        <v>10.8</v>
      </c>
      <c r="J24" s="199">
        <v>16498</v>
      </c>
      <c r="K24" s="200">
        <v>15.3</v>
      </c>
      <c r="L24" s="201">
        <v>105294</v>
      </c>
      <c r="M24" s="202">
        <v>0.6</v>
      </c>
    </row>
    <row r="25" spans="1:13" ht="15" customHeight="1">
      <c r="A25" s="203">
        <v>62</v>
      </c>
      <c r="B25" s="204">
        <f t="shared" si="1"/>
        <v>114418</v>
      </c>
      <c r="C25" s="215">
        <v>6.1</v>
      </c>
      <c r="D25" s="204">
        <v>54121</v>
      </c>
      <c r="E25" s="206">
        <v>47.3</v>
      </c>
      <c r="F25" s="207">
        <v>30483</v>
      </c>
      <c r="G25" s="208">
        <v>26.6</v>
      </c>
      <c r="H25" s="207">
        <v>12605</v>
      </c>
      <c r="I25" s="206">
        <v>11</v>
      </c>
      <c r="J25" s="209">
        <v>17209</v>
      </c>
      <c r="K25" s="210">
        <v>15</v>
      </c>
      <c r="L25" s="211">
        <v>111657</v>
      </c>
      <c r="M25" s="205">
        <v>6</v>
      </c>
    </row>
    <row r="26" spans="1:13" ht="15" customHeight="1">
      <c r="A26" s="212">
        <v>63</v>
      </c>
      <c r="B26" s="185">
        <f t="shared" si="1"/>
        <v>121136</v>
      </c>
      <c r="C26" s="213">
        <v>5.9</v>
      </c>
      <c r="D26" s="185">
        <v>58426</v>
      </c>
      <c r="E26" s="186">
        <v>48.2</v>
      </c>
      <c r="F26" s="187">
        <v>32327</v>
      </c>
      <c r="G26" s="188">
        <v>26.7</v>
      </c>
      <c r="H26" s="187">
        <v>12359</v>
      </c>
      <c r="I26" s="186">
        <v>10.2</v>
      </c>
      <c r="J26" s="189">
        <v>18024</v>
      </c>
      <c r="K26" s="190">
        <v>14.9</v>
      </c>
      <c r="L26" s="191">
        <v>118388</v>
      </c>
      <c r="M26" s="214">
        <v>6</v>
      </c>
    </row>
    <row r="27" spans="1:13" ht="15" customHeight="1">
      <c r="A27" s="216" t="s">
        <v>142</v>
      </c>
      <c r="B27" s="194">
        <f t="shared" si="1"/>
        <v>126270</v>
      </c>
      <c r="C27" s="195">
        <v>4.2</v>
      </c>
      <c r="D27" s="194">
        <v>60107</v>
      </c>
      <c r="E27" s="196">
        <v>47.6</v>
      </c>
      <c r="F27" s="197">
        <v>35244</v>
      </c>
      <c r="G27" s="198">
        <v>27.9</v>
      </c>
      <c r="H27" s="197">
        <v>12684</v>
      </c>
      <c r="I27" s="196">
        <v>10</v>
      </c>
      <c r="J27" s="199">
        <v>18235</v>
      </c>
      <c r="K27" s="200">
        <v>14.4</v>
      </c>
      <c r="L27" s="201">
        <v>124355</v>
      </c>
      <c r="M27" s="202">
        <v>5</v>
      </c>
    </row>
    <row r="28" spans="1:13" ht="15" customHeight="1">
      <c r="A28" s="193">
        <v>2</v>
      </c>
      <c r="B28" s="194">
        <f t="shared" si="1"/>
        <v>130801</v>
      </c>
      <c r="C28" s="195">
        <v>3.6</v>
      </c>
      <c r="D28" s="194">
        <v>64339</v>
      </c>
      <c r="E28" s="196">
        <v>49.2</v>
      </c>
      <c r="F28" s="197">
        <v>34259</v>
      </c>
      <c r="G28" s="198">
        <v>26.2</v>
      </c>
      <c r="H28" s="197">
        <v>13458</v>
      </c>
      <c r="I28" s="196">
        <v>10.3</v>
      </c>
      <c r="J28" s="199">
        <v>18745</v>
      </c>
      <c r="K28" s="200">
        <v>14.3</v>
      </c>
      <c r="L28" s="201">
        <v>129248</v>
      </c>
      <c r="M28" s="202">
        <v>3.9</v>
      </c>
    </row>
    <row r="29" spans="1:13" ht="15" customHeight="1">
      <c r="A29" s="193">
        <v>3</v>
      </c>
      <c r="B29" s="194">
        <f t="shared" si="1"/>
        <v>132989</v>
      </c>
      <c r="C29" s="195">
        <v>1.7</v>
      </c>
      <c r="D29" s="194">
        <v>65119</v>
      </c>
      <c r="E29" s="196">
        <v>49</v>
      </c>
      <c r="F29" s="197">
        <v>35030</v>
      </c>
      <c r="G29" s="198">
        <v>26.3</v>
      </c>
      <c r="H29" s="197">
        <v>13667</v>
      </c>
      <c r="I29" s="196">
        <v>10.3</v>
      </c>
      <c r="J29" s="199">
        <v>19173</v>
      </c>
      <c r="K29" s="200">
        <v>14.4</v>
      </c>
      <c r="L29" s="201">
        <v>131290</v>
      </c>
      <c r="M29" s="202">
        <v>1.6</v>
      </c>
    </row>
    <row r="30" spans="1:13" ht="15" customHeight="1">
      <c r="A30" s="203">
        <v>4</v>
      </c>
      <c r="B30" s="204">
        <f t="shared" si="1"/>
        <v>137684</v>
      </c>
      <c r="C30" s="215">
        <v>3.5</v>
      </c>
      <c r="D30" s="204">
        <v>69261</v>
      </c>
      <c r="E30" s="206">
        <v>50.3</v>
      </c>
      <c r="F30" s="207">
        <v>34799</v>
      </c>
      <c r="G30" s="208">
        <v>25.3</v>
      </c>
      <c r="H30" s="207">
        <v>14069</v>
      </c>
      <c r="I30" s="206">
        <v>10.2</v>
      </c>
      <c r="J30" s="209">
        <v>19555</v>
      </c>
      <c r="K30" s="210">
        <v>14.2</v>
      </c>
      <c r="L30" s="211">
        <v>135349</v>
      </c>
      <c r="M30" s="205">
        <v>3.1</v>
      </c>
    </row>
    <row r="31" spans="1:13" ht="15" customHeight="1">
      <c r="A31" s="212">
        <v>5</v>
      </c>
      <c r="B31" s="185">
        <f t="shared" si="1"/>
        <v>142063</v>
      </c>
      <c r="C31" s="213">
        <v>3.2</v>
      </c>
      <c r="D31" s="185">
        <v>72433</v>
      </c>
      <c r="E31" s="186">
        <v>51</v>
      </c>
      <c r="F31" s="187">
        <v>34661</v>
      </c>
      <c r="G31" s="188">
        <v>24.4</v>
      </c>
      <c r="H31" s="187">
        <v>14384</v>
      </c>
      <c r="I31" s="186">
        <v>10.1</v>
      </c>
      <c r="J31" s="189">
        <v>20585</v>
      </c>
      <c r="K31" s="190">
        <v>14.5</v>
      </c>
      <c r="L31" s="191">
        <v>139069</v>
      </c>
      <c r="M31" s="214">
        <v>2.7</v>
      </c>
    </row>
    <row r="32" spans="1:13" ht="15" customHeight="1">
      <c r="A32" s="193">
        <v>6</v>
      </c>
      <c r="B32" s="194">
        <f t="shared" si="1"/>
        <v>150002</v>
      </c>
      <c r="C32" s="195">
        <v>5.6</v>
      </c>
      <c r="D32" s="194">
        <v>78296</v>
      </c>
      <c r="E32" s="196">
        <v>52.2</v>
      </c>
      <c r="F32" s="197">
        <v>34336</v>
      </c>
      <c r="G32" s="198">
        <v>22.9</v>
      </c>
      <c r="H32" s="197">
        <v>15651</v>
      </c>
      <c r="I32" s="196">
        <v>10.4</v>
      </c>
      <c r="J32" s="199">
        <v>21719</v>
      </c>
      <c r="K32" s="200">
        <v>14.5</v>
      </c>
      <c r="L32" s="201">
        <v>145247</v>
      </c>
      <c r="M32" s="202">
        <v>4.4</v>
      </c>
    </row>
    <row r="33" spans="1:13" ht="15" customHeight="1">
      <c r="A33" s="193">
        <v>7</v>
      </c>
      <c r="B33" s="194">
        <f t="shared" si="1"/>
        <v>161105</v>
      </c>
      <c r="C33" s="195">
        <v>7.4</v>
      </c>
      <c r="D33" s="194">
        <v>86000</v>
      </c>
      <c r="E33" s="196">
        <v>53.4</v>
      </c>
      <c r="F33" s="197">
        <v>35523</v>
      </c>
      <c r="G33" s="198">
        <v>22</v>
      </c>
      <c r="H33" s="197">
        <v>16646</v>
      </c>
      <c r="I33" s="196">
        <v>10.3</v>
      </c>
      <c r="J33" s="199">
        <v>22936</v>
      </c>
      <c r="K33" s="200">
        <v>14.2</v>
      </c>
      <c r="L33" s="201">
        <v>155164</v>
      </c>
      <c r="M33" s="202">
        <v>6.8</v>
      </c>
    </row>
    <row r="34" spans="1:13" ht="15" customHeight="1">
      <c r="A34" s="193">
        <v>8</v>
      </c>
      <c r="B34" s="194">
        <f t="shared" si="1"/>
        <v>166653</v>
      </c>
      <c r="C34" s="195">
        <v>3.4</v>
      </c>
      <c r="D34" s="194">
        <v>89174</v>
      </c>
      <c r="E34" s="196">
        <v>53.5</v>
      </c>
      <c r="F34" s="197">
        <v>35313</v>
      </c>
      <c r="G34" s="198">
        <v>21.2</v>
      </c>
      <c r="H34" s="197">
        <v>18009</v>
      </c>
      <c r="I34" s="196">
        <v>10.8</v>
      </c>
      <c r="J34" s="199">
        <v>24157</v>
      </c>
      <c r="K34" s="200">
        <v>14.5</v>
      </c>
      <c r="L34" s="201">
        <v>160169</v>
      </c>
      <c r="M34" s="202">
        <v>3.2</v>
      </c>
    </row>
    <row r="35" spans="1:13" ht="15" customHeight="1">
      <c r="A35" s="203">
        <v>9</v>
      </c>
      <c r="B35" s="204">
        <f t="shared" si="1"/>
        <v>173269</v>
      </c>
      <c r="C35" s="215">
        <v>4</v>
      </c>
      <c r="D35" s="204">
        <v>93539</v>
      </c>
      <c r="E35" s="206">
        <v>54</v>
      </c>
      <c r="F35" s="207">
        <v>34983</v>
      </c>
      <c r="G35" s="208">
        <v>20.2</v>
      </c>
      <c r="H35" s="207">
        <v>18716</v>
      </c>
      <c r="I35" s="206">
        <v>10.8</v>
      </c>
      <c r="J35" s="209">
        <v>26031</v>
      </c>
      <c r="K35" s="210">
        <v>15</v>
      </c>
      <c r="L35" s="211">
        <v>166072</v>
      </c>
      <c r="M35" s="205">
        <v>3.7</v>
      </c>
    </row>
    <row r="36" spans="1:13" ht="15" customHeight="1">
      <c r="A36" s="212">
        <v>10</v>
      </c>
      <c r="B36" s="185">
        <f t="shared" si="1"/>
        <v>186233</v>
      </c>
      <c r="C36" s="213">
        <v>7.5</v>
      </c>
      <c r="D36" s="185">
        <v>103442</v>
      </c>
      <c r="E36" s="186">
        <v>55.5</v>
      </c>
      <c r="F36" s="187">
        <v>34320</v>
      </c>
      <c r="G36" s="188">
        <v>18.4</v>
      </c>
      <c r="H36" s="187">
        <v>20803</v>
      </c>
      <c r="I36" s="186">
        <v>11.2</v>
      </c>
      <c r="J36" s="189">
        <v>27668</v>
      </c>
      <c r="K36" s="190">
        <v>14.9</v>
      </c>
      <c r="L36" s="191">
        <v>178133</v>
      </c>
      <c r="M36" s="214">
        <v>7.3</v>
      </c>
    </row>
    <row r="37" spans="1:13" ht="15" customHeight="1">
      <c r="A37" s="193">
        <v>11</v>
      </c>
      <c r="B37" s="194">
        <f t="shared" si="1"/>
        <v>195774</v>
      </c>
      <c r="C37" s="195">
        <v>5.1</v>
      </c>
      <c r="D37" s="194">
        <v>109338</v>
      </c>
      <c r="E37" s="196">
        <v>55.9</v>
      </c>
      <c r="F37" s="197">
        <v>36197</v>
      </c>
      <c r="G37" s="198">
        <v>18.5</v>
      </c>
      <c r="H37" s="197">
        <v>21596</v>
      </c>
      <c r="I37" s="196">
        <v>11</v>
      </c>
      <c r="J37" s="199">
        <v>28643</v>
      </c>
      <c r="K37" s="200">
        <v>14.6</v>
      </c>
      <c r="L37" s="201">
        <v>187474</v>
      </c>
      <c r="M37" s="202">
        <v>5.2</v>
      </c>
    </row>
    <row r="38" spans="1:13" ht="15" customHeight="1">
      <c r="A38" s="193">
        <v>12</v>
      </c>
      <c r="B38" s="194">
        <v>208471</v>
      </c>
      <c r="C38" s="195">
        <v>6.5</v>
      </c>
      <c r="D38" s="194">
        <v>115360</v>
      </c>
      <c r="E38" s="196">
        <v>55.3</v>
      </c>
      <c r="F38" s="197">
        <v>38612</v>
      </c>
      <c r="G38" s="198">
        <v>18.5</v>
      </c>
      <c r="H38" s="197">
        <v>23346</v>
      </c>
      <c r="I38" s="196">
        <v>11.2</v>
      </c>
      <c r="J38" s="199">
        <v>31153</v>
      </c>
      <c r="K38" s="200">
        <v>15</v>
      </c>
      <c r="L38" s="201">
        <v>199612</v>
      </c>
      <c r="M38" s="202">
        <v>6.5</v>
      </c>
    </row>
    <row r="39" spans="1:13" ht="15" customHeight="1">
      <c r="A39" s="193">
        <v>13</v>
      </c>
      <c r="B39" s="194">
        <v>221324</v>
      </c>
      <c r="C39" s="195">
        <v>6.2</v>
      </c>
      <c r="D39" s="194">
        <v>122728</v>
      </c>
      <c r="E39" s="196">
        <v>55.4</v>
      </c>
      <c r="F39" s="197">
        <v>39637</v>
      </c>
      <c r="G39" s="196">
        <v>17.9</v>
      </c>
      <c r="H39" s="197">
        <v>25854</v>
      </c>
      <c r="I39" s="198">
        <v>11.7</v>
      </c>
      <c r="J39" s="217">
        <v>33105</v>
      </c>
      <c r="K39" s="200">
        <v>15</v>
      </c>
      <c r="L39" s="201">
        <v>211269</v>
      </c>
      <c r="M39" s="202">
        <v>5.8</v>
      </c>
    </row>
    <row r="40" spans="1:13" s="27" customFormat="1" ht="15" customHeight="1">
      <c r="A40" s="203">
        <v>14</v>
      </c>
      <c r="B40" s="218">
        <f>D40+F40+H40+J40</f>
        <v>232992</v>
      </c>
      <c r="C40" s="215">
        <v>5.3</v>
      </c>
      <c r="D40" s="204">
        <v>131949</v>
      </c>
      <c r="E40" s="208">
        <v>56.6</v>
      </c>
      <c r="F40" s="207">
        <v>39573</v>
      </c>
      <c r="G40" s="206">
        <v>17</v>
      </c>
      <c r="H40" s="207">
        <v>26856</v>
      </c>
      <c r="I40" s="208">
        <v>11.5</v>
      </c>
      <c r="J40" s="219">
        <v>34614</v>
      </c>
      <c r="K40" s="210">
        <v>14.9</v>
      </c>
      <c r="L40" s="211">
        <v>221574</v>
      </c>
      <c r="M40" s="205">
        <v>4.9</v>
      </c>
    </row>
    <row r="41" spans="1:13" ht="15" customHeight="1">
      <c r="A41" s="212">
        <v>15</v>
      </c>
      <c r="B41" s="220">
        <v>246040</v>
      </c>
      <c r="C41" s="213">
        <v>5.6</v>
      </c>
      <c r="D41" s="185">
        <v>140913</v>
      </c>
      <c r="E41" s="188">
        <v>57.3</v>
      </c>
      <c r="F41" s="187">
        <v>39700</v>
      </c>
      <c r="G41" s="186">
        <v>16.1</v>
      </c>
      <c r="H41" s="187">
        <v>29131</v>
      </c>
      <c r="I41" s="188">
        <v>11.8</v>
      </c>
      <c r="J41" s="221">
        <v>36296</v>
      </c>
      <c r="K41" s="190">
        <v>14.8</v>
      </c>
      <c r="L41" s="191">
        <v>233359</v>
      </c>
      <c r="M41" s="214">
        <v>5.3</v>
      </c>
    </row>
    <row r="42" spans="1:14" ht="15" customHeight="1">
      <c r="A42" s="193">
        <v>16</v>
      </c>
      <c r="B42" s="222">
        <v>256491</v>
      </c>
      <c r="C42" s="195">
        <v>4.2</v>
      </c>
      <c r="D42" s="194">
        <v>148548</v>
      </c>
      <c r="E42" s="198">
        <f>D42/B42*100</f>
        <v>57.91548241458765</v>
      </c>
      <c r="F42" s="197">
        <v>39889</v>
      </c>
      <c r="G42" s="223">
        <f>F42/B42*100</f>
        <v>15.551812734170008</v>
      </c>
      <c r="H42" s="197">
        <v>30276</v>
      </c>
      <c r="I42" s="198">
        <f>H42/B42*100</f>
        <v>11.803922944664725</v>
      </c>
      <c r="J42" s="217">
        <v>37778</v>
      </c>
      <c r="K42" s="200">
        <f>J42/B42*100</f>
        <v>14.728781906577618</v>
      </c>
      <c r="L42" s="201">
        <v>241794</v>
      </c>
      <c r="M42" s="202">
        <v>3.6</v>
      </c>
      <c r="N42" s="26">
        <f aca="true" t="shared" si="2" ref="N42:N47">E42+G42+I42+K42</f>
        <v>100</v>
      </c>
    </row>
    <row r="43" spans="1:14" ht="15" customHeight="1">
      <c r="A43" s="193">
        <v>17</v>
      </c>
      <c r="B43" s="222">
        <v>272565</v>
      </c>
      <c r="C43" s="202">
        <f aca="true" t="shared" si="3" ref="C43:C50">(B43/B42-1)*100</f>
        <v>6.266886557423068</v>
      </c>
      <c r="D43" s="222">
        <v>161523</v>
      </c>
      <c r="E43" s="223">
        <f aca="true" t="shared" si="4" ref="E43:E54">(D43/B43)*100</f>
        <v>59.26035991414892</v>
      </c>
      <c r="F43" s="224">
        <v>39231</v>
      </c>
      <c r="G43" s="223">
        <f aca="true" t="shared" si="5" ref="G43:G54">(F43/B43)*100</f>
        <v>14.393263992075283</v>
      </c>
      <c r="H43" s="224">
        <v>32727</v>
      </c>
      <c r="I43" s="223">
        <f aca="true" t="shared" si="6" ref="I43:I54">(H43/B43)*100</f>
        <v>12.00704419129382</v>
      </c>
      <c r="J43" s="224">
        <f>SUM(B43-(D43+F43+H43))</f>
        <v>39084</v>
      </c>
      <c r="K43" s="200">
        <f aca="true" t="shared" si="7" ref="K43:K54">(J43/B43)*100</f>
        <v>14.339331902481977</v>
      </c>
      <c r="L43" s="225">
        <v>254427</v>
      </c>
      <c r="M43" s="202">
        <f aca="true" t="shared" si="8" ref="M43:M51">(L43/L42-1)*100</f>
        <v>5.224695401871005</v>
      </c>
      <c r="N43" s="26">
        <f t="shared" si="2"/>
        <v>99.99999999999999</v>
      </c>
    </row>
    <row r="44" spans="1:14" ht="15" customHeight="1">
      <c r="A44" s="193">
        <v>18</v>
      </c>
      <c r="B44" s="222">
        <f>D44+F44+H44+J44</f>
        <v>269185</v>
      </c>
      <c r="C44" s="501">
        <f t="shared" si="3"/>
        <v>-1.2400711756828664</v>
      </c>
      <c r="D44" s="222">
        <v>159958</v>
      </c>
      <c r="E44" s="223">
        <f t="shared" si="4"/>
        <v>59.4230733510411</v>
      </c>
      <c r="F44" s="224">
        <v>37463</v>
      </c>
      <c r="G44" s="223">
        <f t="shared" si="5"/>
        <v>13.917194494492636</v>
      </c>
      <c r="H44" s="224">
        <v>32745</v>
      </c>
      <c r="I44" s="223">
        <f t="shared" si="6"/>
        <v>12.164496535839664</v>
      </c>
      <c r="J44" s="224">
        <v>39019</v>
      </c>
      <c r="K44" s="200">
        <f t="shared" si="7"/>
        <v>14.495235618626594</v>
      </c>
      <c r="L44" s="225">
        <v>248962</v>
      </c>
      <c r="M44" s="226">
        <f t="shared" si="8"/>
        <v>-2.147963856037294</v>
      </c>
      <c r="N44" s="26">
        <f t="shared" si="2"/>
        <v>99.99999999999999</v>
      </c>
    </row>
    <row r="45" spans="1:14" ht="15" customHeight="1">
      <c r="A45" s="203">
        <v>19</v>
      </c>
      <c r="B45" s="218">
        <f>D45+F45+H45+J45</f>
        <v>271496</v>
      </c>
      <c r="C45" s="227">
        <f t="shared" si="3"/>
        <v>0.8585173765254472</v>
      </c>
      <c r="D45" s="228">
        <v>163834</v>
      </c>
      <c r="E45" s="229">
        <f t="shared" si="4"/>
        <v>60.34490379232107</v>
      </c>
      <c r="F45" s="228">
        <v>35916</v>
      </c>
      <c r="G45" s="229">
        <f t="shared" si="5"/>
        <v>13.228924183045054</v>
      </c>
      <c r="H45" s="228">
        <v>33611</v>
      </c>
      <c r="I45" s="229">
        <f t="shared" si="6"/>
        <v>12.379924566107787</v>
      </c>
      <c r="J45" s="228">
        <v>38135</v>
      </c>
      <c r="K45" s="210">
        <f t="shared" si="7"/>
        <v>14.046247458526093</v>
      </c>
      <c r="L45" s="230">
        <v>247925</v>
      </c>
      <c r="M45" s="231">
        <f t="shared" si="8"/>
        <v>-0.416529430194168</v>
      </c>
      <c r="N45" s="26">
        <f t="shared" si="2"/>
        <v>100.00000000000001</v>
      </c>
    </row>
    <row r="46" spans="1:14" ht="15" customHeight="1">
      <c r="A46" s="212">
        <v>20</v>
      </c>
      <c r="B46" s="220">
        <v>261364</v>
      </c>
      <c r="C46" s="502">
        <f t="shared" si="3"/>
        <v>-3.731915019005805</v>
      </c>
      <c r="D46" s="233">
        <v>157796</v>
      </c>
      <c r="E46" s="234">
        <f t="shared" si="4"/>
        <v>60.374037740469234</v>
      </c>
      <c r="F46" s="233">
        <v>33001</v>
      </c>
      <c r="G46" s="234">
        <f t="shared" si="5"/>
        <v>12.62645199797983</v>
      </c>
      <c r="H46" s="233">
        <v>33589</v>
      </c>
      <c r="I46" s="234">
        <f t="shared" si="6"/>
        <v>12.851425598016558</v>
      </c>
      <c r="J46" s="233">
        <v>36978</v>
      </c>
      <c r="K46" s="190">
        <f t="shared" si="7"/>
        <v>14.14808466353438</v>
      </c>
      <c r="L46" s="235">
        <v>235508</v>
      </c>
      <c r="M46" s="232">
        <f t="shared" si="8"/>
        <v>-5.008369466572549</v>
      </c>
      <c r="N46" s="26">
        <f t="shared" si="2"/>
        <v>100</v>
      </c>
    </row>
    <row r="47" spans="1:14" ht="15" customHeight="1">
      <c r="A47" s="193">
        <v>21</v>
      </c>
      <c r="B47" s="222">
        <v>263498</v>
      </c>
      <c r="C47" s="236">
        <f t="shared" si="3"/>
        <v>0.8164858205414571</v>
      </c>
      <c r="D47" s="237">
        <v>160884</v>
      </c>
      <c r="E47" s="223">
        <f t="shared" si="4"/>
        <v>61.0570099203789</v>
      </c>
      <c r="F47" s="237">
        <v>32345</v>
      </c>
      <c r="G47" s="223">
        <f t="shared" si="5"/>
        <v>12.275235485658335</v>
      </c>
      <c r="H47" s="237">
        <v>33774</v>
      </c>
      <c r="I47" s="223">
        <f t="shared" si="6"/>
        <v>12.817554592444724</v>
      </c>
      <c r="J47" s="237">
        <f>B47-D47-F47-H47</f>
        <v>36495</v>
      </c>
      <c r="K47" s="200">
        <f t="shared" si="7"/>
        <v>13.850200001518036</v>
      </c>
      <c r="L47" s="238">
        <v>236040</v>
      </c>
      <c r="M47" s="236">
        <f t="shared" si="8"/>
        <v>0.2258946617524682</v>
      </c>
      <c r="N47" s="26">
        <f t="shared" si="2"/>
        <v>99.99999999999999</v>
      </c>
    </row>
    <row r="48" spans="1:14" ht="15" customHeight="1">
      <c r="A48" s="193">
        <v>22</v>
      </c>
      <c r="B48" s="222">
        <v>288691</v>
      </c>
      <c r="C48" s="236">
        <f t="shared" si="3"/>
        <v>9.56098338507314</v>
      </c>
      <c r="D48" s="237">
        <v>178477</v>
      </c>
      <c r="E48" s="223">
        <f t="shared" si="4"/>
        <v>61.822848651326154</v>
      </c>
      <c r="F48" s="237">
        <v>33999</v>
      </c>
      <c r="G48" s="223">
        <f t="shared" si="5"/>
        <v>11.776951827386375</v>
      </c>
      <c r="H48" s="237">
        <v>37396</v>
      </c>
      <c r="I48" s="223">
        <f t="shared" si="6"/>
        <v>12.953642475865198</v>
      </c>
      <c r="J48" s="237">
        <v>38819</v>
      </c>
      <c r="K48" s="200">
        <f t="shared" si="7"/>
        <v>13.446557045422269</v>
      </c>
      <c r="L48" s="238">
        <v>258809</v>
      </c>
      <c r="M48" s="236">
        <f t="shared" si="8"/>
        <v>9.646246398915448</v>
      </c>
      <c r="N48" s="26">
        <f aca="true" t="shared" si="9" ref="N48:N58">E48+G48+I48+K48</f>
        <v>99.99999999999999</v>
      </c>
    </row>
    <row r="49" spans="1:14" ht="15" customHeight="1">
      <c r="A49" s="193">
        <v>23</v>
      </c>
      <c r="B49" s="222">
        <v>300999</v>
      </c>
      <c r="C49" s="236">
        <f t="shared" si="3"/>
        <v>4.263381955100787</v>
      </c>
      <c r="D49" s="237">
        <v>188439</v>
      </c>
      <c r="E49" s="223">
        <f t="shared" si="4"/>
        <v>62.60452692533862</v>
      </c>
      <c r="F49" s="237">
        <v>33348</v>
      </c>
      <c r="G49" s="223">
        <f t="shared" si="5"/>
        <v>11.0791065751049</v>
      </c>
      <c r="H49" s="237">
        <v>39892</v>
      </c>
      <c r="I49" s="223">
        <f t="shared" si="6"/>
        <v>13.253200176744773</v>
      </c>
      <c r="J49" s="237">
        <v>39320</v>
      </c>
      <c r="K49" s="200">
        <f t="shared" si="7"/>
        <v>13.063166322811703</v>
      </c>
      <c r="L49" s="238">
        <v>267745</v>
      </c>
      <c r="M49" s="236">
        <f t="shared" si="8"/>
        <v>3.4527392787731426</v>
      </c>
      <c r="N49" s="26">
        <f t="shared" si="9"/>
        <v>100</v>
      </c>
    </row>
    <row r="50" spans="1:14" ht="15" customHeight="1">
      <c r="A50" s="203">
        <v>24</v>
      </c>
      <c r="B50" s="218">
        <v>306493</v>
      </c>
      <c r="C50" s="227">
        <f t="shared" si="3"/>
        <v>1.8252552334060868</v>
      </c>
      <c r="D50" s="228">
        <v>192742</v>
      </c>
      <c r="E50" s="229">
        <f t="shared" si="4"/>
        <v>62.88626493916664</v>
      </c>
      <c r="F50" s="228">
        <v>32638</v>
      </c>
      <c r="G50" s="229">
        <f t="shared" si="5"/>
        <v>10.64885658073757</v>
      </c>
      <c r="H50" s="228">
        <v>41447</v>
      </c>
      <c r="I50" s="229">
        <f t="shared" si="6"/>
        <v>13.522984211711197</v>
      </c>
      <c r="J50" s="228">
        <v>39666</v>
      </c>
      <c r="K50" s="210">
        <f t="shared" si="7"/>
        <v>12.941894268384596</v>
      </c>
      <c r="L50" s="230">
        <v>270524</v>
      </c>
      <c r="M50" s="227">
        <f t="shared" si="8"/>
        <v>1.0379278791387225</v>
      </c>
      <c r="N50" s="26">
        <f t="shared" si="9"/>
        <v>100</v>
      </c>
    </row>
    <row r="51" spans="1:14" ht="15" customHeight="1">
      <c r="A51" s="239">
        <v>25</v>
      </c>
      <c r="B51" s="240">
        <v>313894</v>
      </c>
      <c r="C51" s="241">
        <f>(B51/B50-1)*100</f>
        <v>2.414737041302728</v>
      </c>
      <c r="D51" s="242">
        <v>198346</v>
      </c>
      <c r="E51" s="243">
        <f t="shared" si="4"/>
        <v>63.188847190452826</v>
      </c>
      <c r="F51" s="242">
        <v>32216</v>
      </c>
      <c r="G51" s="243">
        <f t="shared" si="5"/>
        <v>10.26333730495008</v>
      </c>
      <c r="H51" s="242">
        <v>42747</v>
      </c>
      <c r="I51" s="243">
        <f t="shared" si="6"/>
        <v>13.618291525164548</v>
      </c>
      <c r="J51" s="242">
        <v>40585</v>
      </c>
      <c r="K51" s="244">
        <f t="shared" si="7"/>
        <v>12.929523979432547</v>
      </c>
      <c r="L51" s="245">
        <v>275839</v>
      </c>
      <c r="M51" s="241">
        <f t="shared" si="8"/>
        <v>1.9647055344442554</v>
      </c>
      <c r="N51" s="26">
        <f t="shared" si="9"/>
        <v>100</v>
      </c>
    </row>
    <row r="52" spans="1:14" ht="15" customHeight="1">
      <c r="A52" s="337">
        <v>26</v>
      </c>
      <c r="B52" s="338">
        <v>319984</v>
      </c>
      <c r="C52" s="339">
        <v>1.94014539940235</v>
      </c>
      <c r="D52" s="340">
        <v>203152</v>
      </c>
      <c r="E52" s="341">
        <v>63.48817440872043</v>
      </c>
      <c r="F52" s="340">
        <v>31171</v>
      </c>
      <c r="G52" s="341">
        <v>9.741424571228562</v>
      </c>
      <c r="H52" s="340">
        <v>44579</v>
      </c>
      <c r="I52" s="341">
        <v>13.931634081704086</v>
      </c>
      <c r="J52" s="340">
        <v>41082</v>
      </c>
      <c r="K52" s="342">
        <v>12.838766938346918</v>
      </c>
      <c r="L52" s="343">
        <v>281747</v>
      </c>
      <c r="M52" s="339">
        <v>2.14182911045937</v>
      </c>
      <c r="N52" s="26">
        <f t="shared" si="9"/>
        <v>100</v>
      </c>
    </row>
    <row r="53" spans="1:14" ht="15" customHeight="1">
      <c r="A53" s="366">
        <v>27</v>
      </c>
      <c r="B53" s="367">
        <v>322497</v>
      </c>
      <c r="C53" s="368">
        <f aca="true" t="shared" si="10" ref="C53:C59">(B53/B52-1)*100</f>
        <v>0.7853517675883825</v>
      </c>
      <c r="D53" s="369">
        <v>205559</v>
      </c>
      <c r="E53" s="370">
        <f t="shared" si="4"/>
        <v>63.739817734738615</v>
      </c>
      <c r="F53" s="371">
        <v>30028</v>
      </c>
      <c r="G53" s="370">
        <f t="shared" si="5"/>
        <v>9.311094366769304</v>
      </c>
      <c r="H53" s="372">
        <v>44647</v>
      </c>
      <c r="I53" s="370">
        <f t="shared" si="6"/>
        <v>13.84415979063371</v>
      </c>
      <c r="J53" s="373">
        <v>42263</v>
      </c>
      <c r="K53" s="374">
        <f t="shared" si="7"/>
        <v>13.104928107858369</v>
      </c>
      <c r="L53" s="375">
        <v>284447</v>
      </c>
      <c r="M53" s="368">
        <f aca="true" t="shared" si="11" ref="M53:M59">(L53/L52-1)*100</f>
        <v>0.9583065658196999</v>
      </c>
      <c r="N53" s="26">
        <f t="shared" si="9"/>
        <v>100</v>
      </c>
    </row>
    <row r="54" spans="1:14" ht="15" customHeight="1">
      <c r="A54" s="193">
        <v>28</v>
      </c>
      <c r="B54" s="222">
        <v>336751</v>
      </c>
      <c r="C54" s="236">
        <f t="shared" si="10"/>
        <v>4.419886076459623</v>
      </c>
      <c r="D54" s="376">
        <v>215747</v>
      </c>
      <c r="E54" s="223">
        <f t="shared" si="4"/>
        <v>64.06721880558632</v>
      </c>
      <c r="F54" s="377">
        <v>29960</v>
      </c>
      <c r="G54" s="223">
        <f t="shared" si="5"/>
        <v>8.896781301317592</v>
      </c>
      <c r="H54" s="378">
        <v>46872</v>
      </c>
      <c r="I54" s="223">
        <f t="shared" si="6"/>
        <v>13.918889624678174</v>
      </c>
      <c r="J54" s="224">
        <v>44172</v>
      </c>
      <c r="K54" s="202">
        <f t="shared" si="7"/>
        <v>13.117110268417912</v>
      </c>
      <c r="L54" s="225">
        <v>297366</v>
      </c>
      <c r="M54" s="236">
        <f t="shared" si="11"/>
        <v>4.5417951323093675</v>
      </c>
      <c r="N54" s="26">
        <f t="shared" si="9"/>
        <v>100</v>
      </c>
    </row>
    <row r="55" spans="1:14" ht="15" customHeight="1">
      <c r="A55" s="203">
        <v>29</v>
      </c>
      <c r="B55" s="387">
        <v>347140</v>
      </c>
      <c r="C55" s="227">
        <f t="shared" si="10"/>
        <v>3.085068789699208</v>
      </c>
      <c r="D55" s="388">
        <v>221522</v>
      </c>
      <c r="E55" s="229">
        <f>(D55/B55)*100</f>
        <v>63.813447024255346</v>
      </c>
      <c r="F55" s="389">
        <v>30075</v>
      </c>
      <c r="G55" s="229">
        <f>(F55/B55)*100</f>
        <v>8.663651552687677</v>
      </c>
      <c r="H55" s="390">
        <v>49165</v>
      </c>
      <c r="I55" s="229">
        <f>(H55/B55)*100</f>
        <v>14.162873768508383</v>
      </c>
      <c r="J55" s="391">
        <v>46378</v>
      </c>
      <c r="K55" s="205">
        <f>(J55/B55)*100</f>
        <v>13.360027654548597</v>
      </c>
      <c r="L55" s="387">
        <v>304487</v>
      </c>
      <c r="M55" s="227">
        <f t="shared" si="11"/>
        <v>2.39469206297962</v>
      </c>
      <c r="N55" s="26">
        <f t="shared" si="9"/>
        <v>100.00000000000001</v>
      </c>
    </row>
    <row r="56" spans="1:14" ht="15" customHeight="1">
      <c r="A56" s="558">
        <v>30</v>
      </c>
      <c r="B56" s="559">
        <v>360946</v>
      </c>
      <c r="C56" s="241">
        <f t="shared" si="10"/>
        <v>3.977069770121555</v>
      </c>
      <c r="D56" s="560">
        <v>233701</v>
      </c>
      <c r="E56" s="243">
        <f>(D56/B56)*100</f>
        <v>64.74680423110382</v>
      </c>
      <c r="F56" s="561">
        <v>28913</v>
      </c>
      <c r="G56" s="243">
        <f>(F56/B56)*100</f>
        <v>8.010339496766829</v>
      </c>
      <c r="H56" s="562">
        <v>50798</v>
      </c>
      <c r="I56" s="243">
        <f>(H56/B56)*100</f>
        <v>14.073573332299013</v>
      </c>
      <c r="J56" s="563">
        <v>47534</v>
      </c>
      <c r="K56" s="244">
        <f>(J56/B56)*100</f>
        <v>13.169282939830335</v>
      </c>
      <c r="L56" s="559">
        <v>314016</v>
      </c>
      <c r="M56" s="241">
        <f t="shared" si="11"/>
        <v>3.1295260552995696</v>
      </c>
      <c r="N56" s="26">
        <f t="shared" si="9"/>
        <v>100</v>
      </c>
    </row>
    <row r="57" spans="1:14" s="394" customFormat="1" ht="15" customHeight="1">
      <c r="A57" s="564" t="s">
        <v>440</v>
      </c>
      <c r="B57" s="565">
        <v>364380</v>
      </c>
      <c r="C57" s="566">
        <f t="shared" si="10"/>
        <v>0.9513888504097512</v>
      </c>
      <c r="D57" s="567">
        <v>237414</v>
      </c>
      <c r="E57" s="568">
        <f>(D57/B57)*100</f>
        <v>65.15560678412646</v>
      </c>
      <c r="F57" s="569">
        <v>27265</v>
      </c>
      <c r="G57" s="568">
        <f>(F57/B57)*100</f>
        <v>7.482573137932927</v>
      </c>
      <c r="H57" s="570">
        <v>52291</v>
      </c>
      <c r="I57" s="568">
        <f>(H57/B57)*100</f>
        <v>14.350677863768594</v>
      </c>
      <c r="J57" s="571">
        <v>47410</v>
      </c>
      <c r="K57" s="572">
        <f>(J57/B57)*100</f>
        <v>13.01114221417202</v>
      </c>
      <c r="L57" s="565">
        <v>316556</v>
      </c>
      <c r="M57" s="566">
        <f t="shared" si="11"/>
        <v>0.808875980841739</v>
      </c>
      <c r="N57" s="394">
        <f>E57+G57+I57+K57</f>
        <v>100.00000000000001</v>
      </c>
    </row>
    <row r="58" spans="1:14" s="394" customFormat="1" ht="15" customHeight="1">
      <c r="A58" s="573">
        <v>2</v>
      </c>
      <c r="B58" s="565">
        <v>327778</v>
      </c>
      <c r="C58" s="574">
        <f t="shared" si="10"/>
        <v>-10.045007958724405</v>
      </c>
      <c r="D58" s="567">
        <v>213671</v>
      </c>
      <c r="E58" s="568">
        <f>(D58/B58)*100</f>
        <v>65.18771851680101</v>
      </c>
      <c r="F58" s="569">
        <v>22681</v>
      </c>
      <c r="G58" s="568">
        <f>(F58/B58)*100</f>
        <v>6.919622427374625</v>
      </c>
      <c r="H58" s="570">
        <v>49366</v>
      </c>
      <c r="I58" s="568">
        <f>(H58/B58)*100</f>
        <v>15.060803348607898</v>
      </c>
      <c r="J58" s="571">
        <v>42060</v>
      </c>
      <c r="K58" s="572">
        <f>(J58/B58)*100</f>
        <v>12.83185570721647</v>
      </c>
      <c r="L58" s="565">
        <v>281124</v>
      </c>
      <c r="M58" s="575">
        <f>(L58/L57-1)*100</f>
        <v>-11.192964278042428</v>
      </c>
      <c r="N58" s="394">
        <f t="shared" si="9"/>
        <v>100</v>
      </c>
    </row>
    <row r="59" spans="1:14" s="394" customFormat="1" ht="15" customHeight="1" thickBot="1">
      <c r="A59" s="691">
        <v>3</v>
      </c>
      <c r="B59" s="692">
        <v>345741</v>
      </c>
      <c r="C59" s="693">
        <f t="shared" si="10"/>
        <v>5.480233572723003</v>
      </c>
      <c r="D59" s="694">
        <v>226948</v>
      </c>
      <c r="E59" s="695">
        <f>(D59/B59)*100</f>
        <v>65.6410434400317</v>
      </c>
      <c r="F59" s="696">
        <v>23367</v>
      </c>
      <c r="G59" s="695">
        <f>(F59/B59)*100</f>
        <v>6.7585273369371865</v>
      </c>
      <c r="H59" s="697">
        <v>50724</v>
      </c>
      <c r="I59" s="695">
        <f>(H59/B59)*100</f>
        <v>14.671097729225055</v>
      </c>
      <c r="J59" s="698">
        <v>44732</v>
      </c>
      <c r="K59" s="699">
        <f>(J59/B59)*100</f>
        <v>12.938008509259822</v>
      </c>
      <c r="L59" s="692">
        <v>293883</v>
      </c>
      <c r="M59" s="700">
        <f t="shared" si="11"/>
        <v>4.538566611175132</v>
      </c>
      <c r="N59" s="394">
        <f>E59+G59+I59+K59</f>
        <v>100.00867701545376</v>
      </c>
    </row>
    <row r="60" spans="1:13" ht="19.5" customHeight="1">
      <c r="A60" s="1973" t="s">
        <v>426</v>
      </c>
      <c r="B60" s="1973"/>
      <c r="C60" s="1973"/>
      <c r="D60" s="1973"/>
      <c r="E60" s="1973"/>
      <c r="F60" s="1973"/>
      <c r="G60" s="1973"/>
      <c r="H60" s="1973"/>
      <c r="I60" s="1973"/>
      <c r="J60" s="1973"/>
      <c r="K60" s="1973"/>
      <c r="L60" s="1973"/>
      <c r="M60" s="1973"/>
    </row>
  </sheetData>
  <sheetProtection/>
  <mergeCells count="22">
    <mergeCell ref="L3:L5"/>
    <mergeCell ref="H4:H5"/>
    <mergeCell ref="J3:K3"/>
    <mergeCell ref="D4:D5"/>
    <mergeCell ref="M3:M5"/>
    <mergeCell ref="L2:M2"/>
    <mergeCell ref="B2:K2"/>
    <mergeCell ref="C4:C5"/>
    <mergeCell ref="B3:C3"/>
    <mergeCell ref="E4:E5"/>
    <mergeCell ref="B4:B5"/>
    <mergeCell ref="I4:I5"/>
    <mergeCell ref="K4:K5"/>
    <mergeCell ref="G4:G5"/>
    <mergeCell ref="J4:J5"/>
    <mergeCell ref="F4:F5"/>
    <mergeCell ref="A60:M60"/>
    <mergeCell ref="A1:M1"/>
    <mergeCell ref="A2:A5"/>
    <mergeCell ref="D3:E3"/>
    <mergeCell ref="F3:G3"/>
    <mergeCell ref="H3:I3"/>
  </mergeCells>
  <printOptions horizontalCentered="1"/>
  <pageMargins left="0.984251968503937" right="0.7874015748031497" top="1.1811023622047245" bottom="0.5905511811023623" header="0.5118110236220472" footer="0.3937007874015748"/>
  <pageSetup fitToHeight="1" fitToWidth="1" horizontalDpi="600" verticalDpi="600" orientation="portrait" paperSize="9" scale="83" r:id="rId1"/>
  <headerFooter alignWithMargins="0">
    <oddFooter>&amp;C&amp;"ＭＳ ゴシック,標準"&amp;14 74</oddFooter>
  </headerFooter>
</worksheet>
</file>

<file path=xl/worksheets/sheet4.xml><?xml version="1.0" encoding="utf-8"?>
<worksheet xmlns="http://schemas.openxmlformats.org/spreadsheetml/2006/main" xmlns:r="http://schemas.openxmlformats.org/officeDocument/2006/relationships">
  <sheetPr>
    <tabColor rgb="FF92D050"/>
  </sheetPr>
  <dimension ref="A1:AO86"/>
  <sheetViews>
    <sheetView showOutlineSymbols="0" zoomScale="89" zoomScaleNormal="89" zoomScaleSheetLayoutView="75" zoomScalePageLayoutView="0" workbookViewId="0" topLeftCell="A1">
      <pane xSplit="4" ySplit="12" topLeftCell="E22" activePane="bottomRight" state="frozen"/>
      <selection pane="topLeft" activeCell="A1" sqref="A1"/>
      <selection pane="topRight" activeCell="E1" sqref="E1"/>
      <selection pane="bottomLeft" activeCell="A13" sqref="A13"/>
      <selection pane="bottomRight" activeCell="K34" sqref="K34"/>
    </sheetView>
  </sheetViews>
  <sheetFormatPr defaultColWidth="14.796875" defaultRowHeight="15" customHeight="1"/>
  <cols>
    <col min="1" max="1" width="3.5" style="73" customWidth="1"/>
    <col min="2" max="2" width="0.796875" style="73" customWidth="1"/>
    <col min="3" max="3" width="12" style="477" customWidth="1"/>
    <col min="4" max="4" width="1" style="73" customWidth="1"/>
    <col min="5" max="5" width="9.19921875" style="85" customWidth="1"/>
    <col min="6" max="10" width="7.796875" style="73" customWidth="1"/>
    <col min="11" max="11" width="9.19921875" style="73" customWidth="1"/>
    <col min="12" max="12" width="7.796875" style="73" customWidth="1"/>
    <col min="13" max="16" width="8.09765625" style="73" customWidth="1"/>
    <col min="17" max="17" width="9.19921875" style="73" customWidth="1"/>
    <col min="18" max="22" width="8.09765625" style="73" customWidth="1"/>
    <col min="23" max="23" width="9.5" style="73" customWidth="1"/>
    <col min="24" max="24" width="3.296875" style="73" customWidth="1"/>
    <col min="25" max="25" width="9.5" style="73" customWidth="1"/>
    <col min="26" max="26" width="3.296875" style="73" customWidth="1"/>
    <col min="27" max="27" width="9.5" style="73" customWidth="1"/>
    <col min="28" max="28" width="3.296875" style="73" customWidth="1"/>
    <col min="29" max="16384" width="14.69921875" style="73" customWidth="1"/>
  </cols>
  <sheetData>
    <row r="1" spans="1:22" ht="21" customHeight="1">
      <c r="A1" s="264"/>
      <c r="B1" s="264"/>
      <c r="C1" s="264"/>
      <c r="D1" s="264" t="s">
        <v>185</v>
      </c>
      <c r="E1" s="2030" t="s">
        <v>396</v>
      </c>
      <c r="F1" s="2030"/>
      <c r="G1" s="2030"/>
      <c r="H1" s="2030"/>
      <c r="I1" s="2030"/>
      <c r="J1" s="2030"/>
      <c r="K1" s="2030"/>
      <c r="L1" s="2030"/>
      <c r="M1" s="264" t="s">
        <v>395</v>
      </c>
      <c r="N1" s="264"/>
      <c r="O1" s="264"/>
      <c r="P1" s="264"/>
      <c r="Q1" s="264"/>
      <c r="R1" s="264"/>
      <c r="S1" s="264"/>
      <c r="T1" s="264"/>
      <c r="U1" s="264"/>
      <c r="V1" s="265"/>
    </row>
    <row r="2" spans="3:27" ht="18" customHeight="1" thickBot="1">
      <c r="C2" s="76"/>
      <c r="E2" s="73"/>
      <c r="K2" s="77"/>
      <c r="M2" s="73" t="s">
        <v>16</v>
      </c>
      <c r="T2" s="1915" t="s">
        <v>451</v>
      </c>
      <c r="U2" s="1915"/>
      <c r="V2" s="1915"/>
      <c r="W2" s="92"/>
      <c r="Y2" s="92"/>
      <c r="AA2" s="92"/>
    </row>
    <row r="3" spans="1:22" s="79" customFormat="1" ht="17.25" customHeight="1">
      <c r="A3" s="2017" t="s">
        <v>394</v>
      </c>
      <c r="B3" s="2018"/>
      <c r="C3" s="2018"/>
      <c r="D3" s="2019"/>
      <c r="E3" s="2008" t="s">
        <v>157</v>
      </c>
      <c r="F3" s="2009"/>
      <c r="G3" s="2010"/>
      <c r="H3" s="2009"/>
      <c r="I3" s="2010"/>
      <c r="J3" s="2011"/>
      <c r="K3" s="132"/>
      <c r="L3" s="475" t="s">
        <v>158</v>
      </c>
      <c r="M3" s="78" t="s">
        <v>209</v>
      </c>
      <c r="N3" s="78"/>
      <c r="O3" s="78"/>
      <c r="P3" s="133"/>
      <c r="Q3" s="2010" t="s">
        <v>159</v>
      </c>
      <c r="R3" s="2012"/>
      <c r="S3" s="2013"/>
      <c r="T3" s="2012"/>
      <c r="U3" s="2013"/>
      <c r="V3" s="2014"/>
    </row>
    <row r="4" spans="1:22" s="79" customFormat="1" ht="17.25" customHeight="1">
      <c r="A4" s="2020"/>
      <c r="B4" s="2021"/>
      <c r="C4" s="2021"/>
      <c r="D4" s="2022"/>
      <c r="E4" s="2015" t="s">
        <v>393</v>
      </c>
      <c r="F4" s="2000" t="s">
        <v>60</v>
      </c>
      <c r="G4" s="1998" t="s">
        <v>61</v>
      </c>
      <c r="H4" s="2000" t="s">
        <v>62</v>
      </c>
      <c r="I4" s="1998" t="s">
        <v>161</v>
      </c>
      <c r="J4" s="1999"/>
      <c r="K4" s="2015" t="s">
        <v>1</v>
      </c>
      <c r="L4" s="2000" t="s">
        <v>60</v>
      </c>
      <c r="M4" s="2000" t="s">
        <v>61</v>
      </c>
      <c r="N4" s="2000" t="s">
        <v>162</v>
      </c>
      <c r="O4" s="1998" t="s">
        <v>163</v>
      </c>
      <c r="P4" s="1999"/>
      <c r="Q4" s="1998" t="s">
        <v>1</v>
      </c>
      <c r="R4" s="2000" t="s">
        <v>60</v>
      </c>
      <c r="S4" s="1998" t="s">
        <v>61</v>
      </c>
      <c r="T4" s="2000" t="s">
        <v>62</v>
      </c>
      <c r="U4" s="1998" t="s">
        <v>164</v>
      </c>
      <c r="V4" s="1999"/>
    </row>
    <row r="5" spans="1:27" s="80" customFormat="1" ht="17.25" customHeight="1" thickBot="1">
      <c r="A5" s="2023"/>
      <c r="B5" s="2024"/>
      <c r="C5" s="2024"/>
      <c r="D5" s="2025"/>
      <c r="E5" s="2016"/>
      <c r="F5" s="2001"/>
      <c r="G5" s="2007"/>
      <c r="H5" s="2001"/>
      <c r="I5" s="129" t="s">
        <v>165</v>
      </c>
      <c r="J5" s="131" t="s">
        <v>166</v>
      </c>
      <c r="K5" s="2016"/>
      <c r="L5" s="2001"/>
      <c r="M5" s="2001"/>
      <c r="N5" s="2001"/>
      <c r="O5" s="129" t="s">
        <v>167</v>
      </c>
      <c r="P5" s="131" t="s">
        <v>166</v>
      </c>
      <c r="Q5" s="2007"/>
      <c r="R5" s="2001"/>
      <c r="S5" s="2007"/>
      <c r="T5" s="2001"/>
      <c r="U5" s="130" t="s">
        <v>165</v>
      </c>
      <c r="V5" s="266" t="s">
        <v>166</v>
      </c>
      <c r="W5" s="79"/>
      <c r="Y5" s="79"/>
      <c r="AA5" s="79"/>
    </row>
    <row r="6" spans="1:28" s="80" customFormat="1" ht="21" customHeight="1" hidden="1">
      <c r="A6" s="2031" t="s">
        <v>382</v>
      </c>
      <c r="B6" s="2032"/>
      <c r="C6" s="2032"/>
      <c r="D6" s="2033"/>
      <c r="E6" s="447">
        <v>4475</v>
      </c>
      <c r="F6" s="448">
        <v>18</v>
      </c>
      <c r="G6" s="449">
        <v>56</v>
      </c>
      <c r="H6" s="448">
        <v>19</v>
      </c>
      <c r="I6" s="449">
        <v>314</v>
      </c>
      <c r="J6" s="450">
        <v>4068</v>
      </c>
      <c r="K6" s="451">
        <v>183</v>
      </c>
      <c r="L6" s="124">
        <v>3</v>
      </c>
      <c r="M6" s="124">
        <v>9</v>
      </c>
      <c r="N6" s="124">
        <v>7</v>
      </c>
      <c r="O6" s="124">
        <v>149</v>
      </c>
      <c r="P6" s="121">
        <v>15</v>
      </c>
      <c r="Q6" s="452">
        <v>4292</v>
      </c>
      <c r="R6" s="124">
        <v>15</v>
      </c>
      <c r="S6" s="124">
        <v>47</v>
      </c>
      <c r="T6" s="452">
        <v>12</v>
      </c>
      <c r="U6" s="124">
        <v>165</v>
      </c>
      <c r="V6" s="453">
        <v>4053</v>
      </c>
      <c r="W6" s="80">
        <f>SUM(F6:J6)</f>
        <v>4475</v>
      </c>
      <c r="X6" s="80" t="str">
        <f aca="true" t="shared" si="0" ref="X6:X12">IF(E6=W6,"○","×")</f>
        <v>○</v>
      </c>
      <c r="Y6" s="80">
        <f>SUM(H6:L6)</f>
        <v>4587</v>
      </c>
      <c r="Z6" s="80" t="str">
        <f>IF(G6=Y6,"○","×")</f>
        <v>×</v>
      </c>
      <c r="AA6" s="80">
        <f>SUM(J6:N6)</f>
        <v>4270</v>
      </c>
      <c r="AB6" s="80" t="str">
        <f>IF(I6=AA6,"○","×")</f>
        <v>×</v>
      </c>
    </row>
    <row r="7" spans="1:41" s="80" customFormat="1" ht="21" customHeight="1" hidden="1">
      <c r="A7" s="2002" t="s">
        <v>384</v>
      </c>
      <c r="B7" s="2003"/>
      <c r="C7" s="2003"/>
      <c r="D7" s="2004"/>
      <c r="E7" s="447">
        <v>4512</v>
      </c>
      <c r="F7" s="448">
        <v>13</v>
      </c>
      <c r="G7" s="449">
        <v>57</v>
      </c>
      <c r="H7" s="448">
        <v>18</v>
      </c>
      <c r="I7" s="449">
        <v>316</v>
      </c>
      <c r="J7" s="450">
        <v>4108</v>
      </c>
      <c r="K7" s="451">
        <v>191</v>
      </c>
      <c r="L7" s="124">
        <v>3</v>
      </c>
      <c r="M7" s="124">
        <v>10</v>
      </c>
      <c r="N7" s="124">
        <v>7</v>
      </c>
      <c r="O7" s="124">
        <v>155</v>
      </c>
      <c r="P7" s="121">
        <v>16</v>
      </c>
      <c r="Q7" s="452">
        <v>4321</v>
      </c>
      <c r="R7" s="124">
        <v>10</v>
      </c>
      <c r="S7" s="124">
        <v>47</v>
      </c>
      <c r="T7" s="452">
        <v>11</v>
      </c>
      <c r="U7" s="124">
        <v>161</v>
      </c>
      <c r="V7" s="453">
        <v>4092</v>
      </c>
      <c r="W7" s="80">
        <f aca="true" t="shared" si="1" ref="W7:W39">SUM(F7:J7)</f>
        <v>4512</v>
      </c>
      <c r="X7" s="80" t="str">
        <f t="shared" si="0"/>
        <v>○</v>
      </c>
      <c r="Y7" s="80">
        <f>SUM(H7:L7)</f>
        <v>4636</v>
      </c>
      <c r="Z7" s="80" t="str">
        <f>IF(G7=Y7,"○","×")</f>
        <v>×</v>
      </c>
      <c r="AA7" s="80">
        <f>SUM(J7:N7)</f>
        <v>4319</v>
      </c>
      <c r="AB7" s="80" t="str">
        <f>IF(I7=AA7,"○","×")</f>
        <v>×</v>
      </c>
      <c r="AC7" s="358"/>
      <c r="AD7" s="357"/>
      <c r="AE7" s="357"/>
      <c r="AF7" s="357"/>
      <c r="AG7" s="357"/>
      <c r="AH7" s="357"/>
      <c r="AI7" s="357"/>
      <c r="AJ7" s="357"/>
      <c r="AK7" s="357"/>
      <c r="AL7" s="357"/>
      <c r="AM7" s="357"/>
      <c r="AN7" s="357"/>
      <c r="AO7" s="357"/>
    </row>
    <row r="8" spans="1:41" s="80" customFormat="1" ht="21" customHeight="1">
      <c r="A8" s="2002" t="s">
        <v>433</v>
      </c>
      <c r="B8" s="2003"/>
      <c r="C8" s="2003"/>
      <c r="D8" s="2004"/>
      <c r="E8" s="547">
        <v>4658</v>
      </c>
      <c r="F8" s="124">
        <v>17</v>
      </c>
      <c r="G8" s="123">
        <v>61</v>
      </c>
      <c r="H8" s="124">
        <v>19</v>
      </c>
      <c r="I8" s="123">
        <v>318</v>
      </c>
      <c r="J8" s="121">
        <v>4243</v>
      </c>
      <c r="K8" s="547">
        <v>196</v>
      </c>
      <c r="L8" s="124">
        <v>3</v>
      </c>
      <c r="M8" s="124">
        <v>12</v>
      </c>
      <c r="N8" s="124">
        <v>5</v>
      </c>
      <c r="O8" s="123">
        <v>160</v>
      </c>
      <c r="P8" s="121">
        <v>16</v>
      </c>
      <c r="Q8" s="123">
        <v>4462</v>
      </c>
      <c r="R8" s="124">
        <v>14</v>
      </c>
      <c r="S8" s="123">
        <v>49</v>
      </c>
      <c r="T8" s="124">
        <v>14</v>
      </c>
      <c r="U8" s="124">
        <v>158</v>
      </c>
      <c r="V8" s="453">
        <v>4227</v>
      </c>
      <c r="W8" s="80">
        <f>SUM(F8:J8)</f>
        <v>4658</v>
      </c>
      <c r="X8" s="80" t="str">
        <f>IF(E8=W8,"○","×")</f>
        <v>○</v>
      </c>
      <c r="Y8" s="80">
        <f>SUM(L8:P8)</f>
        <v>196</v>
      </c>
      <c r="Z8" s="80" t="str">
        <f>IF(K8=Y8,"○","×")</f>
        <v>○</v>
      </c>
      <c r="AA8" s="80">
        <f>SUM(R8:V8)</f>
        <v>4462</v>
      </c>
      <c r="AB8" s="80" t="str">
        <f>IF(Q8=AA8,"○","×")</f>
        <v>○</v>
      </c>
      <c r="AC8" s="358"/>
      <c r="AD8" s="357"/>
      <c r="AE8" s="357"/>
      <c r="AF8" s="357"/>
      <c r="AG8" s="357"/>
      <c r="AH8" s="357"/>
      <c r="AI8" s="357"/>
      <c r="AJ8" s="357"/>
      <c r="AK8" s="357"/>
      <c r="AL8" s="357"/>
      <c r="AM8" s="357"/>
      <c r="AN8" s="357"/>
      <c r="AO8" s="357"/>
    </row>
    <row r="9" spans="1:41" s="80" customFormat="1" ht="21" customHeight="1">
      <c r="A9" s="2002" t="s">
        <v>444</v>
      </c>
      <c r="B9" s="2003"/>
      <c r="C9" s="2003"/>
      <c r="D9" s="2004"/>
      <c r="E9" s="548">
        <v>4699</v>
      </c>
      <c r="F9" s="549">
        <v>16</v>
      </c>
      <c r="G9" s="550">
        <v>65</v>
      </c>
      <c r="H9" s="549">
        <v>19</v>
      </c>
      <c r="I9" s="550">
        <v>315</v>
      </c>
      <c r="J9" s="551">
        <v>4284</v>
      </c>
      <c r="K9" s="548">
        <v>197</v>
      </c>
      <c r="L9" s="549">
        <v>3</v>
      </c>
      <c r="M9" s="549">
        <v>11</v>
      </c>
      <c r="N9" s="549">
        <v>6</v>
      </c>
      <c r="O9" s="550">
        <v>162</v>
      </c>
      <c r="P9" s="551">
        <v>15</v>
      </c>
      <c r="Q9" s="550">
        <v>4502</v>
      </c>
      <c r="R9" s="549">
        <v>13</v>
      </c>
      <c r="S9" s="550">
        <v>54</v>
      </c>
      <c r="T9" s="549">
        <v>13</v>
      </c>
      <c r="U9" s="549">
        <v>153</v>
      </c>
      <c r="V9" s="552">
        <v>4269</v>
      </c>
      <c r="W9" s="80">
        <f t="shared" si="1"/>
        <v>4699</v>
      </c>
      <c r="X9" s="80" t="str">
        <f t="shared" si="0"/>
        <v>○</v>
      </c>
      <c r="Y9" s="80">
        <f aca="true" t="shared" si="2" ref="Y9:Y39">SUM(L9:P9)</f>
        <v>197</v>
      </c>
      <c r="Z9" s="80" t="str">
        <f aca="true" t="shared" si="3" ref="Z9:Z39">IF(K9=Y9,"○","×")</f>
        <v>○</v>
      </c>
      <c r="AA9" s="80">
        <f aca="true" t="shared" si="4" ref="AA9:AA39">SUM(R9:V9)</f>
        <v>4502</v>
      </c>
      <c r="AB9" s="80" t="str">
        <f aca="true" t="shared" si="5" ref="AB9:AB39">IF(Q9=AA9,"○","×")</f>
        <v>○</v>
      </c>
      <c r="AC9" s="357"/>
      <c r="AD9" s="357"/>
      <c r="AE9" s="357"/>
      <c r="AF9" s="357"/>
      <c r="AG9" s="357"/>
      <c r="AH9" s="357"/>
      <c r="AI9" s="357"/>
      <c r="AJ9" s="357"/>
      <c r="AK9" s="357"/>
      <c r="AL9" s="357"/>
      <c r="AM9" s="357"/>
      <c r="AN9" s="357"/>
      <c r="AO9" s="357"/>
    </row>
    <row r="10" spans="1:41" s="80" customFormat="1" ht="21" customHeight="1">
      <c r="A10" s="2002" t="s">
        <v>438</v>
      </c>
      <c r="B10" s="2003"/>
      <c r="C10" s="2003"/>
      <c r="D10" s="2004"/>
      <c r="E10" s="548">
        <v>4734</v>
      </c>
      <c r="F10" s="549">
        <v>16</v>
      </c>
      <c r="G10" s="550">
        <v>61</v>
      </c>
      <c r="H10" s="549">
        <v>18</v>
      </c>
      <c r="I10" s="550">
        <v>317</v>
      </c>
      <c r="J10" s="551">
        <v>4322</v>
      </c>
      <c r="K10" s="548">
        <v>195</v>
      </c>
      <c r="L10" s="549">
        <v>3</v>
      </c>
      <c r="M10" s="549">
        <v>11</v>
      </c>
      <c r="N10" s="549">
        <v>6</v>
      </c>
      <c r="O10" s="550">
        <v>164</v>
      </c>
      <c r="P10" s="551">
        <v>11</v>
      </c>
      <c r="Q10" s="550">
        <v>4539</v>
      </c>
      <c r="R10" s="549">
        <v>13</v>
      </c>
      <c r="S10" s="550">
        <v>50</v>
      </c>
      <c r="T10" s="549">
        <v>12</v>
      </c>
      <c r="U10" s="549">
        <v>153</v>
      </c>
      <c r="V10" s="552">
        <v>4311</v>
      </c>
      <c r="W10" s="80">
        <f t="shared" si="1"/>
        <v>4734</v>
      </c>
      <c r="X10" s="80" t="str">
        <f t="shared" si="0"/>
        <v>○</v>
      </c>
      <c r="Y10" s="80">
        <f t="shared" si="2"/>
        <v>195</v>
      </c>
      <c r="Z10" s="80" t="str">
        <f t="shared" si="3"/>
        <v>○</v>
      </c>
      <c r="AA10" s="80">
        <f t="shared" si="4"/>
        <v>4539</v>
      </c>
      <c r="AB10" s="80" t="str">
        <f t="shared" si="5"/>
        <v>○</v>
      </c>
      <c r="AC10" s="357"/>
      <c r="AD10" s="357"/>
      <c r="AE10" s="357"/>
      <c r="AF10" s="357"/>
      <c r="AG10" s="357"/>
      <c r="AH10" s="357"/>
      <c r="AI10" s="357"/>
      <c r="AJ10" s="357"/>
      <c r="AK10" s="357"/>
      <c r="AL10" s="357"/>
      <c r="AM10" s="357"/>
      <c r="AN10" s="357"/>
      <c r="AO10" s="357"/>
    </row>
    <row r="11" spans="1:28" s="80" customFormat="1" ht="21" customHeight="1">
      <c r="A11" s="2002" t="s">
        <v>447</v>
      </c>
      <c r="B11" s="2003"/>
      <c r="C11" s="2003"/>
      <c r="D11" s="2004"/>
      <c r="E11" s="547">
        <v>4789</v>
      </c>
      <c r="F11" s="124">
        <v>16</v>
      </c>
      <c r="G11" s="123">
        <v>59</v>
      </c>
      <c r="H11" s="124">
        <v>20</v>
      </c>
      <c r="I11" s="123">
        <v>315</v>
      </c>
      <c r="J11" s="121">
        <v>4379</v>
      </c>
      <c r="K11" s="547">
        <v>195</v>
      </c>
      <c r="L11" s="124">
        <v>3</v>
      </c>
      <c r="M11" s="124">
        <v>10</v>
      </c>
      <c r="N11" s="124">
        <v>7</v>
      </c>
      <c r="O11" s="123">
        <v>161</v>
      </c>
      <c r="P11" s="121">
        <v>14</v>
      </c>
      <c r="Q11" s="123">
        <v>4594</v>
      </c>
      <c r="R11" s="124">
        <v>13</v>
      </c>
      <c r="S11" s="123">
        <v>49</v>
      </c>
      <c r="T11" s="124">
        <v>13</v>
      </c>
      <c r="U11" s="124">
        <v>154</v>
      </c>
      <c r="V11" s="453">
        <v>4365</v>
      </c>
      <c r="W11" s="80">
        <f>SUM(F11:J11)</f>
        <v>4789</v>
      </c>
      <c r="X11" s="80" t="str">
        <f t="shared" si="0"/>
        <v>○</v>
      </c>
      <c r="Y11" s="80">
        <f t="shared" si="2"/>
        <v>195</v>
      </c>
      <c r="Z11" s="80" t="str">
        <f t="shared" si="3"/>
        <v>○</v>
      </c>
      <c r="AA11" s="80">
        <f t="shared" si="4"/>
        <v>4594</v>
      </c>
      <c r="AB11" s="80" t="str">
        <f t="shared" si="5"/>
        <v>○</v>
      </c>
    </row>
    <row r="12" spans="1:28" s="80" customFormat="1" ht="21" customHeight="1" thickBot="1">
      <c r="A12" s="1995" t="s">
        <v>450</v>
      </c>
      <c r="B12" s="1996"/>
      <c r="C12" s="1996"/>
      <c r="D12" s="1997"/>
      <c r="E12" s="722">
        <v>4851</v>
      </c>
      <c r="F12" s="652">
        <v>17</v>
      </c>
      <c r="G12" s="651">
        <v>73</v>
      </c>
      <c r="H12" s="652">
        <v>22</v>
      </c>
      <c r="I12" s="651">
        <v>315</v>
      </c>
      <c r="J12" s="654">
        <v>4424</v>
      </c>
      <c r="K12" s="722">
        <f>SUM(L12:P12)</f>
        <v>200</v>
      </c>
      <c r="L12" s="652">
        <v>4</v>
      </c>
      <c r="M12" s="652">
        <v>11</v>
      </c>
      <c r="N12" s="652">
        <v>7</v>
      </c>
      <c r="O12" s="651">
        <v>163</v>
      </c>
      <c r="P12" s="654">
        <v>15</v>
      </c>
      <c r="Q12" s="651">
        <f>SUM(R12:V12)</f>
        <v>4651</v>
      </c>
      <c r="R12" s="652">
        <v>13</v>
      </c>
      <c r="S12" s="651">
        <v>62</v>
      </c>
      <c r="T12" s="652">
        <v>15</v>
      </c>
      <c r="U12" s="652">
        <v>152</v>
      </c>
      <c r="V12" s="701">
        <v>4409</v>
      </c>
      <c r="W12" s="80">
        <f>SUM(F12:J12)</f>
        <v>4851</v>
      </c>
      <c r="X12" s="80" t="str">
        <f t="shared" si="0"/>
        <v>○</v>
      </c>
      <c r="Y12" s="80">
        <f t="shared" si="2"/>
        <v>200</v>
      </c>
      <c r="Z12" s="80" t="str">
        <f t="shared" si="3"/>
        <v>○</v>
      </c>
      <c r="AA12" s="80">
        <f t="shared" si="4"/>
        <v>4651</v>
      </c>
      <c r="AB12" s="80" t="str">
        <f t="shared" si="5"/>
        <v>○</v>
      </c>
    </row>
    <row r="13" spans="1:28" s="80" customFormat="1" ht="19.5" customHeight="1">
      <c r="A13" s="179">
        <v>1</v>
      </c>
      <c r="B13" s="348"/>
      <c r="C13" s="349" t="s">
        <v>144</v>
      </c>
      <c r="D13" s="350"/>
      <c r="E13" s="723">
        <v>1064</v>
      </c>
      <c r="F13" s="702">
        <v>5</v>
      </c>
      <c r="G13" s="702">
        <v>7</v>
      </c>
      <c r="H13" s="702">
        <v>4</v>
      </c>
      <c r="I13" s="702">
        <v>36</v>
      </c>
      <c r="J13" s="704">
        <v>1012</v>
      </c>
      <c r="K13" s="723">
        <v>26</v>
      </c>
      <c r="L13" s="702"/>
      <c r="M13" s="702">
        <v>1</v>
      </c>
      <c r="N13" s="702">
        <v>2</v>
      </c>
      <c r="O13" s="703">
        <v>21</v>
      </c>
      <c r="P13" s="704">
        <v>2</v>
      </c>
      <c r="Q13" s="703">
        <v>1038</v>
      </c>
      <c r="R13" s="702">
        <v>5</v>
      </c>
      <c r="S13" s="703">
        <v>6</v>
      </c>
      <c r="T13" s="702">
        <v>2</v>
      </c>
      <c r="U13" s="702">
        <v>15</v>
      </c>
      <c r="V13" s="705">
        <v>1010</v>
      </c>
      <c r="W13" s="80">
        <f>SUM(F13:J13)</f>
        <v>1064</v>
      </c>
      <c r="X13" s="80" t="str">
        <f aca="true" t="shared" si="6" ref="X13:X39">IF(E13=W13,"○","×")</f>
        <v>○</v>
      </c>
      <c r="Y13" s="80">
        <f>SUM(L13:P13)</f>
        <v>26</v>
      </c>
      <c r="Z13" s="80" t="str">
        <f t="shared" si="3"/>
        <v>○</v>
      </c>
      <c r="AA13" s="80">
        <f>SUM(R13:V13)</f>
        <v>1038</v>
      </c>
      <c r="AB13" s="80" t="str">
        <f t="shared" si="5"/>
        <v>○</v>
      </c>
    </row>
    <row r="14" spans="1:28" s="80" customFormat="1" ht="19.5" customHeight="1">
      <c r="A14" s="180">
        <v>2</v>
      </c>
      <c r="B14" s="246"/>
      <c r="C14" s="247" t="s">
        <v>150</v>
      </c>
      <c r="D14" s="248"/>
      <c r="E14" s="724">
        <v>170</v>
      </c>
      <c r="F14" s="706">
        <v>1</v>
      </c>
      <c r="G14" s="706">
        <v>2</v>
      </c>
      <c r="H14" s="706">
        <v>4</v>
      </c>
      <c r="I14" s="706">
        <v>11</v>
      </c>
      <c r="J14" s="708">
        <v>152</v>
      </c>
      <c r="K14" s="725">
        <v>6</v>
      </c>
      <c r="L14" s="706"/>
      <c r="M14" s="706"/>
      <c r="N14" s="706">
        <v>1</v>
      </c>
      <c r="O14" s="707">
        <v>5</v>
      </c>
      <c r="P14" s="708"/>
      <c r="Q14" s="707">
        <v>164</v>
      </c>
      <c r="R14" s="706">
        <v>1</v>
      </c>
      <c r="S14" s="707">
        <v>2</v>
      </c>
      <c r="T14" s="706">
        <v>3</v>
      </c>
      <c r="U14" s="706">
        <v>6</v>
      </c>
      <c r="V14" s="709">
        <v>152</v>
      </c>
      <c r="W14" s="80">
        <f>SUM(F14:J14)</f>
        <v>170</v>
      </c>
      <c r="X14" s="80" t="str">
        <f t="shared" si="6"/>
        <v>○</v>
      </c>
      <c r="Y14" s="80">
        <f t="shared" si="2"/>
        <v>6</v>
      </c>
      <c r="Z14" s="80" t="str">
        <f t="shared" si="3"/>
        <v>○</v>
      </c>
      <c r="AA14" s="80">
        <f t="shared" si="4"/>
        <v>164</v>
      </c>
      <c r="AB14" s="80" t="str">
        <f t="shared" si="5"/>
        <v>○</v>
      </c>
    </row>
    <row r="15" spans="1:28" s="80" customFormat="1" ht="19.5" customHeight="1">
      <c r="A15" s="249">
        <v>3</v>
      </c>
      <c r="B15" s="250"/>
      <c r="C15" s="251" t="s">
        <v>151</v>
      </c>
      <c r="D15" s="252"/>
      <c r="E15" s="724">
        <v>359</v>
      </c>
      <c r="F15" s="706">
        <v>1</v>
      </c>
      <c r="G15" s="706">
        <v>8</v>
      </c>
      <c r="H15" s="706">
        <v>2</v>
      </c>
      <c r="I15" s="706">
        <v>18</v>
      </c>
      <c r="J15" s="708">
        <v>330</v>
      </c>
      <c r="K15" s="725">
        <v>18</v>
      </c>
      <c r="L15" s="706"/>
      <c r="M15" s="706">
        <v>1</v>
      </c>
      <c r="N15" s="706">
        <v>1</v>
      </c>
      <c r="O15" s="707">
        <v>15</v>
      </c>
      <c r="P15" s="708">
        <v>1</v>
      </c>
      <c r="Q15" s="707">
        <v>341</v>
      </c>
      <c r="R15" s="706">
        <v>1</v>
      </c>
      <c r="S15" s="707">
        <v>7</v>
      </c>
      <c r="T15" s="706">
        <v>1</v>
      </c>
      <c r="U15" s="706">
        <v>3</v>
      </c>
      <c r="V15" s="709">
        <v>329</v>
      </c>
      <c r="W15" s="80">
        <f t="shared" si="1"/>
        <v>359</v>
      </c>
      <c r="X15" s="80" t="str">
        <f t="shared" si="6"/>
        <v>○</v>
      </c>
      <c r="Y15" s="80">
        <f t="shared" si="2"/>
        <v>18</v>
      </c>
      <c r="Z15" s="80" t="str">
        <f t="shared" si="3"/>
        <v>○</v>
      </c>
      <c r="AA15" s="80">
        <f t="shared" si="4"/>
        <v>341</v>
      </c>
      <c r="AB15" s="80" t="str">
        <f t="shared" si="5"/>
        <v>○</v>
      </c>
    </row>
    <row r="16" spans="1:28" s="80" customFormat="1" ht="19.5" customHeight="1">
      <c r="A16" s="180">
        <v>4</v>
      </c>
      <c r="B16" s="246"/>
      <c r="C16" s="247" t="s">
        <v>99</v>
      </c>
      <c r="D16" s="504"/>
      <c r="E16" s="724">
        <v>42</v>
      </c>
      <c r="F16" s="706"/>
      <c r="G16" s="706"/>
      <c r="H16" s="706"/>
      <c r="I16" s="706">
        <v>2</v>
      </c>
      <c r="J16" s="708">
        <v>40</v>
      </c>
      <c r="K16" s="725">
        <v>2</v>
      </c>
      <c r="L16" s="706"/>
      <c r="M16" s="706"/>
      <c r="N16" s="706"/>
      <c r="O16" s="707">
        <v>2</v>
      </c>
      <c r="P16" s="708"/>
      <c r="Q16" s="707">
        <v>40</v>
      </c>
      <c r="R16" s="706"/>
      <c r="S16" s="707"/>
      <c r="T16" s="706"/>
      <c r="U16" s="706"/>
      <c r="V16" s="709">
        <v>40</v>
      </c>
      <c r="W16" s="80">
        <f t="shared" si="1"/>
        <v>42</v>
      </c>
      <c r="X16" s="80" t="str">
        <f t="shared" si="6"/>
        <v>○</v>
      </c>
      <c r="Y16" s="80">
        <f t="shared" si="2"/>
        <v>2</v>
      </c>
      <c r="Z16" s="80" t="str">
        <f t="shared" si="3"/>
        <v>○</v>
      </c>
      <c r="AA16" s="80">
        <f t="shared" si="4"/>
        <v>40</v>
      </c>
      <c r="AB16" s="80" t="str">
        <f t="shared" si="5"/>
        <v>○</v>
      </c>
    </row>
    <row r="17" spans="1:28" s="80" customFormat="1" ht="19.5" customHeight="1">
      <c r="A17" s="253">
        <v>5</v>
      </c>
      <c r="B17" s="254"/>
      <c r="C17" s="255" t="s">
        <v>100</v>
      </c>
      <c r="D17" s="505"/>
      <c r="E17" s="726">
        <v>141</v>
      </c>
      <c r="F17" s="710"/>
      <c r="G17" s="710">
        <v>1</v>
      </c>
      <c r="H17" s="710"/>
      <c r="I17" s="710">
        <v>12</v>
      </c>
      <c r="J17" s="712">
        <v>128</v>
      </c>
      <c r="K17" s="727">
        <v>8</v>
      </c>
      <c r="L17" s="710"/>
      <c r="M17" s="710">
        <v>1</v>
      </c>
      <c r="N17" s="710"/>
      <c r="O17" s="711">
        <v>7</v>
      </c>
      <c r="P17" s="712"/>
      <c r="Q17" s="711">
        <v>133</v>
      </c>
      <c r="R17" s="710"/>
      <c r="S17" s="711"/>
      <c r="T17" s="710"/>
      <c r="U17" s="710">
        <v>5</v>
      </c>
      <c r="V17" s="713">
        <v>128</v>
      </c>
      <c r="W17" s="80">
        <f t="shared" si="1"/>
        <v>141</v>
      </c>
      <c r="X17" s="80" t="str">
        <f t="shared" si="6"/>
        <v>○</v>
      </c>
      <c r="Y17" s="80">
        <f t="shared" si="2"/>
        <v>8</v>
      </c>
      <c r="Z17" s="80" t="str">
        <f t="shared" si="3"/>
        <v>○</v>
      </c>
      <c r="AA17" s="80">
        <f t="shared" si="4"/>
        <v>133</v>
      </c>
      <c r="AB17" s="80" t="str">
        <f t="shared" si="5"/>
        <v>○</v>
      </c>
    </row>
    <row r="18" spans="1:28" s="80" customFormat="1" ht="19.5" customHeight="1">
      <c r="A18" s="257">
        <v>6</v>
      </c>
      <c r="B18" s="258"/>
      <c r="C18" s="259" t="s">
        <v>101</v>
      </c>
      <c r="D18" s="260"/>
      <c r="E18" s="728">
        <v>30</v>
      </c>
      <c r="F18" s="714"/>
      <c r="G18" s="714"/>
      <c r="H18" s="714"/>
      <c r="I18" s="714">
        <v>3</v>
      </c>
      <c r="J18" s="716">
        <v>27</v>
      </c>
      <c r="K18" s="729">
        <v>2</v>
      </c>
      <c r="L18" s="714"/>
      <c r="M18" s="714"/>
      <c r="N18" s="714"/>
      <c r="O18" s="715">
        <v>1</v>
      </c>
      <c r="P18" s="716">
        <v>1</v>
      </c>
      <c r="Q18" s="715">
        <v>28</v>
      </c>
      <c r="R18" s="714"/>
      <c r="S18" s="715"/>
      <c r="T18" s="714"/>
      <c r="U18" s="714">
        <v>2</v>
      </c>
      <c r="V18" s="717">
        <v>26</v>
      </c>
      <c r="W18" s="80">
        <f t="shared" si="1"/>
        <v>30</v>
      </c>
      <c r="X18" s="80" t="str">
        <f t="shared" si="6"/>
        <v>○</v>
      </c>
      <c r="Y18" s="80">
        <f t="shared" si="2"/>
        <v>2</v>
      </c>
      <c r="Z18" s="80" t="str">
        <f t="shared" si="3"/>
        <v>○</v>
      </c>
      <c r="AA18" s="80">
        <f t="shared" si="4"/>
        <v>28</v>
      </c>
      <c r="AB18" s="80" t="str">
        <f t="shared" si="5"/>
        <v>○</v>
      </c>
    </row>
    <row r="19" spans="1:28" s="80" customFormat="1" ht="19.5" customHeight="1">
      <c r="A19" s="180">
        <v>7</v>
      </c>
      <c r="B19" s="246"/>
      <c r="C19" s="247" t="s">
        <v>152</v>
      </c>
      <c r="D19" s="248"/>
      <c r="E19" s="724">
        <v>126</v>
      </c>
      <c r="F19" s="706"/>
      <c r="G19" s="706"/>
      <c r="H19" s="706">
        <v>1</v>
      </c>
      <c r="I19" s="706">
        <v>10</v>
      </c>
      <c r="J19" s="708">
        <v>115</v>
      </c>
      <c r="K19" s="725">
        <v>5</v>
      </c>
      <c r="L19" s="706"/>
      <c r="M19" s="706"/>
      <c r="N19" s="706">
        <v>1</v>
      </c>
      <c r="O19" s="707">
        <v>4</v>
      </c>
      <c r="P19" s="708"/>
      <c r="Q19" s="707">
        <v>121</v>
      </c>
      <c r="R19" s="706"/>
      <c r="S19" s="707"/>
      <c r="T19" s="706"/>
      <c r="U19" s="706">
        <v>6</v>
      </c>
      <c r="V19" s="709">
        <v>115</v>
      </c>
      <c r="W19" s="80">
        <f t="shared" si="1"/>
        <v>126</v>
      </c>
      <c r="X19" s="80" t="str">
        <f t="shared" si="6"/>
        <v>○</v>
      </c>
      <c r="Y19" s="80">
        <f t="shared" si="2"/>
        <v>5</v>
      </c>
      <c r="Z19" s="80" t="str">
        <f t="shared" si="3"/>
        <v>○</v>
      </c>
      <c r="AA19" s="80">
        <f t="shared" si="4"/>
        <v>121</v>
      </c>
      <c r="AB19" s="80" t="str">
        <f t="shared" si="5"/>
        <v>○</v>
      </c>
    </row>
    <row r="20" spans="1:28" s="80" customFormat="1" ht="19.5" customHeight="1">
      <c r="A20" s="180">
        <v>8</v>
      </c>
      <c r="B20" s="246"/>
      <c r="C20" s="247" t="s">
        <v>102</v>
      </c>
      <c r="D20" s="248"/>
      <c r="E20" s="724">
        <v>130</v>
      </c>
      <c r="F20" s="706"/>
      <c r="G20" s="706">
        <v>4</v>
      </c>
      <c r="H20" s="706"/>
      <c r="I20" s="706">
        <v>4</v>
      </c>
      <c r="J20" s="708">
        <v>122</v>
      </c>
      <c r="K20" s="725">
        <v>2</v>
      </c>
      <c r="L20" s="706"/>
      <c r="M20" s="706"/>
      <c r="N20" s="706"/>
      <c r="O20" s="707">
        <v>2</v>
      </c>
      <c r="P20" s="708"/>
      <c r="Q20" s="707">
        <v>128</v>
      </c>
      <c r="R20" s="706"/>
      <c r="S20" s="707">
        <v>4</v>
      </c>
      <c r="T20" s="706"/>
      <c r="U20" s="706">
        <v>2</v>
      </c>
      <c r="V20" s="709">
        <v>122</v>
      </c>
      <c r="W20" s="80">
        <f t="shared" si="1"/>
        <v>130</v>
      </c>
      <c r="X20" s="80" t="str">
        <f t="shared" si="6"/>
        <v>○</v>
      </c>
      <c r="Y20" s="80">
        <f t="shared" si="2"/>
        <v>2</v>
      </c>
      <c r="Z20" s="80" t="str">
        <f t="shared" si="3"/>
        <v>○</v>
      </c>
      <c r="AA20" s="80">
        <f t="shared" si="4"/>
        <v>128</v>
      </c>
      <c r="AB20" s="80" t="str">
        <f t="shared" si="5"/>
        <v>○</v>
      </c>
    </row>
    <row r="21" spans="1:28" s="80" customFormat="1" ht="19.5" customHeight="1">
      <c r="A21" s="180">
        <v>9</v>
      </c>
      <c r="B21" s="246"/>
      <c r="C21" s="247" t="s">
        <v>103</v>
      </c>
      <c r="D21" s="248"/>
      <c r="E21" s="724">
        <v>208</v>
      </c>
      <c r="F21" s="706"/>
      <c r="G21" s="706">
        <v>5</v>
      </c>
      <c r="H21" s="706">
        <v>1</v>
      </c>
      <c r="I21" s="706">
        <v>14</v>
      </c>
      <c r="J21" s="708">
        <v>188</v>
      </c>
      <c r="K21" s="725">
        <v>5</v>
      </c>
      <c r="L21" s="706"/>
      <c r="M21" s="706">
        <v>1</v>
      </c>
      <c r="N21" s="706"/>
      <c r="O21" s="707">
        <v>4</v>
      </c>
      <c r="P21" s="708"/>
      <c r="Q21" s="707">
        <v>203</v>
      </c>
      <c r="R21" s="706"/>
      <c r="S21" s="707">
        <v>4</v>
      </c>
      <c r="T21" s="706">
        <v>1</v>
      </c>
      <c r="U21" s="706">
        <v>10</v>
      </c>
      <c r="V21" s="709">
        <v>188</v>
      </c>
      <c r="W21" s="80">
        <f t="shared" si="1"/>
        <v>208</v>
      </c>
      <c r="X21" s="80" t="str">
        <f t="shared" si="6"/>
        <v>○</v>
      </c>
      <c r="Y21" s="80">
        <f t="shared" si="2"/>
        <v>5</v>
      </c>
      <c r="Z21" s="80" t="str">
        <f t="shared" si="3"/>
        <v>○</v>
      </c>
      <c r="AA21" s="80">
        <f t="shared" si="4"/>
        <v>203</v>
      </c>
      <c r="AB21" s="80" t="str">
        <f t="shared" si="5"/>
        <v>○</v>
      </c>
    </row>
    <row r="22" spans="1:28" s="80" customFormat="1" ht="19.5" customHeight="1">
      <c r="A22" s="253">
        <v>10</v>
      </c>
      <c r="B22" s="254"/>
      <c r="C22" s="255" t="s">
        <v>104</v>
      </c>
      <c r="D22" s="256"/>
      <c r="E22" s="726">
        <v>49</v>
      </c>
      <c r="F22" s="710"/>
      <c r="G22" s="710">
        <v>1</v>
      </c>
      <c r="H22" s="710"/>
      <c r="I22" s="710">
        <v>2</v>
      </c>
      <c r="J22" s="712">
        <v>46</v>
      </c>
      <c r="K22" s="727">
        <v>1</v>
      </c>
      <c r="L22" s="710"/>
      <c r="M22" s="710">
        <v>1</v>
      </c>
      <c r="N22" s="710"/>
      <c r="O22" s="711"/>
      <c r="P22" s="712"/>
      <c r="Q22" s="711">
        <v>48</v>
      </c>
      <c r="R22" s="710"/>
      <c r="S22" s="711"/>
      <c r="T22" s="710"/>
      <c r="U22" s="710">
        <v>2</v>
      </c>
      <c r="V22" s="713">
        <v>46</v>
      </c>
      <c r="W22" s="80">
        <f t="shared" si="1"/>
        <v>49</v>
      </c>
      <c r="X22" s="80" t="str">
        <f t="shared" si="6"/>
        <v>○</v>
      </c>
      <c r="Y22" s="80">
        <f t="shared" si="2"/>
        <v>1</v>
      </c>
      <c r="Z22" s="80" t="str">
        <f t="shared" si="3"/>
        <v>○</v>
      </c>
      <c r="AA22" s="80">
        <f t="shared" si="4"/>
        <v>48</v>
      </c>
      <c r="AB22" s="80" t="str">
        <f t="shared" si="5"/>
        <v>○</v>
      </c>
    </row>
    <row r="23" spans="1:28" s="80" customFormat="1" ht="19.5" customHeight="1">
      <c r="A23" s="257">
        <v>11</v>
      </c>
      <c r="B23" s="258"/>
      <c r="C23" s="259" t="s">
        <v>105</v>
      </c>
      <c r="D23" s="260"/>
      <c r="E23" s="728">
        <v>97</v>
      </c>
      <c r="F23" s="714"/>
      <c r="G23" s="714">
        <v>1</v>
      </c>
      <c r="H23" s="714"/>
      <c r="I23" s="714">
        <v>6</v>
      </c>
      <c r="J23" s="716">
        <v>90</v>
      </c>
      <c r="K23" s="729">
        <v>5</v>
      </c>
      <c r="L23" s="714"/>
      <c r="M23" s="714">
        <v>1</v>
      </c>
      <c r="N23" s="714"/>
      <c r="O23" s="715">
        <v>4</v>
      </c>
      <c r="P23" s="716"/>
      <c r="Q23" s="715">
        <v>92</v>
      </c>
      <c r="R23" s="714"/>
      <c r="S23" s="715"/>
      <c r="T23" s="714"/>
      <c r="U23" s="714">
        <v>2</v>
      </c>
      <c r="V23" s="717">
        <v>90</v>
      </c>
      <c r="W23" s="80">
        <f t="shared" si="1"/>
        <v>97</v>
      </c>
      <c r="X23" s="80" t="str">
        <f t="shared" si="6"/>
        <v>○</v>
      </c>
      <c r="Y23" s="80">
        <f t="shared" si="2"/>
        <v>5</v>
      </c>
      <c r="Z23" s="80" t="str">
        <f t="shared" si="3"/>
        <v>○</v>
      </c>
      <c r="AA23" s="80">
        <f t="shared" si="4"/>
        <v>92</v>
      </c>
      <c r="AB23" s="80" t="str">
        <f t="shared" si="5"/>
        <v>○</v>
      </c>
    </row>
    <row r="24" spans="1:28" s="80" customFormat="1" ht="19.5" customHeight="1">
      <c r="A24" s="180">
        <v>12</v>
      </c>
      <c r="B24" s="246"/>
      <c r="C24" s="247" t="s">
        <v>106</v>
      </c>
      <c r="D24" s="248"/>
      <c r="E24" s="724">
        <v>64</v>
      </c>
      <c r="F24" s="706"/>
      <c r="G24" s="706"/>
      <c r="H24" s="706"/>
      <c r="I24" s="706">
        <v>7</v>
      </c>
      <c r="J24" s="708">
        <v>57</v>
      </c>
      <c r="K24" s="725">
        <v>3</v>
      </c>
      <c r="L24" s="706"/>
      <c r="M24" s="706"/>
      <c r="N24" s="706"/>
      <c r="O24" s="707">
        <v>3</v>
      </c>
      <c r="P24" s="708"/>
      <c r="Q24" s="707">
        <v>61</v>
      </c>
      <c r="R24" s="706"/>
      <c r="S24" s="707"/>
      <c r="T24" s="706"/>
      <c r="U24" s="706">
        <v>4</v>
      </c>
      <c r="V24" s="709">
        <v>57</v>
      </c>
      <c r="W24" s="80">
        <f t="shared" si="1"/>
        <v>64</v>
      </c>
      <c r="X24" s="80" t="str">
        <f t="shared" si="6"/>
        <v>○</v>
      </c>
      <c r="Y24" s="80">
        <f t="shared" si="2"/>
        <v>3</v>
      </c>
      <c r="Z24" s="80" t="str">
        <f t="shared" si="3"/>
        <v>○</v>
      </c>
      <c r="AA24" s="80">
        <f t="shared" si="4"/>
        <v>61</v>
      </c>
      <c r="AB24" s="80" t="str">
        <f t="shared" si="5"/>
        <v>○</v>
      </c>
    </row>
    <row r="25" spans="1:28" s="80" customFormat="1" ht="19.5" customHeight="1">
      <c r="A25" s="180">
        <v>13</v>
      </c>
      <c r="B25" s="246"/>
      <c r="C25" s="247" t="s">
        <v>107</v>
      </c>
      <c r="D25" s="248"/>
      <c r="E25" s="724">
        <v>34</v>
      </c>
      <c r="F25" s="706">
        <v>1</v>
      </c>
      <c r="G25" s="706"/>
      <c r="H25" s="706"/>
      <c r="I25" s="706">
        <v>3</v>
      </c>
      <c r="J25" s="708">
        <v>30</v>
      </c>
      <c r="K25" s="725">
        <v>4</v>
      </c>
      <c r="L25" s="706">
        <v>1</v>
      </c>
      <c r="M25" s="706"/>
      <c r="N25" s="706"/>
      <c r="O25" s="707">
        <v>2</v>
      </c>
      <c r="P25" s="708">
        <v>1</v>
      </c>
      <c r="Q25" s="707">
        <v>30</v>
      </c>
      <c r="R25" s="706"/>
      <c r="S25" s="707"/>
      <c r="T25" s="706"/>
      <c r="U25" s="706">
        <v>1</v>
      </c>
      <c r="V25" s="709">
        <v>29</v>
      </c>
      <c r="W25" s="80">
        <f t="shared" si="1"/>
        <v>34</v>
      </c>
      <c r="X25" s="80" t="str">
        <f t="shared" si="6"/>
        <v>○</v>
      </c>
      <c r="Y25" s="80">
        <f t="shared" si="2"/>
        <v>4</v>
      </c>
      <c r="Z25" s="80" t="str">
        <f t="shared" si="3"/>
        <v>○</v>
      </c>
      <c r="AA25" s="80">
        <f t="shared" si="4"/>
        <v>30</v>
      </c>
      <c r="AB25" s="80" t="str">
        <f t="shared" si="5"/>
        <v>○</v>
      </c>
    </row>
    <row r="26" spans="1:28" s="80" customFormat="1" ht="19.5" customHeight="1">
      <c r="A26" s="180">
        <v>14</v>
      </c>
      <c r="B26" s="246"/>
      <c r="C26" s="247" t="s">
        <v>108</v>
      </c>
      <c r="D26" s="504"/>
      <c r="E26" s="724">
        <v>26</v>
      </c>
      <c r="F26" s="706"/>
      <c r="G26" s="706">
        <v>3</v>
      </c>
      <c r="H26" s="706"/>
      <c r="I26" s="706">
        <v>3</v>
      </c>
      <c r="J26" s="708">
        <v>20</v>
      </c>
      <c r="K26" s="725">
        <v>1</v>
      </c>
      <c r="L26" s="706"/>
      <c r="M26" s="706"/>
      <c r="N26" s="706"/>
      <c r="O26" s="707">
        <v>1</v>
      </c>
      <c r="P26" s="708"/>
      <c r="Q26" s="707">
        <v>25</v>
      </c>
      <c r="R26" s="706"/>
      <c r="S26" s="707">
        <v>3</v>
      </c>
      <c r="T26" s="706"/>
      <c r="U26" s="706">
        <v>2</v>
      </c>
      <c r="V26" s="709">
        <v>20</v>
      </c>
      <c r="W26" s="80">
        <f t="shared" si="1"/>
        <v>26</v>
      </c>
      <c r="X26" s="80" t="str">
        <f t="shared" si="6"/>
        <v>○</v>
      </c>
      <c r="Y26" s="80">
        <f t="shared" si="2"/>
        <v>1</v>
      </c>
      <c r="Z26" s="80" t="str">
        <f t="shared" si="3"/>
        <v>○</v>
      </c>
      <c r="AA26" s="80">
        <f t="shared" si="4"/>
        <v>25</v>
      </c>
      <c r="AB26" s="80" t="str">
        <f t="shared" si="5"/>
        <v>○</v>
      </c>
    </row>
    <row r="27" spans="1:28" s="80" customFormat="1" ht="19.5" customHeight="1">
      <c r="A27" s="253">
        <v>15</v>
      </c>
      <c r="B27" s="254"/>
      <c r="C27" s="255" t="s">
        <v>153</v>
      </c>
      <c r="D27" s="256"/>
      <c r="E27" s="726">
        <v>250</v>
      </c>
      <c r="F27" s="710">
        <v>1</v>
      </c>
      <c r="G27" s="710"/>
      <c r="H27" s="710"/>
      <c r="I27" s="710">
        <v>16</v>
      </c>
      <c r="J27" s="712">
        <v>233</v>
      </c>
      <c r="K27" s="727">
        <v>9</v>
      </c>
      <c r="L27" s="710">
        <v>1</v>
      </c>
      <c r="M27" s="710"/>
      <c r="N27" s="710"/>
      <c r="O27" s="711">
        <v>8</v>
      </c>
      <c r="P27" s="712"/>
      <c r="Q27" s="711">
        <v>241</v>
      </c>
      <c r="R27" s="710"/>
      <c r="S27" s="711"/>
      <c r="T27" s="710"/>
      <c r="U27" s="710">
        <v>8</v>
      </c>
      <c r="V27" s="713">
        <v>233</v>
      </c>
      <c r="W27" s="80">
        <f t="shared" si="1"/>
        <v>250</v>
      </c>
      <c r="X27" s="80" t="str">
        <f t="shared" si="6"/>
        <v>○</v>
      </c>
      <c r="Y27" s="80">
        <f t="shared" si="2"/>
        <v>9</v>
      </c>
      <c r="Z27" s="80" t="str">
        <f t="shared" si="3"/>
        <v>○</v>
      </c>
      <c r="AA27" s="80">
        <f t="shared" si="4"/>
        <v>241</v>
      </c>
      <c r="AB27" s="80" t="str">
        <f t="shared" si="5"/>
        <v>○</v>
      </c>
    </row>
    <row r="28" spans="1:28" s="80" customFormat="1" ht="19.5" customHeight="1">
      <c r="A28" s="257">
        <v>16</v>
      </c>
      <c r="B28" s="258"/>
      <c r="C28" s="259" t="s">
        <v>154</v>
      </c>
      <c r="D28" s="260"/>
      <c r="E28" s="728">
        <v>73</v>
      </c>
      <c r="F28" s="714"/>
      <c r="G28" s="714">
        <v>3</v>
      </c>
      <c r="H28" s="714"/>
      <c r="I28" s="714">
        <v>6</v>
      </c>
      <c r="J28" s="716">
        <v>64</v>
      </c>
      <c r="K28" s="729">
        <v>5</v>
      </c>
      <c r="L28" s="714"/>
      <c r="M28" s="714">
        <v>2</v>
      </c>
      <c r="N28" s="714"/>
      <c r="O28" s="715">
        <v>3</v>
      </c>
      <c r="P28" s="716"/>
      <c r="Q28" s="715">
        <v>68</v>
      </c>
      <c r="R28" s="714"/>
      <c r="S28" s="715">
        <v>1</v>
      </c>
      <c r="T28" s="714"/>
      <c r="U28" s="714">
        <v>3</v>
      </c>
      <c r="V28" s="717">
        <v>64</v>
      </c>
      <c r="W28" s="80">
        <f t="shared" si="1"/>
        <v>73</v>
      </c>
      <c r="X28" s="80" t="str">
        <f t="shared" si="6"/>
        <v>○</v>
      </c>
      <c r="Y28" s="80">
        <f t="shared" si="2"/>
        <v>5</v>
      </c>
      <c r="Z28" s="80" t="str">
        <f t="shared" si="3"/>
        <v>○</v>
      </c>
      <c r="AA28" s="80">
        <f t="shared" si="4"/>
        <v>68</v>
      </c>
      <c r="AB28" s="80" t="str">
        <f t="shared" si="5"/>
        <v>○</v>
      </c>
    </row>
    <row r="29" spans="1:28" s="80" customFormat="1" ht="19.5" customHeight="1">
      <c r="A29" s="249">
        <v>17</v>
      </c>
      <c r="B29" s="250"/>
      <c r="C29" s="251" t="s">
        <v>155</v>
      </c>
      <c r="D29" s="252"/>
      <c r="E29" s="724">
        <v>163</v>
      </c>
      <c r="F29" s="706"/>
      <c r="G29" s="706"/>
      <c r="H29" s="706"/>
      <c r="I29" s="706">
        <v>13</v>
      </c>
      <c r="J29" s="708">
        <v>150</v>
      </c>
      <c r="K29" s="725">
        <v>11</v>
      </c>
      <c r="L29" s="706"/>
      <c r="M29" s="706"/>
      <c r="N29" s="706"/>
      <c r="O29" s="707">
        <v>10</v>
      </c>
      <c r="P29" s="708">
        <v>1</v>
      </c>
      <c r="Q29" s="707">
        <v>152</v>
      </c>
      <c r="R29" s="706"/>
      <c r="S29" s="707"/>
      <c r="T29" s="706"/>
      <c r="U29" s="706">
        <v>3</v>
      </c>
      <c r="V29" s="709">
        <v>149</v>
      </c>
      <c r="W29" s="80">
        <f t="shared" si="1"/>
        <v>163</v>
      </c>
      <c r="X29" s="80" t="str">
        <f t="shared" si="6"/>
        <v>○</v>
      </c>
      <c r="Y29" s="80">
        <f t="shared" si="2"/>
        <v>11</v>
      </c>
      <c r="Z29" s="80" t="str">
        <f t="shared" si="3"/>
        <v>○</v>
      </c>
      <c r="AA29" s="80">
        <f t="shared" si="4"/>
        <v>152</v>
      </c>
      <c r="AB29" s="80" t="str">
        <f t="shared" si="5"/>
        <v>○</v>
      </c>
    </row>
    <row r="30" spans="1:28" s="80" customFormat="1" ht="19.5" customHeight="1">
      <c r="A30" s="180">
        <v>18</v>
      </c>
      <c r="B30" s="246"/>
      <c r="C30" s="247" t="s">
        <v>109</v>
      </c>
      <c r="D30" s="248"/>
      <c r="E30" s="724">
        <v>45</v>
      </c>
      <c r="F30" s="706"/>
      <c r="G30" s="706"/>
      <c r="H30" s="706"/>
      <c r="I30" s="706">
        <v>4</v>
      </c>
      <c r="J30" s="708">
        <v>41</v>
      </c>
      <c r="K30" s="725">
        <v>2</v>
      </c>
      <c r="L30" s="706"/>
      <c r="M30" s="706"/>
      <c r="N30" s="706"/>
      <c r="O30" s="707">
        <v>2</v>
      </c>
      <c r="P30" s="708"/>
      <c r="Q30" s="707">
        <v>43</v>
      </c>
      <c r="R30" s="706"/>
      <c r="S30" s="707"/>
      <c r="T30" s="706"/>
      <c r="U30" s="706">
        <v>2</v>
      </c>
      <c r="V30" s="709">
        <v>41</v>
      </c>
      <c r="W30" s="80">
        <f t="shared" si="1"/>
        <v>45</v>
      </c>
      <c r="X30" s="80" t="str">
        <f t="shared" si="6"/>
        <v>○</v>
      </c>
      <c r="Y30" s="80">
        <f t="shared" si="2"/>
        <v>2</v>
      </c>
      <c r="Z30" s="80" t="str">
        <f t="shared" si="3"/>
        <v>○</v>
      </c>
      <c r="AA30" s="80">
        <f t="shared" si="4"/>
        <v>43</v>
      </c>
      <c r="AB30" s="80" t="str">
        <f t="shared" si="5"/>
        <v>○</v>
      </c>
    </row>
    <row r="31" spans="1:28" s="80" customFormat="1" ht="19.5" customHeight="1">
      <c r="A31" s="180">
        <v>19</v>
      </c>
      <c r="B31" s="246"/>
      <c r="C31" s="247" t="s">
        <v>156</v>
      </c>
      <c r="D31" s="248"/>
      <c r="E31" s="724">
        <v>108</v>
      </c>
      <c r="F31" s="706"/>
      <c r="G31" s="706">
        <v>1</v>
      </c>
      <c r="H31" s="706"/>
      <c r="I31" s="706">
        <v>11</v>
      </c>
      <c r="J31" s="708">
        <v>96</v>
      </c>
      <c r="K31" s="725">
        <v>6</v>
      </c>
      <c r="L31" s="706"/>
      <c r="M31" s="706"/>
      <c r="N31" s="706"/>
      <c r="O31" s="707">
        <v>6</v>
      </c>
      <c r="P31" s="708"/>
      <c r="Q31" s="707">
        <v>102</v>
      </c>
      <c r="R31" s="706"/>
      <c r="S31" s="707">
        <v>1</v>
      </c>
      <c r="T31" s="706"/>
      <c r="U31" s="706">
        <v>5</v>
      </c>
      <c r="V31" s="709">
        <v>96</v>
      </c>
      <c r="W31" s="80">
        <f t="shared" si="1"/>
        <v>108</v>
      </c>
      <c r="X31" s="80" t="str">
        <f t="shared" si="6"/>
        <v>○</v>
      </c>
      <c r="Y31" s="80">
        <f t="shared" si="2"/>
        <v>6</v>
      </c>
      <c r="Z31" s="80" t="str">
        <f t="shared" si="3"/>
        <v>○</v>
      </c>
      <c r="AA31" s="80">
        <f t="shared" si="4"/>
        <v>102</v>
      </c>
      <c r="AB31" s="80" t="str">
        <f t="shared" si="5"/>
        <v>○</v>
      </c>
    </row>
    <row r="32" spans="1:28" s="80" customFormat="1" ht="19.5" customHeight="1">
      <c r="A32" s="253">
        <v>20</v>
      </c>
      <c r="B32" s="254"/>
      <c r="C32" s="255" t="s">
        <v>24</v>
      </c>
      <c r="D32" s="256"/>
      <c r="E32" s="726">
        <v>118</v>
      </c>
      <c r="F32" s="710"/>
      <c r="G32" s="710">
        <v>3</v>
      </c>
      <c r="H32" s="710"/>
      <c r="I32" s="710">
        <v>7</v>
      </c>
      <c r="J32" s="712">
        <v>108</v>
      </c>
      <c r="K32" s="727">
        <v>2</v>
      </c>
      <c r="L32" s="710"/>
      <c r="M32" s="710"/>
      <c r="N32" s="710"/>
      <c r="O32" s="711">
        <v>2</v>
      </c>
      <c r="P32" s="712"/>
      <c r="Q32" s="711">
        <v>116</v>
      </c>
      <c r="R32" s="710"/>
      <c r="S32" s="711">
        <v>3</v>
      </c>
      <c r="T32" s="710"/>
      <c r="U32" s="710">
        <v>5</v>
      </c>
      <c r="V32" s="713">
        <v>108</v>
      </c>
      <c r="W32" s="80">
        <f t="shared" si="1"/>
        <v>118</v>
      </c>
      <c r="X32" s="80" t="str">
        <f t="shared" si="6"/>
        <v>○</v>
      </c>
      <c r="Y32" s="80">
        <f t="shared" si="2"/>
        <v>2</v>
      </c>
      <c r="Z32" s="80" t="str">
        <f t="shared" si="3"/>
        <v>○</v>
      </c>
      <c r="AA32" s="80">
        <f t="shared" si="4"/>
        <v>116</v>
      </c>
      <c r="AB32" s="80" t="str">
        <f t="shared" si="5"/>
        <v>○</v>
      </c>
    </row>
    <row r="33" spans="1:28" s="80" customFormat="1" ht="19.5" customHeight="1">
      <c r="A33" s="257">
        <v>21</v>
      </c>
      <c r="B33" s="258"/>
      <c r="C33" s="259" t="s">
        <v>110</v>
      </c>
      <c r="D33" s="260"/>
      <c r="E33" s="728">
        <v>132</v>
      </c>
      <c r="F33" s="714"/>
      <c r="G33" s="714">
        <v>2</v>
      </c>
      <c r="H33" s="714">
        <v>1</v>
      </c>
      <c r="I33" s="714">
        <v>9</v>
      </c>
      <c r="J33" s="716">
        <v>120</v>
      </c>
      <c r="K33" s="729">
        <v>8</v>
      </c>
      <c r="L33" s="714"/>
      <c r="M33" s="714">
        <v>1</v>
      </c>
      <c r="N33" s="714">
        <v>1</v>
      </c>
      <c r="O33" s="715">
        <v>6</v>
      </c>
      <c r="P33" s="716"/>
      <c r="Q33" s="715">
        <v>124</v>
      </c>
      <c r="R33" s="714"/>
      <c r="S33" s="715">
        <v>1</v>
      </c>
      <c r="T33" s="714"/>
      <c r="U33" s="714">
        <v>3</v>
      </c>
      <c r="V33" s="717">
        <v>120</v>
      </c>
      <c r="W33" s="80">
        <f t="shared" si="1"/>
        <v>132</v>
      </c>
      <c r="X33" s="80" t="str">
        <f t="shared" si="6"/>
        <v>○</v>
      </c>
      <c r="Y33" s="80">
        <f t="shared" si="2"/>
        <v>8</v>
      </c>
      <c r="Z33" s="80" t="str">
        <f t="shared" si="3"/>
        <v>○</v>
      </c>
      <c r="AA33" s="80">
        <f t="shared" si="4"/>
        <v>124</v>
      </c>
      <c r="AB33" s="80" t="str">
        <f t="shared" si="5"/>
        <v>○</v>
      </c>
    </row>
    <row r="34" spans="1:28" s="80" customFormat="1" ht="19.5" customHeight="1">
      <c r="A34" s="180">
        <v>22</v>
      </c>
      <c r="B34" s="246"/>
      <c r="C34" s="247" t="s">
        <v>111</v>
      </c>
      <c r="D34" s="248"/>
      <c r="E34" s="724">
        <v>255</v>
      </c>
      <c r="F34" s="706">
        <v>1</v>
      </c>
      <c r="G34" s="706">
        <v>1</v>
      </c>
      <c r="H34" s="706">
        <v>1</v>
      </c>
      <c r="I34" s="706">
        <v>27</v>
      </c>
      <c r="J34" s="708">
        <v>225</v>
      </c>
      <c r="K34" s="725">
        <v>12</v>
      </c>
      <c r="L34" s="706"/>
      <c r="M34" s="706"/>
      <c r="N34" s="706"/>
      <c r="O34" s="707">
        <v>10</v>
      </c>
      <c r="P34" s="708">
        <v>2</v>
      </c>
      <c r="Q34" s="707">
        <v>243</v>
      </c>
      <c r="R34" s="706">
        <v>1</v>
      </c>
      <c r="S34" s="707">
        <v>1</v>
      </c>
      <c r="T34" s="706">
        <v>1</v>
      </c>
      <c r="U34" s="706">
        <v>17</v>
      </c>
      <c r="V34" s="709">
        <v>223</v>
      </c>
      <c r="W34" s="80">
        <f t="shared" si="1"/>
        <v>255</v>
      </c>
      <c r="X34" s="80" t="str">
        <f t="shared" si="6"/>
        <v>○</v>
      </c>
      <c r="Y34" s="80">
        <f t="shared" si="2"/>
        <v>12</v>
      </c>
      <c r="Z34" s="80" t="str">
        <f t="shared" si="3"/>
        <v>○</v>
      </c>
      <c r="AA34" s="80">
        <f t="shared" si="4"/>
        <v>243</v>
      </c>
      <c r="AB34" s="80" t="str">
        <f t="shared" si="5"/>
        <v>○</v>
      </c>
    </row>
    <row r="35" spans="1:28" s="80" customFormat="1" ht="19.5" customHeight="1">
      <c r="A35" s="180">
        <v>23</v>
      </c>
      <c r="B35" s="246"/>
      <c r="C35" s="247" t="s">
        <v>112</v>
      </c>
      <c r="D35" s="248"/>
      <c r="E35" s="724">
        <v>172</v>
      </c>
      <c r="F35" s="706"/>
      <c r="G35" s="706">
        <v>1</v>
      </c>
      <c r="H35" s="706">
        <v>2</v>
      </c>
      <c r="I35" s="706">
        <v>7</v>
      </c>
      <c r="J35" s="708">
        <v>162</v>
      </c>
      <c r="K35" s="725">
        <v>7</v>
      </c>
      <c r="L35" s="706"/>
      <c r="M35" s="706"/>
      <c r="N35" s="706"/>
      <c r="O35" s="707">
        <v>6</v>
      </c>
      <c r="P35" s="708">
        <v>1</v>
      </c>
      <c r="Q35" s="707">
        <v>165</v>
      </c>
      <c r="R35" s="706"/>
      <c r="S35" s="707">
        <v>1</v>
      </c>
      <c r="T35" s="706">
        <v>2</v>
      </c>
      <c r="U35" s="706">
        <v>1</v>
      </c>
      <c r="V35" s="709">
        <v>161</v>
      </c>
      <c r="W35" s="80">
        <f t="shared" si="1"/>
        <v>172</v>
      </c>
      <c r="X35" s="80" t="str">
        <f t="shared" si="6"/>
        <v>○</v>
      </c>
      <c r="Y35" s="80">
        <f t="shared" si="2"/>
        <v>7</v>
      </c>
      <c r="Z35" s="80" t="str">
        <f t="shared" si="3"/>
        <v>○</v>
      </c>
      <c r="AA35" s="80">
        <f t="shared" si="4"/>
        <v>165</v>
      </c>
      <c r="AB35" s="80" t="str">
        <f t="shared" si="5"/>
        <v>○</v>
      </c>
    </row>
    <row r="36" spans="1:28" s="80" customFormat="1" ht="19.5" customHeight="1">
      <c r="A36" s="180">
        <v>24</v>
      </c>
      <c r="B36" s="246"/>
      <c r="C36" s="247" t="s">
        <v>113</v>
      </c>
      <c r="D36" s="248"/>
      <c r="E36" s="724">
        <v>34</v>
      </c>
      <c r="F36" s="706"/>
      <c r="G36" s="706"/>
      <c r="H36" s="706"/>
      <c r="I36" s="706">
        <v>4</v>
      </c>
      <c r="J36" s="708">
        <v>30</v>
      </c>
      <c r="K36" s="725">
        <v>1</v>
      </c>
      <c r="L36" s="706"/>
      <c r="M36" s="706"/>
      <c r="N36" s="706"/>
      <c r="O36" s="707">
        <v>1</v>
      </c>
      <c r="P36" s="708"/>
      <c r="Q36" s="707">
        <v>33</v>
      </c>
      <c r="R36" s="706"/>
      <c r="S36" s="707"/>
      <c r="T36" s="706"/>
      <c r="U36" s="706">
        <v>3</v>
      </c>
      <c r="V36" s="709">
        <v>30</v>
      </c>
      <c r="W36" s="80">
        <f t="shared" si="1"/>
        <v>34</v>
      </c>
      <c r="X36" s="80" t="str">
        <f t="shared" si="6"/>
        <v>○</v>
      </c>
      <c r="Y36" s="80">
        <f t="shared" si="2"/>
        <v>1</v>
      </c>
      <c r="Z36" s="80" t="str">
        <f t="shared" si="3"/>
        <v>○</v>
      </c>
      <c r="AA36" s="80">
        <f t="shared" si="4"/>
        <v>33</v>
      </c>
      <c r="AB36" s="80" t="str">
        <f t="shared" si="5"/>
        <v>○</v>
      </c>
    </row>
    <row r="37" spans="1:28" s="80" customFormat="1" ht="19.5" customHeight="1">
      <c r="A37" s="253">
        <v>25</v>
      </c>
      <c r="B37" s="254"/>
      <c r="C37" s="255" t="s">
        <v>340</v>
      </c>
      <c r="D37" s="256"/>
      <c r="E37" s="726">
        <v>503</v>
      </c>
      <c r="F37" s="710">
        <v>7</v>
      </c>
      <c r="G37" s="710">
        <v>10</v>
      </c>
      <c r="H37" s="710">
        <v>2</v>
      </c>
      <c r="I37" s="710">
        <v>49</v>
      </c>
      <c r="J37" s="712">
        <v>435</v>
      </c>
      <c r="K37" s="727">
        <v>27</v>
      </c>
      <c r="L37" s="710">
        <v>2</v>
      </c>
      <c r="M37" s="710">
        <v>1</v>
      </c>
      <c r="N37" s="710"/>
      <c r="O37" s="711">
        <v>23</v>
      </c>
      <c r="P37" s="712">
        <v>1</v>
      </c>
      <c r="Q37" s="711">
        <v>476</v>
      </c>
      <c r="R37" s="710">
        <v>5</v>
      </c>
      <c r="S37" s="711">
        <v>9</v>
      </c>
      <c r="T37" s="710">
        <v>2</v>
      </c>
      <c r="U37" s="710">
        <v>26</v>
      </c>
      <c r="V37" s="713">
        <v>434</v>
      </c>
      <c r="W37" s="80">
        <f>SUM(F37:J37)</f>
        <v>503</v>
      </c>
      <c r="X37" s="80" t="str">
        <f t="shared" si="6"/>
        <v>○</v>
      </c>
      <c r="Y37" s="80">
        <f t="shared" si="2"/>
        <v>27</v>
      </c>
      <c r="Z37" s="80" t="str">
        <f t="shared" si="3"/>
        <v>○</v>
      </c>
      <c r="AA37" s="80">
        <f t="shared" si="4"/>
        <v>476</v>
      </c>
      <c r="AB37" s="80" t="str">
        <f t="shared" si="5"/>
        <v>○</v>
      </c>
    </row>
    <row r="38" spans="1:28" s="80" customFormat="1" ht="19.5" customHeight="1">
      <c r="A38" s="257">
        <v>26</v>
      </c>
      <c r="B38" s="258"/>
      <c r="C38" s="259" t="s">
        <v>341</v>
      </c>
      <c r="D38" s="260"/>
      <c r="E38" s="728">
        <v>269</v>
      </c>
      <c r="F38" s="714"/>
      <c r="G38" s="714">
        <v>10</v>
      </c>
      <c r="H38" s="714">
        <v>4</v>
      </c>
      <c r="I38" s="714">
        <v>22</v>
      </c>
      <c r="J38" s="716">
        <v>233</v>
      </c>
      <c r="K38" s="729">
        <v>16</v>
      </c>
      <c r="L38" s="714"/>
      <c r="M38" s="714"/>
      <c r="N38" s="714">
        <v>1</v>
      </c>
      <c r="O38" s="715">
        <v>12</v>
      </c>
      <c r="P38" s="716">
        <v>3</v>
      </c>
      <c r="Q38" s="715">
        <v>253</v>
      </c>
      <c r="R38" s="714"/>
      <c r="S38" s="715">
        <v>10</v>
      </c>
      <c r="T38" s="714">
        <v>3</v>
      </c>
      <c r="U38" s="714">
        <v>10</v>
      </c>
      <c r="V38" s="717">
        <v>230</v>
      </c>
      <c r="W38" s="80">
        <f t="shared" si="1"/>
        <v>269</v>
      </c>
      <c r="X38" s="80" t="str">
        <f t="shared" si="6"/>
        <v>○</v>
      </c>
      <c r="Y38" s="80">
        <f t="shared" si="2"/>
        <v>16</v>
      </c>
      <c r="Z38" s="80" t="str">
        <f t="shared" si="3"/>
        <v>○</v>
      </c>
      <c r="AA38" s="80">
        <f t="shared" si="4"/>
        <v>253</v>
      </c>
      <c r="AB38" s="80" t="str">
        <f t="shared" si="5"/>
        <v>○</v>
      </c>
    </row>
    <row r="39" spans="1:28" s="80" customFormat="1" ht="19.5" customHeight="1" thickBot="1">
      <c r="A39" s="183">
        <v>27</v>
      </c>
      <c r="B39" s="261"/>
      <c r="C39" s="262" t="s">
        <v>418</v>
      </c>
      <c r="D39" s="263"/>
      <c r="E39" s="730">
        <v>189</v>
      </c>
      <c r="F39" s="718"/>
      <c r="G39" s="718">
        <v>10</v>
      </c>
      <c r="H39" s="718"/>
      <c r="I39" s="718">
        <v>9</v>
      </c>
      <c r="J39" s="720">
        <v>170</v>
      </c>
      <c r="K39" s="731">
        <v>6</v>
      </c>
      <c r="L39" s="718"/>
      <c r="M39" s="718">
        <v>1</v>
      </c>
      <c r="N39" s="718"/>
      <c r="O39" s="719">
        <v>3</v>
      </c>
      <c r="P39" s="720">
        <v>2</v>
      </c>
      <c r="Q39" s="719">
        <v>183</v>
      </c>
      <c r="R39" s="718"/>
      <c r="S39" s="719">
        <v>9</v>
      </c>
      <c r="T39" s="718"/>
      <c r="U39" s="718">
        <v>6</v>
      </c>
      <c r="V39" s="721">
        <v>168</v>
      </c>
      <c r="W39" s="80">
        <f t="shared" si="1"/>
        <v>189</v>
      </c>
      <c r="X39" s="80" t="str">
        <f t="shared" si="6"/>
        <v>○</v>
      </c>
      <c r="Y39" s="80">
        <f t="shared" si="2"/>
        <v>6</v>
      </c>
      <c r="Z39" s="80" t="str">
        <f t="shared" si="3"/>
        <v>○</v>
      </c>
      <c r="AA39" s="80">
        <f t="shared" si="4"/>
        <v>183</v>
      </c>
      <c r="AB39" s="80" t="str">
        <f t="shared" si="5"/>
        <v>○</v>
      </c>
    </row>
    <row r="40" spans="1:22" s="80" customFormat="1" ht="17.25" customHeight="1">
      <c r="A40" s="81"/>
      <c r="B40" s="82"/>
      <c r="C40" s="82"/>
      <c r="D40" s="82"/>
      <c r="E40" s="82"/>
      <c r="F40" s="82"/>
      <c r="G40" s="82"/>
      <c r="H40" s="81"/>
      <c r="I40" s="81"/>
      <c r="J40" s="81"/>
      <c r="K40" s="81"/>
      <c r="L40" s="81"/>
      <c r="M40" s="81"/>
      <c r="N40" s="81"/>
      <c r="O40" s="81"/>
      <c r="P40" s="81"/>
      <c r="Q40" s="81"/>
      <c r="R40" s="81"/>
      <c r="S40" s="81"/>
      <c r="T40" s="81"/>
      <c r="U40" s="81"/>
      <c r="V40" s="81"/>
    </row>
    <row r="41" spans="1:27" ht="21" customHeight="1">
      <c r="A41" s="81"/>
      <c r="B41" s="82"/>
      <c r="C41" s="23"/>
      <c r="D41" s="23"/>
      <c r="E41" s="22">
        <f>SUM(E13:E39)</f>
        <v>4851</v>
      </c>
      <c r="F41" s="22">
        <f aca="true" t="shared" si="7" ref="F41:U41">SUM(F13:F39)</f>
        <v>17</v>
      </c>
      <c r="G41" s="22">
        <f t="shared" si="7"/>
        <v>73</v>
      </c>
      <c r="H41" s="22">
        <f t="shared" si="7"/>
        <v>22</v>
      </c>
      <c r="I41" s="22">
        <f t="shared" si="7"/>
        <v>315</v>
      </c>
      <c r="J41" s="22">
        <f t="shared" si="7"/>
        <v>4424</v>
      </c>
      <c r="K41" s="22">
        <f t="shared" si="7"/>
        <v>200</v>
      </c>
      <c r="L41" s="22">
        <f t="shared" si="7"/>
        <v>4</v>
      </c>
      <c r="M41" s="22">
        <f t="shared" si="7"/>
        <v>11</v>
      </c>
      <c r="N41" s="22">
        <f t="shared" si="7"/>
        <v>7</v>
      </c>
      <c r="O41" s="22">
        <f t="shared" si="7"/>
        <v>163</v>
      </c>
      <c r="P41" s="22">
        <f t="shared" si="7"/>
        <v>15</v>
      </c>
      <c r="Q41" s="22">
        <f t="shared" si="7"/>
        <v>4651</v>
      </c>
      <c r="R41" s="22">
        <f t="shared" si="7"/>
        <v>13</v>
      </c>
      <c r="S41" s="22">
        <f t="shared" si="7"/>
        <v>62</v>
      </c>
      <c r="T41" s="22">
        <f t="shared" si="7"/>
        <v>15</v>
      </c>
      <c r="U41" s="22">
        <f t="shared" si="7"/>
        <v>152</v>
      </c>
      <c r="V41" s="22">
        <f>SUM(V13:V39)</f>
        <v>4409</v>
      </c>
      <c r="W41" s="80"/>
      <c r="Y41" s="80"/>
      <c r="AA41" s="80"/>
    </row>
    <row r="42" spans="1:17" ht="15" customHeight="1">
      <c r="A42" s="76"/>
      <c r="B42" s="76"/>
      <c r="D42" s="76"/>
      <c r="E42" s="83"/>
      <c r="F42" s="76"/>
      <c r="G42" s="76"/>
      <c r="H42" s="76"/>
      <c r="I42" s="76"/>
      <c r="J42" s="76"/>
      <c r="K42" s="76"/>
      <c r="L42" s="76"/>
      <c r="M42" s="76"/>
      <c r="N42" s="76"/>
      <c r="O42" s="76"/>
      <c r="P42" s="2028"/>
      <c r="Q42" s="2028"/>
    </row>
    <row r="43" spans="1:27" s="79" customFormat="1" ht="17.25" customHeight="1">
      <c r="A43" s="2026"/>
      <c r="B43" s="2026"/>
      <c r="C43" s="2026"/>
      <c r="D43" s="2026"/>
      <c r="E43" s="2026"/>
      <c r="F43" s="2026"/>
      <c r="G43" s="476"/>
      <c r="H43" s="476"/>
      <c r="I43" s="476"/>
      <c r="J43" s="476"/>
      <c r="K43" s="476"/>
      <c r="L43" s="476"/>
      <c r="M43" s="476"/>
      <c r="N43" s="476"/>
      <c r="O43" s="476"/>
      <c r="P43" s="476"/>
      <c r="Q43" s="476"/>
      <c r="W43" s="73"/>
      <c r="Y43" s="73"/>
      <c r="AA43" s="73"/>
    </row>
    <row r="44" spans="1:17" s="79" customFormat="1" ht="17.25" customHeight="1">
      <c r="A44" s="2026"/>
      <c r="B44" s="2026"/>
      <c r="C44" s="2026"/>
      <c r="D44" s="2026"/>
      <c r="E44" s="2027"/>
      <c r="F44" s="2027"/>
      <c r="G44" s="476"/>
      <c r="H44" s="476"/>
      <c r="I44" s="476"/>
      <c r="J44" s="476"/>
      <c r="K44" s="476"/>
      <c r="L44" s="476"/>
      <c r="M44" s="476"/>
      <c r="N44" s="476"/>
      <c r="O44" s="476"/>
      <c r="P44" s="476"/>
      <c r="Q44" s="476"/>
    </row>
    <row r="45" spans="1:27" s="80" customFormat="1" ht="17.25" customHeight="1">
      <c r="A45" s="2005"/>
      <c r="B45" s="473"/>
      <c r="C45" s="2005"/>
      <c r="D45" s="473"/>
      <c r="E45" s="476"/>
      <c r="F45" s="473"/>
      <c r="G45" s="473"/>
      <c r="H45" s="473"/>
      <c r="I45" s="473"/>
      <c r="J45" s="473"/>
      <c r="K45" s="473"/>
      <c r="L45" s="473"/>
      <c r="M45" s="473"/>
      <c r="N45" s="473"/>
      <c r="O45" s="473"/>
      <c r="P45" s="473"/>
      <c r="Q45" s="473"/>
      <c r="W45" s="79"/>
      <c r="Y45" s="79"/>
      <c r="AA45" s="79"/>
    </row>
    <row r="46" spans="1:17" s="80" customFormat="1" ht="17.25" customHeight="1">
      <c r="A46" s="2006"/>
      <c r="B46" s="474"/>
      <c r="C46" s="2006"/>
      <c r="D46" s="474"/>
      <c r="E46" s="476"/>
      <c r="F46" s="473"/>
      <c r="G46" s="473"/>
      <c r="H46" s="473"/>
      <c r="I46" s="473"/>
      <c r="J46" s="473"/>
      <c r="K46" s="473"/>
      <c r="L46" s="473"/>
      <c r="M46" s="473"/>
      <c r="N46" s="473"/>
      <c r="O46" s="473"/>
      <c r="P46" s="473"/>
      <c r="Q46" s="473"/>
    </row>
    <row r="47" spans="1:17" s="80" customFormat="1" ht="17.25" customHeight="1">
      <c r="A47" s="2005"/>
      <c r="B47" s="473"/>
      <c r="C47" s="2005"/>
      <c r="D47" s="473"/>
      <c r="E47" s="476"/>
      <c r="F47" s="473"/>
      <c r="G47" s="473"/>
      <c r="H47" s="473"/>
      <c r="I47" s="473"/>
      <c r="J47" s="473"/>
      <c r="K47" s="473"/>
      <c r="L47" s="473"/>
      <c r="M47" s="473"/>
      <c r="N47" s="473"/>
      <c r="O47" s="473"/>
      <c r="P47" s="473"/>
      <c r="Q47" s="473"/>
    </row>
    <row r="48" spans="1:17" s="80" customFormat="1" ht="17.25" customHeight="1">
      <c r="A48" s="2006"/>
      <c r="B48" s="474"/>
      <c r="C48" s="2006"/>
      <c r="D48" s="474"/>
      <c r="E48" s="476"/>
      <c r="F48" s="473"/>
      <c r="G48" s="473"/>
      <c r="H48" s="84"/>
      <c r="I48" s="473"/>
      <c r="J48" s="473"/>
      <c r="K48" s="473"/>
      <c r="L48" s="473"/>
      <c r="M48" s="473"/>
      <c r="N48" s="473"/>
      <c r="O48" s="473"/>
      <c r="P48" s="473"/>
      <c r="Q48" s="473"/>
    </row>
    <row r="49" spans="1:17" s="80" customFormat="1" ht="17.25" customHeight="1">
      <c r="A49" s="2005"/>
      <c r="B49" s="473"/>
      <c r="C49" s="2005"/>
      <c r="D49" s="473"/>
      <c r="E49" s="476"/>
      <c r="F49" s="473"/>
      <c r="G49" s="473"/>
      <c r="H49" s="473"/>
      <c r="I49" s="473"/>
      <c r="J49" s="473"/>
      <c r="K49" s="473"/>
      <c r="L49" s="473"/>
      <c r="M49" s="473"/>
      <c r="N49" s="473"/>
      <c r="O49" s="473"/>
      <c r="P49" s="473"/>
      <c r="Q49" s="473"/>
    </row>
    <row r="50" spans="1:17" s="80" customFormat="1" ht="17.25" customHeight="1">
      <c r="A50" s="2006"/>
      <c r="B50" s="474"/>
      <c r="C50" s="2006"/>
      <c r="D50" s="474"/>
      <c r="E50" s="476"/>
      <c r="F50" s="473"/>
      <c r="G50" s="473"/>
      <c r="H50" s="473"/>
      <c r="I50" s="473"/>
      <c r="J50" s="473"/>
      <c r="K50" s="473"/>
      <c r="L50" s="473"/>
      <c r="M50" s="473"/>
      <c r="N50" s="473"/>
      <c r="O50" s="473"/>
      <c r="P50" s="473"/>
      <c r="Q50" s="473"/>
    </row>
    <row r="51" spans="1:17" s="80" customFormat="1" ht="17.25" customHeight="1">
      <c r="A51" s="2005"/>
      <c r="B51" s="473"/>
      <c r="C51" s="2005"/>
      <c r="D51" s="473"/>
      <c r="E51" s="476"/>
      <c r="F51" s="473"/>
      <c r="G51" s="473"/>
      <c r="H51" s="473"/>
      <c r="I51" s="473"/>
      <c r="J51" s="473"/>
      <c r="K51" s="473"/>
      <c r="L51" s="473"/>
      <c r="M51" s="473"/>
      <c r="N51" s="473"/>
      <c r="O51" s="473"/>
      <c r="P51" s="473"/>
      <c r="Q51" s="473"/>
    </row>
    <row r="52" spans="1:17" s="80" customFormat="1" ht="17.25" customHeight="1">
      <c r="A52" s="2006"/>
      <c r="B52" s="474"/>
      <c r="C52" s="2006"/>
      <c r="D52" s="474"/>
      <c r="E52" s="476"/>
      <c r="F52" s="473"/>
      <c r="G52" s="473"/>
      <c r="H52" s="473"/>
      <c r="I52" s="473"/>
      <c r="J52" s="473"/>
      <c r="K52" s="473"/>
      <c r="L52" s="473"/>
      <c r="M52" s="473"/>
      <c r="N52" s="473"/>
      <c r="O52" s="473"/>
      <c r="P52" s="473"/>
      <c r="Q52" s="473"/>
    </row>
    <row r="53" spans="1:17" s="80" customFormat="1" ht="17.25" customHeight="1">
      <c r="A53" s="2005"/>
      <c r="B53" s="473"/>
      <c r="C53" s="2005"/>
      <c r="D53" s="473"/>
      <c r="E53" s="476"/>
      <c r="F53" s="473"/>
      <c r="G53" s="473"/>
      <c r="H53" s="473"/>
      <c r="I53" s="473"/>
      <c r="J53" s="473"/>
      <c r="K53" s="473"/>
      <c r="L53" s="473"/>
      <c r="M53" s="473"/>
      <c r="N53" s="473"/>
      <c r="O53" s="473"/>
      <c r="P53" s="473"/>
      <c r="Q53" s="473"/>
    </row>
    <row r="54" spans="1:17" s="80" customFormat="1" ht="17.25" customHeight="1">
      <c r="A54" s="2006"/>
      <c r="B54" s="474"/>
      <c r="C54" s="2006"/>
      <c r="D54" s="474"/>
      <c r="E54" s="476"/>
      <c r="F54" s="473"/>
      <c r="G54" s="473"/>
      <c r="H54" s="473"/>
      <c r="I54" s="473"/>
      <c r="J54" s="473"/>
      <c r="K54" s="473"/>
      <c r="L54" s="473"/>
      <c r="M54" s="473"/>
      <c r="N54" s="473"/>
      <c r="O54" s="473"/>
      <c r="P54" s="473"/>
      <c r="Q54" s="473"/>
    </row>
    <row r="55" spans="1:17" s="80" customFormat="1" ht="17.25" customHeight="1">
      <c r="A55" s="2005"/>
      <c r="B55" s="473"/>
      <c r="C55" s="2005"/>
      <c r="D55" s="473"/>
      <c r="E55" s="476"/>
      <c r="F55" s="473"/>
      <c r="G55" s="473"/>
      <c r="H55" s="473"/>
      <c r="I55" s="473"/>
      <c r="J55" s="473"/>
      <c r="K55" s="473"/>
      <c r="L55" s="473"/>
      <c r="M55" s="473"/>
      <c r="N55" s="473"/>
      <c r="O55" s="473"/>
      <c r="P55" s="473"/>
      <c r="Q55" s="473"/>
    </row>
    <row r="56" spans="1:17" s="80" customFormat="1" ht="17.25" customHeight="1">
      <c r="A56" s="2006"/>
      <c r="B56" s="474"/>
      <c r="C56" s="2006"/>
      <c r="D56" s="474"/>
      <c r="E56" s="476"/>
      <c r="F56" s="473"/>
      <c r="G56" s="473"/>
      <c r="H56" s="473"/>
      <c r="I56" s="473"/>
      <c r="J56" s="473"/>
      <c r="K56" s="473"/>
      <c r="L56" s="473"/>
      <c r="M56" s="473"/>
      <c r="N56" s="473"/>
      <c r="O56" s="473"/>
      <c r="P56" s="473"/>
      <c r="Q56" s="473"/>
    </row>
    <row r="57" spans="1:17" s="80" customFormat="1" ht="17.25" customHeight="1">
      <c r="A57" s="2005"/>
      <c r="B57" s="473"/>
      <c r="C57" s="2005"/>
      <c r="D57" s="473"/>
      <c r="E57" s="476"/>
      <c r="F57" s="473"/>
      <c r="G57" s="473"/>
      <c r="H57" s="473"/>
      <c r="I57" s="473"/>
      <c r="J57" s="473"/>
      <c r="K57" s="473"/>
      <c r="L57" s="473"/>
      <c r="M57" s="473"/>
      <c r="N57" s="473"/>
      <c r="O57" s="473"/>
      <c r="P57" s="473"/>
      <c r="Q57" s="473"/>
    </row>
    <row r="58" spans="1:17" s="80" customFormat="1" ht="17.25" customHeight="1">
      <c r="A58" s="2006"/>
      <c r="B58" s="474"/>
      <c r="C58" s="2006"/>
      <c r="D58" s="474"/>
      <c r="E58" s="476"/>
      <c r="F58" s="473"/>
      <c r="G58" s="473"/>
      <c r="H58" s="473"/>
      <c r="I58" s="473"/>
      <c r="J58" s="473"/>
      <c r="K58" s="473"/>
      <c r="L58" s="473"/>
      <c r="M58" s="473"/>
      <c r="N58" s="473"/>
      <c r="O58" s="473"/>
      <c r="P58" s="473"/>
      <c r="Q58" s="473"/>
    </row>
    <row r="59" spans="1:17" s="80" customFormat="1" ht="17.25" customHeight="1">
      <c r="A59" s="2005"/>
      <c r="B59" s="473"/>
      <c r="C59" s="2005"/>
      <c r="D59" s="473"/>
      <c r="E59" s="476"/>
      <c r="F59" s="473"/>
      <c r="G59" s="473"/>
      <c r="H59" s="473"/>
      <c r="I59" s="473"/>
      <c r="J59" s="473"/>
      <c r="K59" s="473"/>
      <c r="L59" s="473"/>
      <c r="M59" s="473"/>
      <c r="N59" s="473"/>
      <c r="O59" s="473"/>
      <c r="P59" s="473"/>
      <c r="Q59" s="473"/>
    </row>
    <row r="60" spans="1:17" s="80" customFormat="1" ht="17.25" customHeight="1">
      <c r="A60" s="2006"/>
      <c r="B60" s="474"/>
      <c r="C60" s="2006"/>
      <c r="D60" s="474"/>
      <c r="E60" s="476"/>
      <c r="F60" s="473"/>
      <c r="G60" s="473"/>
      <c r="H60" s="473"/>
      <c r="I60" s="473"/>
      <c r="J60" s="473"/>
      <c r="K60" s="473"/>
      <c r="L60" s="473"/>
      <c r="M60" s="473"/>
      <c r="N60" s="473"/>
      <c r="O60" s="473"/>
      <c r="P60" s="473"/>
      <c r="Q60" s="473"/>
    </row>
    <row r="61" spans="1:17" s="80" customFormat="1" ht="17.25" customHeight="1">
      <c r="A61" s="2005"/>
      <c r="B61" s="473"/>
      <c r="C61" s="2005"/>
      <c r="D61" s="473"/>
      <c r="E61" s="476"/>
      <c r="F61" s="473"/>
      <c r="G61" s="473"/>
      <c r="H61" s="473"/>
      <c r="I61" s="473"/>
      <c r="J61" s="473"/>
      <c r="K61" s="473"/>
      <c r="L61" s="473"/>
      <c r="M61" s="473"/>
      <c r="N61" s="473"/>
      <c r="O61" s="473"/>
      <c r="P61" s="473"/>
      <c r="Q61" s="473"/>
    </row>
    <row r="62" spans="1:17" s="80" customFormat="1" ht="17.25" customHeight="1">
      <c r="A62" s="2006"/>
      <c r="B62" s="474"/>
      <c r="C62" s="2006"/>
      <c r="D62" s="474"/>
      <c r="E62" s="476"/>
      <c r="F62" s="473"/>
      <c r="G62" s="473"/>
      <c r="H62" s="473"/>
      <c r="I62" s="473"/>
      <c r="J62" s="473"/>
      <c r="K62" s="473"/>
      <c r="L62" s="473"/>
      <c r="M62" s="473"/>
      <c r="N62" s="473"/>
      <c r="O62" s="473"/>
      <c r="P62" s="473"/>
      <c r="Q62" s="473"/>
    </row>
    <row r="63" spans="1:17" s="80" customFormat="1" ht="17.25" customHeight="1">
      <c r="A63" s="2005"/>
      <c r="B63" s="473"/>
      <c r="C63" s="2005"/>
      <c r="D63" s="473"/>
      <c r="E63" s="476"/>
      <c r="F63" s="473"/>
      <c r="G63" s="473"/>
      <c r="H63" s="473"/>
      <c r="I63" s="473"/>
      <c r="J63" s="473"/>
      <c r="K63" s="473"/>
      <c r="L63" s="473"/>
      <c r="M63" s="473"/>
      <c r="N63" s="473"/>
      <c r="O63" s="473"/>
      <c r="P63" s="473"/>
      <c r="Q63" s="473"/>
    </row>
    <row r="64" spans="1:17" s="80" customFormat="1" ht="17.25" customHeight="1">
      <c r="A64" s="2006"/>
      <c r="B64" s="474"/>
      <c r="C64" s="2006"/>
      <c r="D64" s="474"/>
      <c r="E64" s="476"/>
      <c r="F64" s="473"/>
      <c r="G64" s="473"/>
      <c r="H64" s="473"/>
      <c r="I64" s="473"/>
      <c r="J64" s="473"/>
      <c r="K64" s="473"/>
      <c r="L64" s="473"/>
      <c r="M64" s="473"/>
      <c r="N64" s="473"/>
      <c r="O64" s="473"/>
      <c r="P64" s="473"/>
      <c r="Q64" s="473"/>
    </row>
    <row r="65" spans="1:17" s="80" customFormat="1" ht="17.25" customHeight="1">
      <c r="A65" s="2005"/>
      <c r="B65" s="473"/>
      <c r="C65" s="2005"/>
      <c r="D65" s="473"/>
      <c r="E65" s="476"/>
      <c r="F65" s="473"/>
      <c r="G65" s="473"/>
      <c r="H65" s="473"/>
      <c r="I65" s="473"/>
      <c r="J65" s="473"/>
      <c r="K65" s="473"/>
      <c r="L65" s="473"/>
      <c r="M65" s="473"/>
      <c r="N65" s="473"/>
      <c r="O65" s="473"/>
      <c r="P65" s="473"/>
      <c r="Q65" s="473"/>
    </row>
    <row r="66" spans="1:17" s="80" customFormat="1" ht="17.25" customHeight="1">
      <c r="A66" s="2006"/>
      <c r="B66" s="474"/>
      <c r="C66" s="2006"/>
      <c r="D66" s="474"/>
      <c r="E66" s="476"/>
      <c r="F66" s="473"/>
      <c r="G66" s="473"/>
      <c r="H66" s="473"/>
      <c r="I66" s="473"/>
      <c r="J66" s="473"/>
      <c r="K66" s="473"/>
      <c r="L66" s="473"/>
      <c r="M66" s="473"/>
      <c r="N66" s="473"/>
      <c r="O66" s="473"/>
      <c r="P66" s="473"/>
      <c r="Q66" s="473"/>
    </row>
    <row r="67" spans="1:17" s="80" customFormat="1" ht="17.25" customHeight="1">
      <c r="A67" s="2005"/>
      <c r="B67" s="473"/>
      <c r="C67" s="2005"/>
      <c r="D67" s="473"/>
      <c r="E67" s="476"/>
      <c r="F67" s="473"/>
      <c r="G67" s="473"/>
      <c r="H67" s="473"/>
      <c r="I67" s="473"/>
      <c r="J67" s="473"/>
      <c r="K67" s="473"/>
      <c r="L67" s="473"/>
      <c r="M67" s="473"/>
      <c r="N67" s="473"/>
      <c r="O67" s="473"/>
      <c r="P67" s="473"/>
      <c r="Q67" s="473"/>
    </row>
    <row r="68" spans="1:17" s="80" customFormat="1" ht="17.25" customHeight="1">
      <c r="A68" s="2006"/>
      <c r="B68" s="474"/>
      <c r="C68" s="2006"/>
      <c r="D68" s="474"/>
      <c r="E68" s="476"/>
      <c r="F68" s="473"/>
      <c r="G68" s="473"/>
      <c r="H68" s="473"/>
      <c r="I68" s="473"/>
      <c r="J68" s="473"/>
      <c r="K68" s="473"/>
      <c r="L68" s="473"/>
      <c r="M68" s="473"/>
      <c r="N68" s="473"/>
      <c r="O68" s="473"/>
      <c r="P68" s="473"/>
      <c r="Q68" s="473"/>
    </row>
    <row r="69" spans="1:17" s="80" customFormat="1" ht="17.25" customHeight="1">
      <c r="A69" s="2005"/>
      <c r="B69" s="473"/>
      <c r="C69" s="2005"/>
      <c r="D69" s="473"/>
      <c r="E69" s="476"/>
      <c r="F69" s="473"/>
      <c r="G69" s="473"/>
      <c r="H69" s="473"/>
      <c r="I69" s="473"/>
      <c r="J69" s="473"/>
      <c r="K69" s="473"/>
      <c r="L69" s="473"/>
      <c r="M69" s="473"/>
      <c r="N69" s="473"/>
      <c r="O69" s="473"/>
      <c r="P69" s="473"/>
      <c r="Q69" s="473"/>
    </row>
    <row r="70" spans="1:17" s="80" customFormat="1" ht="17.25" customHeight="1">
      <c r="A70" s="2006"/>
      <c r="B70" s="474"/>
      <c r="C70" s="2006"/>
      <c r="D70" s="474"/>
      <c r="E70" s="476"/>
      <c r="F70" s="473"/>
      <c r="G70" s="473"/>
      <c r="H70" s="473"/>
      <c r="I70" s="473"/>
      <c r="J70" s="473"/>
      <c r="K70" s="473"/>
      <c r="L70" s="473"/>
      <c r="M70" s="473"/>
      <c r="N70" s="473"/>
      <c r="O70" s="473"/>
      <c r="P70" s="473"/>
      <c r="Q70" s="473"/>
    </row>
    <row r="71" spans="1:17" s="80" customFormat="1" ht="17.25" customHeight="1">
      <c r="A71" s="2005"/>
      <c r="B71" s="473"/>
      <c r="C71" s="2005"/>
      <c r="D71" s="473"/>
      <c r="E71" s="476"/>
      <c r="F71" s="473"/>
      <c r="G71" s="473"/>
      <c r="H71" s="473"/>
      <c r="I71" s="473"/>
      <c r="J71" s="473"/>
      <c r="K71" s="473"/>
      <c r="L71" s="473"/>
      <c r="M71" s="473"/>
      <c r="N71" s="473"/>
      <c r="O71" s="473"/>
      <c r="P71" s="473"/>
      <c r="Q71" s="473"/>
    </row>
    <row r="72" spans="1:17" s="80" customFormat="1" ht="17.25" customHeight="1">
      <c r="A72" s="2006"/>
      <c r="B72" s="474"/>
      <c r="C72" s="2006"/>
      <c r="D72" s="474"/>
      <c r="E72" s="476"/>
      <c r="F72" s="473"/>
      <c r="G72" s="473"/>
      <c r="H72" s="473"/>
      <c r="I72" s="473"/>
      <c r="J72" s="473"/>
      <c r="K72" s="473"/>
      <c r="L72" s="473"/>
      <c r="M72" s="473"/>
      <c r="N72" s="473"/>
      <c r="O72" s="473"/>
      <c r="P72" s="473"/>
      <c r="Q72" s="473"/>
    </row>
    <row r="73" spans="1:17" s="80" customFormat="1" ht="17.25" customHeight="1">
      <c r="A73" s="2005"/>
      <c r="B73" s="473"/>
      <c r="C73" s="2005"/>
      <c r="D73" s="473"/>
      <c r="E73" s="476"/>
      <c r="F73" s="473"/>
      <c r="G73" s="473"/>
      <c r="H73" s="473"/>
      <c r="I73" s="473"/>
      <c r="J73" s="473"/>
      <c r="K73" s="473"/>
      <c r="L73" s="473"/>
      <c r="M73" s="473"/>
      <c r="N73" s="473"/>
      <c r="O73" s="473"/>
      <c r="P73" s="473"/>
      <c r="Q73" s="473"/>
    </row>
    <row r="74" spans="1:17" s="80" customFormat="1" ht="17.25" customHeight="1">
      <c r="A74" s="2006"/>
      <c r="B74" s="474"/>
      <c r="C74" s="2006"/>
      <c r="D74" s="474"/>
      <c r="E74" s="476"/>
      <c r="F74" s="473"/>
      <c r="G74" s="473"/>
      <c r="H74" s="473"/>
      <c r="I74" s="473"/>
      <c r="J74" s="473"/>
      <c r="K74" s="473"/>
      <c r="L74" s="473"/>
      <c r="M74" s="473"/>
      <c r="N74" s="473"/>
      <c r="O74" s="473"/>
      <c r="P74" s="473"/>
      <c r="Q74" s="473"/>
    </row>
    <row r="75" spans="1:17" s="80" customFormat="1" ht="17.25" customHeight="1">
      <c r="A75" s="2005"/>
      <c r="B75" s="473"/>
      <c r="C75" s="2005"/>
      <c r="D75" s="473"/>
      <c r="E75" s="476"/>
      <c r="F75" s="473"/>
      <c r="G75" s="473"/>
      <c r="H75" s="473"/>
      <c r="I75" s="473"/>
      <c r="J75" s="473"/>
      <c r="K75" s="473"/>
      <c r="L75" s="473"/>
      <c r="M75" s="473"/>
      <c r="N75" s="473"/>
      <c r="O75" s="473"/>
      <c r="P75" s="473"/>
      <c r="Q75" s="473"/>
    </row>
    <row r="76" spans="1:17" s="80" customFormat="1" ht="17.25" customHeight="1">
      <c r="A76" s="2006"/>
      <c r="B76" s="474"/>
      <c r="C76" s="2006"/>
      <c r="D76" s="474"/>
      <c r="E76" s="476"/>
      <c r="F76" s="473"/>
      <c r="G76" s="473"/>
      <c r="H76" s="473"/>
      <c r="I76" s="473"/>
      <c r="J76" s="473"/>
      <c r="K76" s="473"/>
      <c r="L76" s="473"/>
      <c r="M76" s="473"/>
      <c r="N76" s="473"/>
      <c r="O76" s="473"/>
      <c r="P76" s="473"/>
      <c r="Q76" s="473"/>
    </row>
    <row r="77" spans="1:17" s="80" customFormat="1" ht="17.25" customHeight="1">
      <c r="A77" s="2005"/>
      <c r="B77" s="473"/>
      <c r="C77" s="2005"/>
      <c r="D77" s="473"/>
      <c r="E77" s="476"/>
      <c r="F77" s="473"/>
      <c r="G77" s="473"/>
      <c r="H77" s="473"/>
      <c r="I77" s="473"/>
      <c r="J77" s="473"/>
      <c r="K77" s="473"/>
      <c r="L77" s="473"/>
      <c r="M77" s="473"/>
      <c r="N77" s="473"/>
      <c r="O77" s="473"/>
      <c r="P77" s="473"/>
      <c r="Q77" s="473"/>
    </row>
    <row r="78" spans="1:17" s="80" customFormat="1" ht="17.25" customHeight="1">
      <c r="A78" s="2006"/>
      <c r="B78" s="474"/>
      <c r="C78" s="2006"/>
      <c r="D78" s="474"/>
      <c r="E78" s="476"/>
      <c r="F78" s="473"/>
      <c r="G78" s="473"/>
      <c r="H78" s="473"/>
      <c r="I78" s="473"/>
      <c r="J78" s="473"/>
      <c r="K78" s="473"/>
      <c r="L78" s="473"/>
      <c r="M78" s="473"/>
      <c r="N78" s="473"/>
      <c r="O78" s="473"/>
      <c r="P78" s="473"/>
      <c r="Q78" s="473"/>
    </row>
    <row r="79" spans="1:17" s="80" customFormat="1" ht="17.25" customHeight="1">
      <c r="A79" s="2005"/>
      <c r="B79" s="473"/>
      <c r="C79" s="2005"/>
      <c r="D79" s="473"/>
      <c r="E79" s="476"/>
      <c r="F79" s="473"/>
      <c r="G79" s="473"/>
      <c r="H79" s="473"/>
      <c r="I79" s="473"/>
      <c r="J79" s="473"/>
      <c r="K79" s="473"/>
      <c r="L79" s="473"/>
      <c r="M79" s="473"/>
      <c r="N79" s="473"/>
      <c r="O79" s="473"/>
      <c r="P79" s="473"/>
      <c r="Q79" s="473"/>
    </row>
    <row r="80" spans="1:17" s="80" customFormat="1" ht="17.25" customHeight="1">
      <c r="A80" s="2006"/>
      <c r="B80" s="474"/>
      <c r="C80" s="2006"/>
      <c r="D80" s="474"/>
      <c r="E80" s="476"/>
      <c r="F80" s="473"/>
      <c r="G80" s="473"/>
      <c r="H80" s="473"/>
      <c r="I80" s="473"/>
      <c r="J80" s="473"/>
      <c r="K80" s="473"/>
      <c r="L80" s="473"/>
      <c r="M80" s="473"/>
      <c r="N80" s="473"/>
      <c r="O80" s="473"/>
      <c r="P80" s="473"/>
      <c r="Q80" s="473"/>
    </row>
    <row r="81" spans="1:17" s="80" customFormat="1" ht="17.25" customHeight="1">
      <c r="A81" s="2005"/>
      <c r="B81" s="473"/>
      <c r="C81" s="2005"/>
      <c r="D81" s="473"/>
      <c r="E81" s="476"/>
      <c r="F81" s="473"/>
      <c r="G81" s="473"/>
      <c r="H81" s="473"/>
      <c r="I81" s="473"/>
      <c r="J81" s="473"/>
      <c r="K81" s="473"/>
      <c r="L81" s="473"/>
      <c r="M81" s="473"/>
      <c r="N81" s="473"/>
      <c r="O81" s="473"/>
      <c r="P81" s="473"/>
      <c r="Q81" s="473"/>
    </row>
    <row r="82" spans="1:17" s="80" customFormat="1" ht="17.25" customHeight="1">
      <c r="A82" s="2006"/>
      <c r="B82" s="474"/>
      <c r="C82" s="2006"/>
      <c r="D82" s="474"/>
      <c r="E82" s="476"/>
      <c r="F82" s="473"/>
      <c r="G82" s="473"/>
      <c r="H82" s="473"/>
      <c r="I82" s="473"/>
      <c r="J82" s="473"/>
      <c r="K82" s="473"/>
      <c r="L82" s="473"/>
      <c r="M82" s="473"/>
      <c r="N82" s="473"/>
      <c r="O82" s="473"/>
      <c r="P82" s="473"/>
      <c r="Q82" s="473"/>
    </row>
    <row r="83" spans="1:17" s="80" customFormat="1" ht="17.25" customHeight="1">
      <c r="A83" s="2005"/>
      <c r="B83" s="473"/>
      <c r="C83" s="2005"/>
      <c r="D83" s="473"/>
      <c r="E83" s="476"/>
      <c r="F83" s="473"/>
      <c r="G83" s="473"/>
      <c r="H83" s="473"/>
      <c r="I83" s="473"/>
      <c r="J83" s="473"/>
      <c r="K83" s="473"/>
      <c r="L83" s="473"/>
      <c r="M83" s="473"/>
      <c r="N83" s="473"/>
      <c r="O83" s="473"/>
      <c r="P83" s="473"/>
      <c r="Q83" s="473"/>
    </row>
    <row r="84" spans="1:17" s="80" customFormat="1" ht="17.25" customHeight="1">
      <c r="A84" s="2006"/>
      <c r="B84" s="474"/>
      <c r="C84" s="2006"/>
      <c r="D84" s="474"/>
      <c r="E84" s="476"/>
      <c r="F84" s="473"/>
      <c r="G84" s="473"/>
      <c r="H84" s="473"/>
      <c r="I84" s="473"/>
      <c r="J84" s="473"/>
      <c r="K84" s="473"/>
      <c r="L84" s="473"/>
      <c r="M84" s="473"/>
      <c r="N84" s="473"/>
      <c r="O84" s="473"/>
      <c r="P84" s="473"/>
      <c r="Q84" s="473"/>
    </row>
    <row r="85" spans="1:27" ht="4.5" customHeight="1">
      <c r="A85" s="76"/>
      <c r="B85" s="76"/>
      <c r="D85" s="76"/>
      <c r="E85" s="83"/>
      <c r="F85" s="76"/>
      <c r="G85" s="76"/>
      <c r="H85" s="76"/>
      <c r="I85" s="76"/>
      <c r="J85" s="76"/>
      <c r="L85" s="76"/>
      <c r="M85" s="76"/>
      <c r="N85" s="76"/>
      <c r="O85" s="76"/>
      <c r="P85" s="76"/>
      <c r="Q85" s="76"/>
      <c r="W85" s="80"/>
      <c r="Y85" s="80"/>
      <c r="AA85" s="80"/>
    </row>
    <row r="86" spans="3:7" ht="15" customHeight="1">
      <c r="C86" s="2029"/>
      <c r="D86" s="2029"/>
      <c r="E86" s="2029"/>
      <c r="F86" s="23"/>
      <c r="G86" s="23"/>
    </row>
  </sheetData>
  <sheetProtection/>
  <mergeCells count="72">
    <mergeCell ref="E1:L1"/>
    <mergeCell ref="A7:D7"/>
    <mergeCell ref="A6:D6"/>
    <mergeCell ref="A8:D8"/>
    <mergeCell ref="A9:D9"/>
    <mergeCell ref="A10:D10"/>
    <mergeCell ref="I4:J4"/>
    <mergeCell ref="K4:K5"/>
    <mergeCell ref="T2:V2"/>
    <mergeCell ref="C86:E86"/>
    <mergeCell ref="C75:C76"/>
    <mergeCell ref="C81:C82"/>
    <mergeCell ref="A81:A82"/>
    <mergeCell ref="A79:A80"/>
    <mergeCell ref="C83:C84"/>
    <mergeCell ref="C79:C80"/>
    <mergeCell ref="A77:A78"/>
    <mergeCell ref="C77:C78"/>
    <mergeCell ref="A83:A84"/>
    <mergeCell ref="A75:A76"/>
    <mergeCell ref="C73:C74"/>
    <mergeCell ref="A63:A64"/>
    <mergeCell ref="C69:C70"/>
    <mergeCell ref="C63:C64"/>
    <mergeCell ref="A57:A58"/>
    <mergeCell ref="C57:C58"/>
    <mergeCell ref="A73:A74"/>
    <mergeCell ref="C67:C68"/>
    <mergeCell ref="A67:A68"/>
    <mergeCell ref="A71:A72"/>
    <mergeCell ref="A69:A70"/>
    <mergeCell ref="C71:C72"/>
    <mergeCell ref="C65:C66"/>
    <mergeCell ref="A65:A66"/>
    <mergeCell ref="A49:A50"/>
    <mergeCell ref="A59:A60"/>
    <mergeCell ref="C61:C62"/>
    <mergeCell ref="C53:C54"/>
    <mergeCell ref="C55:C56"/>
    <mergeCell ref="C51:C52"/>
    <mergeCell ref="A53:A54"/>
    <mergeCell ref="A55:A56"/>
    <mergeCell ref="C59:C60"/>
    <mergeCell ref="A61:A62"/>
    <mergeCell ref="A51:A52"/>
    <mergeCell ref="Q4:Q5"/>
    <mergeCell ref="A3:D5"/>
    <mergeCell ref="C49:C50"/>
    <mergeCell ref="F43:F44"/>
    <mergeCell ref="P42:Q42"/>
    <mergeCell ref="E43:E44"/>
    <mergeCell ref="A45:A46"/>
    <mergeCell ref="C47:C48"/>
    <mergeCell ref="A43:D44"/>
    <mergeCell ref="C45:C46"/>
    <mergeCell ref="A47:A48"/>
    <mergeCell ref="R4:R5"/>
    <mergeCell ref="S4:S5"/>
    <mergeCell ref="E3:J3"/>
    <mergeCell ref="Q3:V3"/>
    <mergeCell ref="E4:E5"/>
    <mergeCell ref="F4:F5"/>
    <mergeCell ref="G4:G5"/>
    <mergeCell ref="H4:H5"/>
    <mergeCell ref="A12:D12"/>
    <mergeCell ref="U4:V4"/>
    <mergeCell ref="T4:T5"/>
    <mergeCell ref="L4:L5"/>
    <mergeCell ref="M4:M5"/>
    <mergeCell ref="N4:N5"/>
    <mergeCell ref="O4:P4"/>
    <mergeCell ref="A11:D11"/>
  </mergeCells>
  <printOptions horizontalCentered="1"/>
  <pageMargins left="0.5905511811023623" right="0.5905511811023623" top="1.1811023622047245" bottom="0.5905511811023623" header="0" footer="0.3937007874015748"/>
  <pageSetup firstPageNumber="75" useFirstPageNumber="1" fitToHeight="0" horizontalDpi="600" verticalDpi="600" orientation="portrait" pageOrder="overThenDown" paperSize="9" scale="95" r:id="rId1"/>
  <headerFooter differentOddEven="1" differentFirst="1" alignWithMargins="0">
    <oddFooter>&amp;C&amp;"ＭＳ ゴシック,標準"&amp;13&amp;P</oddFooter>
    <evenFooter>&amp;C&amp;"ＭＳ ゴシック,標準"&amp;13&amp;P</evenFooter>
    <firstFooter>&amp;C&amp;"ＭＳ ゴシック,標準"&amp;13&amp;P</firstFooter>
  </headerFooter>
  <rowBreaks count="1" manualBreakCount="1">
    <brk id="40" max="22" man="1"/>
  </rowBreaks>
  <colBreaks count="1" manualBreakCount="1">
    <brk id="12" max="37" man="1"/>
  </colBreaks>
</worksheet>
</file>

<file path=xl/worksheets/sheet5.xml><?xml version="1.0" encoding="utf-8"?>
<worksheet xmlns="http://schemas.openxmlformats.org/spreadsheetml/2006/main" xmlns:r="http://schemas.openxmlformats.org/officeDocument/2006/relationships">
  <sheetPr>
    <tabColor rgb="FF00B050"/>
  </sheetPr>
  <dimension ref="A1:T77"/>
  <sheetViews>
    <sheetView showOutlineSymbols="0" view="pageBreakPreview" zoomScale="80" zoomScaleNormal="75" zoomScaleSheetLayoutView="80" zoomScalePageLayoutView="0" workbookViewId="0" topLeftCell="A1">
      <pane xSplit="6" ySplit="4" topLeftCell="G68" activePane="bottomRight" state="frozen"/>
      <selection pane="topLeft" activeCell="M27" sqref="M27"/>
      <selection pane="topRight" activeCell="M27" sqref="M27"/>
      <selection pane="bottomLeft" activeCell="M27" sqref="M27"/>
      <selection pane="bottomRight" activeCell="K12" sqref="K12"/>
    </sheetView>
  </sheetViews>
  <sheetFormatPr defaultColWidth="14.796875" defaultRowHeight="15" customHeight="1"/>
  <cols>
    <col min="1" max="1" width="4.19921875" style="73" customWidth="1"/>
    <col min="2" max="2" width="0.796875" style="73" customWidth="1"/>
    <col min="3" max="3" width="12.09765625" style="477" customWidth="1"/>
    <col min="4" max="4" width="1" style="73" customWidth="1"/>
    <col min="5" max="5" width="8.296875" style="85" bestFit="1" customWidth="1"/>
    <col min="6" max="6" width="9.59765625" style="73" customWidth="1"/>
    <col min="7" max="17" width="12.09765625" style="73" customWidth="1"/>
    <col min="18" max="18" width="3.296875" style="73" bestFit="1" customWidth="1"/>
    <col min="19" max="19" width="7.59765625" style="73" bestFit="1" customWidth="1"/>
    <col min="20" max="20" width="3.296875" style="73" bestFit="1" customWidth="1"/>
    <col min="21" max="16384" width="14.69921875" style="73" customWidth="1"/>
  </cols>
  <sheetData>
    <row r="1" spans="1:17" ht="21" customHeight="1">
      <c r="A1" s="2082" t="s">
        <v>422</v>
      </c>
      <c r="B1" s="2082"/>
      <c r="C1" s="2082"/>
      <c r="D1" s="2082"/>
      <c r="E1" s="2082"/>
      <c r="F1" s="2082"/>
      <c r="G1" s="2082"/>
      <c r="H1" s="2082"/>
      <c r="I1" s="2082"/>
      <c r="J1" s="2082"/>
      <c r="K1" s="2073" t="s">
        <v>423</v>
      </c>
      <c r="L1" s="2073"/>
      <c r="M1" s="2073"/>
      <c r="N1" s="2073"/>
      <c r="O1" s="2073"/>
      <c r="P1" s="2073"/>
      <c r="Q1" s="2073"/>
    </row>
    <row r="2" spans="13:17" ht="18" customHeight="1" thickBot="1">
      <c r="M2" s="73" t="s">
        <v>16</v>
      </c>
      <c r="P2" s="2081" t="s">
        <v>454</v>
      </c>
      <c r="Q2" s="2081"/>
    </row>
    <row r="3" spans="1:17" s="79" customFormat="1" ht="17.25" customHeight="1">
      <c r="A3" s="2076" t="s">
        <v>12</v>
      </c>
      <c r="B3" s="2009"/>
      <c r="C3" s="2009"/>
      <c r="D3" s="2077"/>
      <c r="E3" s="2074" t="s">
        <v>54</v>
      </c>
      <c r="F3" s="2083" t="s">
        <v>55</v>
      </c>
      <c r="G3" s="595"/>
      <c r="H3" s="595"/>
      <c r="I3" s="595" t="s">
        <v>17</v>
      </c>
      <c r="J3" s="595" t="s">
        <v>18</v>
      </c>
      <c r="K3" s="595" t="s">
        <v>19</v>
      </c>
      <c r="L3" s="595" t="s">
        <v>20</v>
      </c>
      <c r="M3" s="595" t="s">
        <v>21</v>
      </c>
      <c r="N3" s="595" t="s">
        <v>22</v>
      </c>
      <c r="O3" s="595"/>
      <c r="P3" s="595"/>
      <c r="Q3" s="596"/>
    </row>
    <row r="4" spans="1:17" s="79" customFormat="1" ht="22.5" customHeight="1" thickBot="1">
      <c r="A4" s="2078"/>
      <c r="B4" s="2079"/>
      <c r="C4" s="2079"/>
      <c r="D4" s="2080"/>
      <c r="E4" s="2075"/>
      <c r="F4" s="2084"/>
      <c r="G4" s="128" t="s">
        <v>348</v>
      </c>
      <c r="H4" s="129" t="s">
        <v>349</v>
      </c>
      <c r="I4" s="130" t="s">
        <v>350</v>
      </c>
      <c r="J4" s="130" t="s">
        <v>351</v>
      </c>
      <c r="K4" s="130" t="s">
        <v>352</v>
      </c>
      <c r="L4" s="130" t="s">
        <v>353</v>
      </c>
      <c r="M4" s="130" t="s">
        <v>354</v>
      </c>
      <c r="N4" s="129" t="s">
        <v>355</v>
      </c>
      <c r="O4" s="130" t="s">
        <v>356</v>
      </c>
      <c r="P4" s="129" t="s">
        <v>357</v>
      </c>
      <c r="Q4" s="131" t="s">
        <v>358</v>
      </c>
    </row>
    <row r="5" spans="1:17" s="80" customFormat="1" ht="25.5" customHeight="1" hidden="1">
      <c r="A5" s="2062" t="s">
        <v>411</v>
      </c>
      <c r="B5" s="2063"/>
      <c r="C5" s="2063"/>
      <c r="D5" s="2064"/>
      <c r="E5" s="267" t="s">
        <v>332</v>
      </c>
      <c r="F5" s="125">
        <v>319984</v>
      </c>
      <c r="G5" s="126">
        <v>1576</v>
      </c>
      <c r="H5" s="127">
        <v>27</v>
      </c>
      <c r="I5" s="127">
        <v>135</v>
      </c>
      <c r="J5" s="127">
        <v>31171</v>
      </c>
      <c r="K5" s="127">
        <v>3998</v>
      </c>
      <c r="L5" s="127">
        <v>2523</v>
      </c>
      <c r="M5" s="272">
        <v>44579</v>
      </c>
      <c r="N5" s="127">
        <v>2537</v>
      </c>
      <c r="O5" s="272">
        <v>3656</v>
      </c>
      <c r="P5" s="127">
        <v>203152</v>
      </c>
      <c r="Q5" s="125">
        <v>26630</v>
      </c>
    </row>
    <row r="6" spans="1:17" s="80" customFormat="1" ht="25.5" customHeight="1" hidden="1">
      <c r="A6" s="2037"/>
      <c r="B6" s="2038"/>
      <c r="C6" s="2038"/>
      <c r="D6" s="2039"/>
      <c r="E6" s="268" t="s">
        <v>359</v>
      </c>
      <c r="F6" s="269">
        <v>281747</v>
      </c>
      <c r="G6" s="270">
        <v>265</v>
      </c>
      <c r="H6" s="271">
        <v>13</v>
      </c>
      <c r="I6" s="271">
        <v>31</v>
      </c>
      <c r="J6" s="271">
        <v>29862</v>
      </c>
      <c r="K6" s="271">
        <v>3881</v>
      </c>
      <c r="L6" s="271">
        <v>2497</v>
      </c>
      <c r="M6" s="273">
        <v>39694</v>
      </c>
      <c r="N6" s="271">
        <v>1844</v>
      </c>
      <c r="O6" s="273">
        <v>2436</v>
      </c>
      <c r="P6" s="271">
        <v>179270</v>
      </c>
      <c r="Q6" s="269">
        <v>21954</v>
      </c>
    </row>
    <row r="7" spans="1:20" s="80" customFormat="1" ht="25.5" customHeight="1">
      <c r="A7" s="2034" t="s">
        <v>434</v>
      </c>
      <c r="B7" s="2035"/>
      <c r="C7" s="2035"/>
      <c r="D7" s="2036"/>
      <c r="E7" s="274" t="s">
        <v>332</v>
      </c>
      <c r="F7" s="553">
        <v>347140</v>
      </c>
      <c r="G7" s="554">
        <v>1472</v>
      </c>
      <c r="H7" s="555">
        <v>32</v>
      </c>
      <c r="I7" s="556">
        <v>143</v>
      </c>
      <c r="J7" s="555">
        <v>30075</v>
      </c>
      <c r="K7" s="556">
        <v>3487</v>
      </c>
      <c r="L7" s="556">
        <v>2934</v>
      </c>
      <c r="M7" s="556">
        <v>49165</v>
      </c>
      <c r="N7" s="555">
        <v>2502</v>
      </c>
      <c r="O7" s="556">
        <v>3252</v>
      </c>
      <c r="P7" s="555">
        <v>221522</v>
      </c>
      <c r="Q7" s="553">
        <v>32556</v>
      </c>
      <c r="S7" s="80">
        <f aca="true" t="shared" si="0" ref="S7:S15">SUM(G7:Q7)</f>
        <v>347140</v>
      </c>
      <c r="T7" s="80" t="str">
        <f aca="true" t="shared" si="1" ref="T7:T17">IF(S7=F7,"○","×")</f>
        <v>○</v>
      </c>
    </row>
    <row r="8" spans="1:20" s="80" customFormat="1" ht="25.5" customHeight="1">
      <c r="A8" s="2037"/>
      <c r="B8" s="2038"/>
      <c r="C8" s="2038"/>
      <c r="D8" s="2039"/>
      <c r="E8" s="268" t="s">
        <v>359</v>
      </c>
      <c r="F8" s="269">
        <v>304487</v>
      </c>
      <c r="G8" s="270">
        <v>271</v>
      </c>
      <c r="H8" s="271">
        <v>20</v>
      </c>
      <c r="I8" s="273">
        <v>35</v>
      </c>
      <c r="J8" s="271">
        <v>28469</v>
      </c>
      <c r="K8" s="273">
        <v>3392</v>
      </c>
      <c r="L8" s="273">
        <v>2902</v>
      </c>
      <c r="M8" s="273">
        <v>44005</v>
      </c>
      <c r="N8" s="271">
        <v>1698</v>
      </c>
      <c r="O8" s="273">
        <v>2190</v>
      </c>
      <c r="P8" s="271">
        <v>196679</v>
      </c>
      <c r="Q8" s="269">
        <v>24826</v>
      </c>
      <c r="S8" s="80">
        <f t="shared" si="0"/>
        <v>304487</v>
      </c>
      <c r="T8" s="80" t="str">
        <f t="shared" si="1"/>
        <v>○</v>
      </c>
    </row>
    <row r="9" spans="1:20" s="80" customFormat="1" ht="25.5" customHeight="1">
      <c r="A9" s="2034" t="s">
        <v>437</v>
      </c>
      <c r="B9" s="2035"/>
      <c r="C9" s="2035"/>
      <c r="D9" s="2036"/>
      <c r="E9" s="267" t="s">
        <v>332</v>
      </c>
      <c r="F9" s="125">
        <v>360946</v>
      </c>
      <c r="G9" s="126">
        <v>1402</v>
      </c>
      <c r="H9" s="127">
        <v>37</v>
      </c>
      <c r="I9" s="272">
        <v>157</v>
      </c>
      <c r="J9" s="127">
        <v>28913</v>
      </c>
      <c r="K9" s="272">
        <v>3878</v>
      </c>
      <c r="L9" s="272">
        <v>2955</v>
      </c>
      <c r="M9" s="272">
        <v>50798</v>
      </c>
      <c r="N9" s="127">
        <v>2411</v>
      </c>
      <c r="O9" s="272">
        <v>3278</v>
      </c>
      <c r="P9" s="127">
        <v>233701</v>
      </c>
      <c r="Q9" s="125">
        <v>33416</v>
      </c>
      <c r="S9" s="80">
        <f t="shared" si="0"/>
        <v>360946</v>
      </c>
      <c r="T9" s="80" t="str">
        <f t="shared" si="1"/>
        <v>○</v>
      </c>
    </row>
    <row r="10" spans="1:20" s="80" customFormat="1" ht="25.5" customHeight="1">
      <c r="A10" s="2037"/>
      <c r="B10" s="2038"/>
      <c r="C10" s="2038"/>
      <c r="D10" s="2039"/>
      <c r="E10" s="268" t="s">
        <v>342</v>
      </c>
      <c r="F10" s="269">
        <v>314016</v>
      </c>
      <c r="G10" s="270">
        <v>255</v>
      </c>
      <c r="H10" s="271">
        <v>33</v>
      </c>
      <c r="I10" s="271">
        <v>30</v>
      </c>
      <c r="J10" s="557">
        <v>26864</v>
      </c>
      <c r="K10" s="273">
        <v>3783</v>
      </c>
      <c r="L10" s="273">
        <v>2893</v>
      </c>
      <c r="M10" s="273">
        <v>45413</v>
      </c>
      <c r="N10" s="271">
        <v>1575</v>
      </c>
      <c r="O10" s="273">
        <v>2142</v>
      </c>
      <c r="P10" s="271">
        <v>206175</v>
      </c>
      <c r="Q10" s="269">
        <v>24853</v>
      </c>
      <c r="S10" s="80">
        <f t="shared" si="0"/>
        <v>314016</v>
      </c>
      <c r="T10" s="80" t="str">
        <f t="shared" si="1"/>
        <v>○</v>
      </c>
    </row>
    <row r="11" spans="1:20" s="80" customFormat="1" ht="25.5" customHeight="1">
      <c r="A11" s="2034" t="s">
        <v>441</v>
      </c>
      <c r="B11" s="2035"/>
      <c r="C11" s="2035"/>
      <c r="D11" s="2036"/>
      <c r="E11" s="274" t="s">
        <v>332</v>
      </c>
      <c r="F11" s="553">
        <v>364380</v>
      </c>
      <c r="G11" s="554">
        <v>1453</v>
      </c>
      <c r="H11" s="555">
        <v>70</v>
      </c>
      <c r="I11" s="556">
        <v>148</v>
      </c>
      <c r="J11" s="555">
        <v>27265</v>
      </c>
      <c r="K11" s="556">
        <v>3496</v>
      </c>
      <c r="L11" s="556">
        <v>2569</v>
      </c>
      <c r="M11" s="556">
        <v>52291</v>
      </c>
      <c r="N11" s="555">
        <v>2293</v>
      </c>
      <c r="O11" s="556">
        <v>3413</v>
      </c>
      <c r="P11" s="555">
        <v>237414</v>
      </c>
      <c r="Q11" s="553">
        <v>33968</v>
      </c>
      <c r="S11" s="80">
        <f t="shared" si="0"/>
        <v>364380</v>
      </c>
      <c r="T11" s="80" t="str">
        <f t="shared" si="1"/>
        <v>○</v>
      </c>
    </row>
    <row r="12" spans="1:20" s="80" customFormat="1" ht="25.5" customHeight="1">
      <c r="A12" s="2037"/>
      <c r="B12" s="2038"/>
      <c r="C12" s="2038"/>
      <c r="D12" s="2039"/>
      <c r="E12" s="268" t="s">
        <v>359</v>
      </c>
      <c r="F12" s="269">
        <v>316556</v>
      </c>
      <c r="G12" s="270">
        <v>321</v>
      </c>
      <c r="H12" s="273">
        <v>21</v>
      </c>
      <c r="I12" s="273">
        <v>35</v>
      </c>
      <c r="J12" s="271">
        <v>24992</v>
      </c>
      <c r="K12" s="273">
        <v>3417</v>
      </c>
      <c r="L12" s="273">
        <v>2515</v>
      </c>
      <c r="M12" s="273">
        <v>46643</v>
      </c>
      <c r="N12" s="271">
        <v>1506</v>
      </c>
      <c r="O12" s="273">
        <v>2252</v>
      </c>
      <c r="P12" s="271">
        <v>209432</v>
      </c>
      <c r="Q12" s="269">
        <v>25422</v>
      </c>
      <c r="S12" s="80">
        <f t="shared" si="0"/>
        <v>316556</v>
      </c>
      <c r="T12" s="80" t="str">
        <f t="shared" si="1"/>
        <v>○</v>
      </c>
    </row>
    <row r="13" spans="1:20" s="80" customFormat="1" ht="25.5" customHeight="1">
      <c r="A13" s="2034" t="s">
        <v>449</v>
      </c>
      <c r="B13" s="2035"/>
      <c r="C13" s="2035"/>
      <c r="D13" s="2036"/>
      <c r="E13" s="267" t="s">
        <v>332</v>
      </c>
      <c r="F13" s="125">
        <v>327778</v>
      </c>
      <c r="G13" s="126">
        <v>1232</v>
      </c>
      <c r="H13" s="127">
        <v>12</v>
      </c>
      <c r="I13" s="272">
        <v>184</v>
      </c>
      <c r="J13" s="127">
        <v>22681</v>
      </c>
      <c r="K13" s="272">
        <v>2999</v>
      </c>
      <c r="L13" s="272">
        <v>1478</v>
      </c>
      <c r="M13" s="272">
        <v>49366</v>
      </c>
      <c r="N13" s="127">
        <v>1984</v>
      </c>
      <c r="O13" s="272">
        <v>3549</v>
      </c>
      <c r="P13" s="127">
        <v>213671</v>
      </c>
      <c r="Q13" s="125">
        <v>30622</v>
      </c>
      <c r="S13" s="80">
        <f t="shared" si="0"/>
        <v>327778</v>
      </c>
      <c r="T13" s="80" t="str">
        <f t="shared" si="1"/>
        <v>○</v>
      </c>
    </row>
    <row r="14" spans="1:20" s="80" customFormat="1" ht="25.5" customHeight="1">
      <c r="A14" s="2037"/>
      <c r="B14" s="2038"/>
      <c r="C14" s="2038"/>
      <c r="D14" s="2039"/>
      <c r="E14" s="268" t="s">
        <v>359</v>
      </c>
      <c r="F14" s="269">
        <v>281124</v>
      </c>
      <c r="G14" s="270">
        <v>253</v>
      </c>
      <c r="H14" s="273">
        <v>7</v>
      </c>
      <c r="I14" s="273">
        <v>23</v>
      </c>
      <c r="J14" s="271">
        <v>20452</v>
      </c>
      <c r="K14" s="273">
        <v>2914</v>
      </c>
      <c r="L14" s="273">
        <v>1444</v>
      </c>
      <c r="M14" s="273">
        <v>43690</v>
      </c>
      <c r="N14" s="271">
        <v>1261</v>
      </c>
      <c r="O14" s="273">
        <v>2319</v>
      </c>
      <c r="P14" s="271">
        <v>185797</v>
      </c>
      <c r="Q14" s="269">
        <v>22964</v>
      </c>
      <c r="S14" s="80">
        <f t="shared" si="0"/>
        <v>281124</v>
      </c>
      <c r="T14" s="80" t="str">
        <f t="shared" si="1"/>
        <v>○</v>
      </c>
    </row>
    <row r="15" spans="1:20" s="80" customFormat="1" ht="25.5" customHeight="1">
      <c r="A15" s="2067" t="s">
        <v>453</v>
      </c>
      <c r="B15" s="2068"/>
      <c r="C15" s="2068"/>
      <c r="D15" s="2069"/>
      <c r="E15" s="732" t="s">
        <v>332</v>
      </c>
      <c r="F15" s="716">
        <f>F17+F19+F21+F23+F25+F27+F29+F31+F33+F35+F37+F39+F46+F48+F50+F52+F54+F56+F58+F60+F62+F64+F66+F68+F70+F72+F74</f>
        <v>345741</v>
      </c>
      <c r="G15" s="733">
        <f>G17+G19+G21+G23+G25+G27+G29+G31+G33+G35+G37+G39+G46+G48+G50+G52+G54+G56+G58+G60+G62+G64+G66+G68+G70+G72+G74</f>
        <v>1336</v>
      </c>
      <c r="H15" s="714">
        <f>H17+H19+H21+H23+H25+H27+H29+H31+H33+H35+H37+H39+H46+H48+H50+H52+H54+H56+H58+H60+H62+H64+H66+H68+H70+H72+H74</f>
        <v>17</v>
      </c>
      <c r="I15" s="714">
        <f aca="true" t="shared" si="2" ref="I15:Q15">I17+I19+I21+I23+I25+I27+I29+I31+I33+I35+I37+I39+I46+I48+I50+I52+I54+I56+I58+I60+I62+I64+I66+I68+I70+I72+I74</f>
        <v>113</v>
      </c>
      <c r="J15" s="714">
        <f t="shared" si="2"/>
        <v>23367</v>
      </c>
      <c r="K15" s="714">
        <f t="shared" si="2"/>
        <v>3087</v>
      </c>
      <c r="L15" s="714">
        <f t="shared" si="2"/>
        <v>1920</v>
      </c>
      <c r="M15" s="714">
        <f t="shared" si="2"/>
        <v>50724</v>
      </c>
      <c r="N15" s="714">
        <f t="shared" si="2"/>
        <v>1837</v>
      </c>
      <c r="O15" s="714">
        <f t="shared" si="2"/>
        <v>3548</v>
      </c>
      <c r="P15" s="714">
        <f t="shared" si="2"/>
        <v>226948</v>
      </c>
      <c r="Q15" s="716">
        <f t="shared" si="2"/>
        <v>32844</v>
      </c>
      <c r="S15" s="80">
        <f t="shared" si="0"/>
        <v>345741</v>
      </c>
      <c r="T15" s="80" t="str">
        <f t="shared" si="1"/>
        <v>○</v>
      </c>
    </row>
    <row r="16" spans="1:20" s="80" customFormat="1" ht="25.5" customHeight="1" thickBot="1">
      <c r="A16" s="2070"/>
      <c r="B16" s="2071"/>
      <c r="C16" s="2071"/>
      <c r="D16" s="2072"/>
      <c r="E16" s="734" t="s">
        <v>359</v>
      </c>
      <c r="F16" s="720">
        <f>F18+F20+F22+F24+F26+F28+F30+F32+F34+F36+F38+F40+F47+F49+F51+F53+F55+F57+F59+F61+F63+F65+F67+F69+F71+F73+F75+F79</f>
        <v>293883</v>
      </c>
      <c r="G16" s="735">
        <f aca="true" t="shared" si="3" ref="G16:Q16">G18+G20+G22+G24+G26+G28+G30+G32+G34+G36+G38+G40+G47+G49+G51+G53+G55+G57+G59+G61+G63+G65+G67+G69+G71+G73+G75+G79</f>
        <v>207</v>
      </c>
      <c r="H16" s="718">
        <f>H18+H20+H22+H24+H26+H28+H30+H32+H34+H36+H38+H40+H47+H49+H51+H53+H55+H57+H59+H61+H63+H65+H67+H69+H71+H73+H75+H79</f>
        <v>17</v>
      </c>
      <c r="I16" s="718">
        <f t="shared" si="3"/>
        <v>22</v>
      </c>
      <c r="J16" s="718">
        <f t="shared" si="3"/>
        <v>20718</v>
      </c>
      <c r="K16" s="718">
        <f t="shared" si="3"/>
        <v>2982</v>
      </c>
      <c r="L16" s="718">
        <f t="shared" si="3"/>
        <v>1878</v>
      </c>
      <c r="M16" s="718">
        <f t="shared" si="3"/>
        <v>44833</v>
      </c>
      <c r="N16" s="718">
        <f t="shared" si="3"/>
        <v>1133</v>
      </c>
      <c r="O16" s="718">
        <f t="shared" si="3"/>
        <v>2317</v>
      </c>
      <c r="P16" s="718">
        <f t="shared" si="3"/>
        <v>194692</v>
      </c>
      <c r="Q16" s="720">
        <f t="shared" si="3"/>
        <v>25084</v>
      </c>
      <c r="S16" s="80">
        <f>SUM(G16:Q16)</f>
        <v>293883</v>
      </c>
      <c r="T16" s="80" t="str">
        <f t="shared" si="1"/>
        <v>○</v>
      </c>
    </row>
    <row r="17" spans="1:20" s="80" customFormat="1" ht="21.75" customHeight="1">
      <c r="A17" s="2049">
        <v>1</v>
      </c>
      <c r="B17" s="736"/>
      <c r="C17" s="2053" t="s">
        <v>360</v>
      </c>
      <c r="D17" s="737"/>
      <c r="E17" s="732" t="s">
        <v>332</v>
      </c>
      <c r="F17" s="681">
        <v>66440</v>
      </c>
      <c r="G17" s="738">
        <v>280</v>
      </c>
      <c r="H17" s="739">
        <v>1</v>
      </c>
      <c r="I17" s="680">
        <v>4</v>
      </c>
      <c r="J17" s="680">
        <v>4063</v>
      </c>
      <c r="K17" s="680">
        <v>540</v>
      </c>
      <c r="L17" s="680">
        <v>454</v>
      </c>
      <c r="M17" s="680">
        <v>9906</v>
      </c>
      <c r="N17" s="739">
        <v>343</v>
      </c>
      <c r="O17" s="680">
        <v>621</v>
      </c>
      <c r="P17" s="739">
        <v>43682</v>
      </c>
      <c r="Q17" s="681">
        <v>6546</v>
      </c>
      <c r="R17" s="80">
        <v>1</v>
      </c>
      <c r="S17" s="80">
        <f>SUM(G17:Q17)</f>
        <v>66440</v>
      </c>
      <c r="T17" s="80" t="str">
        <f t="shared" si="1"/>
        <v>○</v>
      </c>
    </row>
    <row r="18" spans="1:20" s="80" customFormat="1" ht="21.75" customHeight="1">
      <c r="A18" s="2050"/>
      <c r="B18" s="740"/>
      <c r="C18" s="2043"/>
      <c r="D18" s="741"/>
      <c r="E18" s="742" t="s">
        <v>359</v>
      </c>
      <c r="F18" s="674">
        <v>56834</v>
      </c>
      <c r="G18" s="743">
        <v>35</v>
      </c>
      <c r="H18" s="744">
        <v>1</v>
      </c>
      <c r="I18" s="745">
        <v>1</v>
      </c>
      <c r="J18" s="745">
        <v>3684</v>
      </c>
      <c r="K18" s="745">
        <v>530</v>
      </c>
      <c r="L18" s="745">
        <v>452</v>
      </c>
      <c r="M18" s="745">
        <v>8931</v>
      </c>
      <c r="N18" s="744">
        <v>237</v>
      </c>
      <c r="O18" s="745">
        <v>465</v>
      </c>
      <c r="P18" s="744">
        <v>38672</v>
      </c>
      <c r="Q18" s="674">
        <v>3826</v>
      </c>
      <c r="R18" s="80">
        <v>2</v>
      </c>
      <c r="S18" s="80">
        <f aca="true" t="shared" si="4" ref="S18:S40">SUM(G18:Q18)</f>
        <v>56834</v>
      </c>
      <c r="T18" s="80" t="str">
        <f aca="true" t="shared" si="5" ref="T18:T40">IF(S18=F18,"○","×")</f>
        <v>○</v>
      </c>
    </row>
    <row r="19" spans="1:20" s="80" customFormat="1" ht="21.75" customHeight="1">
      <c r="A19" s="2051">
        <v>2</v>
      </c>
      <c r="B19" s="746"/>
      <c r="C19" s="2053" t="s">
        <v>191</v>
      </c>
      <c r="D19" s="737"/>
      <c r="E19" s="747" t="s">
        <v>332</v>
      </c>
      <c r="F19" s="748">
        <v>9057</v>
      </c>
      <c r="G19" s="728">
        <v>39</v>
      </c>
      <c r="H19" s="714"/>
      <c r="I19" s="714">
        <v>4</v>
      </c>
      <c r="J19" s="714">
        <v>633</v>
      </c>
      <c r="K19" s="714">
        <v>106</v>
      </c>
      <c r="L19" s="714">
        <v>85</v>
      </c>
      <c r="M19" s="714">
        <v>1212</v>
      </c>
      <c r="N19" s="714">
        <v>33</v>
      </c>
      <c r="O19" s="714">
        <v>90</v>
      </c>
      <c r="P19" s="714">
        <v>5979</v>
      </c>
      <c r="Q19" s="748">
        <v>876</v>
      </c>
      <c r="R19" s="80">
        <v>1</v>
      </c>
      <c r="S19" s="80">
        <f t="shared" si="4"/>
        <v>9057</v>
      </c>
      <c r="T19" s="80" t="str">
        <f t="shared" si="5"/>
        <v>○</v>
      </c>
    </row>
    <row r="20" spans="1:20" s="80" customFormat="1" ht="21.75" customHeight="1">
      <c r="A20" s="2052"/>
      <c r="B20" s="749"/>
      <c r="C20" s="2061"/>
      <c r="D20" s="750"/>
      <c r="E20" s="751" t="s">
        <v>359</v>
      </c>
      <c r="F20" s="674">
        <v>7706</v>
      </c>
      <c r="G20" s="726">
        <v>6</v>
      </c>
      <c r="H20" s="710"/>
      <c r="I20" s="710">
        <v>2</v>
      </c>
      <c r="J20" s="710">
        <v>561</v>
      </c>
      <c r="K20" s="710">
        <v>103</v>
      </c>
      <c r="L20" s="710">
        <v>79</v>
      </c>
      <c r="M20" s="710">
        <v>1086</v>
      </c>
      <c r="N20" s="710">
        <v>19</v>
      </c>
      <c r="O20" s="710">
        <v>46</v>
      </c>
      <c r="P20" s="710">
        <v>5106</v>
      </c>
      <c r="Q20" s="752">
        <v>698</v>
      </c>
      <c r="R20" s="80">
        <v>2</v>
      </c>
      <c r="S20" s="80">
        <f t="shared" si="4"/>
        <v>7706</v>
      </c>
      <c r="T20" s="80" t="str">
        <f t="shared" si="5"/>
        <v>○</v>
      </c>
    </row>
    <row r="21" spans="1:20" s="80" customFormat="1" ht="21.75" customHeight="1">
      <c r="A21" s="2046">
        <v>3</v>
      </c>
      <c r="B21" s="753"/>
      <c r="C21" s="2040" t="s">
        <v>192</v>
      </c>
      <c r="D21" s="754"/>
      <c r="E21" s="755" t="s">
        <v>332</v>
      </c>
      <c r="F21" s="748">
        <v>28408</v>
      </c>
      <c r="G21" s="728">
        <v>111</v>
      </c>
      <c r="H21" s="714">
        <v>4</v>
      </c>
      <c r="I21" s="714">
        <v>22</v>
      </c>
      <c r="J21" s="714">
        <v>1925</v>
      </c>
      <c r="K21" s="714">
        <v>236</v>
      </c>
      <c r="L21" s="714">
        <v>104</v>
      </c>
      <c r="M21" s="714">
        <v>4219</v>
      </c>
      <c r="N21" s="714">
        <v>220</v>
      </c>
      <c r="O21" s="714">
        <v>285</v>
      </c>
      <c r="P21" s="714">
        <v>19089</v>
      </c>
      <c r="Q21" s="748">
        <v>2193</v>
      </c>
      <c r="R21" s="80">
        <v>1</v>
      </c>
      <c r="S21" s="80">
        <f t="shared" si="4"/>
        <v>28408</v>
      </c>
      <c r="T21" s="80" t="str">
        <f t="shared" si="5"/>
        <v>○</v>
      </c>
    </row>
    <row r="22" spans="1:20" s="80" customFormat="1" ht="21.75" customHeight="1">
      <c r="A22" s="2047"/>
      <c r="B22" s="756"/>
      <c r="C22" s="2043"/>
      <c r="D22" s="741"/>
      <c r="E22" s="742" t="s">
        <v>359</v>
      </c>
      <c r="F22" s="674">
        <v>23980</v>
      </c>
      <c r="G22" s="757">
        <v>17</v>
      </c>
      <c r="H22" s="758">
        <v>2</v>
      </c>
      <c r="I22" s="673">
        <v>4</v>
      </c>
      <c r="J22" s="673">
        <v>1627</v>
      </c>
      <c r="K22" s="673">
        <v>231</v>
      </c>
      <c r="L22" s="673">
        <v>103</v>
      </c>
      <c r="M22" s="673">
        <v>3576</v>
      </c>
      <c r="N22" s="758">
        <v>112</v>
      </c>
      <c r="O22" s="673">
        <v>181</v>
      </c>
      <c r="P22" s="759">
        <v>16069</v>
      </c>
      <c r="Q22" s="674">
        <v>2058</v>
      </c>
      <c r="R22" s="80">
        <v>2</v>
      </c>
      <c r="S22" s="80">
        <f t="shared" si="4"/>
        <v>23980</v>
      </c>
      <c r="T22" s="80" t="str">
        <f t="shared" si="5"/>
        <v>○</v>
      </c>
    </row>
    <row r="23" spans="1:20" s="80" customFormat="1" ht="21.75" customHeight="1">
      <c r="A23" s="2051">
        <v>4</v>
      </c>
      <c r="B23" s="753"/>
      <c r="C23" s="2040" t="s">
        <v>361</v>
      </c>
      <c r="D23" s="737"/>
      <c r="E23" s="755" t="s">
        <v>332</v>
      </c>
      <c r="F23" s="748">
        <v>3819</v>
      </c>
      <c r="G23" s="760">
        <v>15</v>
      </c>
      <c r="H23" s="761"/>
      <c r="I23" s="762">
        <v>1</v>
      </c>
      <c r="J23" s="762">
        <v>261</v>
      </c>
      <c r="K23" s="762">
        <v>54</v>
      </c>
      <c r="L23" s="762">
        <v>15</v>
      </c>
      <c r="M23" s="762">
        <v>522</v>
      </c>
      <c r="N23" s="761">
        <v>18</v>
      </c>
      <c r="O23" s="762">
        <v>34</v>
      </c>
      <c r="P23" s="761">
        <v>2566</v>
      </c>
      <c r="Q23" s="748">
        <v>333</v>
      </c>
      <c r="R23" s="80">
        <v>1</v>
      </c>
      <c r="S23" s="80">
        <f t="shared" si="4"/>
        <v>3819</v>
      </c>
      <c r="T23" s="80" t="str">
        <f t="shared" si="5"/>
        <v>○</v>
      </c>
    </row>
    <row r="24" spans="1:20" s="80" customFormat="1" ht="21.75" customHeight="1">
      <c r="A24" s="2052"/>
      <c r="B24" s="756"/>
      <c r="C24" s="2043"/>
      <c r="D24" s="750"/>
      <c r="E24" s="742" t="s">
        <v>359</v>
      </c>
      <c r="F24" s="674">
        <v>3449</v>
      </c>
      <c r="G24" s="759"/>
      <c r="H24" s="758"/>
      <c r="I24" s="673"/>
      <c r="J24" s="673">
        <v>244</v>
      </c>
      <c r="K24" s="673">
        <v>53</v>
      </c>
      <c r="L24" s="673">
        <v>15</v>
      </c>
      <c r="M24" s="673">
        <v>473</v>
      </c>
      <c r="N24" s="758">
        <v>13</v>
      </c>
      <c r="O24" s="673">
        <v>26</v>
      </c>
      <c r="P24" s="758">
        <v>2324</v>
      </c>
      <c r="Q24" s="674">
        <v>301</v>
      </c>
      <c r="R24" s="80">
        <v>2</v>
      </c>
      <c r="S24" s="80">
        <f t="shared" si="4"/>
        <v>3449</v>
      </c>
      <c r="T24" s="80" t="str">
        <f t="shared" si="5"/>
        <v>○</v>
      </c>
    </row>
    <row r="25" spans="1:20" s="80" customFormat="1" ht="21.75" customHeight="1">
      <c r="A25" s="2046">
        <v>5</v>
      </c>
      <c r="B25" s="753"/>
      <c r="C25" s="2044" t="s">
        <v>362</v>
      </c>
      <c r="D25" s="754"/>
      <c r="E25" s="755" t="s">
        <v>332</v>
      </c>
      <c r="F25" s="748">
        <v>11803</v>
      </c>
      <c r="G25" s="760">
        <v>30</v>
      </c>
      <c r="H25" s="761">
        <v>3</v>
      </c>
      <c r="I25" s="762">
        <v>3</v>
      </c>
      <c r="J25" s="762">
        <v>718</v>
      </c>
      <c r="K25" s="762">
        <v>90</v>
      </c>
      <c r="L25" s="762">
        <v>59</v>
      </c>
      <c r="M25" s="762">
        <v>1807</v>
      </c>
      <c r="N25" s="761">
        <v>69</v>
      </c>
      <c r="O25" s="762">
        <v>109</v>
      </c>
      <c r="P25" s="761">
        <v>7650</v>
      </c>
      <c r="Q25" s="748">
        <v>1265</v>
      </c>
      <c r="R25" s="80">
        <v>1</v>
      </c>
      <c r="S25" s="80">
        <f>SUM(G25:Q25)</f>
        <v>11803</v>
      </c>
      <c r="T25" s="80" t="str">
        <f t="shared" si="5"/>
        <v>○</v>
      </c>
    </row>
    <row r="26" spans="1:20" s="80" customFormat="1" ht="21.75" customHeight="1">
      <c r="A26" s="2047"/>
      <c r="B26" s="756"/>
      <c r="C26" s="2045"/>
      <c r="D26" s="741"/>
      <c r="E26" s="742" t="s">
        <v>359</v>
      </c>
      <c r="F26" s="674">
        <v>9579</v>
      </c>
      <c r="G26" s="759">
        <v>4</v>
      </c>
      <c r="H26" s="758">
        <v>5</v>
      </c>
      <c r="I26" s="673"/>
      <c r="J26" s="673">
        <v>648</v>
      </c>
      <c r="K26" s="673">
        <v>84</v>
      </c>
      <c r="L26" s="673">
        <v>58</v>
      </c>
      <c r="M26" s="673">
        <v>1517</v>
      </c>
      <c r="N26" s="758">
        <v>40</v>
      </c>
      <c r="O26" s="673">
        <v>66</v>
      </c>
      <c r="P26" s="758">
        <v>6292</v>
      </c>
      <c r="Q26" s="674">
        <v>865</v>
      </c>
      <c r="R26" s="80">
        <v>2</v>
      </c>
      <c r="S26" s="80">
        <f t="shared" si="4"/>
        <v>9579</v>
      </c>
      <c r="T26" s="80" t="str">
        <f t="shared" si="5"/>
        <v>○</v>
      </c>
    </row>
    <row r="27" spans="1:20" s="80" customFormat="1" ht="21.75" customHeight="1">
      <c r="A27" s="2051">
        <v>6</v>
      </c>
      <c r="B27" s="753"/>
      <c r="C27" s="2044" t="s">
        <v>363</v>
      </c>
      <c r="D27" s="754"/>
      <c r="E27" s="755" t="s">
        <v>332</v>
      </c>
      <c r="F27" s="748">
        <v>2751</v>
      </c>
      <c r="G27" s="760">
        <v>15</v>
      </c>
      <c r="H27" s="761"/>
      <c r="I27" s="762"/>
      <c r="J27" s="762">
        <v>172</v>
      </c>
      <c r="K27" s="762">
        <v>22</v>
      </c>
      <c r="L27" s="762">
        <v>9</v>
      </c>
      <c r="M27" s="762">
        <v>350</v>
      </c>
      <c r="N27" s="761">
        <v>9</v>
      </c>
      <c r="O27" s="762">
        <v>14</v>
      </c>
      <c r="P27" s="761">
        <v>1960</v>
      </c>
      <c r="Q27" s="748">
        <v>200</v>
      </c>
      <c r="R27" s="80">
        <v>1</v>
      </c>
      <c r="S27" s="80">
        <f t="shared" si="4"/>
        <v>2751</v>
      </c>
      <c r="T27" s="80" t="str">
        <f t="shared" si="5"/>
        <v>○</v>
      </c>
    </row>
    <row r="28" spans="1:20" s="80" customFormat="1" ht="21.75" customHeight="1">
      <c r="A28" s="2052"/>
      <c r="B28" s="756"/>
      <c r="C28" s="2045"/>
      <c r="D28" s="741"/>
      <c r="E28" s="742" t="s">
        <v>359</v>
      </c>
      <c r="F28" s="674">
        <v>2458</v>
      </c>
      <c r="G28" s="759">
        <v>3</v>
      </c>
      <c r="H28" s="758"/>
      <c r="I28" s="673"/>
      <c r="J28" s="673">
        <v>167</v>
      </c>
      <c r="K28" s="673">
        <v>22</v>
      </c>
      <c r="L28" s="673">
        <v>9</v>
      </c>
      <c r="M28" s="673">
        <v>313</v>
      </c>
      <c r="N28" s="758">
        <v>9</v>
      </c>
      <c r="O28" s="673">
        <v>12</v>
      </c>
      <c r="P28" s="758">
        <v>1780</v>
      </c>
      <c r="Q28" s="674">
        <v>143</v>
      </c>
      <c r="R28" s="80">
        <v>2</v>
      </c>
      <c r="S28" s="80">
        <f t="shared" si="4"/>
        <v>2458</v>
      </c>
      <c r="T28" s="80" t="str">
        <f t="shared" si="5"/>
        <v>○</v>
      </c>
    </row>
    <row r="29" spans="1:20" s="80" customFormat="1" ht="21.75" customHeight="1">
      <c r="A29" s="2046">
        <v>7</v>
      </c>
      <c r="B29" s="763"/>
      <c r="C29" s="2040" t="s">
        <v>193</v>
      </c>
      <c r="D29" s="764"/>
      <c r="E29" s="755" t="s">
        <v>332</v>
      </c>
      <c r="F29" s="748">
        <v>7504</v>
      </c>
      <c r="G29" s="760">
        <v>29</v>
      </c>
      <c r="H29" s="761"/>
      <c r="I29" s="762">
        <v>6</v>
      </c>
      <c r="J29" s="762">
        <v>594</v>
      </c>
      <c r="K29" s="762">
        <v>97</v>
      </c>
      <c r="L29" s="762">
        <v>42</v>
      </c>
      <c r="M29" s="762">
        <v>991</v>
      </c>
      <c r="N29" s="761">
        <v>43</v>
      </c>
      <c r="O29" s="762">
        <v>64</v>
      </c>
      <c r="P29" s="761">
        <v>4935</v>
      </c>
      <c r="Q29" s="748">
        <v>703</v>
      </c>
      <c r="R29" s="80">
        <v>1</v>
      </c>
      <c r="S29" s="80">
        <f t="shared" si="4"/>
        <v>7504</v>
      </c>
      <c r="T29" s="80" t="str">
        <f t="shared" si="5"/>
        <v>○</v>
      </c>
    </row>
    <row r="30" spans="1:20" s="80" customFormat="1" ht="21.75" customHeight="1">
      <c r="A30" s="2047"/>
      <c r="B30" s="756"/>
      <c r="C30" s="2043"/>
      <c r="D30" s="741"/>
      <c r="E30" s="742" t="s">
        <v>359</v>
      </c>
      <c r="F30" s="674">
        <v>6705</v>
      </c>
      <c r="G30" s="759">
        <v>6</v>
      </c>
      <c r="H30" s="758"/>
      <c r="I30" s="673">
        <v>2</v>
      </c>
      <c r="J30" s="673">
        <v>584</v>
      </c>
      <c r="K30" s="673">
        <v>96</v>
      </c>
      <c r="L30" s="673">
        <v>42</v>
      </c>
      <c r="M30" s="673">
        <v>912</v>
      </c>
      <c r="N30" s="758">
        <v>33</v>
      </c>
      <c r="O30" s="673">
        <v>42</v>
      </c>
      <c r="P30" s="758">
        <v>4341</v>
      </c>
      <c r="Q30" s="674">
        <v>647</v>
      </c>
      <c r="R30" s="80">
        <v>2</v>
      </c>
      <c r="S30" s="80">
        <f t="shared" si="4"/>
        <v>6705</v>
      </c>
      <c r="T30" s="80" t="str">
        <f t="shared" si="5"/>
        <v>○</v>
      </c>
    </row>
    <row r="31" spans="1:20" s="80" customFormat="1" ht="21.75" customHeight="1">
      <c r="A31" s="2051">
        <v>8</v>
      </c>
      <c r="B31" s="736"/>
      <c r="C31" s="2053" t="s">
        <v>364</v>
      </c>
      <c r="D31" s="737"/>
      <c r="E31" s="755" t="s">
        <v>332</v>
      </c>
      <c r="F31" s="748">
        <v>10158</v>
      </c>
      <c r="G31" s="760">
        <v>29</v>
      </c>
      <c r="H31" s="761">
        <v>3</v>
      </c>
      <c r="I31" s="762">
        <v>1</v>
      </c>
      <c r="J31" s="762">
        <v>704</v>
      </c>
      <c r="K31" s="762">
        <v>71</v>
      </c>
      <c r="L31" s="762">
        <v>73</v>
      </c>
      <c r="M31" s="762">
        <v>1458</v>
      </c>
      <c r="N31" s="761">
        <v>40</v>
      </c>
      <c r="O31" s="762">
        <v>86</v>
      </c>
      <c r="P31" s="761">
        <v>6998</v>
      </c>
      <c r="Q31" s="748">
        <v>695</v>
      </c>
      <c r="R31" s="80">
        <v>1</v>
      </c>
      <c r="S31" s="80">
        <f t="shared" si="4"/>
        <v>10158</v>
      </c>
      <c r="T31" s="80" t="str">
        <f t="shared" si="5"/>
        <v>○</v>
      </c>
    </row>
    <row r="32" spans="1:20" s="80" customFormat="1" ht="21.75" customHeight="1">
      <c r="A32" s="2052"/>
      <c r="B32" s="740"/>
      <c r="C32" s="2055"/>
      <c r="D32" s="750"/>
      <c r="E32" s="742" t="s">
        <v>359</v>
      </c>
      <c r="F32" s="674">
        <v>8746</v>
      </c>
      <c r="G32" s="759">
        <v>3</v>
      </c>
      <c r="H32" s="758">
        <v>3</v>
      </c>
      <c r="I32" s="673">
        <v>1</v>
      </c>
      <c r="J32" s="673">
        <v>640</v>
      </c>
      <c r="K32" s="673">
        <v>66</v>
      </c>
      <c r="L32" s="673">
        <v>70</v>
      </c>
      <c r="M32" s="673">
        <v>1287</v>
      </c>
      <c r="N32" s="758">
        <v>25</v>
      </c>
      <c r="O32" s="673">
        <v>55</v>
      </c>
      <c r="P32" s="758">
        <v>6085</v>
      </c>
      <c r="Q32" s="674">
        <v>511</v>
      </c>
      <c r="R32" s="80">
        <v>2</v>
      </c>
      <c r="S32" s="80">
        <f t="shared" si="4"/>
        <v>8746</v>
      </c>
      <c r="T32" s="80" t="str">
        <f t="shared" si="5"/>
        <v>○</v>
      </c>
    </row>
    <row r="33" spans="1:20" s="80" customFormat="1" ht="21.75" customHeight="1">
      <c r="A33" s="2046">
        <v>9</v>
      </c>
      <c r="B33" s="753"/>
      <c r="C33" s="2040" t="s">
        <v>412</v>
      </c>
      <c r="D33" s="754"/>
      <c r="E33" s="755" t="s">
        <v>332</v>
      </c>
      <c r="F33" s="748">
        <v>15679</v>
      </c>
      <c r="G33" s="760">
        <v>49</v>
      </c>
      <c r="H33" s="761"/>
      <c r="I33" s="762">
        <v>5</v>
      </c>
      <c r="J33" s="762">
        <v>1139</v>
      </c>
      <c r="K33" s="762">
        <v>93</v>
      </c>
      <c r="L33" s="762">
        <v>66</v>
      </c>
      <c r="M33" s="762">
        <v>2337</v>
      </c>
      <c r="N33" s="761">
        <v>101</v>
      </c>
      <c r="O33" s="762">
        <v>193</v>
      </c>
      <c r="P33" s="761">
        <v>10296</v>
      </c>
      <c r="Q33" s="748">
        <v>1400</v>
      </c>
      <c r="R33" s="80">
        <v>1</v>
      </c>
      <c r="S33" s="80">
        <f t="shared" si="4"/>
        <v>15679</v>
      </c>
      <c r="T33" s="80" t="str">
        <f t="shared" si="5"/>
        <v>○</v>
      </c>
    </row>
    <row r="34" spans="1:20" s="80" customFormat="1" ht="21.75" customHeight="1">
      <c r="A34" s="2047"/>
      <c r="B34" s="756"/>
      <c r="C34" s="2054"/>
      <c r="D34" s="741"/>
      <c r="E34" s="742" t="s">
        <v>359</v>
      </c>
      <c r="F34" s="674">
        <v>12228</v>
      </c>
      <c r="G34" s="759">
        <v>16</v>
      </c>
      <c r="H34" s="758"/>
      <c r="I34" s="673"/>
      <c r="J34" s="673">
        <v>874</v>
      </c>
      <c r="K34" s="673">
        <v>90</v>
      </c>
      <c r="L34" s="673">
        <v>63</v>
      </c>
      <c r="M34" s="673">
        <v>1892</v>
      </c>
      <c r="N34" s="758">
        <v>47</v>
      </c>
      <c r="O34" s="673">
        <v>108</v>
      </c>
      <c r="P34" s="758">
        <v>8063</v>
      </c>
      <c r="Q34" s="674">
        <v>1075</v>
      </c>
      <c r="R34" s="80">
        <v>2</v>
      </c>
      <c r="S34" s="80">
        <f>SUM(G34:Q34)</f>
        <v>12228</v>
      </c>
      <c r="T34" s="80" t="str">
        <f t="shared" si="5"/>
        <v>○</v>
      </c>
    </row>
    <row r="35" spans="1:20" s="80" customFormat="1" ht="21.75" customHeight="1">
      <c r="A35" s="2051">
        <v>10</v>
      </c>
      <c r="B35" s="736"/>
      <c r="C35" s="2040" t="s">
        <v>413</v>
      </c>
      <c r="D35" s="737"/>
      <c r="E35" s="755" t="s">
        <v>332</v>
      </c>
      <c r="F35" s="681">
        <v>3860</v>
      </c>
      <c r="G35" s="760">
        <v>16</v>
      </c>
      <c r="H35" s="761">
        <v>1</v>
      </c>
      <c r="I35" s="762"/>
      <c r="J35" s="762">
        <v>186</v>
      </c>
      <c r="K35" s="762">
        <v>27</v>
      </c>
      <c r="L35" s="762">
        <v>12</v>
      </c>
      <c r="M35" s="762">
        <v>638</v>
      </c>
      <c r="N35" s="761">
        <v>66</v>
      </c>
      <c r="O35" s="762">
        <v>49</v>
      </c>
      <c r="P35" s="761">
        <v>2688</v>
      </c>
      <c r="Q35" s="748">
        <v>177</v>
      </c>
      <c r="R35" s="80">
        <v>1</v>
      </c>
      <c r="S35" s="80">
        <f t="shared" si="4"/>
        <v>3860</v>
      </c>
      <c r="T35" s="80" t="str">
        <f t="shared" si="5"/>
        <v>○</v>
      </c>
    </row>
    <row r="36" spans="1:20" s="80" customFormat="1" ht="21.75" customHeight="1">
      <c r="A36" s="2052"/>
      <c r="B36" s="740"/>
      <c r="C36" s="2054"/>
      <c r="D36" s="750"/>
      <c r="E36" s="742" t="s">
        <v>359</v>
      </c>
      <c r="F36" s="765">
        <v>3266</v>
      </c>
      <c r="G36" s="759">
        <v>1</v>
      </c>
      <c r="H36" s="758">
        <v>1</v>
      </c>
      <c r="I36" s="673"/>
      <c r="J36" s="673">
        <v>165</v>
      </c>
      <c r="K36" s="673">
        <v>27</v>
      </c>
      <c r="L36" s="673">
        <v>12</v>
      </c>
      <c r="M36" s="673">
        <v>589</v>
      </c>
      <c r="N36" s="758">
        <v>33</v>
      </c>
      <c r="O36" s="673">
        <v>28</v>
      </c>
      <c r="P36" s="758">
        <v>2285</v>
      </c>
      <c r="Q36" s="674">
        <v>125</v>
      </c>
      <c r="R36" s="80">
        <v>2</v>
      </c>
      <c r="S36" s="80">
        <f t="shared" si="4"/>
        <v>3266</v>
      </c>
      <c r="T36" s="80" t="str">
        <f t="shared" si="5"/>
        <v>○</v>
      </c>
    </row>
    <row r="37" spans="1:20" s="80" customFormat="1" ht="21.75" customHeight="1">
      <c r="A37" s="2046">
        <v>11</v>
      </c>
      <c r="B37" s="753"/>
      <c r="C37" s="2040" t="s">
        <v>414</v>
      </c>
      <c r="D37" s="754"/>
      <c r="E37" s="755" t="s">
        <v>332</v>
      </c>
      <c r="F37" s="748">
        <v>6471</v>
      </c>
      <c r="G37" s="760">
        <v>39</v>
      </c>
      <c r="H37" s="761">
        <v>1</v>
      </c>
      <c r="I37" s="762">
        <v>13</v>
      </c>
      <c r="J37" s="762">
        <v>514</v>
      </c>
      <c r="K37" s="762">
        <v>108</v>
      </c>
      <c r="L37" s="762">
        <v>59</v>
      </c>
      <c r="M37" s="762">
        <v>902</v>
      </c>
      <c r="N37" s="761">
        <v>46</v>
      </c>
      <c r="O37" s="762">
        <v>50</v>
      </c>
      <c r="P37" s="761">
        <v>4197</v>
      </c>
      <c r="Q37" s="748">
        <v>542</v>
      </c>
      <c r="R37" s="80">
        <v>1</v>
      </c>
      <c r="S37" s="80">
        <f t="shared" si="4"/>
        <v>6471</v>
      </c>
      <c r="T37" s="80" t="str">
        <f t="shared" si="5"/>
        <v>○</v>
      </c>
    </row>
    <row r="38" spans="1:20" s="80" customFormat="1" ht="21.75" customHeight="1">
      <c r="A38" s="2047"/>
      <c r="B38" s="756"/>
      <c r="C38" s="2054"/>
      <c r="D38" s="741"/>
      <c r="E38" s="742" t="s">
        <v>359</v>
      </c>
      <c r="F38" s="674">
        <v>5485</v>
      </c>
      <c r="G38" s="759">
        <v>6</v>
      </c>
      <c r="H38" s="758">
        <v>1</v>
      </c>
      <c r="I38" s="673">
        <v>1</v>
      </c>
      <c r="J38" s="673">
        <v>429</v>
      </c>
      <c r="K38" s="673">
        <v>103</v>
      </c>
      <c r="L38" s="673">
        <v>59</v>
      </c>
      <c r="M38" s="673">
        <v>801</v>
      </c>
      <c r="N38" s="758">
        <v>25</v>
      </c>
      <c r="O38" s="673">
        <v>31</v>
      </c>
      <c r="P38" s="758">
        <v>3497</v>
      </c>
      <c r="Q38" s="674">
        <v>532</v>
      </c>
      <c r="R38" s="80">
        <v>2</v>
      </c>
      <c r="S38" s="80">
        <f t="shared" si="4"/>
        <v>5485</v>
      </c>
      <c r="T38" s="80" t="str">
        <f t="shared" si="5"/>
        <v>○</v>
      </c>
    </row>
    <row r="39" spans="1:20" s="80" customFormat="1" ht="21.75" customHeight="1">
      <c r="A39" s="2046">
        <v>12</v>
      </c>
      <c r="B39" s="736"/>
      <c r="C39" s="2053" t="s">
        <v>415</v>
      </c>
      <c r="D39" s="737"/>
      <c r="E39" s="732" t="s">
        <v>332</v>
      </c>
      <c r="F39" s="681">
        <v>7492</v>
      </c>
      <c r="G39" s="760">
        <v>39</v>
      </c>
      <c r="H39" s="761">
        <v>2</v>
      </c>
      <c r="I39" s="762">
        <v>2</v>
      </c>
      <c r="J39" s="762">
        <v>631</v>
      </c>
      <c r="K39" s="762">
        <v>91</v>
      </c>
      <c r="L39" s="762">
        <v>38</v>
      </c>
      <c r="M39" s="762">
        <v>1018</v>
      </c>
      <c r="N39" s="761">
        <v>38</v>
      </c>
      <c r="O39" s="762">
        <v>75</v>
      </c>
      <c r="P39" s="761">
        <v>4736</v>
      </c>
      <c r="Q39" s="748">
        <v>822</v>
      </c>
      <c r="R39" s="80">
        <v>1</v>
      </c>
      <c r="S39" s="80">
        <f t="shared" si="4"/>
        <v>7492</v>
      </c>
      <c r="T39" s="80" t="str">
        <f t="shared" si="5"/>
        <v>○</v>
      </c>
    </row>
    <row r="40" spans="1:20" s="80" customFormat="1" ht="21.75" customHeight="1" thickBot="1">
      <c r="A40" s="2086"/>
      <c r="B40" s="766"/>
      <c r="C40" s="2066"/>
      <c r="D40" s="767"/>
      <c r="E40" s="734" t="s">
        <v>359</v>
      </c>
      <c r="F40" s="688">
        <v>5858</v>
      </c>
      <c r="G40" s="768">
        <v>5</v>
      </c>
      <c r="H40" s="769">
        <v>2</v>
      </c>
      <c r="I40" s="687"/>
      <c r="J40" s="687">
        <v>494</v>
      </c>
      <c r="K40" s="687">
        <v>84</v>
      </c>
      <c r="L40" s="687">
        <v>35</v>
      </c>
      <c r="M40" s="687">
        <v>833</v>
      </c>
      <c r="N40" s="769">
        <v>19</v>
      </c>
      <c r="O40" s="687">
        <v>40</v>
      </c>
      <c r="P40" s="769">
        <v>3758</v>
      </c>
      <c r="Q40" s="688">
        <v>588</v>
      </c>
      <c r="R40" s="80">
        <v>2</v>
      </c>
      <c r="S40" s="80">
        <f t="shared" si="4"/>
        <v>5858</v>
      </c>
      <c r="T40" s="80" t="str">
        <f t="shared" si="5"/>
        <v>○</v>
      </c>
    </row>
    <row r="41" spans="1:17" s="80" customFormat="1" ht="18" customHeight="1">
      <c r="A41" s="598"/>
      <c r="B41" s="598"/>
      <c r="C41" s="598"/>
      <c r="D41" s="598"/>
      <c r="E41" s="599"/>
      <c r="F41" s="597"/>
      <c r="G41" s="597"/>
      <c r="H41" s="597"/>
      <c r="I41" s="597"/>
      <c r="J41" s="597"/>
      <c r="K41" s="597"/>
      <c r="L41" s="597"/>
      <c r="M41" s="597"/>
      <c r="N41" s="597"/>
      <c r="O41" s="597"/>
      <c r="P41" s="597"/>
      <c r="Q41" s="597"/>
    </row>
    <row r="42" spans="1:17" s="80" customFormat="1" ht="18" customHeight="1">
      <c r="A42" s="2085" t="s">
        <v>424</v>
      </c>
      <c r="B42" s="2085"/>
      <c r="C42" s="2085"/>
      <c r="D42" s="2085"/>
      <c r="E42" s="2085"/>
      <c r="F42" s="2085"/>
      <c r="G42" s="2085"/>
      <c r="H42" s="2085"/>
      <c r="I42" s="2085"/>
      <c r="J42" s="2085"/>
      <c r="K42" s="2065" t="s">
        <v>425</v>
      </c>
      <c r="L42" s="2065"/>
      <c r="M42" s="2065"/>
      <c r="N42" s="2065"/>
      <c r="O42" s="2065"/>
      <c r="P42" s="2065"/>
      <c r="Q42" s="2065"/>
    </row>
    <row r="43" spans="1:17" s="80" customFormat="1" ht="18" customHeight="1" thickBot="1">
      <c r="A43" s="770"/>
      <c r="B43" s="770"/>
      <c r="C43" s="770"/>
      <c r="D43" s="770"/>
      <c r="E43" s="770"/>
      <c r="F43" s="770"/>
      <c r="G43" s="770"/>
      <c r="H43" s="770"/>
      <c r="I43" s="770"/>
      <c r="J43" s="770"/>
      <c r="K43" s="771"/>
      <c r="L43" s="771"/>
      <c r="M43" s="771"/>
      <c r="N43" s="771"/>
      <c r="O43" s="771"/>
      <c r="P43" s="2060" t="s">
        <v>454</v>
      </c>
      <c r="Q43" s="2060"/>
    </row>
    <row r="44" spans="1:17" s="80" customFormat="1" ht="18" customHeight="1">
      <c r="A44" s="2089" t="s">
        <v>12</v>
      </c>
      <c r="B44" s="2090"/>
      <c r="C44" s="2090"/>
      <c r="D44" s="2091"/>
      <c r="E44" s="2058" t="s">
        <v>365</v>
      </c>
      <c r="F44" s="2087" t="s">
        <v>366</v>
      </c>
      <c r="G44" s="772"/>
      <c r="H44" s="772"/>
      <c r="I44" s="772" t="s">
        <v>17</v>
      </c>
      <c r="J44" s="773" t="s">
        <v>18</v>
      </c>
      <c r="K44" s="773" t="s">
        <v>19</v>
      </c>
      <c r="L44" s="773" t="s">
        <v>20</v>
      </c>
      <c r="M44" s="772" t="s">
        <v>21</v>
      </c>
      <c r="N44" s="772" t="s">
        <v>22</v>
      </c>
      <c r="O44" s="772"/>
      <c r="P44" s="772"/>
      <c r="Q44" s="774"/>
    </row>
    <row r="45" spans="1:17" s="80" customFormat="1" ht="22.5" customHeight="1" thickBot="1">
      <c r="A45" s="2092"/>
      <c r="B45" s="2093"/>
      <c r="C45" s="2093"/>
      <c r="D45" s="2094"/>
      <c r="E45" s="2059"/>
      <c r="F45" s="2088"/>
      <c r="G45" s="775" t="s">
        <v>348</v>
      </c>
      <c r="H45" s="776" t="s">
        <v>349</v>
      </c>
      <c r="I45" s="775" t="s">
        <v>350</v>
      </c>
      <c r="J45" s="776" t="s">
        <v>351</v>
      </c>
      <c r="K45" s="776" t="s">
        <v>352</v>
      </c>
      <c r="L45" s="776" t="s">
        <v>353</v>
      </c>
      <c r="M45" s="775" t="s">
        <v>354</v>
      </c>
      <c r="N45" s="776" t="s">
        <v>355</v>
      </c>
      <c r="O45" s="775" t="s">
        <v>356</v>
      </c>
      <c r="P45" s="776" t="s">
        <v>357</v>
      </c>
      <c r="Q45" s="777" t="s">
        <v>358</v>
      </c>
    </row>
    <row r="46" spans="1:20" s="80" customFormat="1" ht="22.5" customHeight="1">
      <c r="A46" s="2048">
        <v>13</v>
      </c>
      <c r="B46" s="736"/>
      <c r="C46" s="2053" t="s">
        <v>416</v>
      </c>
      <c r="D46" s="737"/>
      <c r="E46" s="778" t="s">
        <v>332</v>
      </c>
      <c r="F46" s="681">
        <v>2859</v>
      </c>
      <c r="G46" s="739">
        <v>8</v>
      </c>
      <c r="H46" s="680"/>
      <c r="I46" s="739">
        <v>5</v>
      </c>
      <c r="J46" s="680">
        <v>182</v>
      </c>
      <c r="K46" s="680">
        <v>23</v>
      </c>
      <c r="L46" s="680">
        <v>12</v>
      </c>
      <c r="M46" s="739">
        <v>423</v>
      </c>
      <c r="N46" s="680">
        <v>12</v>
      </c>
      <c r="O46" s="739">
        <v>30</v>
      </c>
      <c r="P46" s="680">
        <v>1805</v>
      </c>
      <c r="Q46" s="779">
        <v>359</v>
      </c>
      <c r="R46" s="80">
        <v>1</v>
      </c>
      <c r="S46" s="80">
        <f>SUM(G46:Q46)</f>
        <v>2859</v>
      </c>
      <c r="T46" s="80" t="str">
        <f>IF(S46=F46,"○","×")</f>
        <v>○</v>
      </c>
    </row>
    <row r="47" spans="1:20" s="80" customFormat="1" ht="22.5" customHeight="1">
      <c r="A47" s="2047"/>
      <c r="B47" s="756"/>
      <c r="C47" s="2043"/>
      <c r="D47" s="741"/>
      <c r="E47" s="780" t="s">
        <v>359</v>
      </c>
      <c r="F47" s="765">
        <v>2543</v>
      </c>
      <c r="G47" s="758">
        <v>2</v>
      </c>
      <c r="H47" s="673"/>
      <c r="I47" s="758">
        <v>1</v>
      </c>
      <c r="J47" s="673">
        <v>165</v>
      </c>
      <c r="K47" s="673">
        <v>22</v>
      </c>
      <c r="L47" s="673">
        <v>12</v>
      </c>
      <c r="M47" s="758">
        <v>385</v>
      </c>
      <c r="N47" s="673">
        <v>8</v>
      </c>
      <c r="O47" s="758">
        <v>18</v>
      </c>
      <c r="P47" s="673">
        <v>1582</v>
      </c>
      <c r="Q47" s="781">
        <v>348</v>
      </c>
      <c r="R47" s="80">
        <v>2</v>
      </c>
      <c r="S47" s="80">
        <f aca="true" t="shared" si="6" ref="S47:S75">SUM(G47:Q47)</f>
        <v>2543</v>
      </c>
      <c r="T47" s="80" t="str">
        <f aca="true" t="shared" si="7" ref="T47:T75">IF(S47=F47,"○","×")</f>
        <v>○</v>
      </c>
    </row>
    <row r="48" spans="1:20" s="80" customFormat="1" ht="22.5" customHeight="1">
      <c r="A48" s="2048">
        <v>14</v>
      </c>
      <c r="B48" s="736"/>
      <c r="C48" s="2053" t="s">
        <v>194</v>
      </c>
      <c r="D48" s="737"/>
      <c r="E48" s="778" t="s">
        <v>332</v>
      </c>
      <c r="F48" s="748">
        <v>1644</v>
      </c>
      <c r="G48" s="761">
        <v>5</v>
      </c>
      <c r="H48" s="762"/>
      <c r="I48" s="761"/>
      <c r="J48" s="762">
        <v>107</v>
      </c>
      <c r="K48" s="762">
        <v>24</v>
      </c>
      <c r="L48" s="762">
        <v>19</v>
      </c>
      <c r="M48" s="761">
        <v>206</v>
      </c>
      <c r="N48" s="762">
        <v>7</v>
      </c>
      <c r="O48" s="761">
        <v>16</v>
      </c>
      <c r="P48" s="762">
        <v>1035</v>
      </c>
      <c r="Q48" s="782">
        <v>225</v>
      </c>
      <c r="R48" s="80">
        <v>1</v>
      </c>
      <c r="S48" s="80">
        <f t="shared" si="6"/>
        <v>1644</v>
      </c>
      <c r="T48" s="80" t="str">
        <f t="shared" si="7"/>
        <v>○</v>
      </c>
    </row>
    <row r="49" spans="1:20" s="80" customFormat="1" ht="22.5" customHeight="1">
      <c r="A49" s="2052"/>
      <c r="B49" s="749"/>
      <c r="C49" s="2061"/>
      <c r="D49" s="750"/>
      <c r="E49" s="780" t="s">
        <v>359</v>
      </c>
      <c r="F49" s="674">
        <v>1409</v>
      </c>
      <c r="G49" s="758">
        <v>0</v>
      </c>
      <c r="H49" s="673"/>
      <c r="I49" s="758"/>
      <c r="J49" s="673">
        <v>100</v>
      </c>
      <c r="K49" s="673">
        <v>23</v>
      </c>
      <c r="L49" s="673">
        <v>18</v>
      </c>
      <c r="M49" s="758">
        <v>184</v>
      </c>
      <c r="N49" s="673">
        <v>2</v>
      </c>
      <c r="O49" s="758">
        <v>10</v>
      </c>
      <c r="P49" s="673">
        <v>873</v>
      </c>
      <c r="Q49" s="781">
        <v>199</v>
      </c>
      <c r="R49" s="80">
        <v>2</v>
      </c>
      <c r="S49" s="80">
        <f t="shared" si="6"/>
        <v>1409</v>
      </c>
      <c r="T49" s="80" t="str">
        <f t="shared" si="7"/>
        <v>○</v>
      </c>
    </row>
    <row r="50" spans="1:20" s="80" customFormat="1" ht="22.5" customHeight="1">
      <c r="A50" s="2048">
        <v>15</v>
      </c>
      <c r="B50" s="736"/>
      <c r="C50" s="2056" t="s">
        <v>23</v>
      </c>
      <c r="D50" s="783"/>
      <c r="E50" s="778" t="s">
        <v>332</v>
      </c>
      <c r="F50" s="748">
        <v>20102</v>
      </c>
      <c r="G50" s="761">
        <v>68</v>
      </c>
      <c r="H50" s="762"/>
      <c r="I50" s="761">
        <v>7</v>
      </c>
      <c r="J50" s="762">
        <v>1283</v>
      </c>
      <c r="K50" s="762">
        <v>171</v>
      </c>
      <c r="L50" s="762">
        <v>135</v>
      </c>
      <c r="M50" s="761">
        <v>3155</v>
      </c>
      <c r="N50" s="762">
        <v>123</v>
      </c>
      <c r="O50" s="761">
        <v>223</v>
      </c>
      <c r="P50" s="762">
        <v>13660</v>
      </c>
      <c r="Q50" s="782">
        <v>1277</v>
      </c>
      <c r="R50" s="80">
        <v>1</v>
      </c>
      <c r="S50" s="80">
        <f t="shared" si="6"/>
        <v>20102</v>
      </c>
      <c r="T50" s="80" t="str">
        <f t="shared" si="7"/>
        <v>○</v>
      </c>
    </row>
    <row r="51" spans="1:20" s="80" customFormat="1" ht="22.5" customHeight="1">
      <c r="A51" s="2047"/>
      <c r="B51" s="756"/>
      <c r="C51" s="2057"/>
      <c r="D51" s="750"/>
      <c r="E51" s="780" t="s">
        <v>359</v>
      </c>
      <c r="F51" s="674">
        <v>17359</v>
      </c>
      <c r="G51" s="758">
        <v>10</v>
      </c>
      <c r="H51" s="673"/>
      <c r="I51" s="758"/>
      <c r="J51" s="673">
        <v>1134</v>
      </c>
      <c r="K51" s="673">
        <v>167</v>
      </c>
      <c r="L51" s="673">
        <v>132</v>
      </c>
      <c r="M51" s="758">
        <v>2823</v>
      </c>
      <c r="N51" s="673">
        <v>78</v>
      </c>
      <c r="O51" s="758">
        <v>139</v>
      </c>
      <c r="P51" s="673">
        <v>11715</v>
      </c>
      <c r="Q51" s="781">
        <v>1161</v>
      </c>
      <c r="R51" s="80">
        <v>2</v>
      </c>
      <c r="S51" s="80">
        <f t="shared" si="6"/>
        <v>17359</v>
      </c>
      <c r="T51" s="80" t="str">
        <f t="shared" si="7"/>
        <v>○</v>
      </c>
    </row>
    <row r="52" spans="1:20" s="80" customFormat="1" ht="22.5" customHeight="1">
      <c r="A52" s="2048">
        <v>16</v>
      </c>
      <c r="B52" s="736"/>
      <c r="C52" s="2056" t="s">
        <v>417</v>
      </c>
      <c r="D52" s="754"/>
      <c r="E52" s="778" t="s">
        <v>332</v>
      </c>
      <c r="F52" s="748">
        <v>4497</v>
      </c>
      <c r="G52" s="761">
        <v>3</v>
      </c>
      <c r="H52" s="762"/>
      <c r="I52" s="761">
        <v>3</v>
      </c>
      <c r="J52" s="762">
        <v>332</v>
      </c>
      <c r="K52" s="762">
        <v>27</v>
      </c>
      <c r="L52" s="762">
        <v>14</v>
      </c>
      <c r="M52" s="761">
        <v>750</v>
      </c>
      <c r="N52" s="762">
        <v>13</v>
      </c>
      <c r="O52" s="761">
        <v>71</v>
      </c>
      <c r="P52" s="762">
        <v>2625</v>
      </c>
      <c r="Q52" s="782">
        <v>659</v>
      </c>
      <c r="R52" s="80">
        <v>1</v>
      </c>
      <c r="S52" s="80">
        <f t="shared" si="6"/>
        <v>4497</v>
      </c>
      <c r="T52" s="80" t="str">
        <f t="shared" si="7"/>
        <v>○</v>
      </c>
    </row>
    <row r="53" spans="1:20" s="80" customFormat="1" ht="22.5" customHeight="1">
      <c r="A53" s="2052"/>
      <c r="B53" s="756"/>
      <c r="C53" s="2057"/>
      <c r="D53" s="741"/>
      <c r="E53" s="780" t="s">
        <v>359</v>
      </c>
      <c r="F53" s="674">
        <v>4107</v>
      </c>
      <c r="G53" s="758">
        <v>3</v>
      </c>
      <c r="H53" s="673"/>
      <c r="I53" s="758">
        <v>1</v>
      </c>
      <c r="J53" s="673">
        <v>328</v>
      </c>
      <c r="K53" s="673">
        <v>27</v>
      </c>
      <c r="L53" s="673">
        <v>14</v>
      </c>
      <c r="M53" s="758">
        <v>692</v>
      </c>
      <c r="N53" s="673">
        <v>8</v>
      </c>
      <c r="O53" s="758">
        <v>40</v>
      </c>
      <c r="P53" s="673">
        <v>2360</v>
      </c>
      <c r="Q53" s="781">
        <v>634</v>
      </c>
      <c r="R53" s="80">
        <v>2</v>
      </c>
      <c r="S53" s="80">
        <f t="shared" si="6"/>
        <v>4107</v>
      </c>
      <c r="T53" s="80" t="str">
        <f t="shared" si="7"/>
        <v>○</v>
      </c>
    </row>
    <row r="54" spans="1:20" s="80" customFormat="1" ht="22.5" customHeight="1">
      <c r="A54" s="2048">
        <v>17</v>
      </c>
      <c r="B54" s="746"/>
      <c r="C54" s="2042" t="s">
        <v>134</v>
      </c>
      <c r="D54" s="783"/>
      <c r="E54" s="778" t="s">
        <v>332</v>
      </c>
      <c r="F54" s="681">
        <v>12086</v>
      </c>
      <c r="G54" s="739">
        <v>39</v>
      </c>
      <c r="H54" s="680">
        <v>1</v>
      </c>
      <c r="I54" s="739"/>
      <c r="J54" s="680">
        <v>700</v>
      </c>
      <c r="K54" s="680">
        <v>108</v>
      </c>
      <c r="L54" s="680">
        <v>49</v>
      </c>
      <c r="M54" s="739">
        <v>1729</v>
      </c>
      <c r="N54" s="680">
        <v>62</v>
      </c>
      <c r="O54" s="739">
        <v>110</v>
      </c>
      <c r="P54" s="680">
        <v>7934</v>
      </c>
      <c r="Q54" s="779">
        <v>1354</v>
      </c>
      <c r="R54" s="80">
        <v>1</v>
      </c>
      <c r="S54" s="80">
        <f t="shared" si="6"/>
        <v>12086</v>
      </c>
      <c r="T54" s="80" t="str">
        <f t="shared" si="7"/>
        <v>○</v>
      </c>
    </row>
    <row r="55" spans="1:20" s="80" customFormat="1" ht="22.5" customHeight="1">
      <c r="A55" s="2047"/>
      <c r="B55" s="749"/>
      <c r="C55" s="2061"/>
      <c r="D55" s="750"/>
      <c r="E55" s="780" t="s">
        <v>359</v>
      </c>
      <c r="F55" s="765">
        <v>10476</v>
      </c>
      <c r="G55" s="744">
        <v>12</v>
      </c>
      <c r="H55" s="745">
        <v>1</v>
      </c>
      <c r="I55" s="744"/>
      <c r="J55" s="745">
        <v>627</v>
      </c>
      <c r="K55" s="745">
        <v>104</v>
      </c>
      <c r="L55" s="745">
        <v>46</v>
      </c>
      <c r="M55" s="744">
        <v>1523</v>
      </c>
      <c r="N55" s="745">
        <v>38</v>
      </c>
      <c r="O55" s="744">
        <v>82</v>
      </c>
      <c r="P55" s="745">
        <v>6895</v>
      </c>
      <c r="Q55" s="784">
        <v>1148</v>
      </c>
      <c r="R55" s="80">
        <v>2</v>
      </c>
      <c r="S55" s="80">
        <f t="shared" si="6"/>
        <v>10476</v>
      </c>
      <c r="T55" s="80" t="str">
        <f t="shared" si="7"/>
        <v>○</v>
      </c>
    </row>
    <row r="56" spans="1:20" s="80" customFormat="1" ht="22.5" customHeight="1">
      <c r="A56" s="2048">
        <v>18</v>
      </c>
      <c r="B56" s="746"/>
      <c r="C56" s="2042" t="s">
        <v>109</v>
      </c>
      <c r="D56" s="783"/>
      <c r="E56" s="778" t="s">
        <v>332</v>
      </c>
      <c r="F56" s="748">
        <v>4190</v>
      </c>
      <c r="G56" s="761">
        <v>11</v>
      </c>
      <c r="H56" s="762"/>
      <c r="I56" s="761">
        <v>3</v>
      </c>
      <c r="J56" s="762">
        <v>294</v>
      </c>
      <c r="K56" s="762">
        <v>58</v>
      </c>
      <c r="L56" s="762">
        <v>14</v>
      </c>
      <c r="M56" s="761">
        <v>605</v>
      </c>
      <c r="N56" s="762">
        <v>20</v>
      </c>
      <c r="O56" s="761">
        <v>50</v>
      </c>
      <c r="P56" s="762">
        <v>2817</v>
      </c>
      <c r="Q56" s="782">
        <v>318</v>
      </c>
      <c r="R56" s="80">
        <v>1</v>
      </c>
      <c r="S56" s="80">
        <f t="shared" si="6"/>
        <v>4190</v>
      </c>
      <c r="T56" s="80" t="str">
        <f t="shared" si="7"/>
        <v>○</v>
      </c>
    </row>
    <row r="57" spans="1:20" s="80" customFormat="1" ht="22.5" customHeight="1">
      <c r="A57" s="2052"/>
      <c r="B57" s="749"/>
      <c r="C57" s="2061"/>
      <c r="D57" s="750"/>
      <c r="E57" s="780" t="s">
        <v>359</v>
      </c>
      <c r="F57" s="765">
        <v>3534</v>
      </c>
      <c r="G57" s="744">
        <v>2</v>
      </c>
      <c r="H57" s="745"/>
      <c r="I57" s="744"/>
      <c r="J57" s="745">
        <v>260</v>
      </c>
      <c r="K57" s="745">
        <v>58</v>
      </c>
      <c r="L57" s="745">
        <v>14</v>
      </c>
      <c r="M57" s="744">
        <v>525</v>
      </c>
      <c r="N57" s="745">
        <v>10</v>
      </c>
      <c r="O57" s="744">
        <v>37</v>
      </c>
      <c r="P57" s="745">
        <v>2405</v>
      </c>
      <c r="Q57" s="784">
        <v>223</v>
      </c>
      <c r="R57" s="80">
        <v>2</v>
      </c>
      <c r="S57" s="80">
        <f t="shared" si="6"/>
        <v>3534</v>
      </c>
      <c r="T57" s="80" t="str">
        <f t="shared" si="7"/>
        <v>○</v>
      </c>
    </row>
    <row r="58" spans="1:20" s="80" customFormat="1" ht="22.5" customHeight="1">
      <c r="A58" s="2048">
        <v>19</v>
      </c>
      <c r="B58" s="746"/>
      <c r="C58" s="2042" t="s">
        <v>10</v>
      </c>
      <c r="D58" s="783"/>
      <c r="E58" s="778" t="s">
        <v>332</v>
      </c>
      <c r="F58" s="748">
        <v>5608</v>
      </c>
      <c r="G58" s="761">
        <v>28</v>
      </c>
      <c r="H58" s="762"/>
      <c r="I58" s="761">
        <v>5</v>
      </c>
      <c r="J58" s="762">
        <v>403</v>
      </c>
      <c r="K58" s="762">
        <v>72</v>
      </c>
      <c r="L58" s="762">
        <v>31</v>
      </c>
      <c r="M58" s="761">
        <v>811</v>
      </c>
      <c r="N58" s="762">
        <v>16</v>
      </c>
      <c r="O58" s="761">
        <v>63</v>
      </c>
      <c r="P58" s="762">
        <v>3611</v>
      </c>
      <c r="Q58" s="782">
        <v>568</v>
      </c>
      <c r="R58" s="80">
        <v>1</v>
      </c>
      <c r="S58" s="80">
        <f t="shared" si="6"/>
        <v>5608</v>
      </c>
      <c r="T58" s="80" t="str">
        <f t="shared" si="7"/>
        <v>○</v>
      </c>
    </row>
    <row r="59" spans="1:20" s="80" customFormat="1" ht="22.5" customHeight="1">
      <c r="A59" s="2047"/>
      <c r="B59" s="749"/>
      <c r="C59" s="2061"/>
      <c r="D59" s="750"/>
      <c r="E59" s="780" t="s">
        <v>359</v>
      </c>
      <c r="F59" s="674">
        <v>4918</v>
      </c>
      <c r="G59" s="758">
        <v>6</v>
      </c>
      <c r="H59" s="673"/>
      <c r="I59" s="758">
        <v>1</v>
      </c>
      <c r="J59" s="673">
        <v>367</v>
      </c>
      <c r="K59" s="673">
        <v>71</v>
      </c>
      <c r="L59" s="673">
        <v>29</v>
      </c>
      <c r="M59" s="758">
        <v>739</v>
      </c>
      <c r="N59" s="673">
        <v>7</v>
      </c>
      <c r="O59" s="758">
        <v>48</v>
      </c>
      <c r="P59" s="673">
        <v>3187</v>
      </c>
      <c r="Q59" s="781">
        <v>463</v>
      </c>
      <c r="R59" s="80">
        <v>2</v>
      </c>
      <c r="S59" s="80">
        <f t="shared" si="6"/>
        <v>4918</v>
      </c>
      <c r="T59" s="80" t="str">
        <f t="shared" si="7"/>
        <v>○</v>
      </c>
    </row>
    <row r="60" spans="1:20" s="80" customFormat="1" ht="22.5" customHeight="1">
      <c r="A60" s="2048">
        <v>20</v>
      </c>
      <c r="B60" s="746"/>
      <c r="C60" s="2042" t="s">
        <v>24</v>
      </c>
      <c r="D60" s="783"/>
      <c r="E60" s="778" t="s">
        <v>332</v>
      </c>
      <c r="F60" s="681">
        <v>7801</v>
      </c>
      <c r="G60" s="739">
        <v>24</v>
      </c>
      <c r="H60" s="680"/>
      <c r="I60" s="739"/>
      <c r="J60" s="680">
        <v>520</v>
      </c>
      <c r="K60" s="680">
        <v>48</v>
      </c>
      <c r="L60" s="680">
        <v>50</v>
      </c>
      <c r="M60" s="739">
        <v>1103</v>
      </c>
      <c r="N60" s="680">
        <v>38</v>
      </c>
      <c r="O60" s="739">
        <v>86</v>
      </c>
      <c r="P60" s="680">
        <v>5145</v>
      </c>
      <c r="Q60" s="779">
        <v>787</v>
      </c>
      <c r="R60" s="80">
        <v>1</v>
      </c>
      <c r="S60" s="80">
        <f t="shared" si="6"/>
        <v>7801</v>
      </c>
      <c r="T60" s="80" t="str">
        <f t="shared" si="7"/>
        <v>○</v>
      </c>
    </row>
    <row r="61" spans="1:20" s="80" customFormat="1" ht="22.5" customHeight="1">
      <c r="A61" s="2052"/>
      <c r="B61" s="749"/>
      <c r="C61" s="2061"/>
      <c r="D61" s="750"/>
      <c r="E61" s="780" t="s">
        <v>359</v>
      </c>
      <c r="F61" s="785">
        <v>6511</v>
      </c>
      <c r="G61" s="744">
        <v>4</v>
      </c>
      <c r="H61" s="745"/>
      <c r="I61" s="744"/>
      <c r="J61" s="745">
        <v>465</v>
      </c>
      <c r="K61" s="745">
        <v>46</v>
      </c>
      <c r="L61" s="745">
        <v>45</v>
      </c>
      <c r="M61" s="744">
        <v>955</v>
      </c>
      <c r="N61" s="745">
        <v>25</v>
      </c>
      <c r="O61" s="744">
        <v>50</v>
      </c>
      <c r="P61" s="745">
        <v>4265</v>
      </c>
      <c r="Q61" s="784">
        <v>656</v>
      </c>
      <c r="R61" s="80">
        <v>2</v>
      </c>
      <c r="S61" s="80">
        <f t="shared" si="6"/>
        <v>6511</v>
      </c>
      <c r="T61" s="80" t="str">
        <f t="shared" si="7"/>
        <v>○</v>
      </c>
    </row>
    <row r="62" spans="1:20" s="80" customFormat="1" ht="22.5" customHeight="1">
      <c r="A62" s="2048">
        <v>21</v>
      </c>
      <c r="B62" s="746"/>
      <c r="C62" s="2042" t="s">
        <v>110</v>
      </c>
      <c r="D62" s="783"/>
      <c r="E62" s="778" t="s">
        <v>332</v>
      </c>
      <c r="F62" s="786">
        <v>8694</v>
      </c>
      <c r="G62" s="761">
        <v>40</v>
      </c>
      <c r="H62" s="762"/>
      <c r="I62" s="761">
        <v>2</v>
      </c>
      <c r="J62" s="762">
        <v>559</v>
      </c>
      <c r="K62" s="762">
        <v>122</v>
      </c>
      <c r="L62" s="762">
        <v>50</v>
      </c>
      <c r="M62" s="761">
        <v>1397</v>
      </c>
      <c r="N62" s="762">
        <v>32</v>
      </c>
      <c r="O62" s="761">
        <v>100</v>
      </c>
      <c r="P62" s="762">
        <v>5351</v>
      </c>
      <c r="Q62" s="782">
        <v>1041</v>
      </c>
      <c r="R62" s="80">
        <v>1</v>
      </c>
      <c r="S62" s="80">
        <f t="shared" si="6"/>
        <v>8694</v>
      </c>
      <c r="T62" s="80" t="str">
        <f t="shared" si="7"/>
        <v>○</v>
      </c>
    </row>
    <row r="63" spans="1:20" s="80" customFormat="1" ht="22.5" customHeight="1">
      <c r="A63" s="2047"/>
      <c r="B63" s="749"/>
      <c r="C63" s="2043"/>
      <c r="D63" s="741"/>
      <c r="E63" s="780" t="s">
        <v>359</v>
      </c>
      <c r="F63" s="674">
        <v>7247</v>
      </c>
      <c r="G63" s="758">
        <v>5</v>
      </c>
      <c r="H63" s="673"/>
      <c r="I63" s="758">
        <v>1</v>
      </c>
      <c r="J63" s="673">
        <v>518</v>
      </c>
      <c r="K63" s="673">
        <v>118</v>
      </c>
      <c r="L63" s="673">
        <v>49</v>
      </c>
      <c r="M63" s="758">
        <v>1191</v>
      </c>
      <c r="N63" s="673">
        <v>20</v>
      </c>
      <c r="O63" s="758">
        <v>55</v>
      </c>
      <c r="P63" s="673">
        <v>4427</v>
      </c>
      <c r="Q63" s="781">
        <v>863</v>
      </c>
      <c r="R63" s="80">
        <v>2</v>
      </c>
      <c r="S63" s="80">
        <f t="shared" si="6"/>
        <v>7247</v>
      </c>
      <c r="T63" s="80" t="str">
        <f t="shared" si="7"/>
        <v>○</v>
      </c>
    </row>
    <row r="64" spans="1:20" s="80" customFormat="1" ht="22.5" customHeight="1">
      <c r="A64" s="2048">
        <v>22</v>
      </c>
      <c r="B64" s="746"/>
      <c r="C64" s="2042" t="s">
        <v>111</v>
      </c>
      <c r="D64" s="783"/>
      <c r="E64" s="778" t="s">
        <v>332</v>
      </c>
      <c r="F64" s="681">
        <v>17043</v>
      </c>
      <c r="G64" s="739">
        <v>73</v>
      </c>
      <c r="H64" s="680"/>
      <c r="I64" s="739">
        <v>2</v>
      </c>
      <c r="J64" s="680">
        <v>1294</v>
      </c>
      <c r="K64" s="680">
        <v>173</v>
      </c>
      <c r="L64" s="680">
        <v>100</v>
      </c>
      <c r="M64" s="739">
        <v>2339</v>
      </c>
      <c r="N64" s="680">
        <v>68</v>
      </c>
      <c r="O64" s="739">
        <v>169</v>
      </c>
      <c r="P64" s="680">
        <v>10932</v>
      </c>
      <c r="Q64" s="779">
        <v>1893</v>
      </c>
      <c r="R64" s="80">
        <v>1</v>
      </c>
      <c r="S64" s="80">
        <f t="shared" si="6"/>
        <v>17043</v>
      </c>
      <c r="T64" s="80" t="str">
        <f t="shared" si="7"/>
        <v>○</v>
      </c>
    </row>
    <row r="65" spans="1:20" s="80" customFormat="1" ht="22.5" customHeight="1">
      <c r="A65" s="2052"/>
      <c r="B65" s="749"/>
      <c r="C65" s="2043"/>
      <c r="D65" s="741"/>
      <c r="E65" s="780" t="s">
        <v>359</v>
      </c>
      <c r="F65" s="785">
        <v>14115</v>
      </c>
      <c r="G65" s="744">
        <v>8</v>
      </c>
      <c r="H65" s="745"/>
      <c r="I65" s="744"/>
      <c r="J65" s="745">
        <v>1171</v>
      </c>
      <c r="K65" s="745">
        <v>170</v>
      </c>
      <c r="L65" s="745">
        <v>96</v>
      </c>
      <c r="M65" s="744">
        <v>2057</v>
      </c>
      <c r="N65" s="745">
        <v>47</v>
      </c>
      <c r="O65" s="744">
        <v>116</v>
      </c>
      <c r="P65" s="745">
        <v>9215</v>
      </c>
      <c r="Q65" s="784">
        <v>1235</v>
      </c>
      <c r="R65" s="80">
        <v>2</v>
      </c>
      <c r="S65" s="80">
        <f t="shared" si="6"/>
        <v>14115</v>
      </c>
      <c r="T65" s="80" t="str">
        <f t="shared" si="7"/>
        <v>○</v>
      </c>
    </row>
    <row r="66" spans="1:20" s="80" customFormat="1" ht="22.5" customHeight="1">
      <c r="A66" s="2048">
        <v>23</v>
      </c>
      <c r="B66" s="746"/>
      <c r="C66" s="2053" t="s">
        <v>112</v>
      </c>
      <c r="D66" s="737"/>
      <c r="E66" s="778" t="s">
        <v>332</v>
      </c>
      <c r="F66" s="786">
        <v>11403</v>
      </c>
      <c r="G66" s="761">
        <v>60</v>
      </c>
      <c r="H66" s="762"/>
      <c r="I66" s="761">
        <v>3</v>
      </c>
      <c r="J66" s="762">
        <v>789</v>
      </c>
      <c r="K66" s="762">
        <v>93</v>
      </c>
      <c r="L66" s="762">
        <v>63</v>
      </c>
      <c r="M66" s="761">
        <v>1538</v>
      </c>
      <c r="N66" s="762">
        <v>50</v>
      </c>
      <c r="O66" s="761">
        <v>118</v>
      </c>
      <c r="P66" s="762">
        <v>7549</v>
      </c>
      <c r="Q66" s="782">
        <v>1140</v>
      </c>
      <c r="R66" s="80">
        <v>1</v>
      </c>
      <c r="S66" s="80">
        <f t="shared" si="6"/>
        <v>11403</v>
      </c>
      <c r="T66" s="80" t="str">
        <f t="shared" si="7"/>
        <v>○</v>
      </c>
    </row>
    <row r="67" spans="1:20" s="80" customFormat="1" ht="22.5" customHeight="1">
      <c r="A67" s="2047"/>
      <c r="B67" s="749"/>
      <c r="C67" s="2061"/>
      <c r="D67" s="750"/>
      <c r="E67" s="780" t="s">
        <v>359</v>
      </c>
      <c r="F67" s="674">
        <v>10097</v>
      </c>
      <c r="G67" s="758">
        <v>10</v>
      </c>
      <c r="H67" s="673"/>
      <c r="I67" s="758">
        <v>1</v>
      </c>
      <c r="J67" s="673">
        <v>715</v>
      </c>
      <c r="K67" s="673">
        <v>89</v>
      </c>
      <c r="L67" s="673">
        <v>64</v>
      </c>
      <c r="M67" s="758">
        <v>1406</v>
      </c>
      <c r="N67" s="673">
        <v>36</v>
      </c>
      <c r="O67" s="758">
        <v>84</v>
      </c>
      <c r="P67" s="673">
        <v>6757</v>
      </c>
      <c r="Q67" s="781">
        <v>935</v>
      </c>
      <c r="R67" s="80">
        <v>2</v>
      </c>
      <c r="S67" s="80">
        <f t="shared" si="6"/>
        <v>10097</v>
      </c>
      <c r="T67" s="80" t="str">
        <f t="shared" si="7"/>
        <v>○</v>
      </c>
    </row>
    <row r="68" spans="1:20" s="80" customFormat="1" ht="22.5" customHeight="1">
      <c r="A68" s="2048">
        <v>24</v>
      </c>
      <c r="B68" s="746"/>
      <c r="C68" s="2042" t="s">
        <v>113</v>
      </c>
      <c r="D68" s="783"/>
      <c r="E68" s="778" t="s">
        <v>332</v>
      </c>
      <c r="F68" s="681">
        <v>2902</v>
      </c>
      <c r="G68" s="739">
        <v>6</v>
      </c>
      <c r="H68" s="680"/>
      <c r="I68" s="739">
        <v>1</v>
      </c>
      <c r="J68" s="680">
        <v>203</v>
      </c>
      <c r="K68" s="680">
        <v>37</v>
      </c>
      <c r="L68" s="680">
        <v>37</v>
      </c>
      <c r="M68" s="739">
        <v>427</v>
      </c>
      <c r="N68" s="680">
        <v>18</v>
      </c>
      <c r="O68" s="739">
        <v>32</v>
      </c>
      <c r="P68" s="680">
        <v>1804</v>
      </c>
      <c r="Q68" s="779">
        <v>337</v>
      </c>
      <c r="R68" s="80">
        <v>1</v>
      </c>
      <c r="S68" s="80">
        <f t="shared" si="6"/>
        <v>2902</v>
      </c>
      <c r="T68" s="80" t="str">
        <f t="shared" si="7"/>
        <v>○</v>
      </c>
    </row>
    <row r="69" spans="1:20" s="80" customFormat="1" ht="22.5" customHeight="1">
      <c r="A69" s="2052"/>
      <c r="B69" s="749"/>
      <c r="C69" s="2043"/>
      <c r="D69" s="741"/>
      <c r="E69" s="780" t="s">
        <v>359</v>
      </c>
      <c r="F69" s="785">
        <v>2511</v>
      </c>
      <c r="G69" s="744">
        <v>1</v>
      </c>
      <c r="H69" s="745"/>
      <c r="I69" s="744">
        <v>1</v>
      </c>
      <c r="J69" s="745">
        <v>187</v>
      </c>
      <c r="K69" s="745">
        <v>35</v>
      </c>
      <c r="L69" s="745">
        <v>35</v>
      </c>
      <c r="M69" s="744">
        <v>384</v>
      </c>
      <c r="N69" s="745">
        <v>16</v>
      </c>
      <c r="O69" s="744">
        <v>23</v>
      </c>
      <c r="P69" s="745">
        <v>1576</v>
      </c>
      <c r="Q69" s="784">
        <v>253</v>
      </c>
      <c r="R69" s="80">
        <v>2</v>
      </c>
      <c r="S69" s="80">
        <f t="shared" si="6"/>
        <v>2511</v>
      </c>
      <c r="T69" s="80" t="str">
        <f t="shared" si="7"/>
        <v>○</v>
      </c>
    </row>
    <row r="70" spans="1:20" s="80" customFormat="1" ht="22.5" customHeight="1">
      <c r="A70" s="2048">
        <v>25</v>
      </c>
      <c r="B70" s="746"/>
      <c r="C70" s="2040" t="s">
        <v>343</v>
      </c>
      <c r="D70" s="754"/>
      <c r="E70" s="778" t="s">
        <v>332</v>
      </c>
      <c r="F70" s="786">
        <v>36834</v>
      </c>
      <c r="G70" s="761">
        <v>133</v>
      </c>
      <c r="H70" s="762"/>
      <c r="I70" s="761">
        <v>4</v>
      </c>
      <c r="J70" s="762">
        <v>2390</v>
      </c>
      <c r="K70" s="762">
        <v>190</v>
      </c>
      <c r="L70" s="762">
        <v>138</v>
      </c>
      <c r="M70" s="761">
        <v>5871</v>
      </c>
      <c r="N70" s="762">
        <v>145</v>
      </c>
      <c r="O70" s="761">
        <v>394</v>
      </c>
      <c r="P70" s="762">
        <v>23846</v>
      </c>
      <c r="Q70" s="782">
        <v>3723</v>
      </c>
      <c r="R70" s="80">
        <v>1</v>
      </c>
      <c r="S70" s="80">
        <f t="shared" si="6"/>
        <v>36834</v>
      </c>
      <c r="T70" s="80" t="str">
        <f t="shared" si="7"/>
        <v>○</v>
      </c>
    </row>
    <row r="71" spans="1:20" s="80" customFormat="1" ht="22.5" customHeight="1">
      <c r="A71" s="2047"/>
      <c r="B71" s="749"/>
      <c r="C71" s="2043"/>
      <c r="D71" s="741"/>
      <c r="E71" s="780" t="s">
        <v>359</v>
      </c>
      <c r="F71" s="674">
        <v>32263</v>
      </c>
      <c r="G71" s="758">
        <v>15</v>
      </c>
      <c r="H71" s="673"/>
      <c r="I71" s="758">
        <v>2</v>
      </c>
      <c r="J71" s="673">
        <v>2136</v>
      </c>
      <c r="K71" s="673">
        <v>174</v>
      </c>
      <c r="L71" s="673">
        <v>136</v>
      </c>
      <c r="M71" s="758">
        <v>5370</v>
      </c>
      <c r="N71" s="673">
        <v>98</v>
      </c>
      <c r="O71" s="758">
        <v>251</v>
      </c>
      <c r="P71" s="673">
        <v>20829</v>
      </c>
      <c r="Q71" s="781">
        <v>3252</v>
      </c>
      <c r="R71" s="80">
        <v>2</v>
      </c>
      <c r="S71" s="80">
        <f t="shared" si="6"/>
        <v>32263</v>
      </c>
      <c r="T71" s="80" t="str">
        <f t="shared" si="7"/>
        <v>○</v>
      </c>
    </row>
    <row r="72" spans="1:20" s="80" customFormat="1" ht="22.5" customHeight="1">
      <c r="A72" s="2048">
        <v>26</v>
      </c>
      <c r="B72" s="740"/>
      <c r="C72" s="2040" t="s">
        <v>341</v>
      </c>
      <c r="D72" s="750"/>
      <c r="E72" s="778" t="s">
        <v>332</v>
      </c>
      <c r="F72" s="748">
        <v>20339</v>
      </c>
      <c r="G72" s="761">
        <v>101</v>
      </c>
      <c r="H72" s="762"/>
      <c r="I72" s="761">
        <v>11</v>
      </c>
      <c r="J72" s="762">
        <v>1496</v>
      </c>
      <c r="K72" s="762">
        <v>234</v>
      </c>
      <c r="L72" s="762">
        <v>144</v>
      </c>
      <c r="M72" s="761">
        <v>2856</v>
      </c>
      <c r="N72" s="762">
        <v>89</v>
      </c>
      <c r="O72" s="761">
        <v>209</v>
      </c>
      <c r="P72" s="762">
        <v>13285</v>
      </c>
      <c r="Q72" s="782">
        <v>1914</v>
      </c>
      <c r="R72" s="80">
        <v>1</v>
      </c>
      <c r="S72" s="80">
        <f t="shared" si="6"/>
        <v>20339</v>
      </c>
      <c r="T72" s="80" t="str">
        <f t="shared" si="7"/>
        <v>○</v>
      </c>
    </row>
    <row r="73" spans="1:20" s="80" customFormat="1" ht="22.5" customHeight="1">
      <c r="A73" s="2052"/>
      <c r="B73" s="740"/>
      <c r="C73" s="2053"/>
      <c r="D73" s="750"/>
      <c r="E73" s="787" t="s">
        <v>342</v>
      </c>
      <c r="F73" s="674">
        <v>18461</v>
      </c>
      <c r="G73" s="758">
        <v>23</v>
      </c>
      <c r="H73" s="673"/>
      <c r="I73" s="758">
        <v>1</v>
      </c>
      <c r="J73" s="673">
        <v>1476</v>
      </c>
      <c r="K73" s="673">
        <v>231</v>
      </c>
      <c r="L73" s="673">
        <v>144</v>
      </c>
      <c r="M73" s="758">
        <v>2712</v>
      </c>
      <c r="N73" s="673">
        <v>71</v>
      </c>
      <c r="O73" s="758">
        <v>148</v>
      </c>
      <c r="P73" s="673">
        <v>12138</v>
      </c>
      <c r="Q73" s="781">
        <v>1517</v>
      </c>
      <c r="R73" s="80">
        <v>2</v>
      </c>
      <c r="S73" s="80">
        <f t="shared" si="6"/>
        <v>18461</v>
      </c>
      <c r="T73" s="80" t="str">
        <f t="shared" si="7"/>
        <v>○</v>
      </c>
    </row>
    <row r="74" spans="1:20" s="80" customFormat="1" ht="22.5" customHeight="1">
      <c r="A74" s="2048">
        <v>27</v>
      </c>
      <c r="B74" s="763"/>
      <c r="C74" s="2040" t="s">
        <v>418</v>
      </c>
      <c r="D74" s="764"/>
      <c r="E74" s="788" t="s">
        <v>344</v>
      </c>
      <c r="F74" s="748">
        <v>16297</v>
      </c>
      <c r="G74" s="761">
        <v>46</v>
      </c>
      <c r="H74" s="762">
        <v>1</v>
      </c>
      <c r="I74" s="761">
        <v>6</v>
      </c>
      <c r="J74" s="762">
        <v>1275</v>
      </c>
      <c r="K74" s="762">
        <v>172</v>
      </c>
      <c r="L74" s="762">
        <v>48</v>
      </c>
      <c r="M74" s="761">
        <v>2154</v>
      </c>
      <c r="N74" s="762">
        <v>118</v>
      </c>
      <c r="O74" s="761">
        <v>207</v>
      </c>
      <c r="P74" s="762">
        <v>10773</v>
      </c>
      <c r="Q74" s="782">
        <v>1497</v>
      </c>
      <c r="R74" s="80">
        <v>1</v>
      </c>
      <c r="S74" s="80">
        <f t="shared" si="6"/>
        <v>16297</v>
      </c>
      <c r="T74" s="80" t="str">
        <f t="shared" si="7"/>
        <v>○</v>
      </c>
    </row>
    <row r="75" spans="1:20" s="80" customFormat="1" ht="22.5" customHeight="1" thickBot="1">
      <c r="A75" s="2050"/>
      <c r="B75" s="789"/>
      <c r="C75" s="2041"/>
      <c r="D75" s="750"/>
      <c r="E75" s="790" t="s">
        <v>367</v>
      </c>
      <c r="F75" s="688">
        <v>12038</v>
      </c>
      <c r="G75" s="768">
        <v>4</v>
      </c>
      <c r="H75" s="687">
        <v>1</v>
      </c>
      <c r="I75" s="769">
        <v>2</v>
      </c>
      <c r="J75" s="687">
        <v>952</v>
      </c>
      <c r="K75" s="687">
        <v>158</v>
      </c>
      <c r="L75" s="687">
        <v>47</v>
      </c>
      <c r="M75" s="769">
        <v>1677</v>
      </c>
      <c r="N75" s="687">
        <v>57</v>
      </c>
      <c r="O75" s="769">
        <v>116</v>
      </c>
      <c r="P75" s="687">
        <v>8196</v>
      </c>
      <c r="Q75" s="791">
        <v>828</v>
      </c>
      <c r="R75" s="80">
        <v>2</v>
      </c>
      <c r="S75" s="80">
        <f t="shared" si="6"/>
        <v>12038</v>
      </c>
      <c r="T75" s="80" t="str">
        <f t="shared" si="7"/>
        <v>○</v>
      </c>
    </row>
    <row r="76" spans="1:4" ht="4.5" customHeight="1">
      <c r="A76" s="336"/>
      <c r="D76" s="336"/>
    </row>
    <row r="77" spans="3:7" ht="15" customHeight="1">
      <c r="C77" s="2029"/>
      <c r="D77" s="2029"/>
      <c r="E77" s="2029"/>
      <c r="F77" s="23"/>
      <c r="G77" s="23"/>
    </row>
  </sheetData>
  <sheetProtection/>
  <mergeCells count="73">
    <mergeCell ref="F44:F45"/>
    <mergeCell ref="C66:C67"/>
    <mergeCell ref="C48:C49"/>
    <mergeCell ref="C68:C69"/>
    <mergeCell ref="C70:C71"/>
    <mergeCell ref="C56:C57"/>
    <mergeCell ref="A44:D45"/>
    <mergeCell ref="A56:A57"/>
    <mergeCell ref="A70:A71"/>
    <mergeCell ref="A60:A61"/>
    <mergeCell ref="C60:C61"/>
    <mergeCell ref="C54:C55"/>
    <mergeCell ref="C72:C73"/>
    <mergeCell ref="A72:A73"/>
    <mergeCell ref="A39:A40"/>
    <mergeCell ref="A52:A53"/>
    <mergeCell ref="A54:A55"/>
    <mergeCell ref="C35:C36"/>
    <mergeCell ref="C37:C38"/>
    <mergeCell ref="A48:A49"/>
    <mergeCell ref="A68:A69"/>
    <mergeCell ref="C64:C65"/>
    <mergeCell ref="C58:C59"/>
    <mergeCell ref="A50:A51"/>
    <mergeCell ref="A66:A67"/>
    <mergeCell ref="A64:A65"/>
    <mergeCell ref="A42:J42"/>
    <mergeCell ref="K1:Q1"/>
    <mergeCell ref="E3:E4"/>
    <mergeCell ref="A3:D4"/>
    <mergeCell ref="P2:Q2"/>
    <mergeCell ref="A1:J1"/>
    <mergeCell ref="F3:F4"/>
    <mergeCell ref="A5:D6"/>
    <mergeCell ref="C17:C18"/>
    <mergeCell ref="K42:Q42"/>
    <mergeCell ref="A35:A36"/>
    <mergeCell ref="C39:C40"/>
    <mergeCell ref="A37:A38"/>
    <mergeCell ref="A15:D16"/>
    <mergeCell ref="A7:D8"/>
    <mergeCell ref="A9:D10"/>
    <mergeCell ref="A11:D12"/>
    <mergeCell ref="P43:Q43"/>
    <mergeCell ref="A29:A30"/>
    <mergeCell ref="C19:C20"/>
    <mergeCell ref="A23:A24"/>
    <mergeCell ref="C23:C24"/>
    <mergeCell ref="C21:C22"/>
    <mergeCell ref="A27:A28"/>
    <mergeCell ref="A31:A32"/>
    <mergeCell ref="C29:C30"/>
    <mergeCell ref="C27:C28"/>
    <mergeCell ref="C77:E77"/>
    <mergeCell ref="C33:C34"/>
    <mergeCell ref="C31:C32"/>
    <mergeCell ref="A33:A34"/>
    <mergeCell ref="A74:A75"/>
    <mergeCell ref="A62:A63"/>
    <mergeCell ref="C50:C51"/>
    <mergeCell ref="C52:C53"/>
    <mergeCell ref="A46:A47"/>
    <mergeCell ref="E44:E45"/>
    <mergeCell ref="A13:D14"/>
    <mergeCell ref="C74:C75"/>
    <mergeCell ref="C62:C63"/>
    <mergeCell ref="C25:C26"/>
    <mergeCell ref="A25:A26"/>
    <mergeCell ref="A58:A59"/>
    <mergeCell ref="A17:A18"/>
    <mergeCell ref="A21:A22"/>
    <mergeCell ref="A19:A20"/>
    <mergeCell ref="C46:C47"/>
  </mergeCells>
  <printOptions horizontalCentered="1"/>
  <pageMargins left="0.7874015748031497" right="0.7874015748031497" top="0.9448818897637796" bottom="0.7480314960629921" header="0.31496062992125984" footer="0.3937007874015748"/>
  <pageSetup firstPageNumber="77" useFirstPageNumber="1" horizontalDpi="600" verticalDpi="600" orientation="portrait" pageOrder="overThenDown" paperSize="9" scale="87" r:id="rId1"/>
  <headerFooter alignWithMargins="0">
    <oddFooter>&amp;C&amp;"ＭＳ ゴシック,標準"&amp;14&amp;P</oddFooter>
  </headerFooter>
  <rowBreaks count="1" manualBreakCount="1">
    <brk id="40" max="16" man="1"/>
  </rowBreaks>
  <colBreaks count="1" manualBreakCount="1">
    <brk id="10" max="77" man="1"/>
  </colBreaks>
</worksheet>
</file>

<file path=xl/worksheets/sheet6.xml><?xml version="1.0" encoding="utf-8"?>
<worksheet xmlns="http://schemas.openxmlformats.org/spreadsheetml/2006/main" xmlns:r="http://schemas.openxmlformats.org/officeDocument/2006/relationships">
  <sheetPr>
    <tabColor rgb="FF00B0F0"/>
  </sheetPr>
  <dimension ref="A1:AA36"/>
  <sheetViews>
    <sheetView view="pageBreakPreview" zoomScaleSheetLayoutView="100" zoomScalePageLayoutView="0" workbookViewId="0" topLeftCell="A13">
      <selection activeCell="C23" sqref="C23"/>
    </sheetView>
  </sheetViews>
  <sheetFormatPr defaultColWidth="9" defaultRowHeight="20.25" customHeight="1"/>
  <cols>
    <col min="1" max="1" width="2.59765625" style="64" customWidth="1"/>
    <col min="2" max="3" width="8" style="64" customWidth="1"/>
    <col min="4" max="14" width="5.796875" style="64" customWidth="1"/>
    <col min="15" max="15" width="9.5" style="64" bestFit="1" customWidth="1"/>
    <col min="16" max="16" width="9" style="64" customWidth="1"/>
    <col min="17" max="17" width="9.5" style="64" bestFit="1" customWidth="1"/>
    <col min="18" max="16384" width="9" style="64" customWidth="1"/>
  </cols>
  <sheetData>
    <row r="1" spans="1:14" ht="20.25" customHeight="1">
      <c r="A1" s="2095" t="s">
        <v>333</v>
      </c>
      <c r="B1" s="2096"/>
      <c r="C1" s="2096"/>
      <c r="D1" s="2096"/>
      <c r="E1" s="2096"/>
      <c r="F1" s="2096"/>
      <c r="G1" s="2096"/>
      <c r="H1" s="2096"/>
      <c r="I1" s="2096"/>
      <c r="J1" s="2096"/>
      <c r="K1" s="2096"/>
      <c r="L1" s="2096"/>
      <c r="M1" s="2096"/>
      <c r="N1" s="2096"/>
    </row>
    <row r="2" spans="1:14" ht="20.25" customHeight="1" thickBot="1">
      <c r="A2" s="74"/>
      <c r="B2" s="74"/>
      <c r="C2" s="74"/>
      <c r="D2" s="74"/>
      <c r="E2" s="74"/>
      <c r="F2" s="74"/>
      <c r="G2" s="74"/>
      <c r="H2" s="74"/>
      <c r="I2" s="74"/>
      <c r="J2" s="74"/>
      <c r="K2" s="2097" t="s">
        <v>455</v>
      </c>
      <c r="L2" s="2097"/>
      <c r="M2" s="2097"/>
      <c r="N2" s="2097"/>
    </row>
    <row r="3" spans="1:27" ht="41.25" customHeight="1" thickBot="1">
      <c r="A3" s="2105" t="s">
        <v>398</v>
      </c>
      <c r="B3" s="2106"/>
      <c r="C3" s="140" t="s">
        <v>227</v>
      </c>
      <c r="D3" s="139" t="s">
        <v>300</v>
      </c>
      <c r="E3" s="136" t="s">
        <v>397</v>
      </c>
      <c r="F3" s="135" t="s">
        <v>301</v>
      </c>
      <c r="G3" s="134" t="s">
        <v>25</v>
      </c>
      <c r="H3" s="137" t="s">
        <v>173</v>
      </c>
      <c r="I3" s="136" t="s">
        <v>174</v>
      </c>
      <c r="J3" s="137" t="s">
        <v>175</v>
      </c>
      <c r="K3" s="134" t="s">
        <v>26</v>
      </c>
      <c r="L3" s="137" t="s">
        <v>176</v>
      </c>
      <c r="M3" s="135" t="s">
        <v>27</v>
      </c>
      <c r="N3" s="138" t="s">
        <v>28</v>
      </c>
      <c r="O3" s="64" t="b">
        <f>C4=O4</f>
        <v>1</v>
      </c>
      <c r="P3" s="64" t="b">
        <f aca="true" t="shared" si="0" ref="P3:AA3">D4=P4</f>
        <v>1</v>
      </c>
      <c r="Q3" s="64" t="b">
        <f t="shared" si="0"/>
        <v>1</v>
      </c>
      <c r="R3" s="64" t="b">
        <f t="shared" si="0"/>
        <v>1</v>
      </c>
      <c r="S3" s="64" t="b">
        <f t="shared" si="0"/>
        <v>1</v>
      </c>
      <c r="T3" s="64" t="b">
        <f t="shared" si="0"/>
        <v>1</v>
      </c>
      <c r="U3" s="64" t="b">
        <f t="shared" si="0"/>
        <v>1</v>
      </c>
      <c r="V3" s="64" t="b">
        <f t="shared" si="0"/>
        <v>1</v>
      </c>
      <c r="W3" s="64" t="b">
        <f t="shared" si="0"/>
        <v>1</v>
      </c>
      <c r="X3" s="64" t="b">
        <f t="shared" si="0"/>
        <v>1</v>
      </c>
      <c r="Y3" s="64" t="b">
        <f t="shared" si="0"/>
        <v>1</v>
      </c>
      <c r="Z3" s="64" t="b">
        <f t="shared" si="0"/>
        <v>1</v>
      </c>
      <c r="AA3" s="64" t="b">
        <f t="shared" si="0"/>
        <v>0</v>
      </c>
    </row>
    <row r="4" spans="1:27" s="41" customFormat="1" ht="30" customHeight="1">
      <c r="A4" s="2100" t="s">
        <v>227</v>
      </c>
      <c r="B4" s="2101"/>
      <c r="C4" s="792">
        <v>345741</v>
      </c>
      <c r="D4" s="793">
        <v>1336</v>
      </c>
      <c r="E4" s="794">
        <v>17</v>
      </c>
      <c r="F4" s="795">
        <v>113</v>
      </c>
      <c r="G4" s="794">
        <v>23367</v>
      </c>
      <c r="H4" s="795">
        <v>3087</v>
      </c>
      <c r="I4" s="794">
        <v>1920</v>
      </c>
      <c r="J4" s="795">
        <v>50724</v>
      </c>
      <c r="K4" s="794">
        <v>1837</v>
      </c>
      <c r="L4" s="795">
        <v>3548</v>
      </c>
      <c r="M4" s="795">
        <v>226948</v>
      </c>
      <c r="N4" s="796">
        <v>32844</v>
      </c>
      <c r="O4" s="81">
        <f>SUM(C5:C16)</f>
        <v>345741</v>
      </c>
      <c r="P4" s="81">
        <f aca="true" t="shared" si="1" ref="P4:AA4">SUM(D5:D16)</f>
        <v>1336</v>
      </c>
      <c r="Q4" s="81">
        <f t="shared" si="1"/>
        <v>17</v>
      </c>
      <c r="R4" s="81">
        <f t="shared" si="1"/>
        <v>113</v>
      </c>
      <c r="S4" s="81">
        <f t="shared" si="1"/>
        <v>23367</v>
      </c>
      <c r="T4" s="81">
        <f t="shared" si="1"/>
        <v>3087</v>
      </c>
      <c r="U4" s="81">
        <f t="shared" si="1"/>
        <v>1920</v>
      </c>
      <c r="V4" s="81">
        <f t="shared" si="1"/>
        <v>50724</v>
      </c>
      <c r="W4" s="81">
        <f t="shared" si="1"/>
        <v>1837</v>
      </c>
      <c r="X4" s="81">
        <f t="shared" si="1"/>
        <v>3548</v>
      </c>
      <c r="Y4" s="81">
        <f t="shared" si="1"/>
        <v>226948</v>
      </c>
      <c r="Z4" s="81">
        <f t="shared" si="1"/>
        <v>32844</v>
      </c>
      <c r="AA4" s="81">
        <f t="shared" si="1"/>
        <v>0</v>
      </c>
    </row>
    <row r="5" spans="1:17" s="41" customFormat="1" ht="20.25" customHeight="1">
      <c r="A5" s="395"/>
      <c r="B5" s="396" t="s">
        <v>302</v>
      </c>
      <c r="C5" s="797">
        <f>SUM(D5:N5)</f>
        <v>15732</v>
      </c>
      <c r="D5" s="798">
        <v>70</v>
      </c>
      <c r="E5" s="799">
        <v>1</v>
      </c>
      <c r="F5" s="800">
        <v>1</v>
      </c>
      <c r="G5" s="799">
        <v>391</v>
      </c>
      <c r="H5" s="800">
        <v>43</v>
      </c>
      <c r="I5" s="799">
        <v>2</v>
      </c>
      <c r="J5" s="800">
        <v>1659</v>
      </c>
      <c r="K5" s="799">
        <v>220</v>
      </c>
      <c r="L5" s="800">
        <v>217</v>
      </c>
      <c r="M5" s="800">
        <v>12132</v>
      </c>
      <c r="N5" s="801">
        <v>996</v>
      </c>
      <c r="Q5" s="81">
        <f>SUM(C5:C16)</f>
        <v>345741</v>
      </c>
    </row>
    <row r="6" spans="1:14" s="41" customFormat="1" ht="20.25" customHeight="1">
      <c r="A6" s="397" t="s">
        <v>303</v>
      </c>
      <c r="B6" s="398" t="s">
        <v>304</v>
      </c>
      <c r="C6" s="802">
        <f aca="true" t="shared" si="2" ref="C6:C16">SUM(D6:N6)</f>
        <v>12462</v>
      </c>
      <c r="D6" s="803">
        <v>50</v>
      </c>
      <c r="E6" s="804"/>
      <c r="F6" s="805"/>
      <c r="G6" s="804">
        <v>246</v>
      </c>
      <c r="H6" s="805">
        <v>39</v>
      </c>
      <c r="I6" s="804"/>
      <c r="J6" s="805">
        <v>1236</v>
      </c>
      <c r="K6" s="804">
        <v>118</v>
      </c>
      <c r="L6" s="805">
        <v>178</v>
      </c>
      <c r="M6" s="805">
        <v>9938</v>
      </c>
      <c r="N6" s="806">
        <v>657</v>
      </c>
    </row>
    <row r="7" spans="1:14" s="41" customFormat="1" ht="20.25" customHeight="1">
      <c r="A7" s="397"/>
      <c r="B7" s="398" t="s">
        <v>305</v>
      </c>
      <c r="C7" s="802">
        <f t="shared" si="2"/>
        <v>13395</v>
      </c>
      <c r="D7" s="803">
        <v>45</v>
      </c>
      <c r="E7" s="804"/>
      <c r="F7" s="805"/>
      <c r="G7" s="804">
        <v>507</v>
      </c>
      <c r="H7" s="805">
        <v>42</v>
      </c>
      <c r="I7" s="804">
        <v>1</v>
      </c>
      <c r="J7" s="805">
        <v>1347</v>
      </c>
      <c r="K7" s="804">
        <v>81</v>
      </c>
      <c r="L7" s="805">
        <v>183</v>
      </c>
      <c r="M7" s="805">
        <v>10543</v>
      </c>
      <c r="N7" s="806">
        <v>646</v>
      </c>
    </row>
    <row r="8" spans="1:14" s="41" customFormat="1" ht="20.25" customHeight="1">
      <c r="A8" s="397" t="s">
        <v>306</v>
      </c>
      <c r="B8" s="398" t="s">
        <v>307</v>
      </c>
      <c r="C8" s="802">
        <f t="shared" si="2"/>
        <v>23663</v>
      </c>
      <c r="D8" s="803">
        <v>101</v>
      </c>
      <c r="E8" s="804"/>
      <c r="F8" s="805">
        <v>14</v>
      </c>
      <c r="G8" s="804">
        <v>1935</v>
      </c>
      <c r="H8" s="805">
        <v>94</v>
      </c>
      <c r="I8" s="804">
        <v>9</v>
      </c>
      <c r="J8" s="805">
        <v>3221</v>
      </c>
      <c r="K8" s="804">
        <v>71</v>
      </c>
      <c r="L8" s="805">
        <v>249</v>
      </c>
      <c r="M8" s="805">
        <v>17348</v>
      </c>
      <c r="N8" s="806">
        <v>621</v>
      </c>
    </row>
    <row r="9" spans="1:14" s="41" customFormat="1" ht="20.25" customHeight="1">
      <c r="A9" s="397"/>
      <c r="B9" s="398" t="s">
        <v>308</v>
      </c>
      <c r="C9" s="802">
        <f t="shared" si="2"/>
        <v>38864</v>
      </c>
      <c r="D9" s="803">
        <v>101</v>
      </c>
      <c r="E9" s="804"/>
      <c r="F9" s="805">
        <v>20</v>
      </c>
      <c r="G9" s="804">
        <v>3057</v>
      </c>
      <c r="H9" s="805">
        <v>468</v>
      </c>
      <c r="I9" s="804">
        <v>165</v>
      </c>
      <c r="J9" s="805">
        <v>5863</v>
      </c>
      <c r="K9" s="804">
        <v>96</v>
      </c>
      <c r="L9" s="805">
        <v>281</v>
      </c>
      <c r="M9" s="805">
        <v>25905</v>
      </c>
      <c r="N9" s="806">
        <v>2908</v>
      </c>
    </row>
    <row r="10" spans="1:14" s="41" customFormat="1" ht="20.25" customHeight="1">
      <c r="A10" s="397" t="s">
        <v>309</v>
      </c>
      <c r="B10" s="398" t="s">
        <v>310</v>
      </c>
      <c r="C10" s="802">
        <f t="shared" si="2"/>
        <v>42470</v>
      </c>
      <c r="D10" s="803">
        <v>158</v>
      </c>
      <c r="E10" s="804">
        <v>2</v>
      </c>
      <c r="F10" s="805">
        <v>24</v>
      </c>
      <c r="G10" s="804">
        <v>2883</v>
      </c>
      <c r="H10" s="805">
        <v>622</v>
      </c>
      <c r="I10" s="804">
        <v>478</v>
      </c>
      <c r="J10" s="805">
        <v>6708</v>
      </c>
      <c r="K10" s="804">
        <v>96</v>
      </c>
      <c r="L10" s="805">
        <v>333</v>
      </c>
      <c r="M10" s="805">
        <v>25174</v>
      </c>
      <c r="N10" s="806">
        <v>5992</v>
      </c>
    </row>
    <row r="11" spans="1:14" s="41" customFormat="1" ht="20.25" customHeight="1">
      <c r="A11" s="397"/>
      <c r="B11" s="398" t="s">
        <v>311</v>
      </c>
      <c r="C11" s="802">
        <f t="shared" si="2"/>
        <v>39767</v>
      </c>
      <c r="D11" s="803">
        <v>160</v>
      </c>
      <c r="E11" s="804">
        <v>2</v>
      </c>
      <c r="F11" s="805">
        <v>11</v>
      </c>
      <c r="G11" s="804">
        <v>2765</v>
      </c>
      <c r="H11" s="805">
        <v>495</v>
      </c>
      <c r="I11" s="804">
        <v>403</v>
      </c>
      <c r="J11" s="805">
        <v>5977</v>
      </c>
      <c r="K11" s="804">
        <v>136</v>
      </c>
      <c r="L11" s="805">
        <v>326</v>
      </c>
      <c r="M11" s="805">
        <v>23308</v>
      </c>
      <c r="N11" s="806">
        <v>6184</v>
      </c>
    </row>
    <row r="12" spans="1:14" s="41" customFormat="1" ht="20.25" customHeight="1">
      <c r="A12" s="397" t="s">
        <v>312</v>
      </c>
      <c r="B12" s="398" t="s">
        <v>313</v>
      </c>
      <c r="C12" s="802">
        <f t="shared" si="2"/>
        <v>36647</v>
      </c>
      <c r="D12" s="803">
        <v>149</v>
      </c>
      <c r="E12" s="804">
        <v>4</v>
      </c>
      <c r="F12" s="805">
        <v>13</v>
      </c>
      <c r="G12" s="804">
        <v>2883</v>
      </c>
      <c r="H12" s="805">
        <v>525</v>
      </c>
      <c r="I12" s="804">
        <v>358</v>
      </c>
      <c r="J12" s="805">
        <v>5851</v>
      </c>
      <c r="K12" s="804">
        <v>111</v>
      </c>
      <c r="L12" s="805">
        <v>368</v>
      </c>
      <c r="M12" s="805">
        <v>21813</v>
      </c>
      <c r="N12" s="806">
        <v>4572</v>
      </c>
    </row>
    <row r="13" spans="1:14" s="41" customFormat="1" ht="20.25" customHeight="1">
      <c r="A13" s="397"/>
      <c r="B13" s="398" t="s">
        <v>314</v>
      </c>
      <c r="C13" s="802">
        <f t="shared" si="2"/>
        <v>36682</v>
      </c>
      <c r="D13" s="803">
        <v>154</v>
      </c>
      <c r="E13" s="804"/>
      <c r="F13" s="805">
        <v>20</v>
      </c>
      <c r="G13" s="804">
        <v>3391</v>
      </c>
      <c r="H13" s="805">
        <v>414</v>
      </c>
      <c r="I13" s="804">
        <v>244</v>
      </c>
      <c r="J13" s="805">
        <v>5955</v>
      </c>
      <c r="K13" s="804">
        <v>129</v>
      </c>
      <c r="L13" s="805">
        <v>370</v>
      </c>
      <c r="M13" s="805">
        <v>21317</v>
      </c>
      <c r="N13" s="806">
        <v>4688</v>
      </c>
    </row>
    <row r="14" spans="1:14" s="41" customFormat="1" ht="20.25" customHeight="1">
      <c r="A14" s="397" t="s">
        <v>315</v>
      </c>
      <c r="B14" s="398" t="s">
        <v>316</v>
      </c>
      <c r="C14" s="802">
        <f t="shared" si="2"/>
        <v>35242</v>
      </c>
      <c r="D14" s="803">
        <v>145</v>
      </c>
      <c r="E14" s="804">
        <v>3</v>
      </c>
      <c r="F14" s="805">
        <v>5</v>
      </c>
      <c r="G14" s="804">
        <v>3022</v>
      </c>
      <c r="H14" s="805">
        <v>182</v>
      </c>
      <c r="I14" s="804">
        <v>164</v>
      </c>
      <c r="J14" s="805">
        <v>5629</v>
      </c>
      <c r="K14" s="804">
        <v>210</v>
      </c>
      <c r="L14" s="805">
        <v>400</v>
      </c>
      <c r="M14" s="805">
        <v>22818</v>
      </c>
      <c r="N14" s="806">
        <v>2664</v>
      </c>
    </row>
    <row r="15" spans="1:14" s="41" customFormat="1" ht="20.25" customHeight="1">
      <c r="A15" s="397"/>
      <c r="B15" s="398" t="s">
        <v>317</v>
      </c>
      <c r="C15" s="802">
        <f t="shared" si="2"/>
        <v>29007</v>
      </c>
      <c r="D15" s="803">
        <v>95</v>
      </c>
      <c r="E15" s="804">
        <v>1</v>
      </c>
      <c r="F15" s="805">
        <v>2</v>
      </c>
      <c r="G15" s="804">
        <v>1545</v>
      </c>
      <c r="H15" s="805">
        <v>102</v>
      </c>
      <c r="I15" s="804">
        <v>74</v>
      </c>
      <c r="J15" s="805">
        <v>4552</v>
      </c>
      <c r="K15" s="804">
        <v>280</v>
      </c>
      <c r="L15" s="805">
        <v>332</v>
      </c>
      <c r="M15" s="805">
        <v>20376</v>
      </c>
      <c r="N15" s="806">
        <v>1648</v>
      </c>
    </row>
    <row r="16" spans="1:14" s="41" customFormat="1" ht="20.25" customHeight="1" thickBot="1">
      <c r="A16" s="399"/>
      <c r="B16" s="400" t="s">
        <v>318</v>
      </c>
      <c r="C16" s="807">
        <f t="shared" si="2"/>
        <v>21810</v>
      </c>
      <c r="D16" s="808">
        <v>108</v>
      </c>
      <c r="E16" s="809">
        <v>4</v>
      </c>
      <c r="F16" s="810">
        <v>3</v>
      </c>
      <c r="G16" s="809">
        <v>742</v>
      </c>
      <c r="H16" s="810">
        <v>61</v>
      </c>
      <c r="I16" s="809">
        <v>22</v>
      </c>
      <c r="J16" s="810">
        <v>2726</v>
      </c>
      <c r="K16" s="809">
        <v>289</v>
      </c>
      <c r="L16" s="810">
        <v>311</v>
      </c>
      <c r="M16" s="810">
        <v>16276</v>
      </c>
      <c r="N16" s="811">
        <v>1268</v>
      </c>
    </row>
    <row r="17" spans="1:14" s="41" customFormat="1" ht="20.25" customHeight="1">
      <c r="A17" s="58"/>
      <c r="B17" s="58"/>
      <c r="C17" s="58"/>
      <c r="D17" s="58"/>
      <c r="E17" s="58"/>
      <c r="F17" s="58"/>
      <c r="G17" s="58"/>
      <c r="H17" s="58"/>
      <c r="I17" s="58"/>
      <c r="J17" s="58"/>
      <c r="K17" s="58"/>
      <c r="L17" s="58"/>
      <c r="M17" s="58"/>
      <c r="N17" s="58"/>
    </row>
    <row r="18" spans="1:14" s="41" customFormat="1" ht="20.25" customHeight="1">
      <c r="A18" s="58"/>
      <c r="B18" s="58"/>
      <c r="C18" s="58"/>
      <c r="D18" s="58"/>
      <c r="E18" s="58"/>
      <c r="F18" s="58"/>
      <c r="G18" s="58"/>
      <c r="H18" s="58"/>
      <c r="I18" s="58"/>
      <c r="J18" s="58"/>
      <c r="K18" s="58"/>
      <c r="L18" s="58"/>
      <c r="M18" s="58"/>
      <c r="N18" s="58"/>
    </row>
    <row r="19" spans="1:14" s="41" customFormat="1" ht="9" customHeight="1">
      <c r="A19" s="58"/>
      <c r="B19" s="58"/>
      <c r="C19" s="58"/>
      <c r="D19" s="58"/>
      <c r="E19" s="58"/>
      <c r="F19" s="58"/>
      <c r="G19" s="58"/>
      <c r="H19" s="58"/>
      <c r="I19" s="58"/>
      <c r="J19" s="58"/>
      <c r="K19" s="58"/>
      <c r="L19" s="58"/>
      <c r="M19" s="58"/>
      <c r="N19" s="58"/>
    </row>
    <row r="20" spans="1:14" s="41" customFormat="1" ht="20.25" customHeight="1">
      <c r="A20" s="2102" t="s">
        <v>319</v>
      </c>
      <c r="B20" s="2103"/>
      <c r="C20" s="2103"/>
      <c r="D20" s="2103"/>
      <c r="E20" s="2103"/>
      <c r="F20" s="2103"/>
      <c r="G20" s="2103"/>
      <c r="H20" s="2103"/>
      <c r="I20" s="2103"/>
      <c r="J20" s="2103"/>
      <c r="K20" s="2103"/>
      <c r="L20" s="2103"/>
      <c r="M20" s="2103"/>
      <c r="N20" s="2103"/>
    </row>
    <row r="21" spans="1:14" s="41" customFormat="1" ht="20.25" customHeight="1" thickBot="1">
      <c r="A21" s="57"/>
      <c r="B21" s="57"/>
      <c r="C21" s="57"/>
      <c r="D21" s="57"/>
      <c r="E21" s="57"/>
      <c r="F21" s="57"/>
      <c r="G21" s="57"/>
      <c r="H21" s="57"/>
      <c r="I21" s="57"/>
      <c r="J21" s="57"/>
      <c r="K21" s="2104" t="s">
        <v>456</v>
      </c>
      <c r="L21" s="2104"/>
      <c r="M21" s="2104"/>
      <c r="N21" s="2104"/>
    </row>
    <row r="22" spans="1:26" s="41" customFormat="1" ht="40.5" customHeight="1" thickBot="1">
      <c r="A22" s="2107" t="s">
        <v>398</v>
      </c>
      <c r="B22" s="2108"/>
      <c r="C22" s="401" t="s">
        <v>227</v>
      </c>
      <c r="D22" s="402" t="s">
        <v>300</v>
      </c>
      <c r="E22" s="403" t="s">
        <v>397</v>
      </c>
      <c r="F22" s="404" t="s">
        <v>301</v>
      </c>
      <c r="G22" s="405" t="s">
        <v>25</v>
      </c>
      <c r="H22" s="406" t="s">
        <v>173</v>
      </c>
      <c r="I22" s="403" t="s">
        <v>174</v>
      </c>
      <c r="J22" s="406" t="s">
        <v>175</v>
      </c>
      <c r="K22" s="405" t="s">
        <v>26</v>
      </c>
      <c r="L22" s="406" t="s">
        <v>176</v>
      </c>
      <c r="M22" s="404" t="s">
        <v>27</v>
      </c>
      <c r="N22" s="407" t="s">
        <v>28</v>
      </c>
      <c r="O22" s="64" t="b">
        <f>C23=O23</f>
        <v>1</v>
      </c>
      <c r="P22" s="64" t="b">
        <f aca="true" t="shared" si="3" ref="P22:Z22">D23=P23</f>
        <v>1</v>
      </c>
      <c r="Q22" s="64" t="b">
        <f t="shared" si="3"/>
        <v>1</v>
      </c>
      <c r="R22" s="64" t="b">
        <f t="shared" si="3"/>
        <v>1</v>
      </c>
      <c r="S22" s="64" t="b">
        <f t="shared" si="3"/>
        <v>1</v>
      </c>
      <c r="T22" s="64" t="b">
        <f t="shared" si="3"/>
        <v>1</v>
      </c>
      <c r="U22" s="64" t="b">
        <f t="shared" si="3"/>
        <v>1</v>
      </c>
      <c r="V22" s="64" t="b">
        <f t="shared" si="3"/>
        <v>1</v>
      </c>
      <c r="W22" s="64" t="b">
        <f t="shared" si="3"/>
        <v>1</v>
      </c>
      <c r="X22" s="64" t="b">
        <f t="shared" si="3"/>
        <v>1</v>
      </c>
      <c r="Y22" s="64" t="b">
        <f t="shared" si="3"/>
        <v>1</v>
      </c>
      <c r="Z22" s="64" t="b">
        <f t="shared" si="3"/>
        <v>1</v>
      </c>
    </row>
    <row r="23" spans="1:27" s="41" customFormat="1" ht="30" customHeight="1">
      <c r="A23" s="2098" t="s">
        <v>227</v>
      </c>
      <c r="B23" s="2099"/>
      <c r="C23" s="792">
        <v>293883</v>
      </c>
      <c r="D23" s="793">
        <v>207</v>
      </c>
      <c r="E23" s="794">
        <v>17</v>
      </c>
      <c r="F23" s="795">
        <v>22</v>
      </c>
      <c r="G23" s="794">
        <v>20718</v>
      </c>
      <c r="H23" s="795">
        <v>2982</v>
      </c>
      <c r="I23" s="794">
        <v>1878</v>
      </c>
      <c r="J23" s="795">
        <v>44833</v>
      </c>
      <c r="K23" s="794">
        <v>1133</v>
      </c>
      <c r="L23" s="795">
        <v>2317</v>
      </c>
      <c r="M23" s="795">
        <v>194692</v>
      </c>
      <c r="N23" s="796">
        <v>25084</v>
      </c>
      <c r="O23" s="81">
        <f>SUM(C24:C35)</f>
        <v>293883</v>
      </c>
      <c r="P23" s="81">
        <f aca="true" t="shared" si="4" ref="P23:Z23">SUM(D24:D35)</f>
        <v>207</v>
      </c>
      <c r="Q23" s="81">
        <f t="shared" si="4"/>
        <v>17</v>
      </c>
      <c r="R23" s="81">
        <f t="shared" si="4"/>
        <v>22</v>
      </c>
      <c r="S23" s="81">
        <f t="shared" si="4"/>
        <v>20718</v>
      </c>
      <c r="T23" s="81">
        <f t="shared" si="4"/>
        <v>2982</v>
      </c>
      <c r="U23" s="81">
        <f t="shared" si="4"/>
        <v>1878</v>
      </c>
      <c r="V23" s="81">
        <f t="shared" si="4"/>
        <v>44833</v>
      </c>
      <c r="W23" s="81">
        <f t="shared" si="4"/>
        <v>1133</v>
      </c>
      <c r="X23" s="81">
        <f t="shared" si="4"/>
        <v>2317</v>
      </c>
      <c r="Y23" s="81">
        <f t="shared" si="4"/>
        <v>194692</v>
      </c>
      <c r="Z23" s="81">
        <f t="shared" si="4"/>
        <v>25084</v>
      </c>
      <c r="AA23" s="81"/>
    </row>
    <row r="24" spans="1:14" s="41" customFormat="1" ht="20.25" customHeight="1">
      <c r="A24" s="397"/>
      <c r="B24" s="408" t="s">
        <v>302</v>
      </c>
      <c r="C24" s="797">
        <v>12023</v>
      </c>
      <c r="D24" s="812">
        <v>11</v>
      </c>
      <c r="E24" s="813"/>
      <c r="F24" s="814"/>
      <c r="G24" s="813">
        <v>310</v>
      </c>
      <c r="H24" s="814">
        <v>41</v>
      </c>
      <c r="I24" s="813">
        <v>2</v>
      </c>
      <c r="J24" s="814">
        <v>1337</v>
      </c>
      <c r="K24" s="813">
        <v>121</v>
      </c>
      <c r="L24" s="814">
        <v>153</v>
      </c>
      <c r="M24" s="814">
        <v>9663</v>
      </c>
      <c r="N24" s="815">
        <v>385</v>
      </c>
    </row>
    <row r="25" spans="1:14" s="41" customFormat="1" ht="20.25" customHeight="1">
      <c r="A25" s="397" t="s">
        <v>303</v>
      </c>
      <c r="B25" s="398" t="s">
        <v>304</v>
      </c>
      <c r="C25" s="802">
        <v>9717</v>
      </c>
      <c r="D25" s="803">
        <v>7</v>
      </c>
      <c r="E25" s="804"/>
      <c r="F25" s="805"/>
      <c r="G25" s="804">
        <v>192</v>
      </c>
      <c r="H25" s="805">
        <v>38</v>
      </c>
      <c r="I25" s="804"/>
      <c r="J25" s="805">
        <v>1006</v>
      </c>
      <c r="K25" s="804">
        <v>68</v>
      </c>
      <c r="L25" s="805">
        <v>121</v>
      </c>
      <c r="M25" s="805">
        <v>8033</v>
      </c>
      <c r="N25" s="806">
        <v>252</v>
      </c>
    </row>
    <row r="26" spans="1:14" s="41" customFormat="1" ht="20.25" customHeight="1">
      <c r="A26" s="397"/>
      <c r="B26" s="398" t="s">
        <v>305</v>
      </c>
      <c r="C26" s="802">
        <v>10746</v>
      </c>
      <c r="D26" s="803">
        <v>2</v>
      </c>
      <c r="E26" s="804"/>
      <c r="F26" s="805"/>
      <c r="G26" s="804">
        <v>408</v>
      </c>
      <c r="H26" s="805">
        <v>40</v>
      </c>
      <c r="I26" s="804">
        <v>1</v>
      </c>
      <c r="J26" s="805">
        <v>1168</v>
      </c>
      <c r="K26" s="804">
        <v>38</v>
      </c>
      <c r="L26" s="805">
        <v>121</v>
      </c>
      <c r="M26" s="805">
        <v>8780</v>
      </c>
      <c r="N26" s="806">
        <v>188</v>
      </c>
    </row>
    <row r="27" spans="1:14" s="41" customFormat="1" ht="20.25" customHeight="1">
      <c r="A27" s="397" t="s">
        <v>306</v>
      </c>
      <c r="B27" s="398" t="s">
        <v>307</v>
      </c>
      <c r="C27" s="802">
        <v>20101</v>
      </c>
      <c r="D27" s="803">
        <v>27</v>
      </c>
      <c r="E27" s="804"/>
      <c r="F27" s="805">
        <v>3</v>
      </c>
      <c r="G27" s="804">
        <v>1716</v>
      </c>
      <c r="H27" s="805">
        <v>93</v>
      </c>
      <c r="I27" s="804">
        <v>8</v>
      </c>
      <c r="J27" s="805">
        <v>2920</v>
      </c>
      <c r="K27" s="804">
        <v>49</v>
      </c>
      <c r="L27" s="805">
        <v>157</v>
      </c>
      <c r="M27" s="805">
        <v>14934</v>
      </c>
      <c r="N27" s="806">
        <v>194</v>
      </c>
    </row>
    <row r="28" spans="1:14" s="41" customFormat="1" ht="20.25" customHeight="1">
      <c r="A28" s="397"/>
      <c r="B28" s="398" t="s">
        <v>308</v>
      </c>
      <c r="C28" s="802">
        <v>34926</v>
      </c>
      <c r="D28" s="803">
        <v>22</v>
      </c>
      <c r="E28" s="804"/>
      <c r="F28" s="805">
        <v>5</v>
      </c>
      <c r="G28" s="804">
        <v>2823</v>
      </c>
      <c r="H28" s="805">
        <v>452</v>
      </c>
      <c r="I28" s="804">
        <v>163</v>
      </c>
      <c r="J28" s="805">
        <v>5532</v>
      </c>
      <c r="K28" s="804">
        <v>63</v>
      </c>
      <c r="L28" s="805">
        <v>162</v>
      </c>
      <c r="M28" s="805">
        <v>23412</v>
      </c>
      <c r="N28" s="806">
        <v>2292</v>
      </c>
    </row>
    <row r="29" spans="1:14" s="41" customFormat="1" ht="20.25" customHeight="1">
      <c r="A29" s="397" t="s">
        <v>309</v>
      </c>
      <c r="B29" s="398" t="s">
        <v>310</v>
      </c>
      <c r="C29" s="802">
        <v>37563</v>
      </c>
      <c r="D29" s="803">
        <v>18</v>
      </c>
      <c r="E29" s="804">
        <v>2</v>
      </c>
      <c r="F29" s="805">
        <v>2</v>
      </c>
      <c r="G29" s="804">
        <v>2576</v>
      </c>
      <c r="H29" s="805">
        <v>606</v>
      </c>
      <c r="I29" s="804">
        <v>471</v>
      </c>
      <c r="J29" s="805">
        <v>6117</v>
      </c>
      <c r="K29" s="804">
        <v>76</v>
      </c>
      <c r="L29" s="805">
        <v>204</v>
      </c>
      <c r="M29" s="805">
        <v>22282</v>
      </c>
      <c r="N29" s="806">
        <v>5209</v>
      </c>
    </row>
    <row r="30" spans="1:14" s="41" customFormat="1" ht="20.25" customHeight="1">
      <c r="A30" s="397"/>
      <c r="B30" s="398" t="s">
        <v>311</v>
      </c>
      <c r="C30" s="802">
        <v>34967</v>
      </c>
      <c r="D30" s="803">
        <v>12</v>
      </c>
      <c r="E30" s="804">
        <v>2</v>
      </c>
      <c r="F30" s="805">
        <v>2</v>
      </c>
      <c r="G30" s="804">
        <v>2487</v>
      </c>
      <c r="H30" s="805">
        <v>479</v>
      </c>
      <c r="I30" s="804">
        <v>400</v>
      </c>
      <c r="J30" s="805">
        <v>5370</v>
      </c>
      <c r="K30" s="804">
        <v>88</v>
      </c>
      <c r="L30" s="805">
        <v>215</v>
      </c>
      <c r="M30" s="805">
        <v>20442</v>
      </c>
      <c r="N30" s="806">
        <v>5470</v>
      </c>
    </row>
    <row r="31" spans="1:14" s="41" customFormat="1" ht="20.25" customHeight="1">
      <c r="A31" s="397" t="s">
        <v>312</v>
      </c>
      <c r="B31" s="398" t="s">
        <v>313</v>
      </c>
      <c r="C31" s="802">
        <v>31859</v>
      </c>
      <c r="D31" s="803">
        <v>26</v>
      </c>
      <c r="E31" s="804">
        <v>4</v>
      </c>
      <c r="F31" s="805">
        <v>3</v>
      </c>
      <c r="G31" s="804">
        <v>2625</v>
      </c>
      <c r="H31" s="805">
        <v>507</v>
      </c>
      <c r="I31" s="804">
        <v>351</v>
      </c>
      <c r="J31" s="805">
        <v>5231</v>
      </c>
      <c r="K31" s="804">
        <v>72</v>
      </c>
      <c r="L31" s="805">
        <v>229</v>
      </c>
      <c r="M31" s="805">
        <v>18981</v>
      </c>
      <c r="N31" s="806">
        <v>3830</v>
      </c>
    </row>
    <row r="32" spans="1:14" s="41" customFormat="1" ht="20.25" customHeight="1">
      <c r="A32" s="397"/>
      <c r="B32" s="398" t="s">
        <v>314</v>
      </c>
      <c r="C32" s="802">
        <v>31535</v>
      </c>
      <c r="D32" s="803">
        <v>27</v>
      </c>
      <c r="E32" s="804"/>
      <c r="F32" s="805">
        <v>6</v>
      </c>
      <c r="G32" s="804">
        <v>3015</v>
      </c>
      <c r="H32" s="805">
        <v>401</v>
      </c>
      <c r="I32" s="804">
        <v>233</v>
      </c>
      <c r="J32" s="805">
        <v>5272</v>
      </c>
      <c r="K32" s="804">
        <v>76</v>
      </c>
      <c r="L32" s="805">
        <v>251</v>
      </c>
      <c r="M32" s="805">
        <v>18334</v>
      </c>
      <c r="N32" s="806">
        <v>3920</v>
      </c>
    </row>
    <row r="33" spans="1:14" s="41" customFormat="1" ht="20.25" customHeight="1">
      <c r="A33" s="397" t="s">
        <v>315</v>
      </c>
      <c r="B33" s="398" t="s">
        <v>316</v>
      </c>
      <c r="C33" s="802">
        <v>29548</v>
      </c>
      <c r="D33" s="803">
        <v>21</v>
      </c>
      <c r="E33" s="804">
        <v>5</v>
      </c>
      <c r="F33" s="805"/>
      <c r="G33" s="804">
        <v>2660</v>
      </c>
      <c r="H33" s="805">
        <v>176</v>
      </c>
      <c r="I33" s="804">
        <v>155</v>
      </c>
      <c r="J33" s="805">
        <v>4827</v>
      </c>
      <c r="K33" s="804">
        <v>136</v>
      </c>
      <c r="L33" s="805">
        <v>271</v>
      </c>
      <c r="M33" s="805">
        <v>19415</v>
      </c>
      <c r="N33" s="806">
        <v>1882</v>
      </c>
    </row>
    <row r="34" spans="1:14" s="41" customFormat="1" ht="20.25" customHeight="1">
      <c r="A34" s="397"/>
      <c r="B34" s="398" t="s">
        <v>317</v>
      </c>
      <c r="C34" s="802">
        <v>23589</v>
      </c>
      <c r="D34" s="803">
        <v>10</v>
      </c>
      <c r="E34" s="804"/>
      <c r="F34" s="805"/>
      <c r="G34" s="804">
        <v>1293</v>
      </c>
      <c r="H34" s="805">
        <v>98</v>
      </c>
      <c r="I34" s="804">
        <v>73</v>
      </c>
      <c r="J34" s="805">
        <v>3822</v>
      </c>
      <c r="K34" s="804">
        <v>169</v>
      </c>
      <c r="L34" s="805">
        <v>226</v>
      </c>
      <c r="M34" s="805">
        <v>17031</v>
      </c>
      <c r="N34" s="806">
        <v>867</v>
      </c>
    </row>
    <row r="35" spans="1:14" s="41" customFormat="1" ht="20.25" customHeight="1" thickBot="1">
      <c r="A35" s="399"/>
      <c r="B35" s="409" t="s">
        <v>318</v>
      </c>
      <c r="C35" s="816">
        <v>17309</v>
      </c>
      <c r="D35" s="817">
        <v>24</v>
      </c>
      <c r="E35" s="818">
        <v>4</v>
      </c>
      <c r="F35" s="819">
        <v>1</v>
      </c>
      <c r="G35" s="818">
        <v>613</v>
      </c>
      <c r="H35" s="819">
        <v>51</v>
      </c>
      <c r="I35" s="818">
        <v>21</v>
      </c>
      <c r="J35" s="819">
        <v>2231</v>
      </c>
      <c r="K35" s="818">
        <v>177</v>
      </c>
      <c r="L35" s="819">
        <v>207</v>
      </c>
      <c r="M35" s="819">
        <v>13385</v>
      </c>
      <c r="N35" s="820">
        <v>595</v>
      </c>
    </row>
    <row r="36" ht="20.25" customHeight="1">
      <c r="C36" s="75"/>
    </row>
  </sheetData>
  <sheetProtection/>
  <mergeCells count="8">
    <mergeCell ref="A1:N1"/>
    <mergeCell ref="K2:N2"/>
    <mergeCell ref="A23:B23"/>
    <mergeCell ref="A4:B4"/>
    <mergeCell ref="A20:N20"/>
    <mergeCell ref="K21:N21"/>
    <mergeCell ref="A3:B3"/>
    <mergeCell ref="A22:B22"/>
  </mergeCells>
  <printOptions horizontalCentered="1"/>
  <pageMargins left="0.7874015748031497" right="0.984251968503937" top="1.1811023622047245" bottom="0.7874015748031497" header="0.5118110236220472" footer="0.3937007874015748"/>
  <pageSetup horizontalDpi="600" verticalDpi="600" orientation="portrait" paperSize="9" scale="92" r:id="rId1"/>
  <headerFooter alignWithMargins="0">
    <oddFooter>&amp;C&amp;"ＭＳ ゴシック,標準"&amp;13 81</oddFooter>
  </headerFooter>
</worksheet>
</file>

<file path=xl/worksheets/sheet7.xml><?xml version="1.0" encoding="utf-8"?>
<worksheet xmlns="http://schemas.openxmlformats.org/spreadsheetml/2006/main" xmlns:r="http://schemas.openxmlformats.org/officeDocument/2006/relationships">
  <sheetPr>
    <tabColor rgb="FF0070C0"/>
  </sheetPr>
  <dimension ref="A1:Q39"/>
  <sheetViews>
    <sheetView showOutlineSymbols="0" view="pageBreakPreview" zoomScaleNormal="87" zoomScaleSheetLayoutView="100" zoomScalePageLayoutView="0" workbookViewId="0" topLeftCell="A1">
      <selection activeCell="E31" sqref="E31"/>
    </sheetView>
  </sheetViews>
  <sheetFormatPr defaultColWidth="10.796875" defaultRowHeight="15"/>
  <cols>
    <col min="1" max="1" width="2.796875" style="100" customWidth="1"/>
    <col min="2" max="2" width="7.69921875" style="95" customWidth="1"/>
    <col min="3" max="4" width="6.19921875" style="95" customWidth="1"/>
    <col min="5" max="15" width="5.5" style="95" customWidth="1"/>
    <col min="16" max="16" width="8.5" style="95" bestFit="1" customWidth="1"/>
    <col min="17" max="17" width="6.69921875" style="95" customWidth="1"/>
    <col min="18" max="16384" width="10.69921875" style="95" customWidth="1"/>
  </cols>
  <sheetData>
    <row r="1" spans="1:13" ht="30" customHeight="1">
      <c r="A1" s="2148" t="s">
        <v>200</v>
      </c>
      <c r="B1" s="2149"/>
      <c r="C1" s="2149"/>
      <c r="D1" s="2149"/>
      <c r="E1" s="2149"/>
      <c r="F1" s="2149"/>
      <c r="G1" s="2149"/>
      <c r="H1" s="2149"/>
      <c r="I1" s="2149"/>
      <c r="J1" s="2149"/>
      <c r="K1" s="2149"/>
      <c r="L1" s="2149"/>
      <c r="M1" s="2149"/>
    </row>
    <row r="2" spans="1:13" ht="18" customHeight="1" thickBot="1">
      <c r="A2" s="96"/>
      <c r="B2" s="93"/>
      <c r="C2" s="93"/>
      <c r="D2" s="93"/>
      <c r="E2" s="93"/>
      <c r="F2" s="93"/>
      <c r="G2" s="93"/>
      <c r="H2" s="93"/>
      <c r="I2" s="93"/>
      <c r="J2" s="2081" t="s">
        <v>457</v>
      </c>
      <c r="K2" s="2081"/>
      <c r="L2" s="2081"/>
      <c r="M2" s="2081"/>
    </row>
    <row r="3" spans="1:14" ht="23.25" customHeight="1">
      <c r="A3" s="2127" t="s">
        <v>399</v>
      </c>
      <c r="B3" s="2128"/>
      <c r="C3" s="481" t="s">
        <v>449</v>
      </c>
      <c r="D3" s="2154" t="s">
        <v>453</v>
      </c>
      <c r="E3" s="2155"/>
      <c r="F3" s="2156" t="s">
        <v>217</v>
      </c>
      <c r="G3" s="2125"/>
      <c r="H3" s="2121" t="s">
        <v>218</v>
      </c>
      <c r="I3" s="2125"/>
      <c r="J3" s="2121" t="s">
        <v>29</v>
      </c>
      <c r="K3" s="2140"/>
      <c r="L3" s="2121" t="s">
        <v>58</v>
      </c>
      <c r="M3" s="2122"/>
      <c r="N3" s="94"/>
    </row>
    <row r="4" spans="1:14" ht="6" customHeight="1">
      <c r="A4" s="2129"/>
      <c r="B4" s="2130"/>
      <c r="C4" s="142"/>
      <c r="D4" s="145"/>
      <c r="E4" s="146"/>
      <c r="F4" s="143"/>
      <c r="G4" s="510"/>
      <c r="H4" s="97"/>
      <c r="I4" s="510"/>
      <c r="J4" s="97"/>
      <c r="K4" s="510"/>
      <c r="L4" s="97"/>
      <c r="M4" s="98"/>
      <c r="N4" s="94"/>
    </row>
    <row r="5" spans="1:14" ht="22.5" customHeight="1" thickBot="1">
      <c r="A5" s="2131"/>
      <c r="B5" s="2132"/>
      <c r="C5" s="385"/>
      <c r="D5" s="384"/>
      <c r="E5" s="275" t="s">
        <v>219</v>
      </c>
      <c r="F5" s="144"/>
      <c r="G5" s="276" t="s">
        <v>219</v>
      </c>
      <c r="H5" s="141"/>
      <c r="I5" s="276" t="s">
        <v>219</v>
      </c>
      <c r="J5" s="141"/>
      <c r="K5" s="276" t="s">
        <v>219</v>
      </c>
      <c r="L5" s="141"/>
      <c r="M5" s="275" t="s">
        <v>219</v>
      </c>
      <c r="N5" s="94"/>
    </row>
    <row r="6" spans="1:17" ht="30" customHeight="1" thickBot="1">
      <c r="A6" s="2152" t="s">
        <v>160</v>
      </c>
      <c r="B6" s="2153"/>
      <c r="C6" s="576">
        <v>281124</v>
      </c>
      <c r="D6" s="821">
        <v>293883</v>
      </c>
      <c r="E6" s="822">
        <f>E19+E25</f>
        <v>77046</v>
      </c>
      <c r="F6" s="823">
        <f>F19+F25</f>
        <v>194692</v>
      </c>
      <c r="G6" s="824">
        <f aca="true" t="shared" si="0" ref="G6:M6">G19+G25</f>
        <v>47834</v>
      </c>
      <c r="H6" s="824">
        <f t="shared" si="0"/>
        <v>20718</v>
      </c>
      <c r="I6" s="824">
        <f t="shared" si="0"/>
        <v>4393</v>
      </c>
      <c r="J6" s="824">
        <f t="shared" si="0"/>
        <v>44833</v>
      </c>
      <c r="K6" s="824">
        <f t="shared" si="0"/>
        <v>9462</v>
      </c>
      <c r="L6" s="824">
        <f t="shared" si="0"/>
        <v>33640</v>
      </c>
      <c r="M6" s="822">
        <f t="shared" si="0"/>
        <v>15357</v>
      </c>
      <c r="N6" s="119"/>
      <c r="O6" s="410"/>
      <c r="P6" s="99">
        <f>L6+J6+H6+F6</f>
        <v>293883</v>
      </c>
      <c r="Q6" s="95" t="str">
        <f>IF(D6=P6,"○","×")</f>
        <v>○</v>
      </c>
    </row>
    <row r="7" spans="1:17" ht="22.5" customHeight="1">
      <c r="A7" s="411" t="s">
        <v>63</v>
      </c>
      <c r="B7" s="412" t="s">
        <v>400</v>
      </c>
      <c r="C7" s="577">
        <v>270115</v>
      </c>
      <c r="D7" s="825">
        <f>SUM(D8:D12)</f>
        <v>283504</v>
      </c>
      <c r="E7" s="826">
        <f>SUM(E8:E12)</f>
        <v>72532</v>
      </c>
      <c r="F7" s="827">
        <f>SUM(F8:F12)</f>
        <v>187771</v>
      </c>
      <c r="G7" s="827">
        <f aca="true" t="shared" si="1" ref="G7:M7">SUM(G8:G12)</f>
        <v>44836</v>
      </c>
      <c r="H7" s="827">
        <f t="shared" si="1"/>
        <v>20199</v>
      </c>
      <c r="I7" s="827">
        <f t="shared" si="1"/>
        <v>4297</v>
      </c>
      <c r="J7" s="827">
        <f t="shared" si="1"/>
        <v>43740</v>
      </c>
      <c r="K7" s="827">
        <f t="shared" si="1"/>
        <v>9105</v>
      </c>
      <c r="L7" s="827">
        <f t="shared" si="1"/>
        <v>31794</v>
      </c>
      <c r="M7" s="826">
        <f t="shared" si="1"/>
        <v>14294</v>
      </c>
      <c r="N7" s="119"/>
      <c r="O7" s="410"/>
      <c r="P7" s="99">
        <f aca="true" t="shared" si="2" ref="P7:P12">L7+J7+H7+F7</f>
        <v>283504</v>
      </c>
      <c r="Q7" s="95" t="str">
        <f aca="true" t="shared" si="3" ref="Q7:Q12">IF(D7=P7,"○","×")</f>
        <v>○</v>
      </c>
    </row>
    <row r="8" spans="1:17" ht="19.5" customHeight="1">
      <c r="A8" s="413" t="s">
        <v>64</v>
      </c>
      <c r="B8" s="414" t="s">
        <v>145</v>
      </c>
      <c r="C8" s="578">
        <v>12314</v>
      </c>
      <c r="D8" s="828">
        <v>12881</v>
      </c>
      <c r="E8" s="829">
        <v>1284</v>
      </c>
      <c r="F8" s="830">
        <v>9654</v>
      </c>
      <c r="G8" s="831">
        <v>723</v>
      </c>
      <c r="H8" s="832">
        <v>426</v>
      </c>
      <c r="I8" s="831">
        <v>39</v>
      </c>
      <c r="J8" s="832">
        <v>1194</v>
      </c>
      <c r="K8" s="831">
        <v>95</v>
      </c>
      <c r="L8" s="832">
        <v>1607</v>
      </c>
      <c r="M8" s="833">
        <v>427</v>
      </c>
      <c r="N8" s="119"/>
      <c r="O8" s="410"/>
      <c r="P8" s="99">
        <f t="shared" si="2"/>
        <v>12881</v>
      </c>
      <c r="Q8" s="95" t="str">
        <f t="shared" si="3"/>
        <v>○</v>
      </c>
    </row>
    <row r="9" spans="1:17" ht="19.5" customHeight="1">
      <c r="A9" s="413" t="s">
        <v>168</v>
      </c>
      <c r="B9" s="415" t="s">
        <v>274</v>
      </c>
      <c r="C9" s="579">
        <v>31322</v>
      </c>
      <c r="D9" s="834">
        <v>32072</v>
      </c>
      <c r="E9" s="835">
        <v>6546</v>
      </c>
      <c r="F9" s="836">
        <v>21345</v>
      </c>
      <c r="G9" s="837">
        <v>3958</v>
      </c>
      <c r="H9" s="838">
        <v>1850</v>
      </c>
      <c r="I9" s="837">
        <v>302</v>
      </c>
      <c r="J9" s="838">
        <v>4842</v>
      </c>
      <c r="K9" s="837">
        <v>792</v>
      </c>
      <c r="L9" s="838">
        <v>4035</v>
      </c>
      <c r="M9" s="839">
        <v>1494</v>
      </c>
      <c r="N9" s="119"/>
      <c r="O9" s="410"/>
      <c r="P9" s="99">
        <f t="shared" si="2"/>
        <v>32072</v>
      </c>
      <c r="Q9" s="95" t="str">
        <f t="shared" si="3"/>
        <v>○</v>
      </c>
    </row>
    <row r="10" spans="1:17" ht="19.5" customHeight="1">
      <c r="A10" s="413" t="s">
        <v>169</v>
      </c>
      <c r="B10" s="415" t="s">
        <v>275</v>
      </c>
      <c r="C10" s="579">
        <v>19878</v>
      </c>
      <c r="D10" s="834">
        <v>21832</v>
      </c>
      <c r="E10" s="835">
        <v>5671</v>
      </c>
      <c r="F10" s="836">
        <v>14136</v>
      </c>
      <c r="G10" s="837">
        <v>3295</v>
      </c>
      <c r="H10" s="838">
        <v>1564</v>
      </c>
      <c r="I10" s="837">
        <v>454</v>
      </c>
      <c r="J10" s="838">
        <v>3023</v>
      </c>
      <c r="K10" s="837">
        <v>643</v>
      </c>
      <c r="L10" s="838">
        <v>3109</v>
      </c>
      <c r="M10" s="839">
        <v>1279</v>
      </c>
      <c r="N10" s="119"/>
      <c r="O10" s="410"/>
      <c r="P10" s="99">
        <f t="shared" si="2"/>
        <v>21832</v>
      </c>
      <c r="Q10" s="95" t="str">
        <f t="shared" si="3"/>
        <v>○</v>
      </c>
    </row>
    <row r="11" spans="1:17" ht="19.5" customHeight="1">
      <c r="A11" s="413" t="s">
        <v>118</v>
      </c>
      <c r="B11" s="415" t="s">
        <v>116</v>
      </c>
      <c r="C11" s="579">
        <v>202679</v>
      </c>
      <c r="D11" s="834">
        <v>213613</v>
      </c>
      <c r="E11" s="835">
        <v>58777</v>
      </c>
      <c r="F11" s="836">
        <v>140658</v>
      </c>
      <c r="G11" s="837">
        <v>36696</v>
      </c>
      <c r="H11" s="838">
        <v>16037</v>
      </c>
      <c r="I11" s="837">
        <v>3481</v>
      </c>
      <c r="J11" s="838">
        <v>34143</v>
      </c>
      <c r="K11" s="837">
        <v>7531</v>
      </c>
      <c r="L11" s="838">
        <v>22775</v>
      </c>
      <c r="M11" s="839">
        <v>11069</v>
      </c>
      <c r="N11" s="119"/>
      <c r="O11" s="410"/>
      <c r="P11" s="99">
        <f t="shared" si="2"/>
        <v>213613</v>
      </c>
      <c r="Q11" s="95" t="str">
        <f t="shared" si="3"/>
        <v>○</v>
      </c>
    </row>
    <row r="12" spans="1:17" ht="19.5" customHeight="1">
      <c r="A12" s="413" t="s">
        <v>119</v>
      </c>
      <c r="B12" s="416" t="s">
        <v>117</v>
      </c>
      <c r="C12" s="580">
        <v>3922</v>
      </c>
      <c r="D12" s="840">
        <v>3106</v>
      </c>
      <c r="E12" s="841">
        <v>254</v>
      </c>
      <c r="F12" s="842">
        <v>1978</v>
      </c>
      <c r="G12" s="843">
        <v>164</v>
      </c>
      <c r="H12" s="844">
        <v>322</v>
      </c>
      <c r="I12" s="843">
        <v>21</v>
      </c>
      <c r="J12" s="844">
        <v>538</v>
      </c>
      <c r="K12" s="843">
        <v>44</v>
      </c>
      <c r="L12" s="844">
        <v>268</v>
      </c>
      <c r="M12" s="845">
        <v>25</v>
      </c>
      <c r="N12" s="119"/>
      <c r="O12" s="410"/>
      <c r="P12" s="99">
        <f t="shared" si="2"/>
        <v>3106</v>
      </c>
      <c r="Q12" s="95" t="str">
        <f t="shared" si="3"/>
        <v>○</v>
      </c>
    </row>
    <row r="13" spans="1:17" ht="22.5" customHeight="1">
      <c r="A13" s="2145" t="s">
        <v>223</v>
      </c>
      <c r="B13" s="417" t="s">
        <v>401</v>
      </c>
      <c r="C13" s="581">
        <v>10972</v>
      </c>
      <c r="D13" s="846">
        <f aca="true" t="shared" si="4" ref="D13:M13">SUM(D14:D18)</f>
        <v>10327</v>
      </c>
      <c r="E13" s="847">
        <f t="shared" si="4"/>
        <v>4493</v>
      </c>
      <c r="F13" s="848">
        <f t="shared" si="4"/>
        <v>6897</v>
      </c>
      <c r="G13" s="849">
        <f t="shared" si="4"/>
        <v>2981</v>
      </c>
      <c r="H13" s="849">
        <f t="shared" si="4"/>
        <v>508</v>
      </c>
      <c r="I13" s="849">
        <f t="shared" si="4"/>
        <v>95</v>
      </c>
      <c r="J13" s="849">
        <f t="shared" si="4"/>
        <v>1084</v>
      </c>
      <c r="K13" s="849">
        <f t="shared" si="4"/>
        <v>357</v>
      </c>
      <c r="L13" s="849">
        <f t="shared" si="4"/>
        <v>1838</v>
      </c>
      <c r="M13" s="847">
        <f t="shared" si="4"/>
        <v>1060</v>
      </c>
      <c r="N13" s="119"/>
      <c r="O13" s="410"/>
      <c r="P13" s="99">
        <f aca="true" t="shared" si="5" ref="P13:P27">L13+J13+H13+F13</f>
        <v>10327</v>
      </c>
      <c r="Q13" s="95" t="str">
        <f aca="true" t="shared" si="6" ref="Q13:Q27">IF(D13=P13,"○","×")</f>
        <v>○</v>
      </c>
    </row>
    <row r="14" spans="1:17" ht="19.5" customHeight="1">
      <c r="A14" s="2146"/>
      <c r="B14" s="414" t="s">
        <v>276</v>
      </c>
      <c r="C14" s="578">
        <v>386</v>
      </c>
      <c r="D14" s="828">
        <v>367</v>
      </c>
      <c r="E14" s="829">
        <v>348</v>
      </c>
      <c r="F14" s="850">
        <v>274</v>
      </c>
      <c r="G14" s="851">
        <v>263</v>
      </c>
      <c r="H14" s="852"/>
      <c r="I14" s="851"/>
      <c r="J14" s="852">
        <v>10</v>
      </c>
      <c r="K14" s="851">
        <v>10</v>
      </c>
      <c r="L14" s="852">
        <v>83</v>
      </c>
      <c r="M14" s="853">
        <v>75</v>
      </c>
      <c r="N14" s="119"/>
      <c r="O14" s="410"/>
      <c r="P14" s="99">
        <f t="shared" si="5"/>
        <v>367</v>
      </c>
      <c r="Q14" s="95" t="str">
        <f t="shared" si="6"/>
        <v>○</v>
      </c>
    </row>
    <row r="15" spans="1:17" ht="19.5" customHeight="1">
      <c r="A15" s="2146"/>
      <c r="B15" s="415" t="s">
        <v>277</v>
      </c>
      <c r="C15" s="579">
        <v>2810</v>
      </c>
      <c r="D15" s="834">
        <v>2664</v>
      </c>
      <c r="E15" s="835">
        <v>2240</v>
      </c>
      <c r="F15" s="854">
        <v>1761</v>
      </c>
      <c r="G15" s="855">
        <v>1446</v>
      </c>
      <c r="H15" s="856">
        <v>18</v>
      </c>
      <c r="I15" s="855">
        <v>18</v>
      </c>
      <c r="J15" s="856">
        <v>186</v>
      </c>
      <c r="K15" s="855">
        <v>185</v>
      </c>
      <c r="L15" s="856">
        <v>699</v>
      </c>
      <c r="M15" s="857">
        <v>591</v>
      </c>
      <c r="N15" s="119"/>
      <c r="O15" s="410"/>
      <c r="P15" s="99">
        <f t="shared" si="5"/>
        <v>2664</v>
      </c>
      <c r="Q15" s="95" t="str">
        <f t="shared" si="6"/>
        <v>○</v>
      </c>
    </row>
    <row r="16" spans="1:17" ht="19.5" customHeight="1">
      <c r="A16" s="2146"/>
      <c r="B16" s="415" t="s">
        <v>278</v>
      </c>
      <c r="C16" s="579">
        <v>37</v>
      </c>
      <c r="D16" s="834">
        <v>37</v>
      </c>
      <c r="E16" s="835">
        <v>28</v>
      </c>
      <c r="F16" s="854">
        <v>22</v>
      </c>
      <c r="G16" s="855">
        <v>16</v>
      </c>
      <c r="H16" s="856"/>
      <c r="I16" s="855"/>
      <c r="J16" s="856">
        <v>2</v>
      </c>
      <c r="K16" s="855"/>
      <c r="L16" s="856">
        <v>13</v>
      </c>
      <c r="M16" s="857">
        <v>12</v>
      </c>
      <c r="N16" s="119"/>
      <c r="O16" s="410"/>
      <c r="P16" s="99">
        <f t="shared" si="5"/>
        <v>37</v>
      </c>
      <c r="Q16" s="95" t="str">
        <f t="shared" si="6"/>
        <v>○</v>
      </c>
    </row>
    <row r="17" spans="1:17" ht="19.5" customHeight="1">
      <c r="A17" s="2146"/>
      <c r="B17" s="415" t="s">
        <v>116</v>
      </c>
      <c r="C17" s="579">
        <v>4644</v>
      </c>
      <c r="D17" s="834">
        <v>4468</v>
      </c>
      <c r="E17" s="835">
        <v>1337</v>
      </c>
      <c r="F17" s="854">
        <v>3124</v>
      </c>
      <c r="G17" s="855">
        <v>921</v>
      </c>
      <c r="H17" s="856">
        <v>148</v>
      </c>
      <c r="I17" s="855">
        <v>26</v>
      </c>
      <c r="J17" s="856">
        <v>382</v>
      </c>
      <c r="K17" s="855">
        <v>78</v>
      </c>
      <c r="L17" s="856">
        <v>814</v>
      </c>
      <c r="M17" s="857">
        <v>312</v>
      </c>
      <c r="N17" s="119"/>
      <c r="O17" s="410"/>
      <c r="P17" s="99">
        <f t="shared" si="5"/>
        <v>4468</v>
      </c>
      <c r="Q17" s="95" t="str">
        <f t="shared" si="6"/>
        <v>○</v>
      </c>
    </row>
    <row r="18" spans="1:17" ht="19.5" customHeight="1" thickBot="1">
      <c r="A18" s="2147"/>
      <c r="B18" s="418" t="s">
        <v>117</v>
      </c>
      <c r="C18" s="582">
        <v>3095</v>
      </c>
      <c r="D18" s="858">
        <v>2791</v>
      </c>
      <c r="E18" s="859">
        <v>540</v>
      </c>
      <c r="F18" s="860">
        <v>1716</v>
      </c>
      <c r="G18" s="861">
        <v>335</v>
      </c>
      <c r="H18" s="862">
        <v>342</v>
      </c>
      <c r="I18" s="861">
        <v>51</v>
      </c>
      <c r="J18" s="862">
        <v>504</v>
      </c>
      <c r="K18" s="861">
        <v>84</v>
      </c>
      <c r="L18" s="862">
        <v>229</v>
      </c>
      <c r="M18" s="863">
        <v>70</v>
      </c>
      <c r="N18" s="119"/>
      <c r="O18" s="410"/>
      <c r="P18" s="99">
        <f t="shared" si="5"/>
        <v>2791</v>
      </c>
      <c r="Q18" s="95" t="str">
        <f t="shared" si="6"/>
        <v>○</v>
      </c>
    </row>
    <row r="19" spans="1:17" ht="19.5" customHeight="1">
      <c r="A19" s="2133" t="s">
        <v>402</v>
      </c>
      <c r="B19" s="417" t="s">
        <v>401</v>
      </c>
      <c r="C19" s="577">
        <v>281087</v>
      </c>
      <c r="D19" s="864">
        <f aca="true" t="shared" si="7" ref="D19:M19">SUM(D7,D13)</f>
        <v>293831</v>
      </c>
      <c r="E19" s="865">
        <f t="shared" si="7"/>
        <v>77025</v>
      </c>
      <c r="F19" s="827">
        <f t="shared" si="7"/>
        <v>194668</v>
      </c>
      <c r="G19" s="866">
        <f t="shared" si="7"/>
        <v>47817</v>
      </c>
      <c r="H19" s="866">
        <f t="shared" si="7"/>
        <v>20707</v>
      </c>
      <c r="I19" s="866">
        <f t="shared" si="7"/>
        <v>4392</v>
      </c>
      <c r="J19" s="866">
        <f t="shared" si="7"/>
        <v>44824</v>
      </c>
      <c r="K19" s="866">
        <f t="shared" si="7"/>
        <v>9462</v>
      </c>
      <c r="L19" s="866">
        <f t="shared" si="7"/>
        <v>33632</v>
      </c>
      <c r="M19" s="865">
        <f t="shared" si="7"/>
        <v>15354</v>
      </c>
      <c r="N19" s="119"/>
      <c r="O19" s="410"/>
      <c r="P19" s="99">
        <f t="shared" si="5"/>
        <v>293831</v>
      </c>
      <c r="Q19" s="95" t="str">
        <f t="shared" si="6"/>
        <v>○</v>
      </c>
    </row>
    <row r="20" spans="1:17" ht="19.5" customHeight="1">
      <c r="A20" s="2133"/>
      <c r="B20" s="419" t="s">
        <v>60</v>
      </c>
      <c r="C20" s="583">
        <v>12700</v>
      </c>
      <c r="D20" s="867">
        <v>13248</v>
      </c>
      <c r="E20" s="868">
        <v>1632</v>
      </c>
      <c r="F20" s="869">
        <v>9928</v>
      </c>
      <c r="G20" s="870">
        <v>986</v>
      </c>
      <c r="H20" s="870">
        <v>426</v>
      </c>
      <c r="I20" s="870">
        <v>39</v>
      </c>
      <c r="J20" s="870">
        <v>1204</v>
      </c>
      <c r="K20" s="870">
        <v>105</v>
      </c>
      <c r="L20" s="870">
        <v>1690</v>
      </c>
      <c r="M20" s="871">
        <v>502</v>
      </c>
      <c r="N20" s="119"/>
      <c r="O20" s="410"/>
      <c r="P20" s="99">
        <f t="shared" si="5"/>
        <v>13248</v>
      </c>
      <c r="Q20" s="95" t="str">
        <f t="shared" si="6"/>
        <v>○</v>
      </c>
    </row>
    <row r="21" spans="1:17" ht="19.5" customHeight="1">
      <c r="A21" s="2133"/>
      <c r="B21" s="415" t="s">
        <v>61</v>
      </c>
      <c r="C21" s="579">
        <v>34132</v>
      </c>
      <c r="D21" s="834">
        <v>34736</v>
      </c>
      <c r="E21" s="835">
        <v>8786</v>
      </c>
      <c r="F21" s="855">
        <v>23106</v>
      </c>
      <c r="G21" s="872">
        <v>5404</v>
      </c>
      <c r="H21" s="872">
        <v>1868</v>
      </c>
      <c r="I21" s="872">
        <v>320</v>
      </c>
      <c r="J21" s="872">
        <v>5028</v>
      </c>
      <c r="K21" s="872">
        <v>977</v>
      </c>
      <c r="L21" s="872">
        <v>4734</v>
      </c>
      <c r="M21" s="873">
        <v>2085</v>
      </c>
      <c r="N21" s="119"/>
      <c r="O21" s="410"/>
      <c r="P21" s="99">
        <f t="shared" si="5"/>
        <v>34736</v>
      </c>
      <c r="Q21" s="95" t="str">
        <f t="shared" si="6"/>
        <v>○</v>
      </c>
    </row>
    <row r="22" spans="1:17" ht="19.5" customHeight="1">
      <c r="A22" s="2133"/>
      <c r="B22" s="415" t="s">
        <v>62</v>
      </c>
      <c r="C22" s="579">
        <v>19915</v>
      </c>
      <c r="D22" s="834">
        <v>21869</v>
      </c>
      <c r="E22" s="835">
        <v>5699</v>
      </c>
      <c r="F22" s="855">
        <v>14158</v>
      </c>
      <c r="G22" s="872">
        <v>3311</v>
      </c>
      <c r="H22" s="872">
        <v>1564</v>
      </c>
      <c r="I22" s="872">
        <v>454</v>
      </c>
      <c r="J22" s="872">
        <v>3025</v>
      </c>
      <c r="K22" s="872">
        <v>643</v>
      </c>
      <c r="L22" s="872">
        <v>3122</v>
      </c>
      <c r="M22" s="873">
        <v>1291</v>
      </c>
      <c r="N22" s="119"/>
      <c r="O22" s="410"/>
      <c r="P22" s="99">
        <f t="shared" si="5"/>
        <v>21869</v>
      </c>
      <c r="Q22" s="95" t="str">
        <f t="shared" si="6"/>
        <v>○</v>
      </c>
    </row>
    <row r="23" spans="1:17" ht="19.5" customHeight="1">
      <c r="A23" s="2133"/>
      <c r="B23" s="415" t="s">
        <v>116</v>
      </c>
      <c r="C23" s="579">
        <v>207323</v>
      </c>
      <c r="D23" s="834">
        <v>218081</v>
      </c>
      <c r="E23" s="835">
        <v>60114</v>
      </c>
      <c r="F23" s="855">
        <v>143782</v>
      </c>
      <c r="G23" s="872">
        <v>37617</v>
      </c>
      <c r="H23" s="872">
        <v>16185</v>
      </c>
      <c r="I23" s="872">
        <v>3507</v>
      </c>
      <c r="J23" s="872">
        <v>34525</v>
      </c>
      <c r="K23" s="872">
        <v>7609</v>
      </c>
      <c r="L23" s="872">
        <v>23589</v>
      </c>
      <c r="M23" s="873">
        <v>11381</v>
      </c>
      <c r="N23" s="119"/>
      <c r="O23" s="410"/>
      <c r="P23" s="99">
        <f t="shared" si="5"/>
        <v>218081</v>
      </c>
      <c r="Q23" s="95" t="str">
        <f t="shared" si="6"/>
        <v>○</v>
      </c>
    </row>
    <row r="24" spans="1:17" ht="19.5" customHeight="1" thickBot="1">
      <c r="A24" s="2134"/>
      <c r="B24" s="418" t="s">
        <v>117</v>
      </c>
      <c r="C24" s="582">
        <v>7017</v>
      </c>
      <c r="D24" s="858">
        <v>5897</v>
      </c>
      <c r="E24" s="859">
        <v>794</v>
      </c>
      <c r="F24" s="861">
        <v>3694</v>
      </c>
      <c r="G24" s="874">
        <v>499</v>
      </c>
      <c r="H24" s="874">
        <v>664</v>
      </c>
      <c r="I24" s="874">
        <v>72</v>
      </c>
      <c r="J24" s="874">
        <v>1042</v>
      </c>
      <c r="K24" s="874">
        <v>128</v>
      </c>
      <c r="L24" s="874">
        <v>497</v>
      </c>
      <c r="M24" s="875">
        <v>95</v>
      </c>
      <c r="N24" s="119"/>
      <c r="O24" s="410"/>
      <c r="P24" s="99">
        <f t="shared" si="5"/>
        <v>5897</v>
      </c>
      <c r="Q24" s="95" t="str">
        <f t="shared" si="6"/>
        <v>○</v>
      </c>
    </row>
    <row r="25" spans="1:17" ht="19.5" customHeight="1">
      <c r="A25" s="2135" t="s">
        <v>403</v>
      </c>
      <c r="B25" s="417" t="s">
        <v>401</v>
      </c>
      <c r="C25" s="581">
        <v>37</v>
      </c>
      <c r="D25" s="876">
        <f>SUM(D26:D27)</f>
        <v>52</v>
      </c>
      <c r="E25" s="877">
        <f>SUM(E26:E27)</f>
        <v>21</v>
      </c>
      <c r="F25" s="878">
        <v>24</v>
      </c>
      <c r="G25" s="879">
        <v>17</v>
      </c>
      <c r="H25" s="879">
        <v>11</v>
      </c>
      <c r="I25" s="879">
        <v>1</v>
      </c>
      <c r="J25" s="879">
        <v>9</v>
      </c>
      <c r="K25" s="879"/>
      <c r="L25" s="866">
        <v>8</v>
      </c>
      <c r="M25" s="880">
        <v>3</v>
      </c>
      <c r="N25" s="119"/>
      <c r="O25" s="410"/>
      <c r="P25" s="99">
        <f>L25+J25+H25+F25</f>
        <v>52</v>
      </c>
      <c r="Q25" s="95" t="str">
        <f t="shared" si="6"/>
        <v>○</v>
      </c>
    </row>
    <row r="26" spans="1:17" ht="19.5" customHeight="1">
      <c r="A26" s="2133"/>
      <c r="B26" s="420" t="s">
        <v>195</v>
      </c>
      <c r="C26" s="578">
        <v>3</v>
      </c>
      <c r="D26" s="867">
        <v>6</v>
      </c>
      <c r="E26" s="868"/>
      <c r="F26" s="869">
        <v>5</v>
      </c>
      <c r="G26" s="881"/>
      <c r="H26" s="869"/>
      <c r="I26" s="881"/>
      <c r="J26" s="869"/>
      <c r="K26" s="881"/>
      <c r="L26" s="881">
        <v>1</v>
      </c>
      <c r="M26" s="882"/>
      <c r="N26" s="119"/>
      <c r="O26" s="410"/>
      <c r="P26" s="99">
        <f t="shared" si="5"/>
        <v>6</v>
      </c>
      <c r="Q26" s="95" t="str">
        <f t="shared" si="6"/>
        <v>○</v>
      </c>
    </row>
    <row r="27" spans="1:17" ht="19.5" customHeight="1" thickBot="1">
      <c r="A27" s="2134"/>
      <c r="B27" s="421" t="s">
        <v>196</v>
      </c>
      <c r="C27" s="582">
        <v>34</v>
      </c>
      <c r="D27" s="858">
        <v>46</v>
      </c>
      <c r="E27" s="859">
        <v>21</v>
      </c>
      <c r="F27" s="861">
        <v>19</v>
      </c>
      <c r="G27" s="862">
        <v>17</v>
      </c>
      <c r="H27" s="861">
        <v>11</v>
      </c>
      <c r="I27" s="862">
        <v>1</v>
      </c>
      <c r="J27" s="861">
        <v>9</v>
      </c>
      <c r="K27" s="862"/>
      <c r="L27" s="862">
        <v>7</v>
      </c>
      <c r="M27" s="863">
        <v>3</v>
      </c>
      <c r="N27" s="119"/>
      <c r="O27" s="410"/>
      <c r="P27" s="99">
        <f t="shared" si="5"/>
        <v>46</v>
      </c>
      <c r="Q27" s="95" t="str">
        <f t="shared" si="6"/>
        <v>○</v>
      </c>
    </row>
    <row r="28" spans="1:15" ht="23.25" customHeight="1">
      <c r="A28" s="422"/>
      <c r="B28" s="2126" t="s">
        <v>346</v>
      </c>
      <c r="C28" s="2126"/>
      <c r="D28" s="2126"/>
      <c r="E28" s="2126"/>
      <c r="F28" s="2126"/>
      <c r="G28" s="2126"/>
      <c r="H28" s="2126"/>
      <c r="I28" s="2126"/>
      <c r="J28" s="2126"/>
      <c r="K28" s="2126"/>
      <c r="L28" s="2126"/>
      <c r="M28" s="2126"/>
      <c r="N28" s="119"/>
      <c r="O28" s="410"/>
    </row>
    <row r="29" spans="1:15" ht="11.25" customHeight="1">
      <c r="A29" s="422"/>
      <c r="B29" s="423"/>
      <c r="C29" s="423"/>
      <c r="D29" s="423"/>
      <c r="E29" s="423"/>
      <c r="F29" s="423"/>
      <c r="G29" s="423"/>
      <c r="H29" s="423"/>
      <c r="I29" s="423"/>
      <c r="J29" s="423"/>
      <c r="K29" s="423"/>
      <c r="L29" s="423"/>
      <c r="M29" s="423"/>
      <c r="N29" s="119"/>
      <c r="O29" s="410"/>
    </row>
    <row r="30" spans="1:15" ht="21" customHeight="1">
      <c r="A30" s="2150" t="s">
        <v>279</v>
      </c>
      <c r="B30" s="2151"/>
      <c r="C30" s="2151"/>
      <c r="D30" s="2151"/>
      <c r="E30" s="2151"/>
      <c r="F30" s="2151"/>
      <c r="G30" s="2151"/>
      <c r="H30" s="2151"/>
      <c r="I30" s="2151"/>
      <c r="J30" s="2151"/>
      <c r="K30" s="2151"/>
      <c r="L30" s="2151"/>
      <c r="M30" s="2151"/>
      <c r="N30" s="2151"/>
      <c r="O30" s="2151"/>
    </row>
    <row r="31" spans="1:15" ht="18.75" customHeight="1" thickBot="1">
      <c r="A31" s="424"/>
      <c r="B31" s="425"/>
      <c r="C31" s="425"/>
      <c r="D31" s="425"/>
      <c r="E31" s="425"/>
      <c r="F31" s="425"/>
      <c r="G31" s="425"/>
      <c r="H31" s="425"/>
      <c r="I31" s="425"/>
      <c r="J31" s="425"/>
      <c r="K31" s="425"/>
      <c r="L31" s="2104" t="s">
        <v>457</v>
      </c>
      <c r="M31" s="2104"/>
      <c r="N31" s="2104"/>
      <c r="O31" s="2104"/>
    </row>
    <row r="32" spans="1:15" ht="21" customHeight="1">
      <c r="A32" s="2111" t="s">
        <v>120</v>
      </c>
      <c r="B32" s="2112"/>
      <c r="C32" s="2119" t="s">
        <v>446</v>
      </c>
      <c r="D32" s="2119" t="s">
        <v>458</v>
      </c>
      <c r="E32" s="2123" t="s">
        <v>280</v>
      </c>
      <c r="F32" s="584" t="s">
        <v>281</v>
      </c>
      <c r="G32" s="2138" t="s">
        <v>282</v>
      </c>
      <c r="H32" s="2141" t="s">
        <v>283</v>
      </c>
      <c r="I32" s="585" t="s">
        <v>284</v>
      </c>
      <c r="J32" s="584" t="s">
        <v>285</v>
      </c>
      <c r="K32" s="585" t="s">
        <v>286</v>
      </c>
      <c r="L32" s="2141" t="s">
        <v>287</v>
      </c>
      <c r="M32" s="585" t="s">
        <v>288</v>
      </c>
      <c r="N32" s="2138" t="s">
        <v>289</v>
      </c>
      <c r="O32" s="2143" t="s">
        <v>290</v>
      </c>
    </row>
    <row r="33" spans="1:15" ht="21" customHeight="1" thickBot="1">
      <c r="A33" s="2136" t="s">
        <v>121</v>
      </c>
      <c r="B33" s="2137"/>
      <c r="C33" s="2120"/>
      <c r="D33" s="2120"/>
      <c r="E33" s="2124"/>
      <c r="F33" s="289" t="s">
        <v>291</v>
      </c>
      <c r="G33" s="2139"/>
      <c r="H33" s="2142"/>
      <c r="I33" s="291" t="s">
        <v>291</v>
      </c>
      <c r="J33" s="289" t="s">
        <v>292</v>
      </c>
      <c r="K33" s="291" t="s">
        <v>293</v>
      </c>
      <c r="L33" s="2142"/>
      <c r="M33" s="291" t="s">
        <v>294</v>
      </c>
      <c r="N33" s="2139"/>
      <c r="O33" s="2144"/>
    </row>
    <row r="34" spans="1:17" ht="30" customHeight="1">
      <c r="A34" s="2113" t="s">
        <v>295</v>
      </c>
      <c r="B34" s="2114"/>
      <c r="C34" s="577">
        <v>281124</v>
      </c>
      <c r="D34" s="883">
        <v>293883</v>
      </c>
      <c r="E34" s="827">
        <f>SUM(E35:E39)</f>
        <v>207</v>
      </c>
      <c r="F34" s="866">
        <f aca="true" t="shared" si="8" ref="F34:O34">SUM(F35:F39)</f>
        <v>17</v>
      </c>
      <c r="G34" s="866">
        <f t="shared" si="8"/>
        <v>22</v>
      </c>
      <c r="H34" s="866">
        <f t="shared" si="8"/>
        <v>20718</v>
      </c>
      <c r="I34" s="866">
        <f t="shared" si="8"/>
        <v>2982</v>
      </c>
      <c r="J34" s="866">
        <f t="shared" si="8"/>
        <v>1878</v>
      </c>
      <c r="K34" s="866">
        <f t="shared" si="8"/>
        <v>44833</v>
      </c>
      <c r="L34" s="866">
        <f t="shared" si="8"/>
        <v>1133</v>
      </c>
      <c r="M34" s="866">
        <f t="shared" si="8"/>
        <v>2317</v>
      </c>
      <c r="N34" s="866">
        <f t="shared" si="8"/>
        <v>194692</v>
      </c>
      <c r="O34" s="865">
        <f t="shared" si="8"/>
        <v>25084</v>
      </c>
      <c r="P34" s="99">
        <f aca="true" t="shared" si="9" ref="P34:P39">SUM(E34:O34)</f>
        <v>293883</v>
      </c>
      <c r="Q34" s="95" t="str">
        <f aca="true" t="shared" si="10" ref="Q34:Q39">IF(D34=P34,"○","×")</f>
        <v>○</v>
      </c>
    </row>
    <row r="35" spans="1:17" ht="19.5" customHeight="1">
      <c r="A35" s="2115" t="s">
        <v>296</v>
      </c>
      <c r="B35" s="2116"/>
      <c r="C35" s="578">
        <v>1086</v>
      </c>
      <c r="D35" s="884">
        <f>SUM(E35:O35)</f>
        <v>1075</v>
      </c>
      <c r="E35" s="885"/>
      <c r="F35" s="869"/>
      <c r="G35" s="881"/>
      <c r="H35" s="869">
        <v>4</v>
      </c>
      <c r="I35" s="881"/>
      <c r="J35" s="869"/>
      <c r="K35" s="881">
        <v>16</v>
      </c>
      <c r="L35" s="869">
        <v>1</v>
      </c>
      <c r="M35" s="881"/>
      <c r="N35" s="881">
        <v>131</v>
      </c>
      <c r="O35" s="882">
        <v>923</v>
      </c>
      <c r="P35" s="99">
        <f t="shared" si="9"/>
        <v>1075</v>
      </c>
      <c r="Q35" s="95" t="str">
        <f t="shared" si="10"/>
        <v>○</v>
      </c>
    </row>
    <row r="36" spans="1:17" ht="19.5" customHeight="1">
      <c r="A36" s="2117" t="s">
        <v>297</v>
      </c>
      <c r="B36" s="2118"/>
      <c r="C36" s="579">
        <v>10436</v>
      </c>
      <c r="D36" s="886">
        <f>SUM(E36:O36)</f>
        <v>12710</v>
      </c>
      <c r="E36" s="854">
        <v>2</v>
      </c>
      <c r="F36" s="855"/>
      <c r="G36" s="856"/>
      <c r="H36" s="855">
        <v>448</v>
      </c>
      <c r="I36" s="856"/>
      <c r="J36" s="855">
        <v>6</v>
      </c>
      <c r="K36" s="856">
        <v>3785</v>
      </c>
      <c r="L36" s="855">
        <v>13</v>
      </c>
      <c r="M36" s="856"/>
      <c r="N36" s="856">
        <v>7721</v>
      </c>
      <c r="O36" s="857">
        <v>735</v>
      </c>
      <c r="P36" s="99">
        <f t="shared" si="9"/>
        <v>12710</v>
      </c>
      <c r="Q36" s="95" t="str">
        <f t="shared" si="10"/>
        <v>○</v>
      </c>
    </row>
    <row r="37" spans="1:17" ht="19.5" customHeight="1">
      <c r="A37" s="2117" t="s">
        <v>298</v>
      </c>
      <c r="B37" s="2118"/>
      <c r="C37" s="579">
        <v>8694</v>
      </c>
      <c r="D37" s="886">
        <f>SUM(E37:O37)</f>
        <v>9741</v>
      </c>
      <c r="E37" s="854">
        <v>5</v>
      </c>
      <c r="F37" s="855">
        <v>5</v>
      </c>
      <c r="G37" s="856">
        <v>3</v>
      </c>
      <c r="H37" s="855">
        <v>1915</v>
      </c>
      <c r="I37" s="856">
        <v>10</v>
      </c>
      <c r="J37" s="855">
        <v>1165</v>
      </c>
      <c r="K37" s="856">
        <v>1654</v>
      </c>
      <c r="L37" s="855">
        <v>73</v>
      </c>
      <c r="M37" s="856">
        <v>174</v>
      </c>
      <c r="N37" s="856">
        <v>4339</v>
      </c>
      <c r="O37" s="857">
        <v>398</v>
      </c>
      <c r="P37" s="99">
        <f t="shared" si="9"/>
        <v>9741</v>
      </c>
      <c r="Q37" s="95" t="str">
        <f t="shared" si="10"/>
        <v>○</v>
      </c>
    </row>
    <row r="38" spans="1:17" ht="19.5" customHeight="1">
      <c r="A38" s="2117" t="s">
        <v>299</v>
      </c>
      <c r="B38" s="2118"/>
      <c r="C38" s="579">
        <v>91117</v>
      </c>
      <c r="D38" s="886">
        <f>SUM(E38:O38)</f>
        <v>95344</v>
      </c>
      <c r="E38" s="854">
        <v>114</v>
      </c>
      <c r="F38" s="855">
        <v>4</v>
      </c>
      <c r="G38" s="856">
        <v>8</v>
      </c>
      <c r="H38" s="855">
        <v>12494</v>
      </c>
      <c r="I38" s="856">
        <v>2417</v>
      </c>
      <c r="J38" s="855">
        <v>651</v>
      </c>
      <c r="K38" s="856">
        <v>8089</v>
      </c>
      <c r="L38" s="855">
        <v>843</v>
      </c>
      <c r="M38" s="856">
        <v>1784</v>
      </c>
      <c r="N38" s="856">
        <v>61338</v>
      </c>
      <c r="O38" s="857">
        <v>7602</v>
      </c>
      <c r="P38" s="99">
        <f t="shared" si="9"/>
        <v>95344</v>
      </c>
      <c r="Q38" s="95" t="str">
        <f t="shared" si="10"/>
        <v>○</v>
      </c>
    </row>
    <row r="39" spans="1:17" ht="19.5" customHeight="1" thickBot="1">
      <c r="A39" s="2109" t="s">
        <v>190</v>
      </c>
      <c r="B39" s="2110"/>
      <c r="C39" s="582">
        <v>169791</v>
      </c>
      <c r="D39" s="887">
        <f>SUM(E39:O39)</f>
        <v>175013</v>
      </c>
      <c r="E39" s="860">
        <v>86</v>
      </c>
      <c r="F39" s="861">
        <v>8</v>
      </c>
      <c r="G39" s="862">
        <v>11</v>
      </c>
      <c r="H39" s="861">
        <v>5857</v>
      </c>
      <c r="I39" s="862">
        <v>555</v>
      </c>
      <c r="J39" s="861">
        <v>56</v>
      </c>
      <c r="K39" s="862">
        <v>31289</v>
      </c>
      <c r="L39" s="861">
        <v>203</v>
      </c>
      <c r="M39" s="862">
        <v>359</v>
      </c>
      <c r="N39" s="862">
        <v>121163</v>
      </c>
      <c r="O39" s="863">
        <v>15426</v>
      </c>
      <c r="P39" s="99">
        <f t="shared" si="9"/>
        <v>175013</v>
      </c>
      <c r="Q39" s="95" t="str">
        <f t="shared" si="10"/>
        <v>○</v>
      </c>
    </row>
  </sheetData>
  <sheetProtection/>
  <mergeCells count="31">
    <mergeCell ref="A13:A18"/>
    <mergeCell ref="A1:M1"/>
    <mergeCell ref="A30:O30"/>
    <mergeCell ref="A6:B6"/>
    <mergeCell ref="D3:E3"/>
    <mergeCell ref="F3:G3"/>
    <mergeCell ref="N32:N33"/>
    <mergeCell ref="J3:K3"/>
    <mergeCell ref="L31:O31"/>
    <mergeCell ref="H32:H33"/>
    <mergeCell ref="J2:M2"/>
    <mergeCell ref="G32:G33"/>
    <mergeCell ref="L32:L33"/>
    <mergeCell ref="O32:O33"/>
    <mergeCell ref="D32:D33"/>
    <mergeCell ref="L3:M3"/>
    <mergeCell ref="E32:E33"/>
    <mergeCell ref="H3:I3"/>
    <mergeCell ref="B28:M28"/>
    <mergeCell ref="A3:B5"/>
    <mergeCell ref="A19:A24"/>
    <mergeCell ref="A25:A27"/>
    <mergeCell ref="C32:C33"/>
    <mergeCell ref="A33:B33"/>
    <mergeCell ref="A39:B39"/>
    <mergeCell ref="A32:B32"/>
    <mergeCell ref="A34:B34"/>
    <mergeCell ref="A35:B35"/>
    <mergeCell ref="A36:B36"/>
    <mergeCell ref="A38:B38"/>
    <mergeCell ref="A37:B37"/>
  </mergeCells>
  <printOptions horizontalCentered="1"/>
  <pageMargins left="0.984251968503937" right="0.7874015748031497" top="0.984251968503937" bottom="0.7874015748031497" header="0" footer="0.3937007874015748"/>
  <pageSetup horizontalDpi="600" verticalDpi="600" orientation="portrait" paperSize="9" scale="92" r:id="rId2"/>
  <headerFooter alignWithMargins="0">
    <oddFooter>&amp;C&amp;"ＭＳ ゴシック,標準"&amp;13 82</oddFooter>
  </headerFooter>
  <drawing r:id="rId1"/>
</worksheet>
</file>

<file path=xl/worksheets/sheet8.xml><?xml version="1.0" encoding="utf-8"?>
<worksheet xmlns="http://schemas.openxmlformats.org/spreadsheetml/2006/main" xmlns:r="http://schemas.openxmlformats.org/officeDocument/2006/relationships">
  <sheetPr>
    <tabColor rgb="FF002060"/>
  </sheetPr>
  <dimension ref="A1:R40"/>
  <sheetViews>
    <sheetView view="pageBreakPreview" zoomScaleSheetLayoutView="100" zoomScalePageLayoutView="0" workbookViewId="0" topLeftCell="A1">
      <selection activeCell="AB29" sqref="AB29"/>
    </sheetView>
  </sheetViews>
  <sheetFormatPr defaultColWidth="2.796875" defaultRowHeight="21" customHeight="1"/>
  <cols>
    <col min="1" max="3" width="6.796875" style="43" customWidth="1"/>
    <col min="4" max="15" width="5.59765625" style="43" customWidth="1"/>
    <col min="16" max="16" width="6.796875" style="41" customWidth="1"/>
    <col min="17" max="17" width="2.796875" style="41" customWidth="1"/>
    <col min="18" max="18" width="6.19921875" style="41" bestFit="1" customWidth="1"/>
    <col min="19" max="20" width="2.796875" style="41" customWidth="1"/>
    <col min="21" max="21" width="6.19921875" style="41" bestFit="1" customWidth="1"/>
    <col min="22" max="16384" width="2.796875" style="41" customWidth="1"/>
  </cols>
  <sheetData>
    <row r="1" spans="1:15" ht="21" customHeight="1">
      <c r="A1" s="2196" t="s">
        <v>201</v>
      </c>
      <c r="B1" s="2197"/>
      <c r="C1" s="2197"/>
      <c r="D1" s="2197"/>
      <c r="E1" s="2197"/>
      <c r="F1" s="2197"/>
      <c r="G1" s="2197"/>
      <c r="H1" s="2197"/>
      <c r="I1" s="2197"/>
      <c r="J1" s="2197"/>
      <c r="K1" s="2197"/>
      <c r="L1" s="2197"/>
      <c r="M1" s="2197"/>
      <c r="N1" s="2197"/>
      <c r="O1" s="2197"/>
    </row>
    <row r="2" spans="1:15" ht="16.5" customHeight="1" thickBot="1">
      <c r="A2" s="19"/>
      <c r="B2" s="19"/>
      <c r="C2" s="19"/>
      <c r="D2" s="19"/>
      <c r="E2" s="19"/>
      <c r="F2" s="19"/>
      <c r="G2" s="19"/>
      <c r="H2" s="19"/>
      <c r="I2" s="19"/>
      <c r="J2" s="19"/>
      <c r="K2" s="2188" t="s">
        <v>457</v>
      </c>
      <c r="L2" s="2188"/>
      <c r="M2" s="2188"/>
      <c r="N2" s="2188"/>
      <c r="O2" s="2189"/>
    </row>
    <row r="3" spans="1:16" ht="15" customHeight="1">
      <c r="A3" s="515" t="s">
        <v>59</v>
      </c>
      <c r="B3" s="2205" t="s">
        <v>446</v>
      </c>
      <c r="C3" s="2163" t="s">
        <v>453</v>
      </c>
      <c r="D3" s="2164"/>
      <c r="E3" s="2164"/>
      <c r="F3" s="2164"/>
      <c r="G3" s="2164"/>
      <c r="H3" s="2164"/>
      <c r="I3" s="2164"/>
      <c r="J3" s="2164"/>
      <c r="K3" s="2164"/>
      <c r="L3" s="2164"/>
      <c r="M3" s="2164"/>
      <c r="N3" s="2165"/>
      <c r="O3" s="586"/>
      <c r="P3" s="42"/>
    </row>
    <row r="4" spans="1:16" ht="21" customHeight="1">
      <c r="A4" s="148"/>
      <c r="B4" s="2206"/>
      <c r="C4" s="2198" t="s">
        <v>1</v>
      </c>
      <c r="D4" s="2200" t="s">
        <v>70</v>
      </c>
      <c r="E4" s="511" t="s">
        <v>71</v>
      </c>
      <c r="F4" s="2202" t="s">
        <v>72</v>
      </c>
      <c r="G4" s="2190" t="s">
        <v>73</v>
      </c>
      <c r="H4" s="512" t="s">
        <v>74</v>
      </c>
      <c r="I4" s="511" t="s">
        <v>75</v>
      </c>
      <c r="J4" s="512" t="s">
        <v>76</v>
      </c>
      <c r="K4" s="2190" t="s">
        <v>77</v>
      </c>
      <c r="L4" s="512" t="s">
        <v>78</v>
      </c>
      <c r="M4" s="2190" t="s">
        <v>79</v>
      </c>
      <c r="N4" s="2157" t="s">
        <v>65</v>
      </c>
      <c r="O4" s="2192"/>
      <c r="P4" s="42"/>
    </row>
    <row r="5" spans="1:16" ht="21" customHeight="1" thickBot="1">
      <c r="A5" s="516" t="s">
        <v>135</v>
      </c>
      <c r="B5" s="2207"/>
      <c r="C5" s="2199"/>
      <c r="D5" s="2201"/>
      <c r="E5" s="517" t="s">
        <v>80</v>
      </c>
      <c r="F5" s="2203"/>
      <c r="G5" s="2191"/>
      <c r="H5" s="147" t="s">
        <v>80</v>
      </c>
      <c r="I5" s="517" t="s">
        <v>81</v>
      </c>
      <c r="J5" s="147" t="s">
        <v>82</v>
      </c>
      <c r="K5" s="2191"/>
      <c r="L5" s="147" t="s">
        <v>83</v>
      </c>
      <c r="M5" s="2191"/>
      <c r="N5" s="2158"/>
      <c r="O5" s="2193"/>
      <c r="P5" s="42"/>
    </row>
    <row r="6" spans="1:17" ht="30" customHeight="1">
      <c r="A6" s="426" t="s">
        <v>1</v>
      </c>
      <c r="B6" s="587">
        <v>281124</v>
      </c>
      <c r="C6" s="915">
        <f>SUM(C7:C11)</f>
        <v>293883</v>
      </c>
      <c r="D6" s="916">
        <f aca="true" t="shared" si="0" ref="D6:N6">SUM(D7:D11)</f>
        <v>207</v>
      </c>
      <c r="E6" s="917">
        <f t="shared" si="0"/>
        <v>17</v>
      </c>
      <c r="F6" s="916">
        <f t="shared" si="0"/>
        <v>22</v>
      </c>
      <c r="G6" s="917">
        <f t="shared" si="0"/>
        <v>20718</v>
      </c>
      <c r="H6" s="916">
        <f t="shared" si="0"/>
        <v>2982</v>
      </c>
      <c r="I6" s="917">
        <f t="shared" si="0"/>
        <v>1878</v>
      </c>
      <c r="J6" s="916">
        <f t="shared" si="0"/>
        <v>44833</v>
      </c>
      <c r="K6" s="917">
        <f t="shared" si="0"/>
        <v>1133</v>
      </c>
      <c r="L6" s="916">
        <f t="shared" si="0"/>
        <v>2317</v>
      </c>
      <c r="M6" s="917">
        <f t="shared" si="0"/>
        <v>194692</v>
      </c>
      <c r="N6" s="918">
        <f t="shared" si="0"/>
        <v>25084</v>
      </c>
      <c r="O6" s="589"/>
      <c r="P6" s="99">
        <f aca="true" t="shared" si="1" ref="P6:P11">SUM(D6:O6)</f>
        <v>293883</v>
      </c>
      <c r="Q6" s="95" t="str">
        <f aca="true" t="shared" si="2" ref="Q6:Q11">IF(C6=P6,"○","×")</f>
        <v>○</v>
      </c>
    </row>
    <row r="7" spans="1:17" ht="19.5" customHeight="1">
      <c r="A7" s="300" t="s">
        <v>84</v>
      </c>
      <c r="B7" s="590">
        <v>4048</v>
      </c>
      <c r="C7" s="888">
        <f>SUM(D7:O7)</f>
        <v>4147</v>
      </c>
      <c r="D7" s="881">
        <v>4</v>
      </c>
      <c r="E7" s="881"/>
      <c r="F7" s="881">
        <v>11</v>
      </c>
      <c r="G7" s="881">
        <v>68</v>
      </c>
      <c r="H7" s="881">
        <v>15</v>
      </c>
      <c r="I7" s="881"/>
      <c r="J7" s="881">
        <v>179</v>
      </c>
      <c r="K7" s="881">
        <v>3</v>
      </c>
      <c r="L7" s="881">
        <v>187</v>
      </c>
      <c r="M7" s="881">
        <v>3658</v>
      </c>
      <c r="N7" s="868">
        <v>22</v>
      </c>
      <c r="O7" s="589"/>
      <c r="P7" s="99">
        <f t="shared" si="1"/>
        <v>4147</v>
      </c>
      <c r="Q7" s="95" t="str">
        <f t="shared" si="2"/>
        <v>○</v>
      </c>
    </row>
    <row r="8" spans="1:17" ht="19.5" customHeight="1">
      <c r="A8" s="301" t="s">
        <v>85</v>
      </c>
      <c r="B8" s="591">
        <v>24793</v>
      </c>
      <c r="C8" s="854">
        <f>SUM(D8:O8)</f>
        <v>25553</v>
      </c>
      <c r="D8" s="856">
        <v>43</v>
      </c>
      <c r="E8" s="856"/>
      <c r="F8" s="856">
        <v>3</v>
      </c>
      <c r="G8" s="856">
        <v>740</v>
      </c>
      <c r="H8" s="856">
        <v>249</v>
      </c>
      <c r="I8" s="856">
        <v>22</v>
      </c>
      <c r="J8" s="856">
        <v>2378</v>
      </c>
      <c r="K8" s="856">
        <v>14</v>
      </c>
      <c r="L8" s="856">
        <v>417</v>
      </c>
      <c r="M8" s="856">
        <v>16497</v>
      </c>
      <c r="N8" s="835">
        <v>5190</v>
      </c>
      <c r="O8" s="589"/>
      <c r="P8" s="99">
        <f t="shared" si="1"/>
        <v>25553</v>
      </c>
      <c r="Q8" s="95" t="str">
        <f t="shared" si="2"/>
        <v>○</v>
      </c>
    </row>
    <row r="9" spans="1:17" ht="19.5" customHeight="1">
      <c r="A9" s="301" t="s">
        <v>86</v>
      </c>
      <c r="B9" s="591">
        <v>115932</v>
      </c>
      <c r="C9" s="854">
        <f>SUM(D9:O9)</f>
        <v>122821</v>
      </c>
      <c r="D9" s="856">
        <v>74</v>
      </c>
      <c r="E9" s="856">
        <v>4</v>
      </c>
      <c r="F9" s="856">
        <v>4</v>
      </c>
      <c r="G9" s="856">
        <v>3474</v>
      </c>
      <c r="H9" s="856">
        <v>927</v>
      </c>
      <c r="I9" s="856">
        <v>369</v>
      </c>
      <c r="J9" s="856">
        <v>13772</v>
      </c>
      <c r="K9" s="856">
        <v>134</v>
      </c>
      <c r="L9" s="856">
        <v>903</v>
      </c>
      <c r="M9" s="856">
        <v>85333</v>
      </c>
      <c r="N9" s="835">
        <v>17827</v>
      </c>
      <c r="O9" s="589"/>
      <c r="P9" s="99">
        <f t="shared" si="1"/>
        <v>122821</v>
      </c>
      <c r="Q9" s="95" t="str">
        <f t="shared" si="2"/>
        <v>○</v>
      </c>
    </row>
    <row r="10" spans="1:17" s="42" customFormat="1" ht="19.5" customHeight="1">
      <c r="A10" s="301" t="s">
        <v>87</v>
      </c>
      <c r="B10" s="591">
        <v>136329</v>
      </c>
      <c r="C10" s="854">
        <f>SUM(D10:O10)</f>
        <v>141318</v>
      </c>
      <c r="D10" s="856">
        <v>86</v>
      </c>
      <c r="E10" s="856">
        <v>13</v>
      </c>
      <c r="F10" s="856">
        <v>4</v>
      </c>
      <c r="G10" s="856">
        <v>16426</v>
      </c>
      <c r="H10" s="856">
        <v>1788</v>
      </c>
      <c r="I10" s="856">
        <v>1487</v>
      </c>
      <c r="J10" s="856">
        <v>28498</v>
      </c>
      <c r="K10" s="856">
        <v>981</v>
      </c>
      <c r="L10" s="856">
        <v>810</v>
      </c>
      <c r="M10" s="856">
        <v>89183</v>
      </c>
      <c r="N10" s="835">
        <v>2042</v>
      </c>
      <c r="O10" s="589"/>
      <c r="P10" s="99">
        <f t="shared" si="1"/>
        <v>141318</v>
      </c>
      <c r="Q10" s="95" t="str">
        <f t="shared" si="2"/>
        <v>○</v>
      </c>
    </row>
    <row r="11" spans="1:17" s="42" customFormat="1" ht="19.5" customHeight="1" thickBot="1">
      <c r="A11" s="302" t="s">
        <v>146</v>
      </c>
      <c r="B11" s="592">
        <v>22</v>
      </c>
      <c r="C11" s="860">
        <f>SUM(D11:O11)</f>
        <v>44</v>
      </c>
      <c r="D11" s="862"/>
      <c r="E11" s="862"/>
      <c r="F11" s="862"/>
      <c r="G11" s="862">
        <v>10</v>
      </c>
      <c r="H11" s="862">
        <v>3</v>
      </c>
      <c r="I11" s="862"/>
      <c r="J11" s="862">
        <v>6</v>
      </c>
      <c r="K11" s="862">
        <v>1</v>
      </c>
      <c r="L11" s="862"/>
      <c r="M11" s="862">
        <v>21</v>
      </c>
      <c r="N11" s="859">
        <v>3</v>
      </c>
      <c r="O11" s="589"/>
      <c r="P11" s="99">
        <f t="shared" si="1"/>
        <v>44</v>
      </c>
      <c r="Q11" s="95" t="str">
        <f t="shared" si="2"/>
        <v>○</v>
      </c>
    </row>
    <row r="12" spans="1:15" s="30" customFormat="1" ht="21" customHeight="1">
      <c r="A12" s="57"/>
      <c r="B12" s="427"/>
      <c r="C12" s="427"/>
      <c r="D12" s="427"/>
      <c r="E12" s="427"/>
      <c r="F12" s="427"/>
      <c r="G12" s="427"/>
      <c r="H12" s="57"/>
      <c r="I12" s="57"/>
      <c r="J12" s="57"/>
      <c r="K12" s="57"/>
      <c r="L12" s="57"/>
      <c r="M12" s="57"/>
      <c r="N12" s="57"/>
      <c r="O12" s="57"/>
    </row>
    <row r="13" spans="1:15" ht="12" customHeight="1">
      <c r="A13" s="428"/>
      <c r="B13" s="63"/>
      <c r="C13" s="63"/>
      <c r="D13" s="63"/>
      <c r="E13" s="63"/>
      <c r="F13" s="63"/>
      <c r="G13" s="63"/>
      <c r="H13" s="428"/>
      <c r="I13" s="428"/>
      <c r="J13" s="428"/>
      <c r="K13" s="428"/>
      <c r="L13" s="428"/>
      <c r="M13" s="428"/>
      <c r="N13" s="428"/>
      <c r="O13" s="428"/>
    </row>
    <row r="14" spans="1:15" ht="21" customHeight="1">
      <c r="A14" s="2194" t="s">
        <v>202</v>
      </c>
      <c r="B14" s="2195"/>
      <c r="C14" s="2195"/>
      <c r="D14" s="2195"/>
      <c r="E14" s="2195"/>
      <c r="F14" s="2195"/>
      <c r="G14" s="2195"/>
      <c r="H14" s="2195"/>
      <c r="I14" s="2195"/>
      <c r="J14" s="2195"/>
      <c r="K14" s="2195"/>
      <c r="L14" s="2195"/>
      <c r="M14" s="2195"/>
      <c r="N14" s="2195"/>
      <c r="O14" s="2195"/>
    </row>
    <row r="15" spans="1:15" ht="15.75" customHeight="1" thickBot="1">
      <c r="A15" s="427"/>
      <c r="B15" s="427"/>
      <c r="C15" s="427"/>
      <c r="D15" s="427"/>
      <c r="E15" s="63"/>
      <c r="F15" s="5"/>
      <c r="G15" s="5"/>
      <c r="H15" s="428"/>
      <c r="I15" s="428"/>
      <c r="J15" s="2173" t="s">
        <v>457</v>
      </c>
      <c r="K15" s="2173"/>
      <c r="L15" s="2173"/>
      <c r="M15" s="2173"/>
      <c r="N15" s="508"/>
      <c r="O15" s="63"/>
    </row>
    <row r="16" spans="1:15" ht="30" customHeight="1" thickBot="1">
      <c r="A16" s="401" t="s">
        <v>88</v>
      </c>
      <c r="B16" s="2186" t="s">
        <v>459</v>
      </c>
      <c r="C16" s="2204"/>
      <c r="D16" s="2186" t="s">
        <v>66</v>
      </c>
      <c r="E16" s="2187"/>
      <c r="F16" s="2169" t="s">
        <v>67</v>
      </c>
      <c r="G16" s="2174"/>
      <c r="H16" s="2169" t="s">
        <v>68</v>
      </c>
      <c r="I16" s="2170"/>
      <c r="J16" s="2169" t="s">
        <v>69</v>
      </c>
      <c r="K16" s="2170"/>
      <c r="L16" s="2169" t="s">
        <v>190</v>
      </c>
      <c r="M16" s="2208"/>
      <c r="N16" s="593"/>
      <c r="O16" s="63"/>
    </row>
    <row r="17" spans="1:18" ht="30" customHeight="1">
      <c r="A17" s="155" t="s">
        <v>1</v>
      </c>
      <c r="B17" s="2168">
        <f aca="true" t="shared" si="3" ref="B17:B22">SUM(D17:M17)</f>
        <v>293883</v>
      </c>
      <c r="C17" s="2167"/>
      <c r="D17" s="2168">
        <f>SUM(D18:E22)</f>
        <v>1075</v>
      </c>
      <c r="E17" s="2166"/>
      <c r="F17" s="2166">
        <f>SUM(F18:G22)</f>
        <v>12710</v>
      </c>
      <c r="G17" s="2166"/>
      <c r="H17" s="2166">
        <f>SUM(H18:I22)</f>
        <v>9741</v>
      </c>
      <c r="I17" s="2166"/>
      <c r="J17" s="2166">
        <f>SUM(J18:K22)</f>
        <v>95344</v>
      </c>
      <c r="K17" s="2166"/>
      <c r="L17" s="2166">
        <f>SUM(L18:M22)</f>
        <v>175013</v>
      </c>
      <c r="M17" s="2167"/>
      <c r="N17" s="588"/>
      <c r="O17" s="63"/>
      <c r="P17" s="99">
        <f aca="true" t="shared" si="4" ref="P17:P22">SUM(D17:M17)</f>
        <v>293883</v>
      </c>
      <c r="Q17" s="95" t="str">
        <f aca="true" t="shared" si="5" ref="Q17:Q22">IF(B17=P17,"○","×")</f>
        <v>○</v>
      </c>
      <c r="R17" s="41" t="b">
        <f aca="true" t="shared" si="6" ref="R17:R22">B17=P17</f>
        <v>1</v>
      </c>
    </row>
    <row r="18" spans="1:18" ht="19.5" customHeight="1">
      <c r="A18" s="300" t="s">
        <v>84</v>
      </c>
      <c r="B18" s="2177">
        <f t="shared" si="3"/>
        <v>4147</v>
      </c>
      <c r="C18" s="2178"/>
      <c r="D18" s="869"/>
      <c r="E18" s="888">
        <v>2</v>
      </c>
      <c r="F18" s="889"/>
      <c r="G18" s="890">
        <v>12</v>
      </c>
      <c r="H18" s="891"/>
      <c r="I18" s="888">
        <v>12</v>
      </c>
      <c r="J18" s="891"/>
      <c r="K18" s="888">
        <v>644</v>
      </c>
      <c r="L18" s="891"/>
      <c r="M18" s="882">
        <v>3477</v>
      </c>
      <c r="N18" s="588"/>
      <c r="O18" s="63"/>
      <c r="P18" s="99">
        <f t="shared" si="4"/>
        <v>4147</v>
      </c>
      <c r="Q18" s="95" t="str">
        <f t="shared" si="5"/>
        <v>○</v>
      </c>
      <c r="R18" s="41" t="b">
        <f t="shared" si="6"/>
        <v>1</v>
      </c>
    </row>
    <row r="19" spans="1:18" ht="19.5" customHeight="1">
      <c r="A19" s="301" t="s">
        <v>85</v>
      </c>
      <c r="B19" s="2171">
        <f t="shared" si="3"/>
        <v>25553</v>
      </c>
      <c r="C19" s="2172"/>
      <c r="D19" s="855"/>
      <c r="E19" s="854">
        <v>93</v>
      </c>
      <c r="F19" s="892"/>
      <c r="G19" s="836">
        <v>174</v>
      </c>
      <c r="H19" s="893"/>
      <c r="I19" s="854">
        <v>179</v>
      </c>
      <c r="J19" s="892"/>
      <c r="K19" s="836">
        <v>6185</v>
      </c>
      <c r="L19" s="893"/>
      <c r="M19" s="857">
        <v>18922</v>
      </c>
      <c r="N19" s="588"/>
      <c r="O19" s="63"/>
      <c r="P19" s="99">
        <f t="shared" si="4"/>
        <v>25553</v>
      </c>
      <c r="Q19" s="95" t="str">
        <f t="shared" si="5"/>
        <v>○</v>
      </c>
      <c r="R19" s="41" t="b">
        <f t="shared" si="6"/>
        <v>1</v>
      </c>
    </row>
    <row r="20" spans="1:18" ht="19.5" customHeight="1">
      <c r="A20" s="301" t="s">
        <v>86</v>
      </c>
      <c r="B20" s="2171">
        <f t="shared" si="3"/>
        <v>122821</v>
      </c>
      <c r="C20" s="2172"/>
      <c r="D20" s="855"/>
      <c r="E20" s="854">
        <v>860</v>
      </c>
      <c r="F20" s="892"/>
      <c r="G20" s="836">
        <v>2467</v>
      </c>
      <c r="H20" s="892"/>
      <c r="I20" s="836">
        <v>2083</v>
      </c>
      <c r="J20" s="892"/>
      <c r="K20" s="836">
        <v>31407</v>
      </c>
      <c r="L20" s="893"/>
      <c r="M20" s="857">
        <v>86004</v>
      </c>
      <c r="N20" s="588"/>
      <c r="O20" s="63"/>
      <c r="P20" s="99">
        <f t="shared" si="4"/>
        <v>122821</v>
      </c>
      <c r="Q20" s="95" t="str">
        <f t="shared" si="5"/>
        <v>○</v>
      </c>
      <c r="R20" s="41" t="b">
        <f t="shared" si="6"/>
        <v>1</v>
      </c>
    </row>
    <row r="21" spans="1:18" ht="19.5" customHeight="1">
      <c r="A21" s="301" t="s">
        <v>87</v>
      </c>
      <c r="B21" s="2171">
        <f t="shared" si="3"/>
        <v>141318</v>
      </c>
      <c r="C21" s="2172"/>
      <c r="D21" s="855"/>
      <c r="E21" s="854">
        <v>119</v>
      </c>
      <c r="F21" s="892"/>
      <c r="G21" s="836">
        <v>10055</v>
      </c>
      <c r="H21" s="892"/>
      <c r="I21" s="836">
        <v>7467</v>
      </c>
      <c r="J21" s="892"/>
      <c r="K21" s="836">
        <v>57083</v>
      </c>
      <c r="L21" s="893"/>
      <c r="M21" s="857">
        <v>66594</v>
      </c>
      <c r="N21" s="588"/>
      <c r="O21" s="63"/>
      <c r="P21" s="99">
        <f t="shared" si="4"/>
        <v>141318</v>
      </c>
      <c r="Q21" s="95" t="str">
        <f t="shared" si="5"/>
        <v>○</v>
      </c>
      <c r="R21" s="41" t="b">
        <f t="shared" si="6"/>
        <v>1</v>
      </c>
    </row>
    <row r="22" spans="1:18" ht="19.5" customHeight="1" thickBot="1">
      <c r="A22" s="302" t="s">
        <v>65</v>
      </c>
      <c r="B22" s="2182">
        <f t="shared" si="3"/>
        <v>44</v>
      </c>
      <c r="C22" s="2183"/>
      <c r="D22" s="861"/>
      <c r="E22" s="860">
        <v>1</v>
      </c>
      <c r="F22" s="894"/>
      <c r="G22" s="895">
        <v>2</v>
      </c>
      <c r="H22" s="896"/>
      <c r="I22" s="860"/>
      <c r="J22" s="896"/>
      <c r="K22" s="860">
        <v>25</v>
      </c>
      <c r="L22" s="896"/>
      <c r="M22" s="863">
        <v>16</v>
      </c>
      <c r="N22" s="588"/>
      <c r="O22" s="63"/>
      <c r="P22" s="99">
        <f t="shared" si="4"/>
        <v>44</v>
      </c>
      <c r="Q22" s="95" t="str">
        <f t="shared" si="5"/>
        <v>○</v>
      </c>
      <c r="R22" s="41" t="b">
        <f t="shared" si="6"/>
        <v>1</v>
      </c>
    </row>
    <row r="23" spans="1:15" s="30" customFormat="1" ht="21" customHeight="1">
      <c r="A23" s="57"/>
      <c r="B23" s="427"/>
      <c r="C23" s="427"/>
      <c r="D23" s="427"/>
      <c r="E23" s="427"/>
      <c r="F23" s="427"/>
      <c r="G23" s="427"/>
      <c r="H23" s="57"/>
      <c r="I23" s="57"/>
      <c r="J23" s="57"/>
      <c r="K23" s="57"/>
      <c r="L23" s="57"/>
      <c r="M23" s="57"/>
      <c r="N23" s="57"/>
      <c r="O23" s="57"/>
    </row>
    <row r="24" spans="1:15" ht="12" customHeight="1">
      <c r="A24" s="428"/>
      <c r="B24" s="428"/>
      <c r="C24" s="428"/>
      <c r="D24" s="428"/>
      <c r="E24" s="428"/>
      <c r="F24" s="428"/>
      <c r="G24" s="428"/>
      <c r="H24" s="428"/>
      <c r="I24" s="428"/>
      <c r="J24" s="428"/>
      <c r="K24" s="428"/>
      <c r="L24" s="428"/>
      <c r="M24" s="428"/>
      <c r="N24" s="428"/>
      <c r="O24" s="428"/>
    </row>
    <row r="25" spans="1:15" ht="21" customHeight="1">
      <c r="A25" s="2194" t="s">
        <v>337</v>
      </c>
      <c r="B25" s="2195"/>
      <c r="C25" s="2195"/>
      <c r="D25" s="2195"/>
      <c r="E25" s="2195"/>
      <c r="F25" s="2195"/>
      <c r="G25" s="2195"/>
      <c r="H25" s="2195"/>
      <c r="I25" s="2195"/>
      <c r="J25" s="2195"/>
      <c r="K25" s="2195"/>
      <c r="L25" s="2195"/>
      <c r="M25" s="2195"/>
      <c r="N25" s="2195"/>
      <c r="O25" s="2195"/>
    </row>
    <row r="26" spans="1:15" ht="21" customHeight="1" thickBot="1">
      <c r="A26" s="59"/>
      <c r="B26" s="59"/>
      <c r="C26" s="59"/>
      <c r="D26" s="59"/>
      <c r="E26" s="59"/>
      <c r="F26" s="59"/>
      <c r="G26" s="59"/>
      <c r="H26" s="59"/>
      <c r="I26" s="59"/>
      <c r="J26" s="59"/>
      <c r="K26" s="2173" t="s">
        <v>455</v>
      </c>
      <c r="L26" s="2173"/>
      <c r="M26" s="2173"/>
      <c r="N26" s="2173"/>
      <c r="O26" s="2173"/>
    </row>
    <row r="27" spans="1:15" ht="15" customHeight="1">
      <c r="A27" s="520" t="s">
        <v>461</v>
      </c>
      <c r="B27" s="2179" t="s">
        <v>460</v>
      </c>
      <c r="C27" s="522" t="s">
        <v>461</v>
      </c>
      <c r="D27" s="2161" t="s">
        <v>453</v>
      </c>
      <c r="E27" s="2161"/>
      <c r="F27" s="2161"/>
      <c r="G27" s="2161"/>
      <c r="H27" s="2161"/>
      <c r="I27" s="2161"/>
      <c r="J27" s="2161"/>
      <c r="K27" s="2161"/>
      <c r="L27" s="2161"/>
      <c r="M27" s="2161"/>
      <c r="N27" s="2161"/>
      <c r="O27" s="2162"/>
    </row>
    <row r="28" spans="1:15" ht="21" customHeight="1">
      <c r="A28" s="519" t="s">
        <v>462</v>
      </c>
      <c r="B28" s="2180"/>
      <c r="C28" s="523" t="s">
        <v>462</v>
      </c>
      <c r="D28" s="2175" t="s">
        <v>1</v>
      </c>
      <c r="E28" s="2159" t="s">
        <v>70</v>
      </c>
      <c r="F28" s="431" t="s">
        <v>71</v>
      </c>
      <c r="G28" s="430" t="s">
        <v>72</v>
      </c>
      <c r="H28" s="431" t="s">
        <v>73</v>
      </c>
      <c r="I28" s="430" t="s">
        <v>74</v>
      </c>
      <c r="J28" s="431" t="s">
        <v>75</v>
      </c>
      <c r="K28" s="430" t="s">
        <v>76</v>
      </c>
      <c r="L28" s="431" t="s">
        <v>77</v>
      </c>
      <c r="M28" s="430" t="s">
        <v>78</v>
      </c>
      <c r="N28" s="431" t="s">
        <v>79</v>
      </c>
      <c r="O28" s="2184" t="s">
        <v>65</v>
      </c>
    </row>
    <row r="29" spans="1:15" ht="21" customHeight="1" thickBot="1">
      <c r="A29" s="518" t="s">
        <v>135</v>
      </c>
      <c r="B29" s="2181"/>
      <c r="C29" s="521" t="s">
        <v>135</v>
      </c>
      <c r="D29" s="2176"/>
      <c r="E29" s="2160"/>
      <c r="F29" s="433" t="s">
        <v>80</v>
      </c>
      <c r="G29" s="506"/>
      <c r="H29" s="507"/>
      <c r="I29" s="434" t="s">
        <v>80</v>
      </c>
      <c r="J29" s="433" t="s">
        <v>81</v>
      </c>
      <c r="K29" s="434" t="s">
        <v>82</v>
      </c>
      <c r="L29" s="507"/>
      <c r="M29" s="434" t="s">
        <v>83</v>
      </c>
      <c r="N29" s="507"/>
      <c r="O29" s="2185"/>
    </row>
    <row r="30" spans="1:17" ht="30" customHeight="1">
      <c r="A30" s="435" t="s">
        <v>1</v>
      </c>
      <c r="B30" s="482">
        <f>SUM(B31:B38)</f>
        <v>48176</v>
      </c>
      <c r="C30" s="897" t="s">
        <v>1</v>
      </c>
      <c r="D30" s="898">
        <f>SUM(D31:D38)</f>
        <v>53433</v>
      </c>
      <c r="E30" s="899">
        <f aca="true" t="shared" si="7" ref="E30:O30">SUM(E31:E38)</f>
        <v>1142</v>
      </c>
      <c r="F30" s="899">
        <f t="shared" si="7"/>
        <v>2</v>
      </c>
      <c r="G30" s="899">
        <f t="shared" si="7"/>
        <v>91</v>
      </c>
      <c r="H30" s="899">
        <f t="shared" si="7"/>
        <v>3811</v>
      </c>
      <c r="I30" s="899">
        <f t="shared" si="7"/>
        <v>110</v>
      </c>
      <c r="J30" s="899">
        <f t="shared" si="7"/>
        <v>57</v>
      </c>
      <c r="K30" s="899">
        <f t="shared" si="7"/>
        <v>5988</v>
      </c>
      <c r="L30" s="899">
        <f t="shared" si="7"/>
        <v>737</v>
      </c>
      <c r="M30" s="899">
        <f t="shared" si="7"/>
        <v>1233</v>
      </c>
      <c r="N30" s="899">
        <f t="shared" si="7"/>
        <v>32484</v>
      </c>
      <c r="O30" s="900">
        <f t="shared" si="7"/>
        <v>7778</v>
      </c>
      <c r="P30" s="99">
        <f>SUM(E30:O30)</f>
        <v>53433</v>
      </c>
      <c r="Q30" s="95" t="str">
        <f>IF(D30=P30,"○","×")</f>
        <v>○</v>
      </c>
    </row>
    <row r="31" spans="1:17" ht="19.5" customHeight="1">
      <c r="A31" s="436" t="s">
        <v>89</v>
      </c>
      <c r="B31" s="483">
        <v>1159</v>
      </c>
      <c r="C31" s="901" t="s">
        <v>464</v>
      </c>
      <c r="D31" s="902">
        <v>583</v>
      </c>
      <c r="E31" s="903">
        <v>6</v>
      </c>
      <c r="F31" s="903"/>
      <c r="G31" s="903">
        <v>2</v>
      </c>
      <c r="H31" s="903">
        <v>28</v>
      </c>
      <c r="I31" s="903">
        <v>2</v>
      </c>
      <c r="J31" s="903">
        <v>4</v>
      </c>
      <c r="K31" s="903">
        <v>76</v>
      </c>
      <c r="L31" s="903">
        <v>11</v>
      </c>
      <c r="M31" s="903">
        <v>5</v>
      </c>
      <c r="N31" s="903">
        <v>334</v>
      </c>
      <c r="O31" s="904">
        <v>115</v>
      </c>
      <c r="P31" s="99">
        <f aca="true" t="shared" si="8" ref="P31:P38">SUM(E31:O31)</f>
        <v>583</v>
      </c>
      <c r="Q31" s="95" t="str">
        <f>IF(D31=P31,"○","×")</f>
        <v>○</v>
      </c>
    </row>
    <row r="32" spans="1:17" ht="19.5" customHeight="1">
      <c r="A32" s="437" t="s">
        <v>90</v>
      </c>
      <c r="B32" s="484">
        <v>2356</v>
      </c>
      <c r="C32" s="905" t="s">
        <v>465</v>
      </c>
      <c r="D32" s="837">
        <v>25398</v>
      </c>
      <c r="E32" s="906">
        <v>69</v>
      </c>
      <c r="F32" s="906">
        <v>2</v>
      </c>
      <c r="G32" s="906">
        <v>7</v>
      </c>
      <c r="H32" s="906">
        <v>2263</v>
      </c>
      <c r="I32" s="906">
        <v>60</v>
      </c>
      <c r="J32" s="906">
        <v>39</v>
      </c>
      <c r="K32" s="906">
        <v>3750</v>
      </c>
      <c r="L32" s="907">
        <v>378</v>
      </c>
      <c r="M32" s="908">
        <v>298</v>
      </c>
      <c r="N32" s="837">
        <v>17737</v>
      </c>
      <c r="O32" s="909">
        <v>795</v>
      </c>
      <c r="P32" s="99">
        <f t="shared" si="8"/>
        <v>25398</v>
      </c>
      <c r="Q32" s="95" t="str">
        <f aca="true" t="shared" si="9" ref="Q32:Q38">IF(D32=P32,"○","×")</f>
        <v>○</v>
      </c>
    </row>
    <row r="33" spans="1:17" ht="19.5" customHeight="1">
      <c r="A33" s="437" t="s">
        <v>91</v>
      </c>
      <c r="B33" s="484">
        <v>4455</v>
      </c>
      <c r="C33" s="905" t="s">
        <v>466</v>
      </c>
      <c r="D33" s="837">
        <v>9645</v>
      </c>
      <c r="E33" s="906">
        <v>31</v>
      </c>
      <c r="F33" s="906"/>
      <c r="G33" s="906">
        <v>1</v>
      </c>
      <c r="H33" s="906">
        <v>940</v>
      </c>
      <c r="I33" s="906">
        <v>19</v>
      </c>
      <c r="J33" s="906">
        <v>7</v>
      </c>
      <c r="K33" s="906">
        <v>1694</v>
      </c>
      <c r="L33" s="906">
        <v>236</v>
      </c>
      <c r="M33" s="906">
        <v>197</v>
      </c>
      <c r="N33" s="906">
        <v>6288</v>
      </c>
      <c r="O33" s="909">
        <v>232</v>
      </c>
      <c r="P33" s="99">
        <f t="shared" si="8"/>
        <v>9645</v>
      </c>
      <c r="Q33" s="95" t="str">
        <f t="shared" si="9"/>
        <v>○</v>
      </c>
    </row>
    <row r="34" spans="1:17" ht="19.5" customHeight="1">
      <c r="A34" s="437" t="s">
        <v>92</v>
      </c>
      <c r="B34" s="484">
        <v>1374</v>
      </c>
      <c r="C34" s="905" t="s">
        <v>467</v>
      </c>
      <c r="D34" s="837">
        <v>5905</v>
      </c>
      <c r="E34" s="906">
        <v>39</v>
      </c>
      <c r="F34" s="906"/>
      <c r="G34" s="906">
        <v>38</v>
      </c>
      <c r="H34" s="906">
        <v>24</v>
      </c>
      <c r="I34" s="906">
        <v>1</v>
      </c>
      <c r="J34" s="906"/>
      <c r="K34" s="906">
        <v>59</v>
      </c>
      <c r="L34" s="906">
        <v>2</v>
      </c>
      <c r="M34" s="906">
        <v>592</v>
      </c>
      <c r="N34" s="906">
        <v>5058</v>
      </c>
      <c r="O34" s="909">
        <v>92</v>
      </c>
      <c r="P34" s="99">
        <f t="shared" si="8"/>
        <v>5905</v>
      </c>
      <c r="Q34" s="95" t="str">
        <f t="shared" si="9"/>
        <v>○</v>
      </c>
    </row>
    <row r="35" spans="1:17" ht="19.5" customHeight="1">
      <c r="A35" s="437" t="s">
        <v>93</v>
      </c>
      <c r="B35" s="484">
        <v>5895</v>
      </c>
      <c r="C35" s="905" t="s">
        <v>468</v>
      </c>
      <c r="D35" s="837">
        <v>339</v>
      </c>
      <c r="E35" s="906">
        <v>10</v>
      </c>
      <c r="F35" s="906"/>
      <c r="G35" s="906">
        <v>8</v>
      </c>
      <c r="H35" s="906">
        <v>96</v>
      </c>
      <c r="I35" s="906">
        <v>15</v>
      </c>
      <c r="J35" s="906">
        <v>3</v>
      </c>
      <c r="K35" s="906">
        <v>49</v>
      </c>
      <c r="L35" s="906">
        <v>4</v>
      </c>
      <c r="M35" s="906">
        <v>14</v>
      </c>
      <c r="N35" s="906">
        <v>123</v>
      </c>
      <c r="O35" s="909">
        <v>17</v>
      </c>
      <c r="P35" s="99">
        <f t="shared" si="8"/>
        <v>339</v>
      </c>
      <c r="Q35" s="95" t="str">
        <f t="shared" si="9"/>
        <v>○</v>
      </c>
    </row>
    <row r="36" spans="1:17" ht="19.5" customHeight="1">
      <c r="A36" s="437" t="s">
        <v>94</v>
      </c>
      <c r="B36" s="484">
        <v>26127</v>
      </c>
      <c r="C36" s="905" t="s">
        <v>463</v>
      </c>
      <c r="D36" s="837">
        <v>2391</v>
      </c>
      <c r="E36" s="906">
        <v>849</v>
      </c>
      <c r="F36" s="906"/>
      <c r="G36" s="906">
        <v>14</v>
      </c>
      <c r="H36" s="906">
        <v>252</v>
      </c>
      <c r="I36" s="906">
        <v>1</v>
      </c>
      <c r="J36" s="906"/>
      <c r="K36" s="906">
        <v>62</v>
      </c>
      <c r="L36" s="892">
        <v>51</v>
      </c>
      <c r="M36" s="838">
        <v>36</v>
      </c>
      <c r="N36" s="910">
        <v>360</v>
      </c>
      <c r="O36" s="909">
        <v>766</v>
      </c>
      <c r="P36" s="99">
        <f t="shared" si="8"/>
        <v>2391</v>
      </c>
      <c r="Q36" s="95" t="str">
        <f t="shared" si="9"/>
        <v>○</v>
      </c>
    </row>
    <row r="37" spans="1:17" ht="19.5" customHeight="1">
      <c r="A37" s="437" t="s">
        <v>95</v>
      </c>
      <c r="B37" s="484">
        <v>4839</v>
      </c>
      <c r="C37" s="905" t="s">
        <v>469</v>
      </c>
      <c r="D37" s="837">
        <v>5568</v>
      </c>
      <c r="E37" s="906">
        <v>112</v>
      </c>
      <c r="F37" s="906"/>
      <c r="G37" s="906">
        <v>8</v>
      </c>
      <c r="H37" s="906">
        <v>19</v>
      </c>
      <c r="I37" s="906">
        <v>1</v>
      </c>
      <c r="J37" s="906"/>
      <c r="K37" s="906">
        <v>15</v>
      </c>
      <c r="L37" s="906">
        <v>18</v>
      </c>
      <c r="M37" s="906">
        <v>19</v>
      </c>
      <c r="N37" s="906">
        <v>375</v>
      </c>
      <c r="O37" s="909">
        <v>5001</v>
      </c>
      <c r="P37" s="99">
        <f t="shared" si="8"/>
        <v>5568</v>
      </c>
      <c r="Q37" s="95" t="str">
        <f t="shared" si="9"/>
        <v>○</v>
      </c>
    </row>
    <row r="38" spans="1:17" ht="19.5" customHeight="1" thickBot="1">
      <c r="A38" s="438" t="s">
        <v>96</v>
      </c>
      <c r="B38" s="485">
        <v>1971</v>
      </c>
      <c r="C38" s="911" t="s">
        <v>28</v>
      </c>
      <c r="D38" s="912">
        <v>3604</v>
      </c>
      <c r="E38" s="913">
        <v>26</v>
      </c>
      <c r="F38" s="913"/>
      <c r="G38" s="913">
        <v>13</v>
      </c>
      <c r="H38" s="913">
        <v>189</v>
      </c>
      <c r="I38" s="913">
        <v>11</v>
      </c>
      <c r="J38" s="913">
        <v>4</v>
      </c>
      <c r="K38" s="913">
        <v>283</v>
      </c>
      <c r="L38" s="913">
        <v>37</v>
      </c>
      <c r="M38" s="913">
        <v>72</v>
      </c>
      <c r="N38" s="913">
        <v>2209</v>
      </c>
      <c r="O38" s="914">
        <v>760</v>
      </c>
      <c r="P38" s="99">
        <f t="shared" si="8"/>
        <v>3604</v>
      </c>
      <c r="Q38" s="95" t="str">
        <f t="shared" si="9"/>
        <v>○</v>
      </c>
    </row>
    <row r="39" spans="1:15" ht="21" customHeight="1">
      <c r="A39" s="19"/>
      <c r="B39" s="20" t="s">
        <v>486</v>
      </c>
      <c r="C39" s="20"/>
      <c r="D39" s="20"/>
      <c r="E39" s="20"/>
      <c r="F39" s="20"/>
      <c r="G39" s="20"/>
      <c r="H39" s="20"/>
      <c r="I39" s="20"/>
      <c r="J39" s="20"/>
      <c r="K39" s="20"/>
      <c r="L39" s="20"/>
      <c r="M39" s="20"/>
      <c r="N39" s="20"/>
      <c r="O39" s="20"/>
    </row>
    <row r="40" spans="1:18" ht="21" customHeight="1">
      <c r="A40" s="21"/>
      <c r="B40" s="21"/>
      <c r="C40" s="21"/>
      <c r="D40" s="45"/>
      <c r="E40" s="41"/>
      <c r="F40" s="41"/>
      <c r="G40" s="45"/>
      <c r="H40" s="41"/>
      <c r="I40" s="41"/>
      <c r="J40" s="45"/>
      <c r="K40" s="41"/>
      <c r="L40" s="45"/>
      <c r="M40" s="45"/>
      <c r="N40" s="45"/>
      <c r="O40" s="41"/>
      <c r="R40" s="45"/>
    </row>
  </sheetData>
  <sheetProtection/>
  <mergeCells count="38">
    <mergeCell ref="A1:O1"/>
    <mergeCell ref="C4:C5"/>
    <mergeCell ref="D4:D5"/>
    <mergeCell ref="F4:F5"/>
    <mergeCell ref="B16:C16"/>
    <mergeCell ref="A25:O25"/>
    <mergeCell ref="B3:B5"/>
    <mergeCell ref="G4:G5"/>
    <mergeCell ref="L16:M16"/>
    <mergeCell ref="F17:G17"/>
    <mergeCell ref="O28:O29"/>
    <mergeCell ref="D16:E16"/>
    <mergeCell ref="K2:O2"/>
    <mergeCell ref="K4:K5"/>
    <mergeCell ref="O4:O5"/>
    <mergeCell ref="B19:C19"/>
    <mergeCell ref="H17:I17"/>
    <mergeCell ref="J15:M15"/>
    <mergeCell ref="M4:M5"/>
    <mergeCell ref="A14:O14"/>
    <mergeCell ref="F16:G16"/>
    <mergeCell ref="D28:D29"/>
    <mergeCell ref="J17:K17"/>
    <mergeCell ref="B18:C18"/>
    <mergeCell ref="B21:C21"/>
    <mergeCell ref="B27:B29"/>
    <mergeCell ref="J16:K16"/>
    <mergeCell ref="B22:C22"/>
    <mergeCell ref="N4:N5"/>
    <mergeCell ref="E28:E29"/>
    <mergeCell ref="D27:O27"/>
    <mergeCell ref="C3:N3"/>
    <mergeCell ref="L17:M17"/>
    <mergeCell ref="B17:C17"/>
    <mergeCell ref="H16:I16"/>
    <mergeCell ref="D17:E17"/>
    <mergeCell ref="B20:C20"/>
    <mergeCell ref="K26:O26"/>
  </mergeCells>
  <printOptions horizontalCentered="1"/>
  <pageMargins left="0.7874015748031497" right="0.984251968503937" top="1.3779527559055118" bottom="0.7874015748031497" header="0.5118110236220472" footer="0.3937007874015748"/>
  <pageSetup horizontalDpi="600" verticalDpi="600" orientation="portrait" paperSize="9" scale="84" r:id="rId2"/>
  <headerFooter alignWithMargins="0">
    <oddFooter>&amp;C&amp;"ＭＳ ゴシック,標準"&amp;16 &amp;15 83</oddFooter>
  </headerFooter>
  <drawing r:id="rId1"/>
</worksheet>
</file>

<file path=xl/worksheets/sheet9.xml><?xml version="1.0" encoding="utf-8"?>
<worksheet xmlns="http://schemas.openxmlformats.org/spreadsheetml/2006/main" xmlns:r="http://schemas.openxmlformats.org/officeDocument/2006/relationships">
  <sheetPr>
    <tabColor rgb="FF7030A0"/>
  </sheetPr>
  <dimension ref="A1:M37"/>
  <sheetViews>
    <sheetView view="pageBreakPreview" zoomScale="80" zoomScaleSheetLayoutView="80" zoomScalePageLayoutView="0" workbookViewId="0" topLeftCell="A13">
      <selection activeCell="J18" sqref="J18"/>
    </sheetView>
  </sheetViews>
  <sheetFormatPr defaultColWidth="4.796875" defaultRowHeight="21.75" customHeight="1"/>
  <cols>
    <col min="1" max="1" width="4.796875" style="56" customWidth="1"/>
    <col min="2" max="2" width="2.5" style="56" customWidth="1"/>
    <col min="3" max="3" width="7.19921875" style="56" customWidth="1"/>
    <col min="4" max="5" width="7.5" style="56" customWidth="1"/>
    <col min="6" max="10" width="7.59765625" style="56" customWidth="1"/>
    <col min="11" max="11" width="8.59765625" style="56" customWidth="1"/>
    <col min="12" max="16384" width="4.796875" style="56" customWidth="1"/>
  </cols>
  <sheetData>
    <row r="1" spans="1:11" ht="23.25" customHeight="1">
      <c r="A1" s="2102" t="s">
        <v>334</v>
      </c>
      <c r="B1" s="2102"/>
      <c r="C1" s="2102"/>
      <c r="D1" s="2102"/>
      <c r="E1" s="2102"/>
      <c r="F1" s="2102"/>
      <c r="G1" s="2102"/>
      <c r="H1" s="2102"/>
      <c r="I1" s="2102"/>
      <c r="J1" s="2102"/>
      <c r="K1" s="2102"/>
    </row>
    <row r="2" spans="1:11" ht="23.25" customHeight="1" thickBot="1">
      <c r="A2" s="60"/>
      <c r="B2" s="60"/>
      <c r="C2" s="60"/>
      <c r="D2" s="60"/>
      <c r="E2" s="60"/>
      <c r="F2" s="60"/>
      <c r="G2" s="60"/>
      <c r="H2" s="60"/>
      <c r="I2" s="2173" t="s">
        <v>484</v>
      </c>
      <c r="J2" s="2173"/>
      <c r="K2" s="2173"/>
    </row>
    <row r="3" spans="1:11" ht="6.75" customHeight="1">
      <c r="A3" s="285"/>
      <c r="B3" s="286"/>
      <c r="C3" s="286"/>
      <c r="D3" s="287"/>
      <c r="E3" s="288"/>
      <c r="F3" s="285"/>
      <c r="G3" s="293"/>
      <c r="H3" s="294"/>
      <c r="I3" s="109"/>
      <c r="J3" s="109"/>
      <c r="K3" s="110"/>
    </row>
    <row r="4" spans="1:11" ht="25.5" customHeight="1">
      <c r="A4" s="2209" t="s">
        <v>404</v>
      </c>
      <c r="B4" s="2210"/>
      <c r="C4" s="2210"/>
      <c r="D4" s="2211"/>
      <c r="E4" s="2180" t="s">
        <v>224</v>
      </c>
      <c r="F4" s="2218" t="s">
        <v>322</v>
      </c>
      <c r="G4" s="290" t="s">
        <v>323</v>
      </c>
      <c r="H4" s="101" t="s">
        <v>325</v>
      </c>
      <c r="I4" s="290" t="s">
        <v>327</v>
      </c>
      <c r="J4" s="2220" t="s">
        <v>329</v>
      </c>
      <c r="K4" s="177" t="s">
        <v>171</v>
      </c>
    </row>
    <row r="5" spans="1:11" ht="27.75" customHeight="1" thickBot="1">
      <c r="A5" s="2212"/>
      <c r="B5" s="2213"/>
      <c r="C5" s="2213"/>
      <c r="D5" s="2214"/>
      <c r="E5" s="2120"/>
      <c r="F5" s="2219"/>
      <c r="G5" s="291" t="s">
        <v>324</v>
      </c>
      <c r="H5" s="289" t="s">
        <v>326</v>
      </c>
      <c r="I5" s="291" t="s">
        <v>328</v>
      </c>
      <c r="J5" s="2221"/>
      <c r="K5" s="292" t="s">
        <v>172</v>
      </c>
    </row>
    <row r="6" spans="1:13" ht="23.25" customHeight="1">
      <c r="A6" s="2228" t="s">
        <v>470</v>
      </c>
      <c r="B6" s="2229"/>
      <c r="C6" s="2240"/>
      <c r="D6" s="277" t="s">
        <v>225</v>
      </c>
      <c r="E6" s="478">
        <v>327778</v>
      </c>
      <c r="F6" s="486">
        <v>1225</v>
      </c>
      <c r="G6" s="487">
        <v>8284</v>
      </c>
      <c r="H6" s="487">
        <v>206772</v>
      </c>
      <c r="I6" s="487">
        <v>108569</v>
      </c>
      <c r="J6" s="488">
        <v>2928</v>
      </c>
      <c r="K6" s="2250">
        <v>8.9</v>
      </c>
      <c r="L6" s="99">
        <f>SUM(F6:J6)</f>
        <v>327778</v>
      </c>
      <c r="M6" s="95" t="str">
        <f>IF(L6=E6,"○","×")</f>
        <v>○</v>
      </c>
    </row>
    <row r="7" spans="1:13" ht="23.25" customHeight="1" thickBot="1">
      <c r="A7" s="2241"/>
      <c r="B7" s="2242"/>
      <c r="C7" s="2243"/>
      <c r="D7" s="278" t="s">
        <v>226</v>
      </c>
      <c r="E7" s="489">
        <v>100</v>
      </c>
      <c r="F7" s="490">
        <v>0.373728560184027</v>
      </c>
      <c r="G7" s="491">
        <v>2.5273203204607997</v>
      </c>
      <c r="H7" s="491">
        <v>63.082940282752354</v>
      </c>
      <c r="I7" s="491">
        <v>33.12272330662827</v>
      </c>
      <c r="J7" s="492">
        <v>0.893287529974556</v>
      </c>
      <c r="K7" s="2251"/>
      <c r="L7" s="99">
        <f>SUM(F7:J7)</f>
        <v>100.00000000000001</v>
      </c>
      <c r="M7" s="95" t="str">
        <f aca="true" t="shared" si="0" ref="M7:M17">IF(L7=E7,"○","×")</f>
        <v>○</v>
      </c>
    </row>
    <row r="8" spans="1:13" ht="23.25" customHeight="1">
      <c r="A8" s="429"/>
      <c r="B8" s="2244" t="s">
        <v>427</v>
      </c>
      <c r="C8" s="2245"/>
      <c r="D8" s="279" t="s">
        <v>225</v>
      </c>
      <c r="E8" s="638">
        <f>SUM(F8:J8)</f>
        <v>345741</v>
      </c>
      <c r="F8" s="919">
        <v>1095</v>
      </c>
      <c r="G8" s="920">
        <v>6072</v>
      </c>
      <c r="H8" s="920">
        <v>205275</v>
      </c>
      <c r="I8" s="920">
        <v>128597</v>
      </c>
      <c r="J8" s="636">
        <v>4702</v>
      </c>
      <c r="K8" s="2215">
        <v>9.3</v>
      </c>
      <c r="L8" s="99">
        <f>SUM(F8:J8)</f>
        <v>345741</v>
      </c>
      <c r="M8" s="95" t="str">
        <f t="shared" si="0"/>
        <v>○</v>
      </c>
    </row>
    <row r="9" spans="1:13" ht="23.25" customHeight="1">
      <c r="A9" s="397" t="s">
        <v>442</v>
      </c>
      <c r="B9" s="2246"/>
      <c r="C9" s="2247"/>
      <c r="D9" s="280" t="s">
        <v>226</v>
      </c>
      <c r="E9" s="921">
        <f>SUM(F9:J9)</f>
        <v>100</v>
      </c>
      <c r="F9" s="922">
        <f>F8/E8*100</f>
        <v>0.3167110640624051</v>
      </c>
      <c r="G9" s="923">
        <f>G8/E8*100</f>
        <v>1.7562279278419395</v>
      </c>
      <c r="H9" s="923">
        <f>H8/E8*100</f>
        <v>59.37247824238375</v>
      </c>
      <c r="I9" s="923">
        <f>I8/E8*100</f>
        <v>37.194605210258544</v>
      </c>
      <c r="J9" s="924">
        <f>J8/E8*100</f>
        <v>1.3599775554533595</v>
      </c>
      <c r="K9" s="2216"/>
      <c r="L9" s="99">
        <f aca="true" t="shared" si="1" ref="L9:L17">SUM(F9:J9)</f>
        <v>100</v>
      </c>
      <c r="M9" s="95" t="str">
        <f t="shared" si="0"/>
        <v>○</v>
      </c>
    </row>
    <row r="10" spans="1:13" ht="19.5" customHeight="1">
      <c r="A10" s="397"/>
      <c r="B10" s="2246" t="s">
        <v>2</v>
      </c>
      <c r="C10" s="2247"/>
      <c r="D10" s="277" t="s">
        <v>225</v>
      </c>
      <c r="E10" s="925">
        <f>SUM(F10:J10)</f>
        <v>226948</v>
      </c>
      <c r="F10" s="926">
        <v>533</v>
      </c>
      <c r="G10" s="927">
        <v>3482</v>
      </c>
      <c r="H10" s="927">
        <v>134874</v>
      </c>
      <c r="I10" s="927">
        <v>85244</v>
      </c>
      <c r="J10" s="928">
        <v>2815</v>
      </c>
      <c r="K10" s="2217">
        <v>9.3</v>
      </c>
      <c r="L10" s="99">
        <f t="shared" si="1"/>
        <v>226948</v>
      </c>
      <c r="M10" s="95" t="str">
        <f t="shared" si="0"/>
        <v>○</v>
      </c>
    </row>
    <row r="11" spans="1:13" ht="19.5" customHeight="1">
      <c r="A11" s="397" t="s">
        <v>443</v>
      </c>
      <c r="B11" s="2246"/>
      <c r="C11" s="2247"/>
      <c r="D11" s="281" t="s">
        <v>226</v>
      </c>
      <c r="E11" s="921">
        <f aca="true" t="shared" si="2" ref="E11:E17">SUM(F11:J11)</f>
        <v>100</v>
      </c>
      <c r="F11" s="922">
        <f>F10/$E$10*100</f>
        <v>0.23485556162645185</v>
      </c>
      <c r="G11" s="923">
        <f>G10/$E$10*100</f>
        <v>1.5342721680737437</v>
      </c>
      <c r="H11" s="923">
        <f>H10/$E$10*100</f>
        <v>59.42947283078062</v>
      </c>
      <c r="I11" s="923">
        <f>I10/$E$10*100</f>
        <v>37.561027195657154</v>
      </c>
      <c r="J11" s="924">
        <f>J10/$E$10*100</f>
        <v>1.2403722438620302</v>
      </c>
      <c r="K11" s="2216"/>
      <c r="L11" s="99">
        <f t="shared" si="1"/>
        <v>100</v>
      </c>
      <c r="M11" s="95" t="str">
        <f t="shared" si="0"/>
        <v>○</v>
      </c>
    </row>
    <row r="12" spans="1:13" ht="19.5" customHeight="1">
      <c r="A12" s="397"/>
      <c r="B12" s="2246" t="s">
        <v>3</v>
      </c>
      <c r="C12" s="2247"/>
      <c r="D12" s="282" t="s">
        <v>225</v>
      </c>
      <c r="E12" s="925">
        <f>SUM(F12:J12)</f>
        <v>23367</v>
      </c>
      <c r="F12" s="926">
        <v>110</v>
      </c>
      <c r="G12" s="927">
        <v>424</v>
      </c>
      <c r="H12" s="927">
        <v>13191</v>
      </c>
      <c r="I12" s="927">
        <v>9103</v>
      </c>
      <c r="J12" s="928">
        <v>539</v>
      </c>
      <c r="K12" s="2217">
        <v>9.6</v>
      </c>
      <c r="L12" s="99">
        <f t="shared" si="1"/>
        <v>23367</v>
      </c>
      <c r="M12" s="95" t="str">
        <f t="shared" si="0"/>
        <v>○</v>
      </c>
    </row>
    <row r="13" spans="1:13" ht="19.5" customHeight="1">
      <c r="A13" s="494">
        <v>3</v>
      </c>
      <c r="B13" s="2246"/>
      <c r="C13" s="2247"/>
      <c r="D13" s="280" t="s">
        <v>226</v>
      </c>
      <c r="E13" s="921">
        <f t="shared" si="2"/>
        <v>100</v>
      </c>
      <c r="F13" s="922">
        <f>F12/$E$12*100</f>
        <v>0.47074934737022295</v>
      </c>
      <c r="G13" s="923">
        <f>G12/$E$12*100</f>
        <v>1.8145247571361323</v>
      </c>
      <c r="H13" s="923">
        <f>H12/$E$12*100</f>
        <v>56.451405828732824</v>
      </c>
      <c r="I13" s="923">
        <f>I12/$E$12*100</f>
        <v>38.956648264646724</v>
      </c>
      <c r="J13" s="924">
        <f>J12/$E$12*100</f>
        <v>2.3066718021140926</v>
      </c>
      <c r="K13" s="2216"/>
      <c r="L13" s="99">
        <f t="shared" si="1"/>
        <v>100</v>
      </c>
      <c r="M13" s="95" t="str">
        <f t="shared" si="0"/>
        <v>○</v>
      </c>
    </row>
    <row r="14" spans="1:13" ht="19.5" customHeight="1">
      <c r="A14" s="397"/>
      <c r="B14" s="2246" t="s">
        <v>4</v>
      </c>
      <c r="C14" s="2247"/>
      <c r="D14" s="277" t="s">
        <v>225</v>
      </c>
      <c r="E14" s="925">
        <f>SUM(F14:J14)</f>
        <v>50724</v>
      </c>
      <c r="F14" s="926">
        <v>165</v>
      </c>
      <c r="G14" s="927">
        <v>866</v>
      </c>
      <c r="H14" s="927">
        <v>30748</v>
      </c>
      <c r="I14" s="927">
        <v>18394</v>
      </c>
      <c r="J14" s="928">
        <v>551</v>
      </c>
      <c r="K14" s="2217">
        <v>9.2</v>
      </c>
      <c r="L14" s="99">
        <f t="shared" si="1"/>
        <v>50724</v>
      </c>
      <c r="M14" s="95" t="str">
        <f t="shared" si="0"/>
        <v>○</v>
      </c>
    </row>
    <row r="15" spans="1:13" ht="19.5" customHeight="1">
      <c r="A15" s="397" t="s">
        <v>228</v>
      </c>
      <c r="B15" s="2246"/>
      <c r="C15" s="2247"/>
      <c r="D15" s="280" t="s">
        <v>226</v>
      </c>
      <c r="E15" s="921">
        <f t="shared" si="2"/>
        <v>100</v>
      </c>
      <c r="F15" s="922">
        <f>F14/$E$14*100</f>
        <v>0.3252898036432458</v>
      </c>
      <c r="G15" s="923">
        <f>G14/$E$14*100</f>
        <v>1.7072786057881868</v>
      </c>
      <c r="H15" s="923">
        <f>H14/$E$14*100</f>
        <v>60.6182477722577</v>
      </c>
      <c r="I15" s="923">
        <f>I14/$E$14*100</f>
        <v>36.26291301947796</v>
      </c>
      <c r="J15" s="924">
        <f>J14/$E$14*100</f>
        <v>1.0862707988328997</v>
      </c>
      <c r="K15" s="2216"/>
      <c r="L15" s="99">
        <f t="shared" si="1"/>
        <v>100</v>
      </c>
      <c r="M15" s="95" t="str">
        <f t="shared" si="0"/>
        <v>○</v>
      </c>
    </row>
    <row r="16" spans="1:13" ht="19.5" customHeight="1">
      <c r="A16" s="429"/>
      <c r="B16" s="2246" t="s">
        <v>5</v>
      </c>
      <c r="C16" s="2247"/>
      <c r="D16" s="277" t="s">
        <v>225</v>
      </c>
      <c r="E16" s="638">
        <f>SUM(F16:J16)</f>
        <v>44702</v>
      </c>
      <c r="F16" s="926">
        <v>287</v>
      </c>
      <c r="G16" s="927">
        <v>1300</v>
      </c>
      <c r="H16" s="927">
        <v>26462</v>
      </c>
      <c r="I16" s="927">
        <v>15856</v>
      </c>
      <c r="J16" s="928">
        <v>797</v>
      </c>
      <c r="K16" s="2217">
        <v>9.2</v>
      </c>
      <c r="L16" s="99">
        <f t="shared" si="1"/>
        <v>44702</v>
      </c>
      <c r="M16" s="95" t="str">
        <f t="shared" si="0"/>
        <v>○</v>
      </c>
    </row>
    <row r="17" spans="1:13" ht="19.5" customHeight="1" thickBot="1">
      <c r="A17" s="432"/>
      <c r="B17" s="2248"/>
      <c r="C17" s="2249"/>
      <c r="D17" s="278" t="s">
        <v>226</v>
      </c>
      <c r="E17" s="929">
        <f t="shared" si="2"/>
        <v>100</v>
      </c>
      <c r="F17" s="930">
        <f>F16/$E$16*100</f>
        <v>0.6420294393986846</v>
      </c>
      <c r="G17" s="931">
        <f>G16/$E$16*100</f>
        <v>2.908147286474878</v>
      </c>
      <c r="H17" s="931">
        <f>H16/$E$16*100</f>
        <v>59.196456534383245</v>
      </c>
      <c r="I17" s="931">
        <f>I16/$E$16*100</f>
        <v>35.47044874949667</v>
      </c>
      <c r="J17" s="932">
        <f>J16/$E$16*100</f>
        <v>1.7829179902465215</v>
      </c>
      <c r="K17" s="2256"/>
      <c r="L17" s="99">
        <f t="shared" si="1"/>
        <v>100</v>
      </c>
      <c r="M17" s="95" t="str">
        <f t="shared" si="0"/>
        <v>○</v>
      </c>
    </row>
    <row r="18" spans="1:10" ht="18" customHeight="1">
      <c r="A18" s="58" t="s">
        <v>13</v>
      </c>
      <c r="B18" s="58"/>
      <c r="C18" s="61"/>
      <c r="D18" s="61"/>
      <c r="E18" s="61"/>
      <c r="F18" s="61"/>
      <c r="G18" s="61"/>
      <c r="H18" s="61"/>
      <c r="I18" s="61"/>
      <c r="J18" s="61"/>
    </row>
    <row r="19" spans="1:10" ht="23.25" customHeight="1">
      <c r="A19" s="61"/>
      <c r="B19" s="61"/>
      <c r="C19" s="61"/>
      <c r="D19" s="61"/>
      <c r="E19" s="61"/>
      <c r="F19" s="61"/>
      <c r="G19" s="61"/>
      <c r="H19" s="61"/>
      <c r="I19" s="61"/>
      <c r="J19" s="61"/>
    </row>
    <row r="20" spans="1:11" ht="23.25" customHeight="1">
      <c r="A20" s="2102" t="s">
        <v>229</v>
      </c>
      <c r="B20" s="2102"/>
      <c r="C20" s="2102"/>
      <c r="D20" s="2102"/>
      <c r="E20" s="2102"/>
      <c r="F20" s="2102"/>
      <c r="G20" s="2102"/>
      <c r="H20" s="2102"/>
      <c r="I20" s="2102"/>
      <c r="J20" s="2102"/>
      <c r="K20" s="2102"/>
    </row>
    <row r="21" spans="1:11" ht="23.25" customHeight="1" thickBot="1">
      <c r="A21" s="62"/>
      <c r="B21" s="62"/>
      <c r="C21" s="62"/>
      <c r="D21" s="62"/>
      <c r="E21" s="62"/>
      <c r="F21" s="62"/>
      <c r="G21" s="62"/>
      <c r="H21" s="62"/>
      <c r="I21" s="2257" t="s">
        <v>456</v>
      </c>
      <c r="J21" s="2257"/>
      <c r="K21" s="2257"/>
    </row>
    <row r="22" spans="1:11" ht="6.75" customHeight="1">
      <c r="A22" s="111"/>
      <c r="B22" s="107"/>
      <c r="C22" s="107"/>
      <c r="D22" s="152"/>
      <c r="E22" s="151"/>
      <c r="F22" s="108"/>
      <c r="G22" s="108"/>
      <c r="H22" s="108"/>
      <c r="I22" s="109"/>
      <c r="J22" s="109"/>
      <c r="K22" s="110"/>
    </row>
    <row r="23" spans="1:11" ht="23.25" customHeight="1">
      <c r="A23" s="2209" t="s">
        <v>405</v>
      </c>
      <c r="B23" s="2231"/>
      <c r="C23" s="2232"/>
      <c r="D23" s="2180" t="s">
        <v>227</v>
      </c>
      <c r="E23" s="2252" t="s">
        <v>230</v>
      </c>
      <c r="F23" s="105" t="s">
        <v>231</v>
      </c>
      <c r="G23" s="105" t="s">
        <v>232</v>
      </c>
      <c r="H23" s="105" t="s">
        <v>233</v>
      </c>
      <c r="I23" s="105" t="s">
        <v>234</v>
      </c>
      <c r="J23" s="2238" t="s">
        <v>6</v>
      </c>
      <c r="K23" s="106" t="s">
        <v>321</v>
      </c>
    </row>
    <row r="24" spans="1:11" ht="23.25" customHeight="1" thickBot="1">
      <c r="A24" s="2233"/>
      <c r="B24" s="2234"/>
      <c r="C24" s="2235"/>
      <c r="D24" s="2120"/>
      <c r="E24" s="2253"/>
      <c r="F24" s="149" t="s">
        <v>235</v>
      </c>
      <c r="G24" s="149" t="s">
        <v>236</v>
      </c>
      <c r="H24" s="149" t="s">
        <v>237</v>
      </c>
      <c r="I24" s="149" t="s">
        <v>238</v>
      </c>
      <c r="J24" s="2239"/>
      <c r="K24" s="150" t="s">
        <v>172</v>
      </c>
    </row>
    <row r="25" spans="1:13" ht="23.25" customHeight="1">
      <c r="A25" s="2228" t="s">
        <v>471</v>
      </c>
      <c r="B25" s="2229"/>
      <c r="C25" s="2230"/>
      <c r="D25" s="478">
        <v>281124</v>
      </c>
      <c r="E25" s="486">
        <v>3</v>
      </c>
      <c r="F25" s="487">
        <v>1638</v>
      </c>
      <c r="G25" s="487">
        <v>38540</v>
      </c>
      <c r="H25" s="487">
        <v>201259</v>
      </c>
      <c r="I25" s="487">
        <v>37489</v>
      </c>
      <c r="J25" s="488">
        <v>2195</v>
      </c>
      <c r="K25" s="2258">
        <v>44.5</v>
      </c>
      <c r="L25" s="99">
        <f>SUM(E25:J25)</f>
        <v>281124</v>
      </c>
      <c r="M25" s="95" t="str">
        <f>IF(L25=D25,"○","×")</f>
        <v>○</v>
      </c>
    </row>
    <row r="26" spans="1:13" ht="23.25" customHeight="1" thickBot="1">
      <c r="A26" s="432"/>
      <c r="B26" s="2224" t="s">
        <v>136</v>
      </c>
      <c r="C26" s="2225"/>
      <c r="D26" s="480">
        <v>70024</v>
      </c>
      <c r="E26" s="495"/>
      <c r="F26" s="496">
        <v>113</v>
      </c>
      <c r="G26" s="496">
        <v>3728</v>
      </c>
      <c r="H26" s="496">
        <v>44905</v>
      </c>
      <c r="I26" s="496">
        <v>19705</v>
      </c>
      <c r="J26" s="497">
        <v>1573</v>
      </c>
      <c r="K26" s="2259"/>
      <c r="L26" s="99">
        <f>SUM(E26:J26)</f>
        <v>70024</v>
      </c>
      <c r="M26" s="95" t="str">
        <f aca="true" t="shared" si="3" ref="M26:M36">IF(L26=D26,"○","×")</f>
        <v>○</v>
      </c>
    </row>
    <row r="27" spans="1:13" ht="19.5" customHeight="1">
      <c r="A27" s="454"/>
      <c r="B27" s="2226" t="s">
        <v>7</v>
      </c>
      <c r="C27" s="2227"/>
      <c r="D27" s="479">
        <f>SUM(E27:J27)</f>
        <v>293883</v>
      </c>
      <c r="E27" s="933">
        <f aca="true" t="shared" si="4" ref="E27:J27">E29+E31+E33+E35</f>
        <v>7</v>
      </c>
      <c r="F27" s="934">
        <f t="shared" si="4"/>
        <v>1209</v>
      </c>
      <c r="G27" s="934">
        <f t="shared" si="4"/>
        <v>31262</v>
      </c>
      <c r="H27" s="934">
        <f t="shared" si="4"/>
        <v>208753</v>
      </c>
      <c r="I27" s="934">
        <f t="shared" si="4"/>
        <v>48985</v>
      </c>
      <c r="J27" s="935">
        <f t="shared" si="4"/>
        <v>3667</v>
      </c>
      <c r="K27" s="2236">
        <v>47.4</v>
      </c>
      <c r="L27" s="99">
        <f>SUM(E27:J27)</f>
        <v>293883</v>
      </c>
      <c r="M27" s="95" t="str">
        <f>IF(L27=D27,"○","×")</f>
        <v>○</v>
      </c>
    </row>
    <row r="28" spans="1:13" ht="19.5" customHeight="1">
      <c r="A28" s="455" t="s">
        <v>442</v>
      </c>
      <c r="B28" s="101"/>
      <c r="C28" s="283" t="s">
        <v>239</v>
      </c>
      <c r="D28" s="498">
        <f>SUM(E28:J28)</f>
        <v>77046</v>
      </c>
      <c r="E28" s="936"/>
      <c r="F28" s="937">
        <f>F30+F32+F34+F36</f>
        <v>84</v>
      </c>
      <c r="G28" s="937">
        <f>G30+G32+G34+G36</f>
        <v>2965</v>
      </c>
      <c r="H28" s="937">
        <f>H30+H32+H34+H36</f>
        <v>46191</v>
      </c>
      <c r="I28" s="937">
        <f>I30+I32+I34+I36</f>
        <v>25143</v>
      </c>
      <c r="J28" s="938">
        <f>J30+J32+J34+J36</f>
        <v>2663</v>
      </c>
      <c r="K28" s="2237"/>
      <c r="L28" s="99">
        <f aca="true" t="shared" si="5" ref="L28:L36">SUM(E28:J28)</f>
        <v>77046</v>
      </c>
      <c r="M28" s="95" t="str">
        <f t="shared" si="3"/>
        <v>○</v>
      </c>
    </row>
    <row r="29" spans="1:13" ht="19.5" customHeight="1">
      <c r="A29" s="455"/>
      <c r="B29" s="2222" t="s">
        <v>2</v>
      </c>
      <c r="C29" s="2223"/>
      <c r="D29" s="493">
        <f>SUM(E29:J29)</f>
        <v>194692</v>
      </c>
      <c r="E29" s="939">
        <v>5</v>
      </c>
      <c r="F29" s="927">
        <v>610</v>
      </c>
      <c r="G29" s="927">
        <v>19471</v>
      </c>
      <c r="H29" s="927">
        <v>139249</v>
      </c>
      <c r="I29" s="927">
        <v>32680</v>
      </c>
      <c r="J29" s="928">
        <v>2677</v>
      </c>
      <c r="K29" s="2254">
        <v>46.7</v>
      </c>
      <c r="L29" s="99">
        <f t="shared" si="5"/>
        <v>194692</v>
      </c>
      <c r="M29" s="95" t="str">
        <f t="shared" si="3"/>
        <v>○</v>
      </c>
    </row>
    <row r="30" spans="1:13" ht="19.5" customHeight="1">
      <c r="A30" s="455" t="s">
        <v>443</v>
      </c>
      <c r="B30" s="101"/>
      <c r="C30" s="283" t="s">
        <v>239</v>
      </c>
      <c r="D30" s="498">
        <f aca="true" t="shared" si="6" ref="D30:D36">SUM(E30:J30)</f>
        <v>47834</v>
      </c>
      <c r="E30" s="940"/>
      <c r="F30" s="937">
        <v>34</v>
      </c>
      <c r="G30" s="937">
        <v>1695</v>
      </c>
      <c r="H30" s="937">
        <v>28150</v>
      </c>
      <c r="I30" s="937">
        <v>16008</v>
      </c>
      <c r="J30" s="938">
        <v>1947</v>
      </c>
      <c r="K30" s="2237"/>
      <c r="L30" s="99">
        <f t="shared" si="5"/>
        <v>47834</v>
      </c>
      <c r="M30" s="95" t="str">
        <f t="shared" si="3"/>
        <v>○</v>
      </c>
    </row>
    <row r="31" spans="1:13" ht="19.5" customHeight="1">
      <c r="A31" s="455"/>
      <c r="B31" s="2222" t="s">
        <v>3</v>
      </c>
      <c r="C31" s="2223"/>
      <c r="D31" s="493">
        <f t="shared" si="6"/>
        <v>20718</v>
      </c>
      <c r="E31" s="926">
        <v>1</v>
      </c>
      <c r="F31" s="927">
        <v>76</v>
      </c>
      <c r="G31" s="927">
        <v>1862</v>
      </c>
      <c r="H31" s="927">
        <v>15453</v>
      </c>
      <c r="I31" s="927">
        <v>3160</v>
      </c>
      <c r="J31" s="928">
        <v>166</v>
      </c>
      <c r="K31" s="2254">
        <v>47.7</v>
      </c>
      <c r="L31" s="99">
        <f t="shared" si="5"/>
        <v>20718</v>
      </c>
      <c r="M31" s="95" t="str">
        <f t="shared" si="3"/>
        <v>○</v>
      </c>
    </row>
    <row r="32" spans="1:13" ht="19.5" customHeight="1">
      <c r="A32" s="494">
        <v>3</v>
      </c>
      <c r="B32" s="178"/>
      <c r="C32" s="283" t="s">
        <v>239</v>
      </c>
      <c r="D32" s="498">
        <f t="shared" si="6"/>
        <v>4393</v>
      </c>
      <c r="E32" s="936"/>
      <c r="F32" s="937">
        <v>7</v>
      </c>
      <c r="G32" s="937">
        <v>119</v>
      </c>
      <c r="H32" s="937">
        <v>2742</v>
      </c>
      <c r="I32" s="937">
        <v>1399</v>
      </c>
      <c r="J32" s="938">
        <v>126</v>
      </c>
      <c r="K32" s="2237"/>
      <c r="L32" s="99">
        <f t="shared" si="5"/>
        <v>4393</v>
      </c>
      <c r="M32" s="95" t="str">
        <f t="shared" si="3"/>
        <v>○</v>
      </c>
    </row>
    <row r="33" spans="1:13" ht="19.5" customHeight="1">
      <c r="A33" s="455"/>
      <c r="B33" s="2222" t="s">
        <v>4</v>
      </c>
      <c r="C33" s="2223"/>
      <c r="D33" s="493">
        <f t="shared" si="6"/>
        <v>44833</v>
      </c>
      <c r="E33" s="926">
        <v>0</v>
      </c>
      <c r="F33" s="927">
        <v>123</v>
      </c>
      <c r="G33" s="927">
        <v>4285</v>
      </c>
      <c r="H33" s="927">
        <v>32253</v>
      </c>
      <c r="I33" s="927">
        <v>7658</v>
      </c>
      <c r="J33" s="928">
        <v>514</v>
      </c>
      <c r="K33" s="2254">
        <v>45.2</v>
      </c>
      <c r="L33" s="99">
        <f t="shared" si="5"/>
        <v>44833</v>
      </c>
      <c r="M33" s="95" t="str">
        <f t="shared" si="3"/>
        <v>○</v>
      </c>
    </row>
    <row r="34" spans="1:13" ht="19.5" customHeight="1">
      <c r="A34" s="455" t="s">
        <v>228</v>
      </c>
      <c r="B34" s="101"/>
      <c r="C34" s="283" t="s">
        <v>239</v>
      </c>
      <c r="D34" s="498">
        <f t="shared" si="6"/>
        <v>9462</v>
      </c>
      <c r="E34" s="936"/>
      <c r="F34" s="937">
        <v>5</v>
      </c>
      <c r="G34" s="937">
        <v>277</v>
      </c>
      <c r="H34" s="937">
        <v>5405</v>
      </c>
      <c r="I34" s="937">
        <v>3427</v>
      </c>
      <c r="J34" s="938">
        <v>348</v>
      </c>
      <c r="K34" s="2237"/>
      <c r="L34" s="99">
        <f t="shared" si="5"/>
        <v>9462</v>
      </c>
      <c r="M34" s="95" t="str">
        <f t="shared" si="3"/>
        <v>○</v>
      </c>
    </row>
    <row r="35" spans="1:13" ht="19.5" customHeight="1">
      <c r="A35" s="454"/>
      <c r="B35" s="2222" t="s">
        <v>5</v>
      </c>
      <c r="C35" s="2223"/>
      <c r="D35" s="493">
        <f t="shared" si="6"/>
        <v>33640</v>
      </c>
      <c r="E35" s="926">
        <v>1</v>
      </c>
      <c r="F35" s="927">
        <v>400</v>
      </c>
      <c r="G35" s="927">
        <v>5644</v>
      </c>
      <c r="H35" s="927">
        <v>21798</v>
      </c>
      <c r="I35" s="927">
        <v>5487</v>
      </c>
      <c r="J35" s="928">
        <v>310</v>
      </c>
      <c r="K35" s="2254">
        <v>47.4</v>
      </c>
      <c r="L35" s="99">
        <f t="shared" si="5"/>
        <v>33640</v>
      </c>
      <c r="M35" s="95" t="str">
        <f t="shared" si="3"/>
        <v>○</v>
      </c>
    </row>
    <row r="36" spans="1:13" ht="19.5" customHeight="1" thickBot="1">
      <c r="A36" s="456"/>
      <c r="B36" s="102"/>
      <c r="C36" s="284" t="s">
        <v>239</v>
      </c>
      <c r="D36" s="480">
        <f t="shared" si="6"/>
        <v>15357</v>
      </c>
      <c r="E36" s="941"/>
      <c r="F36" s="942">
        <v>38</v>
      </c>
      <c r="G36" s="942">
        <v>874</v>
      </c>
      <c r="H36" s="942">
        <v>9894</v>
      </c>
      <c r="I36" s="942">
        <v>4309</v>
      </c>
      <c r="J36" s="943">
        <v>242</v>
      </c>
      <c r="K36" s="2255"/>
      <c r="L36" s="99">
        <f t="shared" si="5"/>
        <v>15357</v>
      </c>
      <c r="M36" s="95" t="str">
        <f t="shared" si="3"/>
        <v>○</v>
      </c>
    </row>
    <row r="37" spans="1:10" ht="18" customHeight="1">
      <c r="A37" s="58" t="s">
        <v>14</v>
      </c>
      <c r="B37" s="58"/>
      <c r="C37" s="63"/>
      <c r="D37" s="63"/>
      <c r="E37" s="63"/>
      <c r="F37" s="63"/>
      <c r="G37" s="63"/>
      <c r="H37" s="63"/>
      <c r="I37" s="63"/>
      <c r="J37" s="63"/>
    </row>
  </sheetData>
  <sheetProtection/>
  <mergeCells count="37">
    <mergeCell ref="A1:K1"/>
    <mergeCell ref="A20:K20"/>
    <mergeCell ref="K29:K30"/>
    <mergeCell ref="K31:K32"/>
    <mergeCell ref="K33:K34"/>
    <mergeCell ref="K35:K36"/>
    <mergeCell ref="K14:K15"/>
    <mergeCell ref="K16:K17"/>
    <mergeCell ref="I21:K21"/>
    <mergeCell ref="K25:K26"/>
    <mergeCell ref="K27:K28"/>
    <mergeCell ref="J23:J24"/>
    <mergeCell ref="A6:C7"/>
    <mergeCell ref="B8:C9"/>
    <mergeCell ref="B10:C11"/>
    <mergeCell ref="B12:C13"/>
    <mergeCell ref="B14:C15"/>
    <mergeCell ref="B16:C17"/>
    <mergeCell ref="K6:K7"/>
    <mergeCell ref="E23:E24"/>
    <mergeCell ref="D23:D24"/>
    <mergeCell ref="B35:C35"/>
    <mergeCell ref="B29:C29"/>
    <mergeCell ref="B31:C31"/>
    <mergeCell ref="B33:C33"/>
    <mergeCell ref="B26:C26"/>
    <mergeCell ref="B27:C27"/>
    <mergeCell ref="A25:C25"/>
    <mergeCell ref="A23:C24"/>
    <mergeCell ref="I2:K2"/>
    <mergeCell ref="A4:D5"/>
    <mergeCell ref="K8:K9"/>
    <mergeCell ref="K10:K11"/>
    <mergeCell ref="K12:K13"/>
    <mergeCell ref="E4:E5"/>
    <mergeCell ref="F4:F5"/>
    <mergeCell ref="J4:J5"/>
  </mergeCells>
  <printOptions horizontalCentered="1"/>
  <pageMargins left="0.984251968503937" right="0.7874015748031497" top="0.984251968503937" bottom="0.984251968503937" header="0.5118110236220472" footer="0.3937007874015748"/>
  <pageSetup horizontalDpi="600" verticalDpi="600" orientation="portrait" paperSize="9" scale="96" r:id="rId2"/>
  <headerFooter alignWithMargins="0">
    <oddFooter>&amp;C&amp;"ＭＳ ゴシック,標準"&amp;13 84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2023-03-02T07:56:06Z</cp:lastPrinted>
  <dcterms:created xsi:type="dcterms:W3CDTF">2004-01-14T23:38:07Z</dcterms:created>
  <dcterms:modified xsi:type="dcterms:W3CDTF">2023-05-22T02:16:55Z</dcterms:modified>
  <cp:category/>
  <cp:version/>
  <cp:contentType/>
  <cp:contentStatus/>
</cp:coreProperties>
</file>