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40.81\share\zaisei\決算統計\R４年度\未　60_★財政状況資料集\051013〆令和３年度財政状況資料集の作成について（２回目・地方公会計関係）　田嶋\03回答\"/>
    </mc:Choice>
  </mc:AlternateContent>
  <bookViews>
    <workbookView xWindow="0" yWindow="0" windowWidth="28800" windowHeight="12315" firstSheet="12" activeTab="14"/>
  </bookViews>
  <sheets>
    <sheet name="総括表" sheetId="10" r:id="rId1"/>
    <sheet name="普通会計の状況 (新)"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C40" i="10"/>
  <c r="BW39" i="10"/>
  <c r="BE39" i="10"/>
  <c r="AM39" i="10"/>
  <c r="BW38" i="10"/>
  <c r="BE38" i="10"/>
  <c r="AM38" i="10"/>
  <c r="BE37" i="10"/>
  <c r="AM37" i="10"/>
  <c r="BE36" i="10"/>
  <c r="BE35" i="10"/>
  <c r="BE34" i="10"/>
  <c r="C34" i="10"/>
  <c r="C35" i="10" l="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U39" i="10" l="1"/>
  <c r="U40" i="10" l="1"/>
  <c r="AM34" i="10" l="1"/>
  <c r="AM35" i="10" l="1"/>
  <c r="AM36" i="10" s="1"/>
  <c r="BW34" i="10" s="1"/>
  <c r="BW35" i="10" s="1"/>
  <c r="BW36" i="10" s="1"/>
  <c r="BW37"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<sst xmlns="http://schemas.openxmlformats.org/spreadsheetml/2006/main" count="1150" uniqueCount="624">
  <si>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</si>
  <si>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</si>
  <si>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</si>
  <si>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</si>
  <si>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</si>
  <si>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</si>
  <si>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</si>
  <si>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</si>
  <si>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</si>
  <si>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</si>
  <si>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</si>
  <si>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</si>
  <si>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</si>
  <si>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</si>
  <si>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</si>
  <si>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</si>
  <si>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</si>
  <si>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</si>
  <si>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</si>
  <si>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</si>
  <si>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</si>
  <si>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</si>
  <si>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</si>
  <si>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</si>
  <si>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</si>
  <si>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</si>
  <si>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</si>
  <si>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</si>
  <si>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</si>
  <si>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</si>
  <si>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</si>
  <si>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</si>
  <si>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</si>
  <si>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</si>
  <si>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</si>
  <si>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</si>
  <si>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</si>
  <si>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</si>
  <si>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</si>
  <si>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</si>
  <si>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</si>
  <si>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</si>
  <si>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</si>
  <si>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</si>
  <si>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</si>
  <si>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</si>
  <si>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</si>
  <si>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</si>
  <si>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</si>
  <si>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</si>
  <si>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</si>
  <si>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</si>
  <si>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</si>
  <si>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</si>
  <si>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</si>
  <si>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</si>
  <si>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</si>
  <si>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</si>
  <si>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</si>
  <si>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</si>
  <si>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</si>
  <si>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</si>
  <si>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</si>
  <si>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</si>
  <si>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</si>
  <si>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</si>
  <si>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</si>
  <si>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</si>
  <si>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</si>
  <si>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</si>
  <si>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</si>
  <si>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</si>
  <si>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</si>
  <si>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</si>
  <si>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</si>
  <si>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</si>
  <si>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</si>
  <si>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</si>
  <si>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</si>
  <si>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</si>
  <si>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</si>
  <si>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</si>
  <si>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</si>
  <si>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</si>
  <si>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</si>
  <si>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</si>
  <si>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</si>
  <si>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</si>
  <si>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</si>
  <si>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</si>
  <si>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</si>
  <si>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</si>
  <si>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</si>
  <si>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</si>
  <si>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</si>
  <si>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</si>
  <si>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</si>
  <si>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</si>
  <si>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</si>
  <si>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</si>
  <si>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川口市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</si>
  <si>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</si>
  <si>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</si>
  <si>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</si>
  <si>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</si>
  <si>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</si>
  <si>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</si>
  <si>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</si>
  <si>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</si>
  <si>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</si>
  <si>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</si>
  <si>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</si>
  <si>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</si>
  <si>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</si>
  <si>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</si>
  <si>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</si>
  <si>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</si>
  <si>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</si>
  <si>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</si>
  <si>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</si>
  <si>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</si>
  <si>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</si>
  <si>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</si>
  <si>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</si>
  <si>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</si>
  <si>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</si>
  <si>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</si>
  <si>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</si>
  <si>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</si>
  <si>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</si>
  <si>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</si>
  <si>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</si>
  <si>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</si>
  <si>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</si>
  <si>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</si>
  <si>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</si>
  <si>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</si>
  <si>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</si>
  <si>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</si>
  <si>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</si>
  <si>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</si>
  <si>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</si>
  <si>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</si>
  <si>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</si>
  <si>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</si>
  <si>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</si>
  <si>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</si>
  <si>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</si>
  <si>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</si>
  <si>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</si>
  <si>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</si>
  <si>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</si>
  <si>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</si>
  <si>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</si>
  <si>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</si>
  <si>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</si>
  <si>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</si>
  <si>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</si>
  <si>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</si>
  <si>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</si>
  <si>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</si>
  <si>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</si>
  <si>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</si>
  <si>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</si>
  <si>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</si>
  <si>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</si>
  <si>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</si>
  <si>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</si>
  <si>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</si>
  <si>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</si>
  <si>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</si>
  <si>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</si>
  <si>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</si>
  <si>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</si>
  <si>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</si>
  <si>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</si>
  <si>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</si>
  <si>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</si>
  <si>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</si>
  <si>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</si>
  <si>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</si>
  <si>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</si>
  <si>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</si>
  <si>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</si>
  <si>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</si>
  <si>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</si>
  <si>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</si>
  <si>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</si>
  <si>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</si>
  <si>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</si>
  <si>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</si>
  <si>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</si>
  <si>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</si>
  <si>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</si>
  <si>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</si>
  <si>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</si>
  <si>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</si>
  <si>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</si>
  <si>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</si>
  <si>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</si>
  <si>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</si>
  <si>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</si>
  <si>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</si>
  <si>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</si>
  <si>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</si>
  <si>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</si>
  <si>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</si>
  <si>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</si>
  <si>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</si>
  <si>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</si>
  <si>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</si>
  <si>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</si>
  <si>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</si>
  <si>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</si>
  <si>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</si>
  <si>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</si>
  <si>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</si>
  <si>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</si>
  <si>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</si>
  <si>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</si>
  <si>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</si>
  <si>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</si>
  <si>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</si>
  <si>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</si>
  <si>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</si>
  <si>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</si>
  <si>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</si>
  <si>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</si>
  <si>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</si>
  <si>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</si>
  <si>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</si>
  <si>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</si>
  <si>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</si>
  <si>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</si>
  <si>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</si>
  <si>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</si>
  <si>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</si>
  <si>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</si>
  <si>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</si>
  <si>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</si>
  <si>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</si>
  <si>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</si>
  <si>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</si>
  <si>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</si>
  <si>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</si>
  <si>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</si>
  <si>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</si>
  <si>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</si>
  <si>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</si>
  <si>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</si>
  <si>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</si>
  <si>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</si>
  <si>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</si>
  <si>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</si>
  <si>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</si>
  <si>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</si>
  <si>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</si>
  <si>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</si>
  <si>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</si>
  <si>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</si>
  <si>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</si>
  <si>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</si>
  <si>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</si>
  <si>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</si>
  <si>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</si>
  <si>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</si>
  <si>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</si>
  <si>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</si>
  <si>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</si>
  <si>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</si>
  <si>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</si>
  <si>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</si>
  <si>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</si>
  <si>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</si>
  <si>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</si>
  <si>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</si>
  <si>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</si>
  <si>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</si>
  <si>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</si>
  <si>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</si>
  <si>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</si>
  <si>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</si>
  <si>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</si>
  <si>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</si>
  <si>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</si>
  <si>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</si>
  <si>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</si>
  <si>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</si>
  <si>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</si>
  <si>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</si>
  <si>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</si>
  <si>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</si>
  <si>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</si>
  <si>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</si>
  <si>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</si>
  <si>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</si>
  <si>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</si>
  <si>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</si>
  <si>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</si>
  <si>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</si>
  <si>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</si>
  <si>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</si>
  <si>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</si>
  <si>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</si>
  <si>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</si>
  <si>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</si>
  <si>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</si>
  <si>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</si>
  <si>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宅地造成</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</si>
  <si>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</si>
  <si>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</si>
  <si>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</si>
  <si>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</si>
  <si>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</si>
  <si>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</si>
  <si>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</si>
  <si>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</si>
  <si>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投資的経費計</t>
    <rPh sb="5" eb="6">
      <t>ケイ</t>
    </rPh>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</si>
  <si>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</si>
  <si>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</si>
  <si>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</si>
  <si>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</si>
  <si>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</si>
  <si>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</si>
  <si>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</si>
  <si>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埼玉県川口市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</si>
  <si>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</si>
  <si>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</si>
  <si>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</si>
  <si>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</si>
  <si>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</si>
  <si>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</si>
  <si>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</si>
  <si>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</si>
  <si>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</si>
  <si>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</si>
  <si>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</si>
  <si>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</si>
  <si>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</si>
  <si>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</si>
  <si>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</si>
  <si>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</si>
  <si>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</si>
  <si>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</si>
  <si>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</si>
  <si>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</si>
  <si>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看護学校事業</t>
    <phoneticPr fontId="5"/>
  </si>
  <si>
    <t>母子父子寡婦福祉資金貸付事業</t>
    <phoneticPr fontId="5"/>
  </si>
  <si>
    <t>学童等災害共済事業</t>
    <phoneticPr fontId="5"/>
  </si>
  <si>
    <t>川口都市計画土地区画整理事業</t>
    <phoneticPr fontId="5"/>
  </si>
  <si>
    <t>公共用地取得事業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</si>
  <si>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</si>
  <si>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</si>
  <si>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</si>
  <si>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</si>
  <si>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</si>
  <si>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</si>
  <si>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</si>
  <si>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</si>
  <si>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</si>
  <si>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</si>
  <si>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</si>
  <si>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</si>
  <si>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</si>
  <si>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</si>
  <si>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</si>
  <si>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</si>
  <si>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小型自動車競走事業</t>
    <phoneticPr fontId="5"/>
  </si>
  <si>
    <t>川口駅西口地下公共駐車場事業</t>
    <phoneticPr fontId="5"/>
  </si>
  <si>
    <t>川口駅東口地下公共駐車場事業</t>
    <phoneticPr fontId="5"/>
  </si>
  <si>
    <t>交通災害共済事業</t>
    <phoneticPr fontId="5"/>
  </si>
  <si>
    <t>水道事業会計</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</si>
  <si>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</si>
  <si>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</si>
  <si>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</si>
  <si>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</si>
  <si>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</si>
  <si>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</si>
  <si>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</si>
  <si>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</si>
  <si>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</si>
  <si>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</si>
  <si>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</si>
  <si>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</si>
  <si>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</si>
  <si>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</si>
  <si>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</si>
  <si>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</si>
  <si>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</si>
  <si>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</si>
  <si>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</si>
  <si>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</si>
  <si>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</si>
  <si>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</si>
  <si>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</si>
  <si>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</si>
  <si>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</si>
  <si>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</si>
  <si>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</si>
  <si>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</si>
  <si>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</si>
  <si>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</si>
  <si>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</si>
  <si>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</si>
  <si>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</si>
  <si>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</si>
  <si>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</si>
  <si>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</si>
  <si>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</si>
  <si>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</si>
  <si>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</si>
  <si>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</si>
  <si>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</si>
  <si>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</si>
  <si>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</si>
  <si>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</si>
  <si>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</si>
  <si>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</si>
  <si>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</si>
  <si>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</si>
  <si>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</si>
  <si>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</si>
  <si>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</si>
  <si>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</si>
  <si>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</si>
  <si>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</si>
  <si>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</si>
  <si>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</si>
  <si>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</si>
  <si>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</si>
  <si>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</si>
  <si>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</si>
  <si>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川口駅東口地下公共駐車場事業特別会計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</si>
  <si>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</si>
  <si>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</si>
  <si>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</si>
  <si>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</si>
  <si>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</si>
  <si>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</si>
  <si>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</si>
  <si>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</si>
  <si>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</si>
  <si>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</si>
  <si>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</si>
  <si>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</si>
  <si>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</si>
  <si>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</si>
  <si>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</si>
  <si>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</si>
  <si>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</si>
  <si>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</si>
  <si>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</si>
  <si>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</si>
  <si>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</si>
  <si>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</si>
  <si>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</si>
  <si>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</si>
  <si>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</si>
  <si>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</si>
  <si>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</si>
  <si>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</si>
  <si>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</si>
  <si>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</si>
  <si>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</si>
  <si>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</si>
  <si>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</si>
  <si>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</si>
  <si>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</si>
  <si>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</si>
  <si>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</si>
  <si>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</si>
  <si>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</si>
  <si>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</si>
  <si>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</si>
  <si>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</si>
  <si>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</si>
  <si>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</si>
  <si>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</si>
  <si>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</si>
  <si>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</si>
  <si>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</si>
  <si>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</si>
  <si>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</si>
  <si>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</si>
  <si>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</si>
  <si>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</si>
  <si>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</si>
  <si>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</si>
  <si>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</si>
  <si>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</si>
  <si>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</si>
  <si>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</si>
  <si>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</si>
  <si>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</si>
  <si>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</si>
  <si>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</si>
  <si>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</si>
  <si>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</si>
  <si>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</si>
  <si>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</si>
  <si>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</si>
  <si>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</si>
  <si>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</si>
  <si>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</si>
  <si>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</si>
  <si>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</si>
  <si>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</si>
  <si>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</si>
  <si>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</si>
  <si>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</si>
  <si>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</si>
  <si>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</si>
  <si>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</si>
  <si>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</si>
  <si>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</si>
  <si>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</si>
  <si>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6.38</t>
  </si>
  <si>
    <t>▲ 2.37</t>
  </si>
  <si>
    <t>▲ 2.72</t>
  </si>
  <si>
    <t>一般会計</t>
  </si>
  <si>
    <t>水道事業会計</t>
  </si>
  <si>
    <t>病院事業会計</t>
  </si>
  <si>
    <t>下水道事業会計</t>
  </si>
  <si>
    <t>介護保険事業</t>
  </si>
  <si>
    <t>国民健康保険事業</t>
  </si>
  <si>
    <t>小型自動車競走事業</t>
  </si>
  <si>
    <t>母子父子寡婦福祉資金貸付事業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</si>
  <si>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</si>
  <si>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</si>
  <si>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</si>
  <si>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</si>
  <si>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</si>
  <si>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</si>
  <si>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</si>
  <si>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</si>
  <si>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埼玉高速鉄道株式会社</t>
    <rPh sb="0" eb="2">
      <t>サイタマ</t>
    </rPh>
    <rPh sb="2" eb="4">
      <t>コウソク</t>
    </rPh>
    <rPh sb="4" eb="6">
      <t>テツドウ</t>
    </rPh>
    <rPh sb="6" eb="7">
      <t>カブ</t>
    </rPh>
    <rPh sb="7" eb="8">
      <t>シキ</t>
    </rPh>
    <rPh sb="8" eb="10">
      <t>ガイシャ</t>
    </rPh>
    <phoneticPr fontId="2"/>
  </si>
  <si>
    <t>埼玉県信用保証協会</t>
    <rPh sb="0" eb="3">
      <t>サイタマケン</t>
    </rPh>
    <rPh sb="3" eb="5">
      <t>シンヨウ</t>
    </rPh>
    <rPh sb="5" eb="7">
      <t>ホショウ</t>
    </rPh>
    <rPh sb="7" eb="9">
      <t>キョウカイ</t>
    </rPh>
    <phoneticPr fontId="2"/>
  </si>
  <si>
    <t>川口中小企業共済協会</t>
    <rPh sb="0" eb="2">
      <t>カワグチ</t>
    </rPh>
    <rPh sb="2" eb="4">
      <t>チュウショウ</t>
    </rPh>
    <rPh sb="4" eb="6">
      <t>キギョウ</t>
    </rPh>
    <rPh sb="6" eb="8">
      <t>キョウサイ</t>
    </rPh>
    <rPh sb="8" eb="10">
      <t>キョウカイ</t>
    </rPh>
    <phoneticPr fontId="2"/>
  </si>
  <si>
    <t>川口土地開発公社</t>
    <rPh sb="0" eb="2">
      <t>カワグチ</t>
    </rPh>
    <rPh sb="2" eb="4">
      <t>トチ</t>
    </rPh>
    <rPh sb="4" eb="6">
      <t>カイハツ</t>
    </rPh>
    <rPh sb="6" eb="8">
      <t>コウシャ</t>
    </rPh>
    <phoneticPr fontId="2"/>
  </si>
  <si>
    <t>川口産業振興公社</t>
    <rPh sb="0" eb="2">
      <t>カワグチ</t>
    </rPh>
    <rPh sb="2" eb="4">
      <t>サンギョウ</t>
    </rPh>
    <rPh sb="4" eb="6">
      <t>シンコウ</t>
    </rPh>
    <rPh sb="6" eb="8">
      <t>コウシャ</t>
    </rPh>
    <phoneticPr fontId="2"/>
  </si>
  <si>
    <t>川口都市開発</t>
    <rPh sb="0" eb="2">
      <t>カワグチ</t>
    </rPh>
    <rPh sb="2" eb="4">
      <t>トシ</t>
    </rPh>
    <rPh sb="4" eb="6">
      <t>カイハツ</t>
    </rPh>
    <phoneticPr fontId="2"/>
  </si>
  <si>
    <t>川口市勤労福祉サービスセンター</t>
    <rPh sb="0" eb="2">
      <t>カワグチ</t>
    </rPh>
    <rPh sb="2" eb="3">
      <t>シ</t>
    </rPh>
    <rPh sb="3" eb="5">
      <t>キンロウ</t>
    </rPh>
    <rPh sb="5" eb="7">
      <t>フクシ</t>
    </rPh>
    <phoneticPr fontId="2"/>
  </si>
  <si>
    <t>川口市スポーツ協会</t>
    <rPh sb="0" eb="3">
      <t>カワグチシ</t>
    </rPh>
    <rPh sb="7" eb="9">
      <t>キョウカイ</t>
    </rPh>
    <phoneticPr fontId="2"/>
  </si>
  <si>
    <t>川口市総合文化センター</t>
    <rPh sb="0" eb="3">
      <t>カワグチシ</t>
    </rPh>
    <rPh sb="3" eb="5">
      <t>ソウゴウ</t>
    </rPh>
    <rPh sb="5" eb="7">
      <t>ブンカ</t>
    </rPh>
    <phoneticPr fontId="2"/>
  </si>
  <si>
    <t>川口緑化センター</t>
    <rPh sb="0" eb="2">
      <t>カワグチ</t>
    </rPh>
    <rPh sb="2" eb="4">
      <t>リョクカ</t>
    </rPh>
    <phoneticPr fontId="2"/>
  </si>
  <si>
    <t>川口市公園緑地公社</t>
    <rPh sb="0" eb="3">
      <t>カワグチシ</t>
    </rPh>
    <rPh sb="3" eb="5">
      <t>コウエン</t>
    </rPh>
    <rPh sb="5" eb="7">
      <t>リョクチ</t>
    </rPh>
    <rPh sb="7" eb="9">
      <t>コウシャ</t>
    </rPh>
    <phoneticPr fontId="2"/>
  </si>
  <si>
    <t>川口市社会福祉事業団</t>
    <rPh sb="0" eb="3">
      <t>カワグチシ</t>
    </rPh>
    <rPh sb="3" eb="5">
      <t>シャカイ</t>
    </rPh>
    <rPh sb="5" eb="7">
      <t>フクシ</t>
    </rPh>
    <rPh sb="7" eb="10">
      <t>ジギョウダン</t>
    </rPh>
    <phoneticPr fontId="2"/>
  </si>
  <si>
    <t>〇</t>
    <phoneticPr fontId="2"/>
  </si>
  <si>
    <t>〇</t>
    <phoneticPr fontId="2"/>
  </si>
  <si>
    <t>一般会計</t>
    <rPh sb="0" eb="2">
      <t>イッパン</t>
    </rPh>
    <rPh sb="2" eb="4">
      <t>カイケイ</t>
    </rPh>
    <phoneticPr fontId="8"/>
  </si>
  <si>
    <t>特別会計</t>
    <rPh sb="0" eb="4">
      <t>トクベツカイケイ</t>
    </rPh>
    <phoneticPr fontId="8"/>
  </si>
  <si>
    <t>彩の国さいたま人づくり広域連合</t>
    <phoneticPr fontId="2"/>
  </si>
  <si>
    <t>法適用企業</t>
  </si>
  <si>
    <t>戸田ボートレース企業団</t>
    <phoneticPr fontId="2"/>
  </si>
  <si>
    <t>埼玉県後期高齢者医療広域連合（一般会計）</t>
    <rPh sb="15" eb="17">
      <t>イッパン</t>
    </rPh>
    <rPh sb="17" eb="19">
      <t>カイケイ</t>
    </rPh>
    <phoneticPr fontId="2"/>
  </si>
  <si>
    <t>埼玉県後期高齢者医療広域連合（特別会計）</t>
    <rPh sb="15" eb="17">
      <t>トクベツ</t>
    </rPh>
    <rPh sb="17" eb="19">
      <t>カイケイ</t>
    </rPh>
    <phoneticPr fontId="2"/>
  </si>
  <si>
    <t>-</t>
    <phoneticPr fontId="2"/>
  </si>
  <si>
    <t>令和3年度</t>
    <phoneticPr fontId="25"/>
  </si>
  <si>
    <t>埼玉県川口市</t>
    <phoneticPr fontId="25"/>
  </si>
  <si>
    <t>歳出の状況（単位 千円・％）</t>
    <phoneticPr fontId="5"/>
  </si>
  <si>
    <t>目的別歳出の状況（単位 千円・％）</t>
    <phoneticPr fontId="5"/>
  </si>
  <si>
    <t>　　市町村民税</t>
    <phoneticPr fontId="5"/>
  </si>
  <si>
    <t>　　　個人均等割</t>
    <phoneticPr fontId="5"/>
  </si>
  <si>
    <t>　　　法人税割</t>
    <phoneticPr fontId="5"/>
  </si>
  <si>
    <t>　　固定資産税</t>
    <phoneticPr fontId="5"/>
  </si>
  <si>
    <t>-</t>
    <phoneticPr fontId="5"/>
  </si>
  <si>
    <t>　　　うち純固定資産税</t>
    <phoneticPr fontId="5"/>
  </si>
  <si>
    <t>　　軽自動車税</t>
    <phoneticPr fontId="5"/>
  </si>
  <si>
    <t>-</t>
    <phoneticPr fontId="5"/>
  </si>
  <si>
    <t>　　市町村たばこ税</t>
    <phoneticPr fontId="5"/>
  </si>
  <si>
    <t>-</t>
    <phoneticPr fontId="5"/>
  </si>
  <si>
    <t>自動車税環境性能割交付金</t>
    <phoneticPr fontId="5"/>
  </si>
  <si>
    <t>　　鉱産税</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</si>
  <si>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</si>
  <si>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</si>
  <si>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</si>
  <si>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</si>
  <si>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</si>
  <si>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</si>
  <si>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　　水利地益税等</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</si>
  <si>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</si>
  <si>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</si>
  <si>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</si>
  <si>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</si>
  <si>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</si>
  <si>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</si>
  <si>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</si>
  <si>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</si>
  <si>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</si>
  <si>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</si>
  <si>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</si>
  <si>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</si>
  <si>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</si>
  <si>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</si>
  <si>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病院</t>
    <phoneticPr fontId="5"/>
  </si>
  <si>
    <t>　繰出金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</si>
  <si>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</si>
  <si>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</si>
  <si>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</si>
  <si>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</si>
  <si>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</si>
  <si>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</si>
  <si>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</si>
  <si>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</si>
  <si>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</si>
  <si>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</si>
  <si>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うち単独</t>
    <phoneticPr fontId="5"/>
  </si>
  <si>
    <t>失業対策事業費</t>
    <phoneticPr fontId="5"/>
  </si>
  <si>
    <t>歳出合計</t>
    <phoneticPr fontId="5"/>
  </si>
  <si>
    <t xml:space="preserve">※8：職員の状況については、令和3年地方公務員給与実態調査に基づいている。 </t>
    <phoneticPr fontId="2"/>
  </si>
  <si>
    <t xml:space="preserve">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</si>
  <si>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</si>
  <si>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</si>
  <si>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将来負担比率は、類似団体と比べ低い水準にあり、決算剰余金を基金に積むなど充当可能基金を増やしていることや、交付税措置のある市債を選択していることによる。
　有形固定資産減価償却率は横ばいであり、類似団体と同水準である。今後も、個別施設計画に基づき、引き続き更新を行っていく。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</si>
  <si>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</si>
  <si>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</si>
  <si>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</si>
  <si>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</si>
  <si>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</si>
  <si>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</si>
  <si>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</si>
  <si>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rFont val="ＭＳ Ｐゴシック"/>
        <family val="3"/>
        <charset val="128"/>
      </rPr>
      <t>将来負担比率は、類似団体と比べ低い水準にあり、決算剰余金を基金に積むなど充当可能基金を増やしていることや、交付税措置のある市債を選択していることによる。</t>
    </r>
    <r>
      <rPr>
        <sz val="11"/>
        <color rgb="FFFF0000"/>
        <rFont val="ＭＳ Ｐゴシック"/>
        <family val="3"/>
        <charset val="128"/>
      </rPr>
      <t xml:space="preserve">
　</t>
    </r>
    <r>
      <rPr>
        <sz val="11"/>
        <rFont val="ＭＳ Ｐゴシック"/>
        <family val="3"/>
        <charset val="128"/>
      </rPr>
      <t>実質公債費比率は1.6ポイント下げており、類似団体と比較して財政の弾力性がある状態であるが、今後も老朽化した施設の建て替えを引き続き推進していきながら、公債費の適正化に取り組んでいく。</t>
    </r>
    <rPh sb="94" eb="95">
      <t>サ</t>
    </rPh>
    <rPh sb="105" eb="107">
      <t>ヒカク</t>
    </rPh>
    <rPh sb="109" eb="111">
      <t>ザイセイ</t>
    </rPh>
    <rPh sb="112" eb="115">
      <t>ダンリョクセイ</t>
    </rPh>
    <rPh sb="118" eb="120">
      <t>ジョウタイ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</si>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</sst>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pplyFill="1">
      <alignment vertical="center"/>
    </xf>
    <xf numFmtId="0" fontId="38"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46457</c:v>
                </c:pt>
                <c:pt idx="2">
                  <c:v>51849</c:v>
                </c:pt>
                <c:pt idx="3">
                  <c:v>52191</c:v>
                </c:pt>
                <c:pt idx="4">
                  <c:v>48105</c:v>
                </c:pt>
              </c:numCache>
            </c:numRef>
          </c:val>
          <c:smooth val="0"/>
          <c:extLst>
            <c:ext xmlns:c16="http://schemas.microsoft.com/office/drawing/2014/chart" uri="{C3380CC4-5D6E-409C-BE32-E72D297353CC}">
              <c16:uniqueId val="{00000000-BBB2-4619-8D49-F00C344DAF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57896</c:v>
                </c:pt>
                <c:pt idx="1">
                  <c:v>40760</c:v>
                </c:pt>
                <c:pt idx="2">
                  <c:v>52493</c:v>
                </c:pt>
                <c:pt idx="3">
                  <c:v>51127</c:v>
                </c:pt>
                <c:pt idx="4">
                  <c:v>42196</c:v>
                </c:pt>
              </c:numCache>
            </c:numRef>
          </c:val>
          <c:smooth val="0"/>
          <c:extLst>
            <c:ext xmlns:c16="http://schemas.microsoft.com/office/drawing/2014/chart" uri="{C3380CC4-5D6E-409C-BE32-E72D297353CC}">
              <c16:uniqueId val="{00000001-BBB2-4619-8D49-F00C344DAF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9.17</c:v>
                </c:pt>
                <c:pt idx="1">
                  <c:v>7.42</c:v>
                </c:pt>
                <c:pt idx="2">
                  <c:v>7.02</c:v>
                </c:pt>
                <c:pt idx="3">
                  <c:v>8.4499999999999993</c:v>
                </c:pt>
                <c:pt idx="4">
                  <c:v>9.0500000000000007</c:v>
                </c:pt>
              </c:numCache>
            </c:numRef>
          </c:val>
          <c:extLst>
            <c:ext xmlns:c16="http://schemas.microsoft.com/office/drawing/2014/chart" uri="{C3380CC4-5D6E-409C-BE32-E72D297353CC}">
              <c16:uniqueId val="{00000000-69A2-4B3A-9774-CD98994913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15.01</c:v>
                </c:pt>
                <c:pt idx="1">
                  <c:v>13.58</c:v>
                </c:pt>
                <c:pt idx="2">
                  <c:v>14.84</c:v>
                </c:pt>
                <c:pt idx="3">
                  <c:v>10.08</c:v>
                </c:pt>
                <c:pt idx="4">
                  <c:v>12.54</c:v>
                </c:pt>
              </c:numCache>
            </c:numRef>
          </c:val>
          <c:extLst>
            <c:ext xmlns:c16="http://schemas.microsoft.com/office/drawing/2014/chart" uri="{C3380CC4-5D6E-409C-BE32-E72D297353CC}">
              <c16:uniqueId val="{00000001-69A2-4B3A-9774-CD98994913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-6.38</c:v>
                </c:pt>
                <c:pt idx="1">
                  <c:v>-2.37</c:v>
                </c:pt>
                <c:pt idx="2">
                  <c:v>1</c:v>
                </c:pt>
                <c:pt idx="3">
                  <c:v>-2.72</c:v>
                </c:pt>
                <c:pt idx="4">
                  <c:v>3.95</c:v>
                </c:pt>
              </c:numCache>
            </c:numRef>
          </c:val>
          <c:smooth val="0"/>
          <c:extLst>
            <c:ext xmlns:c16="http://schemas.microsoft.com/office/drawing/2014/chart" uri="{C3380CC4-5D6E-409C-BE32-E72D297353CC}">
              <c16:uniqueId val="{00000002-69A2-4B3A-9774-CD98994913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0.69</c:v>
                </c:pt>
                <c:pt idx="4">
                  <c:v>#N/A</c:v>
                </c:pt>
                <c:pt idx="5">
                  <c:v>0.06</c:v>
                </c:pt>
                <c:pt idx="6">
                  <c:v>#N/A</c:v>
                </c:pt>
                <c:pt idx="7">
                  <c:v>0.05</c:v>
                </c:pt>
                <c:pt idx="8">
                  <c:v>#N/A</c:v>
                </c:pt>
                <c:pt idx="9">
                  <c:v>0.06</c:v>
                </c:pt>
              </c:numCache>
            </c:numRef>
          </c:val>
          <c:extLst>
            <c:ext xmlns:c16="http://schemas.microsoft.com/office/drawing/2014/chart" uri="{C3380CC4-5D6E-409C-BE32-E72D297353CC}">
              <c16:uniqueId val="{00000000-AFBA-4CAA-BD27-D9B8D62D52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BA-4CAA-BD27-D9B8D62D5215}"/>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#N/A</c:v>
                </c:pt>
                <c:pt idx="3">
                  <c:v>0.01</c:v>
                </c:pt>
                <c:pt idx="4">
                  <c:v>#N/A</c:v>
                </c:pt>
                <c:pt idx="5">
                  <c:v>0.05</c:v>
                </c:pt>
                <c:pt idx="6">
                  <c:v>#N/A</c:v>
                </c:pt>
                <c:pt idx="7">
                  <c:v>7.0000000000000007E-2</c:v>
                </c:pt>
                <c:pt idx="8">
                  <c:v>#N/A</c:v>
                </c:pt>
                <c:pt idx="9">
                  <c:v>0.06</c:v>
                </c:pt>
              </c:numCache>
            </c:numRef>
          </c:val>
          <c:extLst>
            <c:ext xmlns:c16="http://schemas.microsoft.com/office/drawing/2014/chart" uri="{C3380CC4-5D6E-409C-BE32-E72D297353CC}">
              <c16:uniqueId val="{00000002-AFBA-4CAA-BD27-D9B8D62D5215}"/>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c:v>
                </c:pt>
                <c:pt idx="2">
                  <c:v>#N/A</c:v>
                </c:pt>
                <c:pt idx="3">
                  <c:v>0.13</c:v>
                </c:pt>
                <c:pt idx="4">
                  <c:v>#N/A</c:v>
                </c:pt>
                <c:pt idx="5">
                  <c:v>0.19</c:v>
                </c:pt>
                <c:pt idx="6">
                  <c:v>#N/A</c:v>
                </c:pt>
                <c:pt idx="7">
                  <c:v>0.45</c:v>
                </c:pt>
                <c:pt idx="8">
                  <c:v>#N/A</c:v>
                </c:pt>
                <c:pt idx="9">
                  <c:v>0.24</c:v>
                </c:pt>
              </c:numCache>
            </c:numRef>
          </c:val>
          <c:extLst>
            <c:ext xmlns:c16="http://schemas.microsoft.com/office/drawing/2014/chart" uri="{C3380CC4-5D6E-409C-BE32-E72D297353CC}">
              <c16:uniqueId val="{00000003-AFBA-4CAA-BD27-D9B8D62D5215}"/>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0.67</c:v>
                </c:pt>
                <c:pt idx="8">
                  <c:v>#N/A</c:v>
                </c:pt>
                <c:pt idx="9">
                  <c:v>0.43</c:v>
                </c:pt>
              </c:numCache>
            </c:numRef>
          </c:val>
          <c:extLst>
            <c:ext xmlns:c16="http://schemas.microsoft.com/office/drawing/2014/chart" uri="{C3380CC4-5D6E-409C-BE32-E72D297353CC}">
              <c16:uniqueId val="{00000004-AFBA-4CAA-BD27-D9B8D62D5215}"/>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0.67</c:v>
                </c:pt>
                <c:pt idx="2">
                  <c:v>#N/A</c:v>
                </c:pt>
                <c:pt idx="3">
                  <c:v>0.68</c:v>
                </c:pt>
                <c:pt idx="4">
                  <c:v>#N/A</c:v>
                </c:pt>
                <c:pt idx="5">
                  <c:v>1.1599999999999999</c:v>
                </c:pt>
                <c:pt idx="6">
                  <c:v>#N/A</c:v>
                </c:pt>
                <c:pt idx="7">
                  <c:v>1.38</c:v>
                </c:pt>
                <c:pt idx="8">
                  <c:v>#N/A</c:v>
                </c:pt>
                <c:pt idx="9">
                  <c:v>1.1599999999999999</c:v>
                </c:pt>
              </c:numCache>
            </c:numRef>
          </c:val>
          <c:extLst>
            <c:ext xmlns:c16="http://schemas.microsoft.com/office/drawing/2014/chart" uri="{C3380CC4-5D6E-409C-BE32-E72D297353CC}">
              <c16:uniqueId val="{00000005-AFBA-4CAA-BD27-D9B8D62D521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1.78</c:v>
                </c:pt>
                <c:pt idx="6">
                  <c:v>#N/A</c:v>
                </c:pt>
                <c:pt idx="7">
                  <c:v>1.58</c:v>
                </c:pt>
                <c:pt idx="8">
                  <c:v>#N/A</c:v>
                </c:pt>
                <c:pt idx="9">
                  <c:v>2.13</c:v>
                </c:pt>
              </c:numCache>
            </c:numRef>
          </c:val>
          <c:extLst>
            <c:ext xmlns:c16="http://schemas.microsoft.com/office/drawing/2014/chart" uri="{C3380CC4-5D6E-409C-BE32-E72D297353CC}">
              <c16:uniqueId val="{00000006-AFBA-4CAA-BD27-D9B8D62D521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c:v>
                </c:pt>
                <c:pt idx="2">
                  <c:v>#N/A</c:v>
                </c:pt>
                <c:pt idx="3">
                  <c:v>2.02</c:v>
                </c:pt>
                <c:pt idx="4">
                  <c:v>#N/A</c:v>
                </c:pt>
                <c:pt idx="5">
                  <c:v>1.21</c:v>
                </c:pt>
                <c:pt idx="6">
                  <c:v>#N/A</c:v>
                </c:pt>
                <c:pt idx="7">
                  <c:v>2.4500000000000002</c:v>
                </c:pt>
                <c:pt idx="8">
                  <c:v>#N/A</c:v>
                </c:pt>
                <c:pt idx="9">
                  <c:v>3.4</c:v>
                </c:pt>
              </c:numCache>
            </c:numRef>
          </c:val>
          <c:extLst>
            <c:ext xmlns:c16="http://schemas.microsoft.com/office/drawing/2014/chart" uri="{C3380CC4-5D6E-409C-BE32-E72D297353CC}">
              <c16:uniqueId val="{00000007-AFBA-4CAA-BD27-D9B8D62D521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5.18</c:v>
                </c:pt>
                <c:pt idx="2">
                  <c:v>#N/A</c:v>
                </c:pt>
                <c:pt idx="3">
                  <c:v>4.21</c:v>
                </c:pt>
                <c:pt idx="4">
                  <c:v>#N/A</c:v>
                </c:pt>
                <c:pt idx="5">
                  <c:v>3.54</c:v>
                </c:pt>
                <c:pt idx="6">
                  <c:v>#N/A</c:v>
                </c:pt>
                <c:pt idx="7">
                  <c:v>3.44</c:v>
                </c:pt>
                <c:pt idx="8">
                  <c:v>#N/A</c:v>
                </c:pt>
                <c:pt idx="9">
                  <c:v>3.53</c:v>
                </c:pt>
              </c:numCache>
            </c:numRef>
          </c:val>
          <c:extLst>
            <c:ext xmlns:c16="http://schemas.microsoft.com/office/drawing/2014/chart" uri="{C3380CC4-5D6E-409C-BE32-E72D297353CC}">
              <c16:uniqueId val="{00000008-AFBA-4CAA-BD27-D9B8D62D52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9.2100000000000009</c:v>
                </c:pt>
                <c:pt idx="2">
                  <c:v>#N/A</c:v>
                </c:pt>
                <c:pt idx="3">
                  <c:v>7.4</c:v>
                </c:pt>
                <c:pt idx="4">
                  <c:v>#N/A</c:v>
                </c:pt>
                <c:pt idx="5">
                  <c:v>6.96</c:v>
                </c:pt>
                <c:pt idx="6">
                  <c:v>#N/A</c:v>
                </c:pt>
                <c:pt idx="7">
                  <c:v>8.36</c:v>
                </c:pt>
                <c:pt idx="8">
                  <c:v>#N/A</c:v>
                </c:pt>
                <c:pt idx="9">
                  <c:v>8.98</c:v>
                </c:pt>
              </c:numCache>
            </c:numRef>
          </c:val>
          <c:extLst>
            <c:ext xmlns:c16="http://schemas.microsoft.com/office/drawing/2014/chart" uri="{C3380CC4-5D6E-409C-BE32-E72D297353CC}">
              <c16:uniqueId val="{00000009-AFBA-4CAA-BD27-D9B8D62D52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14738</c:v>
                </c:pt>
                <c:pt idx="5">
                  <c:v>14354</c:v>
                </c:pt>
                <c:pt idx="8">
                  <c:v>14088</c:v>
                </c:pt>
                <c:pt idx="11">
                  <c:v>13995</c:v>
                </c:pt>
                <c:pt idx="14">
                  <c:v>14002</c:v>
                </c:pt>
              </c:numCache>
            </c:numRef>
          </c:val>
          <c:extLst>
            <c:ext xmlns:c16="http://schemas.microsoft.com/office/drawing/2014/chart" uri="{C3380CC4-5D6E-409C-BE32-E72D297353CC}">
              <c16:uniqueId val="{00000000-B57A-4C01-98CE-AC8BF5861D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7A-4C01-98CE-AC8BF5861D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2433</c:v>
                </c:pt>
                <c:pt idx="3">
                  <c:v>3968</c:v>
                </c:pt>
                <c:pt idx="6">
                  <c:v>1181</c:v>
                </c:pt>
                <c:pt idx="9">
                  <c:v>1183</c:v>
                </c:pt>
                <c:pt idx="12">
                  <c:v>615</c:v>
                </c:pt>
              </c:numCache>
            </c:numRef>
          </c:val>
          <c:extLst>
            <c:ext xmlns:c16="http://schemas.microsoft.com/office/drawing/2014/chart" uri="{C3380CC4-5D6E-409C-BE32-E72D297353CC}">
              <c16:uniqueId val="{00000002-B57A-4C01-98CE-AC8BF5861D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7A-4C01-98CE-AC8BF5861D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2538</c:v>
                </c:pt>
                <c:pt idx="3">
                  <c:v>2972</c:v>
                </c:pt>
                <c:pt idx="6">
                  <c:v>1862</c:v>
                </c:pt>
                <c:pt idx="9">
                  <c:v>2019</c:v>
                </c:pt>
                <c:pt idx="12">
                  <c:v>2259</c:v>
                </c:pt>
              </c:numCache>
            </c:numRef>
          </c:val>
          <c:extLst>
            <c:ext xmlns:c16="http://schemas.microsoft.com/office/drawing/2014/chart" uri="{C3380CC4-5D6E-409C-BE32-E72D297353CC}">
              <c16:uniqueId val="{00000004-B57A-4C01-98CE-AC8BF5861D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7A-4C01-98CE-AC8BF5861D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7A-4C01-98CE-AC8BF5861D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15580</c:v>
                </c:pt>
                <c:pt idx="3">
                  <c:v>14867</c:v>
                </c:pt>
                <c:pt idx="6">
                  <c:v>14442</c:v>
                </c:pt>
                <c:pt idx="9">
                  <c:v>14651</c:v>
                </c:pt>
                <c:pt idx="12">
                  <c:v>14408</c:v>
                </c:pt>
              </c:numCache>
            </c:numRef>
          </c:val>
          <c:extLst>
            <c:ext xmlns:c16="http://schemas.microsoft.com/office/drawing/2014/chart" uri="{C3380CC4-5D6E-409C-BE32-E72D297353CC}">
              <c16:uniqueId val="{00000007-B57A-4C01-98CE-AC8BF5861D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5813</c:v>
                </c:pt>
                <c:pt idx="2">
                  <c:v>#N/A</c:v>
                </c:pt>
                <c:pt idx="3">
                  <c:v>#N/A</c:v>
                </c:pt>
                <c:pt idx="4">
                  <c:v>7453</c:v>
                </c:pt>
                <c:pt idx="5">
                  <c:v>#N/A</c:v>
                </c:pt>
                <c:pt idx="6">
                  <c:v>#N/A</c:v>
                </c:pt>
                <c:pt idx="7">
                  <c:v>3397</c:v>
                </c:pt>
                <c:pt idx="8">
                  <c:v>#N/A</c:v>
                </c:pt>
                <c:pt idx="9">
                  <c:v>#N/A</c:v>
                </c:pt>
                <c:pt idx="10">
                  <c:v>3858</c:v>
                </c:pt>
                <c:pt idx="11">
                  <c:v>#N/A</c:v>
                </c:pt>
                <c:pt idx="12">
                  <c:v>#N/A</c:v>
                </c:pt>
                <c:pt idx="13">
                  <c:v>3280</c:v>
                </c:pt>
                <c:pt idx="14">
                  <c:v>#N/A</c:v>
                </c:pt>
              </c:numCache>
            </c:numRef>
          </c:val>
          <c:smooth val="0"/>
          <c:extLst>
            <c:ext xmlns:c16="http://schemas.microsoft.com/office/drawing/2014/chart" uri="{C3380CC4-5D6E-409C-BE32-E72D297353CC}">
              <c16:uniqueId val="{00000008-B57A-4C01-98CE-AC8BF5861D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116248</c:v>
                </c:pt>
                <c:pt idx="5">
                  <c:v>117036</c:v>
                </c:pt>
                <c:pt idx="8">
                  <c:v>117528</c:v>
                </c:pt>
                <c:pt idx="11">
                  <c:v>118150</c:v>
                </c:pt>
                <c:pt idx="14">
                  <c:v>120671</c:v>
                </c:pt>
              </c:numCache>
            </c:numRef>
          </c:val>
          <c:extLst>
            <c:ext xmlns:c16="http://schemas.microsoft.com/office/drawing/2014/chart" uri="{C3380CC4-5D6E-409C-BE32-E72D297353CC}">
              <c16:uniqueId val="{00000000-02A7-4523-B710-FDC527C892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60426</c:v>
                </c:pt>
                <c:pt idx="5">
                  <c:v>55158</c:v>
                </c:pt>
                <c:pt idx="8">
                  <c:v>51269</c:v>
                </c:pt>
                <c:pt idx="11">
                  <c:v>50112</c:v>
                </c:pt>
                <c:pt idx="14">
                  <c:v>49281</c:v>
                </c:pt>
              </c:numCache>
            </c:numRef>
          </c:val>
          <c:extLst>
            <c:ext xmlns:c16="http://schemas.microsoft.com/office/drawing/2014/chart" uri="{C3380CC4-5D6E-409C-BE32-E72D297353CC}">
              <c16:uniqueId val="{00000001-02A7-4523-B710-FDC527C892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50713</c:v>
                </c:pt>
                <c:pt idx="5">
                  <c:v>51701</c:v>
                </c:pt>
                <c:pt idx="8">
                  <c:v>46536</c:v>
                </c:pt>
                <c:pt idx="11">
                  <c:v>41544</c:v>
                </c:pt>
                <c:pt idx="14">
                  <c:v>47874</c:v>
                </c:pt>
              </c:numCache>
            </c:numRef>
          </c:val>
          <c:extLst>
            <c:ext xmlns:c16="http://schemas.microsoft.com/office/drawing/2014/chart" uri="{C3380CC4-5D6E-409C-BE32-E72D297353CC}">
              <c16:uniqueId val="{00000002-02A7-4523-B710-FDC527C892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A7-4523-B710-FDC527C892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A7-4523-B710-FDC527C892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1172</c:v>
                </c:pt>
                <c:pt idx="3">
                  <c:v>1082</c:v>
                </c:pt>
                <c:pt idx="6">
                  <c:v>1321</c:v>
                </c:pt>
                <c:pt idx="9">
                  <c:v>1300</c:v>
                </c:pt>
                <c:pt idx="12">
                  <c:v>1335</c:v>
                </c:pt>
              </c:numCache>
            </c:numRef>
          </c:val>
          <c:extLst>
            <c:ext xmlns:c16="http://schemas.microsoft.com/office/drawing/2014/chart" uri="{C3380CC4-5D6E-409C-BE32-E72D297353CC}">
              <c16:uniqueId val="{00000005-02A7-4523-B710-FDC527C892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23067</c:v>
                </c:pt>
                <c:pt idx="3">
                  <c:v>23292</c:v>
                </c:pt>
                <c:pt idx="6">
                  <c:v>22540</c:v>
                </c:pt>
                <c:pt idx="9">
                  <c:v>22099</c:v>
                </c:pt>
                <c:pt idx="12">
                  <c:v>22698</c:v>
                </c:pt>
              </c:numCache>
            </c:numRef>
          </c:val>
          <c:extLst>
            <c:ext xmlns:c16="http://schemas.microsoft.com/office/drawing/2014/chart" uri="{C3380CC4-5D6E-409C-BE32-E72D297353CC}">
              <c16:uniqueId val="{00000006-02A7-4523-B710-FDC527C892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2A7-4523-B710-FDC527C892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29559</c:v>
                </c:pt>
                <c:pt idx="3">
                  <c:v>29166</c:v>
                </c:pt>
                <c:pt idx="6">
                  <c:v>25570</c:v>
                </c:pt>
                <c:pt idx="9">
                  <c:v>23221</c:v>
                </c:pt>
                <c:pt idx="12">
                  <c:v>19681</c:v>
                </c:pt>
              </c:numCache>
            </c:numRef>
          </c:val>
          <c:extLst>
            <c:ext xmlns:c16="http://schemas.microsoft.com/office/drawing/2014/chart" uri="{C3380CC4-5D6E-409C-BE32-E72D297353CC}">
              <c16:uniqueId val="{00000008-02A7-4523-B710-FDC527C892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11284</c:v>
                </c:pt>
                <c:pt idx="3">
                  <c:v>7386</c:v>
                </c:pt>
                <c:pt idx="6">
                  <c:v>5337</c:v>
                </c:pt>
                <c:pt idx="9">
                  <c:v>5327</c:v>
                </c:pt>
                <c:pt idx="12">
                  <c:v>4624</c:v>
                </c:pt>
              </c:numCache>
            </c:numRef>
          </c:val>
          <c:extLst>
            <c:ext xmlns:c16="http://schemas.microsoft.com/office/drawing/2014/chart" uri="{C3380CC4-5D6E-409C-BE32-E72D297353CC}">
              <c16:uniqueId val="{00000009-02A7-4523-B710-FDC527C892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168288</c:v>
                </c:pt>
                <c:pt idx="3">
                  <c:v>166807</c:v>
                </c:pt>
                <c:pt idx="6">
                  <c:v>168345</c:v>
                </c:pt>
                <c:pt idx="9">
                  <c:v>169391</c:v>
                </c:pt>
                <c:pt idx="12">
                  <c:v>174414</c:v>
                </c:pt>
              </c:numCache>
            </c:numRef>
          </c:val>
          <c:extLst>
            <c:ext xmlns:c16="http://schemas.microsoft.com/office/drawing/2014/chart" uri="{C3380CC4-5D6E-409C-BE32-E72D297353CC}">
              <c16:uniqueId val="{0000000A-02A7-4523-B710-FDC527C892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5982</c:v>
                </c:pt>
                <c:pt idx="2">
                  <c:v>#N/A</c:v>
                </c:pt>
                <c:pt idx="3">
                  <c:v>#N/A</c:v>
                </c:pt>
                <c:pt idx="4">
                  <c:v>3837</c:v>
                </c:pt>
                <c:pt idx="5">
                  <c:v>#N/A</c:v>
                </c:pt>
                <c:pt idx="6">
                  <c:v>#N/A</c:v>
                </c:pt>
                <c:pt idx="7">
                  <c:v>7779</c:v>
                </c:pt>
                <c:pt idx="8">
                  <c:v>#N/A</c:v>
                </c:pt>
                <c:pt idx="9">
                  <c:v>#N/A</c:v>
                </c:pt>
                <c:pt idx="10">
                  <c:v>11534</c:v>
                </c:pt>
                <c:pt idx="11">
                  <c:v>#N/A</c:v>
                </c:pt>
                <c:pt idx="12">
                  <c:v>#N/A</c:v>
                </c:pt>
                <c:pt idx="13">
                  <c:v>4926</c:v>
                </c:pt>
                <c:pt idx="14">
                  <c:v>#N/A</c:v>
                </c:pt>
              </c:numCache>
            </c:numRef>
          </c:val>
          <c:smooth val="0"/>
          <c:extLst>
            <c:ext xmlns:c16="http://schemas.microsoft.com/office/drawing/2014/chart" uri="{C3380CC4-5D6E-409C-BE32-E72D297353CC}">
              <c16:uniqueId val="{0000000B-02A7-4523-B710-FDC527C892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15931</c:v>
                </c:pt>
                <c:pt idx="1">
                  <c:v>11133</c:v>
                </c:pt>
                <c:pt idx="2">
                  <c:v>14548</c:v>
                </c:pt>
              </c:numCache>
            </c:numRef>
          </c:val>
          <c:extLst>
            <c:ext xmlns:c16="http://schemas.microsoft.com/office/drawing/2014/chart" uri="{C3380CC4-5D6E-409C-BE32-E72D297353CC}">
              <c16:uniqueId val="{00000000-490C-4ED4-BAC6-8BDA5B16F9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5194</c:v>
                </c:pt>
                <c:pt idx="1">
                  <c:v>4563</c:v>
                </c:pt>
                <c:pt idx="2">
                  <c:v>3958</c:v>
                </c:pt>
              </c:numCache>
            </c:numRef>
          </c:val>
          <c:extLst>
            <c:ext xmlns:c16="http://schemas.microsoft.com/office/drawing/2014/chart" uri="{C3380CC4-5D6E-409C-BE32-E72D297353CC}">
              <c16:uniqueId val="{00000001-490C-4ED4-BAC6-8BDA5B16F9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23373</c:v>
                </c:pt>
                <c:pt idx="1">
                  <c:v>22587</c:v>
                </c:pt>
                <c:pt idx="2">
                  <c:v>25162</c:v>
                </c:pt>
              </c:numCache>
            </c:numRef>
          </c:val>
          <c:extLst>
            <c:ext xmlns:c16="http://schemas.microsoft.com/office/drawing/2014/chart" uri="{C3380CC4-5D6E-409C-BE32-E72D297353CC}">
              <c16:uniqueId val="{00000002-490C-4ED4-BAC6-8BDA5B16F9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{369B11AC-89F6-4460-A803-53A3DEA8FB78}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349-4CEE-9A98-811D27808B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{BD275BB2-2F8A-4B25-A93A-A9C625D0DFC6}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49-4CEE-9A98-811D27808B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{CF829BA6-2C5A-451E-AD06-5B97327F0259}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49-4CEE-9A98-811D27808B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{6B85AE99-22E9-4B97-B276-C0F8F7BB6BD6}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49-4CEE-9A98-811D27808B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{EAC16520-3F37-4CC3-B9D2-3FC2C8B7B244}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49-4CEE-9A98-811D27808B3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{1CD774A5-FB8F-4522-ACF9-29ABB4D323E7}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349-4CEE-9A98-811D27808B3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{075AF3C8-15AC-4C6F-B32A-8996A2A92267}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349-4CEE-9A98-811D27808B3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{E9E1CA72-57B9-4088-A7F2-87B085D2A993}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349-4CEE-9A98-811D27808B3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{9C8583D2-88F7-49BE-BA05-6AFCA5CF2B4A}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349-4CEE-9A98-811D27808B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62.2</c:v>
                </c:pt>
                <c:pt idx="16">
                  <c:v>62.5</c:v>
                </c:pt>
                <c:pt idx="24">
                  <c:v>62.7</c:v>
                </c:pt>
                <c:pt idx="32">
                  <c:v>63.3</c:v>
                </c:pt>
              </c:numCache>
            </c:numRef>
          </c:xVal>
          <c:yVal>
            <c:numRef>
              <c:f>公会計指標分析・財政指標組合せ分析表!$BP$51:$DC$51</c:f>
              <c:numCache>
                <c:formatCode>#,##0.0;"▲ "#,##0.0</c:formatCode>
                <c:ptCount val="40"/>
                <c:pt idx="0">
                  <c:v>6.4</c:v>
                </c:pt>
                <c:pt idx="8">
                  <c:v>3.9</c:v>
                </c:pt>
                <c:pt idx="16">
                  <c:v>7.9</c:v>
                </c:pt>
                <c:pt idx="24">
                  <c:v>11.4</c:v>
                </c:pt>
                <c:pt idx="32">
                  <c:v>4.5999999999999996</c:v>
                </c:pt>
              </c:numCache>
            </c:numRef>
          </c:yVal>
          <c:smooth val="0"/>
          <c:extLst>
            <c:ext xmlns:c16="http://schemas.microsoft.com/office/drawing/2014/chart" uri="{C3380CC4-5D6E-409C-BE32-E72D297353CC}">
              <c16:uniqueId val="{00000009-D349-4CEE-9A98-811D27808B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{F8AF1830-E474-4247-A64B-ACD154666D9C}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349-4CEE-9A98-811D27808B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{F5782763-1246-4A1E-A5BE-583FF6F39ACC}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49-4CEE-9A98-811D27808B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{046FD367-3BA4-4051-A22A-B0B37DF861AC}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49-4CEE-9A98-811D27808B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{CC692C5A-0D31-4647-A8FA-65553BF0C4A7}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49-4CEE-9A98-811D27808B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{244EF705-A98B-4226-994C-DBC5AEA1C58B}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49-4CEE-9A98-811D27808B3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{DA341AA6-4857-418E-A63C-D42F0FF83CFA}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349-4CEE-9A98-811D27808B3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{1B398588-FBAE-4B6C-B3FB-915913A5718B}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349-4CEE-9A98-811D27808B3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{76167B8E-86FD-47D5-A446-EFA9CE5EC097}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349-4CEE-9A98-811D27808B3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{92F66144-FF77-4699-8BE1-CFAC17CE2D53}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349-4CEE-9A98-811D27808B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61.1</c:v>
                </c:pt>
                <c:pt idx="16">
                  <c:v>61.9</c:v>
                </c:pt>
                <c:pt idx="24">
                  <c:v>62.7</c:v>
                </c:pt>
                <c:pt idx="32">
                  <c:v>63.9</c:v>
                </c:pt>
              </c:numCache>
            </c:numRef>
          </c:xVal>
          <c:yVal>
            <c:numRef>
              <c:f>公会計指標分析・財政指標組合せ分析表!$BP$55:$DC$55</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D349-4CEE-9A98-811D27808B3C}"/>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{20BF9EF8-A3DB-4CC8-9F9C-9CF53AAFBF4D}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BEF-416F-B61E-B8A6903F18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{F285E51E-255C-4720-AB1A-3615913788FB}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EF-416F-B61E-B8A6903F18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{B4226610-9B6B-499F-87E2-526942B49099}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EF-416F-B61E-B8A6903F18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{65E1055E-C4C2-466E-B5A4-0D633BD56AD1}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EF-416F-B61E-B8A6903F18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{86C25A86-25FC-43D2-ADA1-B457B7A8945C}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EF-416F-B61E-B8A6903F18F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{37D4EDDE-E156-4021-8983-30976D20FBDC}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BEF-416F-B61E-B8A6903F18F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{90B54442-0C50-4FE3-A54C-83395F6703F5}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BEF-416F-B61E-B8A6903F18F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{B0129ED7-B675-441C-8D1D-DF6DEF964195}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BEF-416F-B61E-B8A6903F18F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{0972BB3F-0DB7-4EE5-B082-31DD8A456570}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BEF-416F-B61E-B8A6903F18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6.1</c:v>
                </c:pt>
                <c:pt idx="16">
                  <c:v>5.8</c:v>
                </c:pt>
                <c:pt idx="24">
                  <c:v>5</c:v>
                </c:pt>
                <c:pt idx="32">
                  <c:v>3.4</c:v>
                </c:pt>
              </c:numCache>
            </c:numRef>
          </c:xVal>
          <c:yVal>
            <c:numRef>
              <c:f>公会計指標分析・財政指標組合せ分析表!$BP$73:$DC$73</c:f>
              <c:numCache>
                <c:formatCode>#,##0.0;"▲ "#,##0.0</c:formatCode>
                <c:ptCount val="40"/>
                <c:pt idx="0">
                  <c:v>6.4</c:v>
                </c:pt>
                <c:pt idx="8">
                  <c:v>3.9</c:v>
                </c:pt>
                <c:pt idx="16">
                  <c:v>7.9</c:v>
                </c:pt>
                <c:pt idx="24">
                  <c:v>11.4</c:v>
                </c:pt>
                <c:pt idx="32">
                  <c:v>4.5999999999999996</c:v>
                </c:pt>
              </c:numCache>
            </c:numRef>
          </c:yVal>
          <c:smooth val="0"/>
          <c:extLst>
            <c:ext xmlns:c16="http://schemas.microsoft.com/office/drawing/2014/chart" uri="{C3380CC4-5D6E-409C-BE32-E72D297353CC}">
              <c16:uniqueId val="{00000009-ABEF-416F-B61E-B8A6903F18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{09D097F7-B454-45E7-BC20-5E64464421E6}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BEF-416F-B61E-B8A6903F18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{9D5AD443-B8D2-4A1D-8F5D-05F56229A293}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EF-416F-B61E-B8A6903F18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{23B0D06C-B5DF-444B-9FC0-42D40DFF1446}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EF-416F-B61E-B8A6903F18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{F22E7C06-4112-46BB-992E-71980D0C4877}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EF-416F-B61E-B8A6903F18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{F8D36610-1B5B-441B-ABA6-93295A3B6DB5}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EF-416F-B61E-B8A6903F18F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{2283BC96-319B-4D95-9658-6D59A35F4D0A}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BEF-416F-B61E-B8A6903F18F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{B43F4499-B809-4C3F-9239-2A976E3B0349}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BEF-416F-B61E-B8A6903F18F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{E89951D5-B168-4015-81BB-1FC7639097C0}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BEF-416F-B61E-B8A6903F18F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{FE527AE7-961D-466D-98FE-712DD57DD30F}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BEF-416F-B61E-B8A6903F18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5.9</c:v>
                </c:pt>
                <c:pt idx="16">
                  <c:v>5.7</c:v>
                </c:pt>
                <c:pt idx="24">
                  <c:v>5.4</c:v>
                </c:pt>
                <c:pt idx="32">
                  <c:v>5.2</c:v>
                </c:pt>
              </c:numCache>
            </c:numRef>
          </c:xVal>
          <c:yVal>
            <c:numRef>
              <c:f>公会計指標分析・財政指標組合せ分析表!$BP$77:$DC$77</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ABEF-416F-B61E-B8A6903F18FE}"/>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主な改善要因としては、３か年平均での土地開発公社からの土地購入の減少及び下水道事業が法適用に移行したことに伴う準元利償還金の減少等があげられる。</a:t>
          </a:r>
        </a:p>
        <a:p>
          <a:r>
            <a:rPr kumimoji="1" lang="ja-JP" altLang="en-US" sz="1400">
              <a:latin typeface="ＭＳ ゴシック" pitchFamily="49" charset="-128"/>
              <a:ea typeface="ＭＳ ゴシック" pitchFamily="49" charset="-128"/>
            </a:rPr>
            <a:t>　今後も、緊急度・住民ニーズを的確に把握した事業の選択により、地方債に頼ることのない財政運営に努める。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主な改善要因としては、充当可能基金額の増加、公営企業債等繰入見込額の減少、基準財政需要額算入額の増加等があげられる。</a:t>
          </a:r>
        </a:p>
        <a:p>
          <a:r>
            <a:rPr kumimoji="1" lang="ja-JP" altLang="en-US" sz="1400">
              <a:latin typeface="ＭＳ ゴシック" pitchFamily="49" charset="-128"/>
              <a:ea typeface="ＭＳ ゴシック" pitchFamily="49" charset="-128"/>
            </a:rPr>
            <a:t>　今後も引き続き財政運営の健全化に努める。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財政調整基金を３４．２億円積み立てたこと等から、基金全体としては５３．９億円の増となった。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特定目的基金については、今後の予定を見据えて計画的に積み立てを行い、順次取崩しを行う。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環境施設整備基金・・・廃棄物処理施設又は最終処分場の整備に要する経費の財源に充てるもの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教育施設整備基金・・・教育施設の建設、取得及び改修その他の整備に要する経費の財源に充てるもの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庁舎等整備基金・・・・庁舎等の建設、取得、整備及び大規模な改修の資金に充てるもの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今後の環境施設整備に充当するため積立てたことにより増加。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今後の教育施設整備に充当するため積立てたことにより増加。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新庁舎建設事業に充当したため減少。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戸塚環境センターの改築に備えて積み立てを続けるとともに、廃棄物処理施設の整備に充当するため、順次取崩しを行う。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教育施設整備事業等に充当するため、順次取崩しを行う。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新庁舎建設事業等に充当するため、順次取崩しを行う。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３４．２億円積み立てたことから増加。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財政調整基金を事業に積極的に活用することとし、令和５年度予算では国民健康保険特別会計への繰出金等に充当するため、約６５．０億円の財政調整基金の取り崩しを予定している。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償還相当額を取崩ししたため減少。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高速鉄道経営健全化事業実施に伴う債務の株式化（ＤＥＳ）により、適債性を欠いた借入額の繰上償還相当額を積み立てており、毎年、償還相当額を取り崩ししていく。また、土地開発公社の一部業務廃止に伴って起こした第三セクター等改革推進債の償還に備えるため、公社から市に代物弁済された土地の売払収入等を随時積み立てるとともに、償還額相当を取り崩し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605,545
567,455
61.95
247,467,525
235,191,410
10,497,950
116,007,796
174,414,292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ほぼ横ばいであり、類似団体とほぼ同水準にある。それぞれの公共施設等について個別施設計画を策定済みであり、当該計画に基づいた施設の維持管理を適切に進めている。本市は老朽化した施設が多く、今後も老朽化した施設の建て替えを引き続き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xdr:cNvSpPr/>
      </xdr:nvSpPr>
      <xdr:spPr>
        <a:xfrm>
          <a:off x="1714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1" name="楕円 80"/>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36847</xdr:rowOff>
    </xdr:from>
    <xdr:ext cx="405111" cy="259045"/>
    <xdr:sp macro="" textlink="">
      <xdr:nvSpPr>
        <xdr:cNvPr id="82" name="有形固定資産減価償却率該当値テキスト"/>
        <xdr:cNvSpPr txBox="1"/>
      </xdr:nvSpPr>
      <xdr:spPr>
        <a:xfrm>
          <a:off x="48133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64770</xdr:rowOff>
    </xdr:to>
    <xdr:cxnSp macro="">
      <xdr:nvCxnSpPr>
        <xdr:cNvPr id="84" name="直線コネクタ 83"/>
        <xdr:cNvCxnSpPr/>
      </xdr:nvCxnSpPr>
      <xdr:spPr>
        <a:xfrm>
          <a:off x="4051300" y="612965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5" name="楕円 84"/>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43180</xdr:rowOff>
    </xdr:to>
    <xdr:cxnSp macro="">
      <xdr:nvCxnSpPr>
        <xdr:cNvPr id="86" name="直線コネクタ 85"/>
        <xdr:cNvCxnSpPr/>
      </xdr:nvCxnSpPr>
      <xdr:spPr>
        <a:xfrm>
          <a:off x="3289300" y="612245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145838</xdr:rowOff>
    </xdr:from>
    <xdr:to>
      <xdr:col>11</xdr:col>
      <xdr:colOff>187325</xdr:colOff>
      <xdr:row>31</xdr:row>
      <xdr:rowOff>75988</xdr:rowOff>
    </xdr:to>
    <xdr:sp macro="" textlink="">
      <xdr:nvSpPr>
        <xdr:cNvPr id="87" name="楕円 86"/>
        <xdr:cNvSpPr/>
      </xdr:nvSpPr>
      <xdr:spPr>
        <a:xfrm>
          <a:off x="2476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25188</xdr:rowOff>
    </xdr:from>
    <xdr:to>
      <xdr:col>15</xdr:col>
      <xdr:colOff>136525</xdr:colOff>
      <xdr:row>31</xdr:row>
      <xdr:rowOff>35983</xdr:rowOff>
    </xdr:to>
    <xdr:cxnSp macro="">
      <xdr:nvCxnSpPr>
        <xdr:cNvPr id="88" name="直線コネクタ 87"/>
        <xdr:cNvCxnSpPr/>
      </xdr:nvCxnSpPr>
      <xdr:spPr>
        <a:xfrm>
          <a:off x="2527300" y="611166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89" name="楕円 88"/>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25188</xdr:rowOff>
    </xdr:to>
    <xdr:cxnSp macro="">
      <xdr:nvCxnSpPr>
        <xdr:cNvPr id="90" name="直線コネクタ 89"/>
        <xdr:cNvCxnSpPr/>
      </xdr:nvCxnSpPr>
      <xdr:spPr>
        <a:xfrm>
          <a:off x="1765300" y="607568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94" name="n_4aveValue有形固定資産減価償却率"/>
        <xdr:cNvSpPr txBox="1"/>
      </xdr:nvSpPr>
      <xdr:spPr>
        <a:xfrm>
          <a:off x="1562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110507</xdr:rowOff>
    </xdr:from>
    <xdr:ext cx="405111" cy="259045"/>
    <xdr:sp macro="" textlink="">
      <xdr:nvSpPr>
        <xdr:cNvPr id="95" name="n_1main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96" name="n_2mainValue有形固定資産減価償却率"/>
        <xdr:cNvSpPr txBox="1"/>
      </xdr:nvSpPr>
      <xdr:spPr>
        <a:xfrm>
          <a:off x="3086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67115</xdr:rowOff>
    </xdr:from>
    <xdr:ext cx="405111" cy="259045"/>
    <xdr:sp macro="" textlink="">
      <xdr:nvSpPr>
        <xdr:cNvPr id="97" name="n_3mainValue有形固定資産減価償却率"/>
        <xdr:cNvSpPr txBox="1"/>
      </xdr:nvSpPr>
      <xdr:spPr>
        <a:xfrm>
          <a:off x="2324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98" name="n_4mainValue有形固定資産減価償却率"/>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156.3</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ポイント下がり、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た。主な要因としては、地方交付税、地方消費税交付金等の増に伴い、経常一般財源収入等が約</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億円増額したことによる。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一方、</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物件費（主に委託料）</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は前年度に引き続き、</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毎年度、見直しができないか確認をし、経常収支比率の改善や基金への積み立てを推進していく。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4" name="債務償還比率平均値テキスト"/>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39" name="フローチャート: 判断 138"/>
        <xdr:cNvSpPr/>
      </xdr:nvSpPr>
      <xdr:spPr>
        <a:xfrm>
          <a:off x="117475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46627</xdr:rowOff>
    </xdr:from>
    <xdr:to>
      <xdr:col>76</xdr:col>
      <xdr:colOff>73025</xdr:colOff>
      <xdr:row>30</xdr:row>
      <xdr:rowOff>148227</xdr:rowOff>
    </xdr:to>
    <xdr:sp macro="" textlink="">
      <xdr:nvSpPr>
        <xdr:cNvPr id="145" name="楕円 144"/>
        <xdr:cNvSpPr/>
      </xdr:nvSpPr>
      <xdr:spPr>
        <a:xfrm>
          <a:off x="14744700" y="59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69504</xdr:rowOff>
    </xdr:from>
    <xdr:ext cx="469744" cy="259045"/>
    <xdr:sp macro="" textlink="">
      <xdr:nvSpPr>
        <xdr:cNvPr id="146" name="債務償還比率該当値テキスト"/>
        <xdr:cNvSpPr txBox="1"/>
      </xdr:nvSpPr>
      <xdr:spPr>
        <a:xfrm>
          <a:off x="14846300" y="58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116214</xdr:rowOff>
    </xdr:from>
    <xdr:to>
      <xdr:col>72</xdr:col>
      <xdr:colOff>123825</xdr:colOff>
      <xdr:row>32</xdr:row>
      <xdr:rowOff>46364</xdr:rowOff>
    </xdr:to>
    <xdr:sp macro="" textlink="">
      <xdr:nvSpPr>
        <xdr:cNvPr id="147" name="楕円 146"/>
        <xdr:cNvSpPr/>
      </xdr:nvSpPr>
      <xdr:spPr>
        <a:xfrm>
          <a:off x="14033500" y="62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97427</xdr:rowOff>
    </xdr:from>
    <xdr:to>
      <xdr:col>76</xdr:col>
      <xdr:colOff>22225</xdr:colOff>
      <xdr:row>31</xdr:row>
      <xdr:rowOff>167014</xdr:rowOff>
    </xdr:to>
    <xdr:cxnSp macro="">
      <xdr:nvCxnSpPr>
        <xdr:cNvPr id="148" name="直線コネクタ 147"/>
        <xdr:cNvCxnSpPr/>
      </xdr:nvCxnSpPr>
      <xdr:spPr>
        <a:xfrm flipV="1">
          <a:off x="14084300" y="6012452"/>
          <a:ext cx="711200" cy="24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25845</xdr:rowOff>
    </xdr:from>
    <xdr:to>
      <xdr:col>68</xdr:col>
      <xdr:colOff>123825</xdr:colOff>
      <xdr:row>31</xdr:row>
      <xdr:rowOff>127445</xdr:rowOff>
    </xdr:to>
    <xdr:sp macro="" textlink="">
      <xdr:nvSpPr>
        <xdr:cNvPr id="149" name="楕円 148"/>
        <xdr:cNvSpPr/>
      </xdr:nvSpPr>
      <xdr:spPr>
        <a:xfrm>
          <a:off x="13271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76645</xdr:rowOff>
    </xdr:from>
    <xdr:to>
      <xdr:col>72</xdr:col>
      <xdr:colOff>73025</xdr:colOff>
      <xdr:row>31</xdr:row>
      <xdr:rowOff>167014</xdr:rowOff>
    </xdr:to>
    <xdr:cxnSp macro="">
      <xdr:nvCxnSpPr>
        <xdr:cNvPr id="150" name="直線コネクタ 149"/>
        <xdr:cNvCxnSpPr/>
      </xdr:nvCxnSpPr>
      <xdr:spPr>
        <a:xfrm>
          <a:off x="13322300" y="6163120"/>
          <a:ext cx="762000" cy="9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162097</xdr:rowOff>
    </xdr:from>
    <xdr:to>
      <xdr:col>64</xdr:col>
      <xdr:colOff>123825</xdr:colOff>
      <xdr:row>30</xdr:row>
      <xdr:rowOff>92247</xdr:rowOff>
    </xdr:to>
    <xdr:sp macro="" textlink="">
      <xdr:nvSpPr>
        <xdr:cNvPr id="151" name="楕円 150"/>
        <xdr:cNvSpPr/>
      </xdr:nvSpPr>
      <xdr:spPr>
        <a:xfrm>
          <a:off x="12509500" y="5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41447</xdr:rowOff>
    </xdr:from>
    <xdr:to>
      <xdr:col>68</xdr:col>
      <xdr:colOff>73025</xdr:colOff>
      <xdr:row>31</xdr:row>
      <xdr:rowOff>76645</xdr:rowOff>
    </xdr:to>
    <xdr:cxnSp macro="">
      <xdr:nvCxnSpPr>
        <xdr:cNvPr id="152" name="直線コネクタ 151"/>
        <xdr:cNvCxnSpPr/>
      </xdr:nvCxnSpPr>
      <xdr:spPr>
        <a:xfrm>
          <a:off x="12560300" y="5956472"/>
          <a:ext cx="762000" cy="20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47553</xdr:rowOff>
    </xdr:from>
    <xdr:to>
      <xdr:col>60</xdr:col>
      <xdr:colOff>123825</xdr:colOff>
      <xdr:row>30</xdr:row>
      <xdr:rowOff>149153</xdr:rowOff>
    </xdr:to>
    <xdr:sp macro="" textlink="">
      <xdr:nvSpPr>
        <xdr:cNvPr id="153" name="楕円 152"/>
        <xdr:cNvSpPr/>
      </xdr:nvSpPr>
      <xdr:spPr>
        <a:xfrm>
          <a:off x="11747500" y="59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41447</xdr:rowOff>
    </xdr:from>
    <xdr:to>
      <xdr:col>64</xdr:col>
      <xdr:colOff>73025</xdr:colOff>
      <xdr:row>30</xdr:row>
      <xdr:rowOff>98353</xdr:rowOff>
    </xdr:to>
    <xdr:cxnSp macro="">
      <xdr:nvCxnSpPr>
        <xdr:cNvPr id="154" name="直線コネクタ 153"/>
        <xdr:cNvCxnSpPr/>
      </xdr:nvCxnSpPr>
      <xdr:spPr>
        <a:xfrm flipV="1">
          <a:off x="11798300" y="5956472"/>
          <a:ext cx="762000" cy="5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5" name="n_1aveValue債務償還比率"/>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56" name="n_2aveValue債務償還比率"/>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25925</xdr:rowOff>
    </xdr:from>
    <xdr:ext cx="469744" cy="259045"/>
    <xdr:sp macro="" textlink="">
      <xdr:nvSpPr>
        <xdr:cNvPr id="158" name="n_4aveValue債務償還比率"/>
        <xdr:cNvSpPr txBox="1"/>
      </xdr:nvSpPr>
      <xdr:spPr>
        <a:xfrm>
          <a:off x="11563427" y="628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62891</xdr:rowOff>
    </xdr:from>
    <xdr:ext cx="469744" cy="259045"/>
    <xdr:sp macro="" textlink="">
      <xdr:nvSpPr>
        <xdr:cNvPr id="159" name="n_1mainValue債務償還比率"/>
        <xdr:cNvSpPr txBox="1"/>
      </xdr:nvSpPr>
      <xdr:spPr>
        <a:xfrm>
          <a:off x="13836727" y="597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143972</xdr:rowOff>
    </xdr:from>
    <xdr:ext cx="469744" cy="259045"/>
    <xdr:sp macro="" textlink="">
      <xdr:nvSpPr>
        <xdr:cNvPr id="160" name="n_2mainValue債務償還比率"/>
        <xdr:cNvSpPr txBox="1"/>
      </xdr:nvSpPr>
      <xdr:spPr>
        <a:xfrm>
          <a:off x="13087427" y="58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108774</xdr:rowOff>
    </xdr:from>
    <xdr:ext cx="469744" cy="259045"/>
    <xdr:sp macro="" textlink="">
      <xdr:nvSpPr>
        <xdr:cNvPr id="161" name="n_3mainValue債務償還比率"/>
        <xdr:cNvSpPr txBox="1"/>
      </xdr:nvSpPr>
      <xdr:spPr>
        <a:xfrm>
          <a:off x="12325427" y="568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165680</xdr:rowOff>
    </xdr:from>
    <xdr:ext cx="469744" cy="259045"/>
    <xdr:sp macro="" textlink="">
      <xdr:nvSpPr>
        <xdr:cNvPr id="162" name="n_4mainValue債務償還比率"/>
        <xdr:cNvSpPr txBox="1"/>
      </xdr:nvSpPr>
      <xdr:spPr>
        <a:xfrm>
          <a:off x="11563427" y="573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605,545
567,455
61.95
247,467,525
235,191,410
10,497,950
116,007,796
174,414,292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43688</xdr:rowOff>
    </xdr:from>
    <xdr:to>
      <xdr:col>24</xdr:col>
      <xdr:colOff>114300</xdr:colOff>
      <xdr:row>40</xdr:row>
      <xdr:rowOff>145288</xdr:rowOff>
    </xdr:to>
    <xdr:sp macro="" textlink="">
      <xdr:nvSpPr>
        <xdr:cNvPr id="71" name="楕円 70"/>
        <xdr:cNvSpPr/>
      </xdr:nvSpPr>
      <xdr:spPr>
        <a:xfrm>
          <a:off x="45847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22115</xdr:rowOff>
    </xdr:from>
    <xdr:ext cx="405111" cy="259045"/>
    <xdr:sp macro="" textlink="">
      <xdr:nvSpPr>
        <xdr:cNvPr id="72" name="【道路】&#10;有形固定資産減価償却率該当値テキスト"/>
        <xdr:cNvSpPr txBox="1"/>
      </xdr:nvSpPr>
      <xdr:spPr>
        <a:xfrm>
          <a:off x="4673600"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xdr:rowOff>
    </xdr:from>
    <xdr:to>
      <xdr:col>20</xdr:col>
      <xdr:colOff>38100</xdr:colOff>
      <xdr:row>40</xdr:row>
      <xdr:rowOff>101854</xdr:rowOff>
    </xdr:to>
    <xdr:sp macro="" textlink="">
      <xdr:nvSpPr>
        <xdr:cNvPr id="73" name="楕円 72"/>
        <xdr:cNvSpPr/>
      </xdr:nvSpPr>
      <xdr:spPr>
        <a:xfrm>
          <a:off x="3746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51054</xdr:rowOff>
    </xdr:from>
    <xdr:to>
      <xdr:col>24</xdr:col>
      <xdr:colOff>63500</xdr:colOff>
      <xdr:row>40</xdr:row>
      <xdr:rowOff>94488</xdr:rowOff>
    </xdr:to>
    <xdr:cxnSp macro="">
      <xdr:nvCxnSpPr>
        <xdr:cNvPr id="74" name="直線コネクタ 73"/>
        <xdr:cNvCxnSpPr/>
      </xdr:nvCxnSpPr>
      <xdr:spPr>
        <a:xfrm>
          <a:off x="3797300" y="690905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130556</xdr:rowOff>
    </xdr:from>
    <xdr:to>
      <xdr:col>15</xdr:col>
      <xdr:colOff>101600</xdr:colOff>
      <xdr:row>40</xdr:row>
      <xdr:rowOff>60706</xdr:rowOff>
    </xdr:to>
    <xdr:sp macro="" textlink="">
      <xdr:nvSpPr>
        <xdr:cNvPr id="75" name="楕円 74"/>
        <xdr:cNvSpPr/>
      </xdr:nvSpPr>
      <xdr:spPr>
        <a:xfrm>
          <a:off x="2857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9906</xdr:rowOff>
    </xdr:from>
    <xdr:to>
      <xdr:col>19</xdr:col>
      <xdr:colOff>177800</xdr:colOff>
      <xdr:row>40</xdr:row>
      <xdr:rowOff>51054</xdr:rowOff>
    </xdr:to>
    <xdr:cxnSp macro="">
      <xdr:nvCxnSpPr>
        <xdr:cNvPr id="76" name="直線コネクタ 75"/>
        <xdr:cNvCxnSpPr/>
      </xdr:nvCxnSpPr>
      <xdr:spPr>
        <a:xfrm>
          <a:off x="2908300" y="68679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89408</xdr:rowOff>
    </xdr:from>
    <xdr:to>
      <xdr:col>10</xdr:col>
      <xdr:colOff>165100</xdr:colOff>
      <xdr:row>40</xdr:row>
      <xdr:rowOff>19558</xdr:rowOff>
    </xdr:to>
    <xdr:sp macro="" textlink="">
      <xdr:nvSpPr>
        <xdr:cNvPr id="77" name="楕円 76"/>
        <xdr:cNvSpPr/>
      </xdr:nvSpPr>
      <xdr:spPr>
        <a:xfrm>
          <a:off x="1968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140208</xdr:rowOff>
    </xdr:from>
    <xdr:to>
      <xdr:col>15</xdr:col>
      <xdr:colOff>50800</xdr:colOff>
      <xdr:row>40</xdr:row>
      <xdr:rowOff>9906</xdr:rowOff>
    </xdr:to>
    <xdr:cxnSp macro="">
      <xdr:nvCxnSpPr>
        <xdr:cNvPr id="78" name="直線コネクタ 77"/>
        <xdr:cNvCxnSpPr/>
      </xdr:nvCxnSpPr>
      <xdr:spPr>
        <a:xfrm>
          <a:off x="2019300" y="68267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45974</xdr:rowOff>
    </xdr:from>
    <xdr:to>
      <xdr:col>6</xdr:col>
      <xdr:colOff>38100</xdr:colOff>
      <xdr:row>39</xdr:row>
      <xdr:rowOff>147574</xdr:rowOff>
    </xdr:to>
    <xdr:sp macro="" textlink="">
      <xdr:nvSpPr>
        <xdr:cNvPr id="79" name="楕円 78"/>
        <xdr:cNvSpPr/>
      </xdr:nvSpPr>
      <xdr:spPr>
        <a:xfrm>
          <a:off x="1079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96774</xdr:rowOff>
    </xdr:from>
    <xdr:to>
      <xdr:col>10</xdr:col>
      <xdr:colOff>114300</xdr:colOff>
      <xdr:row>39</xdr:row>
      <xdr:rowOff>140208</xdr:rowOff>
    </xdr:to>
    <xdr:cxnSp macro="">
      <xdr:nvCxnSpPr>
        <xdr:cNvPr id="80" name="直線コネクタ 79"/>
        <xdr:cNvCxnSpPr/>
      </xdr:nvCxnSpPr>
      <xdr:spPr>
        <a:xfrm>
          <a:off x="1130300" y="67833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92981</xdr:rowOff>
    </xdr:from>
    <xdr:ext cx="405111" cy="259045"/>
    <xdr:sp macro="" textlink="">
      <xdr:nvSpPr>
        <xdr:cNvPr id="85" name="n_1mainValue【道路】&#10;有形固定資産減価償却率"/>
        <xdr:cNvSpPr txBox="1"/>
      </xdr:nvSpPr>
      <xdr:spPr>
        <a:xfrm>
          <a:off x="3582044"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51833</xdr:rowOff>
    </xdr:from>
    <xdr:ext cx="405111" cy="259045"/>
    <xdr:sp macro="" textlink="">
      <xdr:nvSpPr>
        <xdr:cNvPr id="86" name="n_2mainValue【道路】&#10;有形固定資産減価償却率"/>
        <xdr:cNvSpPr txBox="1"/>
      </xdr:nvSpPr>
      <xdr:spPr>
        <a:xfrm>
          <a:off x="2705744"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87" name="n_3mainValue【道路】&#10;有形固定資産減価償却率"/>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138701</xdr:rowOff>
    </xdr:from>
    <xdr:ext cx="405111" cy="259045"/>
    <xdr:sp macro="" textlink="">
      <xdr:nvSpPr>
        <xdr:cNvPr id="88" name="n_4mainValue【道路】&#10;有形固定資産減価償却率"/>
        <xdr:cNvSpPr txBox="1"/>
      </xdr:nvSpPr>
      <xdr:spPr>
        <a:xfrm>
          <a:off x="927744" y="682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xdr:cNvSpPr/>
      </xdr:nvSpPr>
      <xdr:spPr>
        <a:xfrm>
          <a:off x="6921500" y="710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134214</xdr:rowOff>
    </xdr:from>
    <xdr:to>
      <xdr:col>55</xdr:col>
      <xdr:colOff>50800</xdr:colOff>
      <xdr:row>42</xdr:row>
      <xdr:rowOff>64364</xdr:rowOff>
    </xdr:to>
    <xdr:sp macro="" textlink="">
      <xdr:nvSpPr>
        <xdr:cNvPr id="128" name="楕円 127"/>
        <xdr:cNvSpPr/>
      </xdr:nvSpPr>
      <xdr:spPr>
        <a:xfrm>
          <a:off x="10426700" y="71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49141</xdr:rowOff>
    </xdr:from>
    <xdr:ext cx="469744" cy="259045"/>
    <xdr:sp macro="" textlink="">
      <xdr:nvSpPr>
        <xdr:cNvPr id="129" name="【道路】&#10;一人当たり延長該当値テキスト"/>
        <xdr:cNvSpPr txBox="1"/>
      </xdr:nvSpPr>
      <xdr:spPr>
        <a:xfrm>
          <a:off x="10515600" y="707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134277</xdr:rowOff>
    </xdr:from>
    <xdr:to>
      <xdr:col>50</xdr:col>
      <xdr:colOff>165100</xdr:colOff>
      <xdr:row>42</xdr:row>
      <xdr:rowOff>64427</xdr:rowOff>
    </xdr:to>
    <xdr:sp macro="" textlink="">
      <xdr:nvSpPr>
        <xdr:cNvPr id="130" name="楕円 129"/>
        <xdr:cNvSpPr/>
      </xdr:nvSpPr>
      <xdr:spPr>
        <a:xfrm>
          <a:off x="9588500" y="71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13564</xdr:rowOff>
    </xdr:from>
    <xdr:to>
      <xdr:col>55</xdr:col>
      <xdr:colOff>0</xdr:colOff>
      <xdr:row>42</xdr:row>
      <xdr:rowOff>13627</xdr:rowOff>
    </xdr:to>
    <xdr:cxnSp macro="">
      <xdr:nvCxnSpPr>
        <xdr:cNvPr id="131" name="直線コネクタ 130"/>
        <xdr:cNvCxnSpPr/>
      </xdr:nvCxnSpPr>
      <xdr:spPr>
        <a:xfrm flipV="1">
          <a:off x="9639300" y="7214464"/>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134277</xdr:rowOff>
    </xdr:from>
    <xdr:to>
      <xdr:col>46</xdr:col>
      <xdr:colOff>38100</xdr:colOff>
      <xdr:row>42</xdr:row>
      <xdr:rowOff>64427</xdr:rowOff>
    </xdr:to>
    <xdr:sp macro="" textlink="">
      <xdr:nvSpPr>
        <xdr:cNvPr id="132" name="楕円 131"/>
        <xdr:cNvSpPr/>
      </xdr:nvSpPr>
      <xdr:spPr>
        <a:xfrm>
          <a:off x="8699500" y="71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13627</xdr:rowOff>
    </xdr:from>
    <xdr:to>
      <xdr:col>50</xdr:col>
      <xdr:colOff>114300</xdr:colOff>
      <xdr:row>42</xdr:row>
      <xdr:rowOff>13627</xdr:rowOff>
    </xdr:to>
    <xdr:cxnSp macro="">
      <xdr:nvCxnSpPr>
        <xdr:cNvPr id="133" name="直線コネクタ 132"/>
        <xdr:cNvCxnSpPr/>
      </xdr:nvCxnSpPr>
      <xdr:spPr>
        <a:xfrm>
          <a:off x="8750300" y="7214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134138</xdr:rowOff>
    </xdr:from>
    <xdr:to>
      <xdr:col>41</xdr:col>
      <xdr:colOff>101600</xdr:colOff>
      <xdr:row>42</xdr:row>
      <xdr:rowOff>64288</xdr:rowOff>
    </xdr:to>
    <xdr:sp macro="" textlink="">
      <xdr:nvSpPr>
        <xdr:cNvPr id="134" name="楕円 133"/>
        <xdr:cNvSpPr/>
      </xdr:nvSpPr>
      <xdr:spPr>
        <a:xfrm>
          <a:off x="7810500" y="71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13488</xdr:rowOff>
    </xdr:from>
    <xdr:to>
      <xdr:col>45</xdr:col>
      <xdr:colOff>177800</xdr:colOff>
      <xdr:row>42</xdr:row>
      <xdr:rowOff>13627</xdr:rowOff>
    </xdr:to>
    <xdr:cxnSp macro="">
      <xdr:nvCxnSpPr>
        <xdr:cNvPr id="135" name="直線コネクタ 134"/>
        <xdr:cNvCxnSpPr/>
      </xdr:nvCxnSpPr>
      <xdr:spPr>
        <a:xfrm>
          <a:off x="7861300" y="7214388"/>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133985</xdr:rowOff>
    </xdr:from>
    <xdr:to>
      <xdr:col>36</xdr:col>
      <xdr:colOff>165100</xdr:colOff>
      <xdr:row>42</xdr:row>
      <xdr:rowOff>64135</xdr:rowOff>
    </xdr:to>
    <xdr:sp macro="" textlink="">
      <xdr:nvSpPr>
        <xdr:cNvPr id="136" name="楕円 135"/>
        <xdr:cNvSpPr/>
      </xdr:nvSpPr>
      <xdr:spPr>
        <a:xfrm>
          <a:off x="6921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13335</xdr:rowOff>
    </xdr:from>
    <xdr:to>
      <xdr:col>41</xdr:col>
      <xdr:colOff>50800</xdr:colOff>
      <xdr:row>42</xdr:row>
      <xdr:rowOff>13488</xdr:rowOff>
    </xdr:to>
    <xdr:cxnSp macro="">
      <xdr:nvCxnSpPr>
        <xdr:cNvPr id="137" name="直線コネクタ 136"/>
        <xdr:cNvCxnSpPr/>
      </xdr:nvCxnSpPr>
      <xdr:spPr>
        <a:xfrm>
          <a:off x="6972300" y="721423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xdr:cNvSpPr txBox="1"/>
      </xdr:nvSpPr>
      <xdr:spPr>
        <a:xfrm>
          <a:off x="6737427" y="68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55554</xdr:rowOff>
    </xdr:from>
    <xdr:ext cx="469744" cy="259045"/>
    <xdr:sp macro="" textlink="">
      <xdr:nvSpPr>
        <xdr:cNvPr id="142" name="n_1mainValue【道路】&#10;一人当たり延長"/>
        <xdr:cNvSpPr txBox="1"/>
      </xdr:nvSpPr>
      <xdr:spPr>
        <a:xfrm>
          <a:off x="9391727" y="725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55554</xdr:rowOff>
    </xdr:from>
    <xdr:ext cx="469744" cy="259045"/>
    <xdr:sp macro="" textlink="">
      <xdr:nvSpPr>
        <xdr:cNvPr id="143" name="n_2mainValue【道路】&#10;一人当たり延長"/>
        <xdr:cNvSpPr txBox="1"/>
      </xdr:nvSpPr>
      <xdr:spPr>
        <a:xfrm>
          <a:off x="8515427" y="725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55415</xdr:rowOff>
    </xdr:from>
    <xdr:ext cx="469744" cy="259045"/>
    <xdr:sp macro="" textlink="">
      <xdr:nvSpPr>
        <xdr:cNvPr id="144" name="n_3mainValue【道路】&#10;一人当たり延長"/>
        <xdr:cNvSpPr txBox="1"/>
      </xdr:nvSpPr>
      <xdr:spPr>
        <a:xfrm>
          <a:off x="7626427" y="72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55262</xdr:rowOff>
    </xdr:from>
    <xdr:ext cx="469744" cy="259045"/>
    <xdr:sp macro="" textlink="">
      <xdr:nvSpPr>
        <xdr:cNvPr id="145" name="n_4mainValue【道路】&#10;一人当たり延長"/>
        <xdr:cNvSpPr txBox="1"/>
      </xdr:nvSpPr>
      <xdr:spPr>
        <a:xfrm>
          <a:off x="6737427" y="72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xdr:cNvSpPr/>
      </xdr:nvSpPr>
      <xdr:spPr>
        <a:xfrm>
          <a:off x="1079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87" name="楕円 186"/>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88" name="【橋りょう・トンネル】&#10;有形固定資産減価償却率該当値テキスト"/>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89" name="楕円 188"/>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22860</xdr:rowOff>
    </xdr:to>
    <xdr:cxnSp macro="">
      <xdr:nvCxnSpPr>
        <xdr:cNvPr id="190" name="直線コネクタ 189"/>
        <xdr:cNvCxnSpPr/>
      </xdr:nvCxnSpPr>
      <xdr:spPr>
        <a:xfrm>
          <a:off x="3797300" y="10466615"/>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1" name="楕円 190"/>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8165</xdr:rowOff>
    </xdr:to>
    <xdr:cxnSp macro="">
      <xdr:nvCxnSpPr>
        <xdr:cNvPr id="192" name="直線コネクタ 191"/>
        <xdr:cNvCxnSpPr/>
      </xdr:nvCxnSpPr>
      <xdr:spPr>
        <a:xfrm>
          <a:off x="2908300" y="104470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193" name="楕円 192"/>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143691</xdr:rowOff>
    </xdr:from>
    <xdr:to>
      <xdr:col>15</xdr:col>
      <xdr:colOff>50800</xdr:colOff>
      <xdr:row>60</xdr:row>
      <xdr:rowOff>160020</xdr:rowOff>
    </xdr:to>
    <xdr:cxnSp macro="">
      <xdr:nvCxnSpPr>
        <xdr:cNvPr id="194" name="直線コネクタ 193"/>
        <xdr:cNvCxnSpPr/>
      </xdr:nvCxnSpPr>
      <xdr:spPr>
        <a:xfrm>
          <a:off x="2019300" y="104306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5" name="楕円 194"/>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143691</xdr:rowOff>
    </xdr:to>
    <xdr:cxnSp macro="">
      <xdr:nvCxnSpPr>
        <xdr:cNvPr id="196" name="直線コネクタ 195"/>
        <xdr:cNvCxnSpPr/>
      </xdr:nvCxnSpPr>
      <xdr:spPr>
        <a:xfrm>
          <a:off x="1130300" y="104045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0" name="n_4aveValue【橋りょう・トンネル】&#10;有形固定資産減価償却率"/>
        <xdr:cNvSpPr txBox="1"/>
      </xdr:nvSpPr>
      <xdr:spPr>
        <a:xfrm>
          <a:off x="927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201" name="n_1main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2" name="n_2main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3" name="n_3mainValue【橋りょう・トンネル】&#10;有形固定資産減価償却率"/>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4" name="n_4main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xdr:cNvSpPr/>
      </xdr:nvSpPr>
      <xdr:spPr>
        <a:xfrm>
          <a:off x="6921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143243</xdr:rowOff>
    </xdr:from>
    <xdr:to>
      <xdr:col>55</xdr:col>
      <xdr:colOff>50800</xdr:colOff>
      <xdr:row>63</xdr:row>
      <xdr:rowOff>73393</xdr:rowOff>
    </xdr:to>
    <xdr:sp macro="" textlink="">
      <xdr:nvSpPr>
        <xdr:cNvPr id="244" name="楕円 243"/>
        <xdr:cNvSpPr/>
      </xdr:nvSpPr>
      <xdr:spPr>
        <a:xfrm>
          <a:off x="10426700" y="107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121670</xdr:rowOff>
    </xdr:from>
    <xdr:ext cx="534377" cy="259045"/>
    <xdr:sp macro="" textlink="">
      <xdr:nvSpPr>
        <xdr:cNvPr id="245" name="【橋りょう・トンネル】&#10;一人当たり有形固定資産（償却資産）額該当値テキスト"/>
        <xdr:cNvSpPr txBox="1"/>
      </xdr:nvSpPr>
      <xdr:spPr>
        <a:xfrm>
          <a:off x="10515600" y="107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146291</xdr:rowOff>
    </xdr:from>
    <xdr:to>
      <xdr:col>50</xdr:col>
      <xdr:colOff>165100</xdr:colOff>
      <xdr:row>63</xdr:row>
      <xdr:rowOff>76441</xdr:rowOff>
    </xdr:to>
    <xdr:sp macro="" textlink="">
      <xdr:nvSpPr>
        <xdr:cNvPr id="246" name="楕円 245"/>
        <xdr:cNvSpPr/>
      </xdr:nvSpPr>
      <xdr:spPr>
        <a:xfrm>
          <a:off x="9588500" y="1077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22593</xdr:rowOff>
    </xdr:from>
    <xdr:to>
      <xdr:col>55</xdr:col>
      <xdr:colOff>0</xdr:colOff>
      <xdr:row>63</xdr:row>
      <xdr:rowOff>25641</xdr:rowOff>
    </xdr:to>
    <xdr:cxnSp macro="">
      <xdr:nvCxnSpPr>
        <xdr:cNvPr id="247" name="直線コネクタ 246"/>
        <xdr:cNvCxnSpPr/>
      </xdr:nvCxnSpPr>
      <xdr:spPr>
        <a:xfrm flipV="1">
          <a:off x="9639300" y="1082394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147808</xdr:rowOff>
    </xdr:from>
    <xdr:to>
      <xdr:col>46</xdr:col>
      <xdr:colOff>38100</xdr:colOff>
      <xdr:row>63</xdr:row>
      <xdr:rowOff>77958</xdr:rowOff>
    </xdr:to>
    <xdr:sp macro="" textlink="">
      <xdr:nvSpPr>
        <xdr:cNvPr id="248" name="楕円 247"/>
        <xdr:cNvSpPr/>
      </xdr:nvSpPr>
      <xdr:spPr>
        <a:xfrm>
          <a:off x="8699500" y="107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25641</xdr:rowOff>
    </xdr:from>
    <xdr:to>
      <xdr:col>50</xdr:col>
      <xdr:colOff>114300</xdr:colOff>
      <xdr:row>63</xdr:row>
      <xdr:rowOff>27158</xdr:rowOff>
    </xdr:to>
    <xdr:cxnSp macro="">
      <xdr:nvCxnSpPr>
        <xdr:cNvPr id="249" name="直線コネクタ 248"/>
        <xdr:cNvCxnSpPr/>
      </xdr:nvCxnSpPr>
      <xdr:spPr>
        <a:xfrm flipV="1">
          <a:off x="8750300" y="10826991"/>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148970</xdr:rowOff>
    </xdr:from>
    <xdr:to>
      <xdr:col>41</xdr:col>
      <xdr:colOff>101600</xdr:colOff>
      <xdr:row>63</xdr:row>
      <xdr:rowOff>79120</xdr:rowOff>
    </xdr:to>
    <xdr:sp macro="" textlink="">
      <xdr:nvSpPr>
        <xdr:cNvPr id="250" name="楕円 249"/>
        <xdr:cNvSpPr/>
      </xdr:nvSpPr>
      <xdr:spPr>
        <a:xfrm>
          <a:off x="7810500" y="107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27158</xdr:rowOff>
    </xdr:from>
    <xdr:to>
      <xdr:col>45</xdr:col>
      <xdr:colOff>177800</xdr:colOff>
      <xdr:row>63</xdr:row>
      <xdr:rowOff>28320</xdr:rowOff>
    </xdr:to>
    <xdr:cxnSp macro="">
      <xdr:nvCxnSpPr>
        <xdr:cNvPr id="251" name="直線コネクタ 250"/>
        <xdr:cNvCxnSpPr/>
      </xdr:nvCxnSpPr>
      <xdr:spPr>
        <a:xfrm flipV="1">
          <a:off x="7861300" y="10828508"/>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147731</xdr:rowOff>
    </xdr:from>
    <xdr:to>
      <xdr:col>36</xdr:col>
      <xdr:colOff>165100</xdr:colOff>
      <xdr:row>63</xdr:row>
      <xdr:rowOff>77881</xdr:rowOff>
    </xdr:to>
    <xdr:sp macro="" textlink="">
      <xdr:nvSpPr>
        <xdr:cNvPr id="252" name="楕円 251"/>
        <xdr:cNvSpPr/>
      </xdr:nvSpPr>
      <xdr:spPr>
        <a:xfrm>
          <a:off x="6921500" y="10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27081</xdr:rowOff>
    </xdr:from>
    <xdr:to>
      <xdr:col>41</xdr:col>
      <xdr:colOff>50800</xdr:colOff>
      <xdr:row>63</xdr:row>
      <xdr:rowOff>28320</xdr:rowOff>
    </xdr:to>
    <xdr:cxnSp macro="">
      <xdr:nvCxnSpPr>
        <xdr:cNvPr id="253" name="直線コネクタ 252"/>
        <xdr:cNvCxnSpPr/>
      </xdr:nvCxnSpPr>
      <xdr:spPr>
        <a:xfrm>
          <a:off x="6972300" y="10828431"/>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macro="" textlink="">
      <xdr:nvSpPr>
        <xdr:cNvPr id="257" name="n_4aveValue【橋りょう・トンネル】&#10;一人当たり有形固定資産（償却資産）額"/>
        <xdr:cNvSpPr txBox="1"/>
      </xdr:nvSpPr>
      <xdr:spPr>
        <a:xfrm>
          <a:off x="6705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67568</xdr:rowOff>
    </xdr:from>
    <xdr:ext cx="534377" cy="259045"/>
    <xdr:sp macro="" textlink="">
      <xdr:nvSpPr>
        <xdr:cNvPr id="258" name="n_1mainValue【橋りょう・トンネル】&#10;一人当たり有形固定資産（償却資産）額"/>
        <xdr:cNvSpPr txBox="1"/>
      </xdr:nvSpPr>
      <xdr:spPr>
        <a:xfrm>
          <a:off x="9359411" y="1086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69085</xdr:rowOff>
    </xdr:from>
    <xdr:ext cx="534377" cy="259045"/>
    <xdr:sp macro="" textlink="">
      <xdr:nvSpPr>
        <xdr:cNvPr id="259" name="n_2mainValue【橋りょう・トンネル】&#10;一人当たり有形固定資産（償却資産）額"/>
        <xdr:cNvSpPr txBox="1"/>
      </xdr:nvSpPr>
      <xdr:spPr>
        <a:xfrm>
          <a:off x="8483111" y="1087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70247</xdr:rowOff>
    </xdr:from>
    <xdr:ext cx="534377" cy="259045"/>
    <xdr:sp macro="" textlink="">
      <xdr:nvSpPr>
        <xdr:cNvPr id="260" name="n_3mainValue【橋りょう・トンネル】&#10;一人当たり有形固定資産（償却資産）額"/>
        <xdr:cNvSpPr txBox="1"/>
      </xdr:nvSpPr>
      <xdr:spPr>
        <a:xfrm>
          <a:off x="7594111" y="108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69008</xdr:rowOff>
    </xdr:from>
    <xdr:ext cx="534377" cy="259045"/>
    <xdr:sp macro="" textlink="">
      <xdr:nvSpPr>
        <xdr:cNvPr id="261" name="n_4mainValue【橋りょう・トンネル】&#10;一人当たり有形固定資産（償却資産）額"/>
        <xdr:cNvSpPr txBox="1"/>
      </xdr:nvSpPr>
      <xdr:spPr>
        <a:xfrm>
          <a:off x="6705111" y="108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xdr:cNvSpPr/>
      </xdr:nvSpPr>
      <xdr:spPr>
        <a:xfrm>
          <a:off x="1079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91802</xdr:rowOff>
    </xdr:from>
    <xdr:to>
      <xdr:col>24</xdr:col>
      <xdr:colOff>114300</xdr:colOff>
      <xdr:row>81</xdr:row>
      <xdr:rowOff>21952</xdr:rowOff>
    </xdr:to>
    <xdr:sp macro="" textlink="">
      <xdr:nvSpPr>
        <xdr:cNvPr id="304" name="楕円 303"/>
        <xdr:cNvSpPr/>
      </xdr:nvSpPr>
      <xdr:spPr>
        <a:xfrm>
          <a:off x="45847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114679</xdr:rowOff>
    </xdr:from>
    <xdr:ext cx="405111" cy="259045"/>
    <xdr:sp macro="" textlink="">
      <xdr:nvSpPr>
        <xdr:cNvPr id="305" name="【公営住宅】&#10;有形固定資産減価償却率該当値テキスト"/>
        <xdr:cNvSpPr txBox="1"/>
      </xdr:nvSpPr>
      <xdr:spPr>
        <a:xfrm>
          <a:off x="4673600" y="136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49349</xdr:rowOff>
    </xdr:from>
    <xdr:to>
      <xdr:col>20</xdr:col>
      <xdr:colOff>38100</xdr:colOff>
      <xdr:row>80</xdr:row>
      <xdr:rowOff>150949</xdr:rowOff>
    </xdr:to>
    <xdr:sp macro="" textlink="">
      <xdr:nvSpPr>
        <xdr:cNvPr id="306" name="楕円 305"/>
        <xdr:cNvSpPr/>
      </xdr:nvSpPr>
      <xdr:spPr>
        <a:xfrm>
          <a:off x="3746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100149</xdr:rowOff>
    </xdr:from>
    <xdr:to>
      <xdr:col>24</xdr:col>
      <xdr:colOff>63500</xdr:colOff>
      <xdr:row>80</xdr:row>
      <xdr:rowOff>142602</xdr:rowOff>
    </xdr:to>
    <xdr:cxnSp macro="">
      <xdr:nvCxnSpPr>
        <xdr:cNvPr id="307" name="直線コネクタ 306"/>
        <xdr:cNvCxnSpPr/>
      </xdr:nvCxnSpPr>
      <xdr:spPr>
        <a:xfrm>
          <a:off x="3797300" y="1381614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144055</xdr:rowOff>
    </xdr:from>
    <xdr:to>
      <xdr:col>15</xdr:col>
      <xdr:colOff>101600</xdr:colOff>
      <xdr:row>81</xdr:row>
      <xdr:rowOff>74205</xdr:rowOff>
    </xdr:to>
    <xdr:sp macro="" textlink="">
      <xdr:nvSpPr>
        <xdr:cNvPr id="308" name="楕円 307"/>
        <xdr:cNvSpPr/>
      </xdr:nvSpPr>
      <xdr:spPr>
        <a:xfrm>
          <a:off x="2857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100149</xdr:rowOff>
    </xdr:from>
    <xdr:to>
      <xdr:col>19</xdr:col>
      <xdr:colOff>177800</xdr:colOff>
      <xdr:row>81</xdr:row>
      <xdr:rowOff>23405</xdr:rowOff>
    </xdr:to>
    <xdr:cxnSp macro="">
      <xdr:nvCxnSpPr>
        <xdr:cNvPr id="309" name="直線コネクタ 308"/>
        <xdr:cNvCxnSpPr/>
      </xdr:nvCxnSpPr>
      <xdr:spPr>
        <a:xfrm flipV="1">
          <a:off x="2908300" y="1381614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85271</xdr:rowOff>
    </xdr:from>
    <xdr:to>
      <xdr:col>10</xdr:col>
      <xdr:colOff>165100</xdr:colOff>
      <xdr:row>81</xdr:row>
      <xdr:rowOff>15421</xdr:rowOff>
    </xdr:to>
    <xdr:sp macro="" textlink="">
      <xdr:nvSpPr>
        <xdr:cNvPr id="310" name="楕円 309"/>
        <xdr:cNvSpPr/>
      </xdr:nvSpPr>
      <xdr:spPr>
        <a:xfrm>
          <a:off x="1968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136071</xdr:rowOff>
    </xdr:from>
    <xdr:to>
      <xdr:col>15</xdr:col>
      <xdr:colOff>50800</xdr:colOff>
      <xdr:row>81</xdr:row>
      <xdr:rowOff>23405</xdr:rowOff>
    </xdr:to>
    <xdr:cxnSp macro="">
      <xdr:nvCxnSpPr>
        <xdr:cNvPr id="311" name="直線コネクタ 310"/>
        <xdr:cNvCxnSpPr/>
      </xdr:nvCxnSpPr>
      <xdr:spPr>
        <a:xfrm>
          <a:off x="2019300" y="138520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150586</xdr:rowOff>
    </xdr:from>
    <xdr:to>
      <xdr:col>6</xdr:col>
      <xdr:colOff>38100</xdr:colOff>
      <xdr:row>81</xdr:row>
      <xdr:rowOff>80736</xdr:rowOff>
    </xdr:to>
    <xdr:sp macro="" textlink="">
      <xdr:nvSpPr>
        <xdr:cNvPr id="312" name="楕円 311"/>
        <xdr:cNvSpPr/>
      </xdr:nvSpPr>
      <xdr:spPr>
        <a:xfrm>
          <a:off x="1079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136071</xdr:rowOff>
    </xdr:from>
    <xdr:to>
      <xdr:col>10</xdr:col>
      <xdr:colOff>114300</xdr:colOff>
      <xdr:row>81</xdr:row>
      <xdr:rowOff>29936</xdr:rowOff>
    </xdr:to>
    <xdr:cxnSp macro="">
      <xdr:nvCxnSpPr>
        <xdr:cNvPr id="313" name="直線コネクタ 312"/>
        <xdr:cNvCxnSpPr/>
      </xdr:nvCxnSpPr>
      <xdr:spPr>
        <a:xfrm flipV="1">
          <a:off x="1130300" y="13852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127379</xdr:rowOff>
    </xdr:from>
    <xdr:ext cx="405111" cy="259045"/>
    <xdr:sp macro="" textlink="">
      <xdr:nvSpPr>
        <xdr:cNvPr id="317" name="n_4aveValue【公営住宅】&#10;有形固定資産減価償却率"/>
        <xdr:cNvSpPr txBox="1"/>
      </xdr:nvSpPr>
      <xdr:spPr>
        <a:xfrm>
          <a:off x="927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167476</xdr:rowOff>
    </xdr:from>
    <xdr:ext cx="405111" cy="259045"/>
    <xdr:sp macro="" textlink="">
      <xdr:nvSpPr>
        <xdr:cNvPr id="318" name="n_1mainValue【公営住宅】&#10;有形固定資産減価償却率"/>
        <xdr:cNvSpPr txBox="1"/>
      </xdr:nvSpPr>
      <xdr:spPr>
        <a:xfrm>
          <a:off x="3582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319" name="n_2main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31948</xdr:rowOff>
    </xdr:from>
    <xdr:ext cx="405111" cy="259045"/>
    <xdr:sp macro="" textlink="">
      <xdr:nvSpPr>
        <xdr:cNvPr id="320" name="n_3mainValue【公営住宅】&#10;有形固定資産減価償却率"/>
        <xdr:cNvSpPr txBox="1"/>
      </xdr:nvSpPr>
      <xdr:spPr>
        <a:xfrm>
          <a:off x="1816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97263</xdr:rowOff>
    </xdr:from>
    <xdr:ext cx="405111" cy="259045"/>
    <xdr:sp macro="" textlink="">
      <xdr:nvSpPr>
        <xdr:cNvPr id="321" name="n_4mainValue【公営住宅】&#10;有形固定資産減価償却率"/>
        <xdr:cNvSpPr txBox="1"/>
      </xdr:nvSpPr>
      <xdr:spPr>
        <a:xfrm>
          <a:off x="927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xdr:cNvSpPr/>
      </xdr:nvSpPr>
      <xdr:spPr>
        <a:xfrm>
          <a:off x="6921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23113</xdr:rowOff>
    </xdr:from>
    <xdr:to>
      <xdr:col>55</xdr:col>
      <xdr:colOff>50800</xdr:colOff>
      <xdr:row>85</xdr:row>
      <xdr:rowOff>124713</xdr:rowOff>
    </xdr:to>
    <xdr:sp macro="" textlink="">
      <xdr:nvSpPr>
        <xdr:cNvPr id="361" name="楕円 360"/>
        <xdr:cNvSpPr/>
      </xdr:nvSpPr>
      <xdr:spPr>
        <a:xfrm>
          <a:off x="104267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1540</xdr:rowOff>
    </xdr:from>
    <xdr:ext cx="469744" cy="259045"/>
    <xdr:sp macro="" textlink="">
      <xdr:nvSpPr>
        <xdr:cNvPr id="362" name="【公営住宅】&#10;一人当たり面積該当値テキスト"/>
        <xdr:cNvSpPr txBox="1"/>
      </xdr:nvSpPr>
      <xdr:spPr>
        <a:xfrm>
          <a:off x="10515600" y="1457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23876</xdr:rowOff>
    </xdr:from>
    <xdr:to>
      <xdr:col>50</xdr:col>
      <xdr:colOff>165100</xdr:colOff>
      <xdr:row>85</xdr:row>
      <xdr:rowOff>125476</xdr:rowOff>
    </xdr:to>
    <xdr:sp macro="" textlink="">
      <xdr:nvSpPr>
        <xdr:cNvPr id="363" name="楕円 362"/>
        <xdr:cNvSpPr/>
      </xdr:nvSpPr>
      <xdr:spPr>
        <a:xfrm>
          <a:off x="9588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73913</xdr:rowOff>
    </xdr:from>
    <xdr:to>
      <xdr:col>55</xdr:col>
      <xdr:colOff>0</xdr:colOff>
      <xdr:row>85</xdr:row>
      <xdr:rowOff>74676</xdr:rowOff>
    </xdr:to>
    <xdr:cxnSp macro="">
      <xdr:nvCxnSpPr>
        <xdr:cNvPr id="364" name="直線コネクタ 363"/>
        <xdr:cNvCxnSpPr/>
      </xdr:nvCxnSpPr>
      <xdr:spPr>
        <a:xfrm flipV="1">
          <a:off x="9639300" y="1464716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19304</xdr:rowOff>
    </xdr:from>
    <xdr:to>
      <xdr:col>46</xdr:col>
      <xdr:colOff>38100</xdr:colOff>
      <xdr:row>85</xdr:row>
      <xdr:rowOff>120904</xdr:rowOff>
    </xdr:to>
    <xdr:sp macro="" textlink="">
      <xdr:nvSpPr>
        <xdr:cNvPr id="365" name="楕円 364"/>
        <xdr:cNvSpPr/>
      </xdr:nvSpPr>
      <xdr:spPr>
        <a:xfrm>
          <a:off x="8699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74676</xdr:rowOff>
    </xdr:to>
    <xdr:cxnSp macro="">
      <xdr:nvCxnSpPr>
        <xdr:cNvPr id="366" name="直線コネクタ 365"/>
        <xdr:cNvCxnSpPr/>
      </xdr:nvCxnSpPr>
      <xdr:spPr>
        <a:xfrm>
          <a:off x="8750300" y="146433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23876</xdr:rowOff>
    </xdr:from>
    <xdr:to>
      <xdr:col>41</xdr:col>
      <xdr:colOff>101600</xdr:colOff>
      <xdr:row>85</xdr:row>
      <xdr:rowOff>125476</xdr:rowOff>
    </xdr:to>
    <xdr:sp macro="" textlink="">
      <xdr:nvSpPr>
        <xdr:cNvPr id="367" name="楕円 366"/>
        <xdr:cNvSpPr/>
      </xdr:nvSpPr>
      <xdr:spPr>
        <a:xfrm>
          <a:off x="7810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70104</xdr:rowOff>
    </xdr:from>
    <xdr:to>
      <xdr:col>45</xdr:col>
      <xdr:colOff>177800</xdr:colOff>
      <xdr:row>85</xdr:row>
      <xdr:rowOff>74676</xdr:rowOff>
    </xdr:to>
    <xdr:cxnSp macro="">
      <xdr:nvCxnSpPr>
        <xdr:cNvPr id="368" name="直線コネクタ 367"/>
        <xdr:cNvCxnSpPr/>
      </xdr:nvCxnSpPr>
      <xdr:spPr>
        <a:xfrm flipV="1">
          <a:off x="7861300" y="146433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22352</xdr:rowOff>
    </xdr:from>
    <xdr:to>
      <xdr:col>36</xdr:col>
      <xdr:colOff>165100</xdr:colOff>
      <xdr:row>85</xdr:row>
      <xdr:rowOff>123952</xdr:rowOff>
    </xdr:to>
    <xdr:sp macro="" textlink="">
      <xdr:nvSpPr>
        <xdr:cNvPr id="369" name="楕円 368"/>
        <xdr:cNvSpPr/>
      </xdr:nvSpPr>
      <xdr:spPr>
        <a:xfrm>
          <a:off x="6921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73152</xdr:rowOff>
    </xdr:from>
    <xdr:to>
      <xdr:col>41</xdr:col>
      <xdr:colOff>50800</xdr:colOff>
      <xdr:row>85</xdr:row>
      <xdr:rowOff>74676</xdr:rowOff>
    </xdr:to>
    <xdr:cxnSp macro="">
      <xdr:nvCxnSpPr>
        <xdr:cNvPr id="370" name="直線コネクタ 369"/>
        <xdr:cNvCxnSpPr/>
      </xdr:nvCxnSpPr>
      <xdr:spPr>
        <a:xfrm>
          <a:off x="6972300" y="146464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53612</xdr:rowOff>
    </xdr:from>
    <xdr:ext cx="469744" cy="259045"/>
    <xdr:sp macro="" textlink="">
      <xdr:nvSpPr>
        <xdr:cNvPr id="374" name="n_4aveValue【公営住宅】&#10;一人当たり面積"/>
        <xdr:cNvSpPr txBox="1"/>
      </xdr:nvSpPr>
      <xdr:spPr>
        <a:xfrm>
          <a:off x="67374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116603</xdr:rowOff>
    </xdr:from>
    <xdr:ext cx="469744" cy="259045"/>
    <xdr:sp macro="" textlink="">
      <xdr:nvSpPr>
        <xdr:cNvPr id="375" name="n_1mainValue【公営住宅】&#10;一人当たり面積"/>
        <xdr:cNvSpPr txBox="1"/>
      </xdr:nvSpPr>
      <xdr:spPr>
        <a:xfrm>
          <a:off x="93917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112031</xdr:rowOff>
    </xdr:from>
    <xdr:ext cx="469744" cy="259045"/>
    <xdr:sp macro="" textlink="">
      <xdr:nvSpPr>
        <xdr:cNvPr id="376" name="n_2mainValue【公営住宅】&#10;一人当たり面積"/>
        <xdr:cNvSpPr txBox="1"/>
      </xdr:nvSpPr>
      <xdr:spPr>
        <a:xfrm>
          <a:off x="8515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7" name="n_3mainValue【公営住宅】&#10;一人当たり面積"/>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115079</xdr:rowOff>
    </xdr:from>
    <xdr:ext cx="469744" cy="259045"/>
    <xdr:sp macro="" textlink="">
      <xdr:nvSpPr>
        <xdr:cNvPr id="378" name="n_4mainValue【公営住宅】&#10;一人当たり面積"/>
        <xdr:cNvSpPr txBox="1"/>
      </xdr:nvSpPr>
      <xdr:spPr>
        <a:xfrm>
          <a:off x="67374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144272</xdr:rowOff>
    </xdr:from>
    <xdr:to>
      <xdr:col>85</xdr:col>
      <xdr:colOff>177800</xdr:colOff>
      <xdr:row>36</xdr:row>
      <xdr:rowOff>74422</xdr:rowOff>
    </xdr:to>
    <xdr:sp macro="" textlink="">
      <xdr:nvSpPr>
        <xdr:cNvPr id="433" name="楕円 432"/>
        <xdr:cNvSpPr/>
      </xdr:nvSpPr>
      <xdr:spPr>
        <a:xfrm>
          <a:off x="162687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59199</xdr:rowOff>
    </xdr:from>
    <xdr:ext cx="405111" cy="259045"/>
    <xdr:sp macro="" textlink="">
      <xdr:nvSpPr>
        <xdr:cNvPr id="434" name="【認定こども園・幼稚園・保育所】&#10;有形固定資産減価償却率該当値テキスト"/>
        <xdr:cNvSpPr txBox="1"/>
      </xdr:nvSpPr>
      <xdr:spPr>
        <a:xfrm>
          <a:off x="16357600" y="605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125984</xdr:rowOff>
    </xdr:from>
    <xdr:to>
      <xdr:col>81</xdr:col>
      <xdr:colOff>101600</xdr:colOff>
      <xdr:row>36</xdr:row>
      <xdr:rowOff>56134</xdr:rowOff>
    </xdr:to>
    <xdr:sp macro="" textlink="">
      <xdr:nvSpPr>
        <xdr:cNvPr id="435" name="楕円 434"/>
        <xdr:cNvSpPr/>
      </xdr:nvSpPr>
      <xdr:spPr>
        <a:xfrm>
          <a:off x="15430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xdr:rowOff>
    </xdr:from>
    <xdr:to>
      <xdr:col>85</xdr:col>
      <xdr:colOff>127000</xdr:colOff>
      <xdr:row>36</xdr:row>
      <xdr:rowOff>23622</xdr:rowOff>
    </xdr:to>
    <xdr:cxnSp macro="">
      <xdr:nvCxnSpPr>
        <xdr:cNvPr id="436" name="直線コネクタ 435"/>
        <xdr:cNvCxnSpPr/>
      </xdr:nvCxnSpPr>
      <xdr:spPr>
        <a:xfrm>
          <a:off x="15481300" y="61775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123698</xdr:rowOff>
    </xdr:from>
    <xdr:to>
      <xdr:col>76</xdr:col>
      <xdr:colOff>165100</xdr:colOff>
      <xdr:row>36</xdr:row>
      <xdr:rowOff>53848</xdr:rowOff>
    </xdr:to>
    <xdr:sp macro="" textlink="">
      <xdr:nvSpPr>
        <xdr:cNvPr id="437" name="楕円 436"/>
        <xdr:cNvSpPr/>
      </xdr:nvSpPr>
      <xdr:spPr>
        <a:xfrm>
          <a:off x="14541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xdr:rowOff>
    </xdr:from>
    <xdr:to>
      <xdr:col>81</xdr:col>
      <xdr:colOff>50800</xdr:colOff>
      <xdr:row>36</xdr:row>
      <xdr:rowOff>5334</xdr:rowOff>
    </xdr:to>
    <xdr:cxnSp macro="">
      <xdr:nvCxnSpPr>
        <xdr:cNvPr id="438" name="直線コネクタ 437"/>
        <xdr:cNvCxnSpPr/>
      </xdr:nvCxnSpPr>
      <xdr:spPr>
        <a:xfrm>
          <a:off x="14592300" y="61752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80264</xdr:rowOff>
    </xdr:from>
    <xdr:to>
      <xdr:col>72</xdr:col>
      <xdr:colOff>38100</xdr:colOff>
      <xdr:row>36</xdr:row>
      <xdr:rowOff>10414</xdr:rowOff>
    </xdr:to>
    <xdr:sp macro="" textlink="">
      <xdr:nvSpPr>
        <xdr:cNvPr id="439" name="楕円 438"/>
        <xdr:cNvSpPr/>
      </xdr:nvSpPr>
      <xdr:spPr>
        <a:xfrm>
          <a:off x="13652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131064</xdr:rowOff>
    </xdr:from>
    <xdr:to>
      <xdr:col>76</xdr:col>
      <xdr:colOff>114300</xdr:colOff>
      <xdr:row>36</xdr:row>
      <xdr:rowOff>3048</xdr:rowOff>
    </xdr:to>
    <xdr:cxnSp macro="">
      <xdr:nvCxnSpPr>
        <xdr:cNvPr id="440" name="直線コネクタ 439"/>
        <xdr:cNvCxnSpPr/>
      </xdr:nvCxnSpPr>
      <xdr:spPr>
        <a:xfrm>
          <a:off x="13703300" y="61318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80264</xdr:rowOff>
    </xdr:from>
    <xdr:to>
      <xdr:col>67</xdr:col>
      <xdr:colOff>101600</xdr:colOff>
      <xdr:row>36</xdr:row>
      <xdr:rowOff>10414</xdr:rowOff>
    </xdr:to>
    <xdr:sp macro="" textlink="">
      <xdr:nvSpPr>
        <xdr:cNvPr id="441" name="楕円 440"/>
        <xdr:cNvSpPr/>
      </xdr:nvSpPr>
      <xdr:spPr>
        <a:xfrm>
          <a:off x="12763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131064</xdr:rowOff>
    </xdr:from>
    <xdr:to>
      <xdr:col>71</xdr:col>
      <xdr:colOff>177800</xdr:colOff>
      <xdr:row>35</xdr:row>
      <xdr:rowOff>131064</xdr:rowOff>
    </xdr:to>
    <xdr:cxnSp macro="">
      <xdr:nvCxnSpPr>
        <xdr:cNvPr id="442" name="直線コネクタ 441"/>
        <xdr:cNvCxnSpPr/>
      </xdr:nvCxnSpPr>
      <xdr:spPr>
        <a:xfrm>
          <a:off x="12814300" y="6131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aveValue【認定こども園・幼稚園・保育所】&#10;有形固定資産減価償却率"/>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72661</xdr:rowOff>
    </xdr:from>
    <xdr:ext cx="405111" cy="259045"/>
    <xdr:sp macro="" textlink="">
      <xdr:nvSpPr>
        <xdr:cNvPr id="447" name="n_1mainValue【認定こども園・幼稚園・保育所】&#10;有形固定資産減価償却率"/>
        <xdr:cNvSpPr txBox="1"/>
      </xdr:nvSpPr>
      <xdr:spPr>
        <a:xfrm>
          <a:off x="152660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70375</xdr:rowOff>
    </xdr:from>
    <xdr:ext cx="405111" cy="259045"/>
    <xdr:sp macro="" textlink="">
      <xdr:nvSpPr>
        <xdr:cNvPr id="448" name="n_2mainValue【認定こども園・幼稚園・保育所】&#10;有形固定資産減価償却率"/>
        <xdr:cNvSpPr txBox="1"/>
      </xdr:nvSpPr>
      <xdr:spPr>
        <a:xfrm>
          <a:off x="14389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26941</xdr:rowOff>
    </xdr:from>
    <xdr:ext cx="405111" cy="259045"/>
    <xdr:sp macro="" textlink="">
      <xdr:nvSpPr>
        <xdr:cNvPr id="449" name="n_3mainValue【認定こども園・幼稚園・保育所】&#10;有形固定資産減価償却率"/>
        <xdr:cNvSpPr txBox="1"/>
      </xdr:nvSpPr>
      <xdr:spPr>
        <a:xfrm>
          <a:off x="13500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26941</xdr:rowOff>
    </xdr:from>
    <xdr:ext cx="405111" cy="259045"/>
    <xdr:sp macro="" textlink="">
      <xdr:nvSpPr>
        <xdr:cNvPr id="450" name="n_4mainValue【認定こども園・幼稚園・保育所】&#10;有形固定資産減価償却率"/>
        <xdr:cNvSpPr txBox="1"/>
      </xdr:nvSpPr>
      <xdr:spPr>
        <a:xfrm>
          <a:off x="12611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4" name="フローチャート: 判断 483"/>
        <xdr:cNvSpPr/>
      </xdr:nvSpPr>
      <xdr:spPr>
        <a:xfrm>
          <a:off x="18605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90" name="楕円 489"/>
        <xdr:cNvSpPr/>
      </xdr:nvSpPr>
      <xdr:spPr>
        <a:xfrm>
          <a:off x="22110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30497</xdr:rowOff>
    </xdr:from>
    <xdr:ext cx="469744" cy="259045"/>
    <xdr:sp macro="" textlink="">
      <xdr:nvSpPr>
        <xdr:cNvPr id="491" name="【認定こども園・幼稚園・保育所】&#10;一人当たり面積該当値テキスト"/>
        <xdr:cNvSpPr txBox="1"/>
      </xdr:nvSpPr>
      <xdr:spPr>
        <a:xfrm>
          <a:off x="22199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492" name="楕円 491"/>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102870</xdr:rowOff>
    </xdr:from>
    <xdr:to>
      <xdr:col>116</xdr:col>
      <xdr:colOff>63500</xdr:colOff>
      <xdr:row>39</xdr:row>
      <xdr:rowOff>118110</xdr:rowOff>
    </xdr:to>
    <xdr:cxnSp macro="">
      <xdr:nvCxnSpPr>
        <xdr:cNvPr id="493" name="直線コネクタ 492"/>
        <xdr:cNvCxnSpPr/>
      </xdr:nvCxnSpPr>
      <xdr:spPr>
        <a:xfrm flipV="1">
          <a:off x="21323300" y="6789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94" name="楕円 493"/>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118110</xdr:rowOff>
    </xdr:from>
    <xdr:to>
      <xdr:col>111</xdr:col>
      <xdr:colOff>177800</xdr:colOff>
      <xdr:row>39</xdr:row>
      <xdr:rowOff>118110</xdr:rowOff>
    </xdr:to>
    <xdr:cxnSp macro="">
      <xdr:nvCxnSpPr>
        <xdr:cNvPr id="495" name="直線コネクタ 494"/>
        <xdr:cNvCxnSpPr/>
      </xdr:nvCxnSpPr>
      <xdr:spPr>
        <a:xfrm>
          <a:off x="20434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67310</xdr:rowOff>
    </xdr:from>
    <xdr:to>
      <xdr:col>102</xdr:col>
      <xdr:colOff>165100</xdr:colOff>
      <xdr:row>39</xdr:row>
      <xdr:rowOff>168910</xdr:rowOff>
    </xdr:to>
    <xdr:sp macro="" textlink="">
      <xdr:nvSpPr>
        <xdr:cNvPr id="496" name="楕円 495"/>
        <xdr:cNvSpPr/>
      </xdr:nvSpPr>
      <xdr:spPr>
        <a:xfrm>
          <a:off x="19494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118110</xdr:rowOff>
    </xdr:from>
    <xdr:to>
      <xdr:col>107</xdr:col>
      <xdr:colOff>50800</xdr:colOff>
      <xdr:row>39</xdr:row>
      <xdr:rowOff>118110</xdr:rowOff>
    </xdr:to>
    <xdr:cxnSp macro="">
      <xdr:nvCxnSpPr>
        <xdr:cNvPr id="497" name="直線コネクタ 496"/>
        <xdr:cNvCxnSpPr/>
      </xdr:nvCxnSpPr>
      <xdr:spPr>
        <a:xfrm>
          <a:off x="19545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67310</xdr:rowOff>
    </xdr:from>
    <xdr:to>
      <xdr:col>98</xdr:col>
      <xdr:colOff>38100</xdr:colOff>
      <xdr:row>39</xdr:row>
      <xdr:rowOff>168910</xdr:rowOff>
    </xdr:to>
    <xdr:sp macro="" textlink="">
      <xdr:nvSpPr>
        <xdr:cNvPr id="498" name="楕円 497"/>
        <xdr:cNvSpPr/>
      </xdr:nvSpPr>
      <xdr:spPr>
        <a:xfrm>
          <a:off x="18605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118110</xdr:rowOff>
    </xdr:from>
    <xdr:to>
      <xdr:col>102</xdr:col>
      <xdr:colOff>114300</xdr:colOff>
      <xdr:row>39</xdr:row>
      <xdr:rowOff>118110</xdr:rowOff>
    </xdr:to>
    <xdr:cxnSp macro="">
      <xdr:nvCxnSpPr>
        <xdr:cNvPr id="499" name="直線コネクタ 498"/>
        <xdr:cNvCxnSpPr/>
      </xdr:nvCxnSpPr>
      <xdr:spPr>
        <a:xfrm>
          <a:off x="18656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3" name="n_4aveValue【認定こども園・幼稚園・保育所】&#10;一人当たり面積"/>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504" name="n_1mainValue【認定こども園・幼稚園・保育所】&#10;一人当たり面積"/>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505" name="n_2mainValue【認定こども園・幼稚園・保育所】&#10;一人当たり面積"/>
        <xdr:cNvSpPr txBox="1"/>
      </xdr:nvSpPr>
      <xdr:spPr>
        <a:xfrm>
          <a:off x="20199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160037</xdr:rowOff>
    </xdr:from>
    <xdr:ext cx="469744" cy="259045"/>
    <xdr:sp macro="" textlink="">
      <xdr:nvSpPr>
        <xdr:cNvPr id="506" name="n_3mainValue【認定こども園・幼稚園・保育所】&#10;一人当たり面積"/>
        <xdr:cNvSpPr txBox="1"/>
      </xdr:nvSpPr>
      <xdr:spPr>
        <a:xfrm>
          <a:off x="19310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160037</xdr:rowOff>
    </xdr:from>
    <xdr:ext cx="469744" cy="259045"/>
    <xdr:sp macro="" textlink="">
      <xdr:nvSpPr>
        <xdr:cNvPr id="507" name="n_4mainValue【認定こども園・幼稚園・保育所】&#10;一人当たり面積"/>
        <xdr:cNvSpPr txBox="1"/>
      </xdr:nvSpPr>
      <xdr:spPr>
        <a:xfrm>
          <a:off x="18421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538" name="フローチャート: 判断 537"/>
        <xdr:cNvSpPr/>
      </xdr:nvSpPr>
      <xdr:spPr>
        <a:xfrm>
          <a:off x="12763500" y="103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146368</xdr:rowOff>
    </xdr:from>
    <xdr:to>
      <xdr:col>85</xdr:col>
      <xdr:colOff>177800</xdr:colOff>
      <xdr:row>60</xdr:row>
      <xdr:rowOff>76518</xdr:rowOff>
    </xdr:to>
    <xdr:sp macro="" textlink="">
      <xdr:nvSpPr>
        <xdr:cNvPr id="544" name="楕円 543"/>
        <xdr:cNvSpPr/>
      </xdr:nvSpPr>
      <xdr:spPr>
        <a:xfrm>
          <a:off x="16268700" y="102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169245</xdr:rowOff>
    </xdr:from>
    <xdr:ext cx="405111" cy="259045"/>
    <xdr:sp macro="" textlink="">
      <xdr:nvSpPr>
        <xdr:cNvPr id="545" name="【学校施設】&#10;有形固定資産減価償却率該当値テキスト"/>
        <xdr:cNvSpPr txBox="1"/>
      </xdr:nvSpPr>
      <xdr:spPr>
        <a:xfrm>
          <a:off x="16357600" y="1011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20638</xdr:rowOff>
    </xdr:from>
    <xdr:to>
      <xdr:col>81</xdr:col>
      <xdr:colOff>101600</xdr:colOff>
      <xdr:row>60</xdr:row>
      <xdr:rowOff>122238</xdr:rowOff>
    </xdr:to>
    <xdr:sp macro="" textlink="">
      <xdr:nvSpPr>
        <xdr:cNvPr id="546" name="楕円 545"/>
        <xdr:cNvSpPr/>
      </xdr:nvSpPr>
      <xdr:spPr>
        <a:xfrm>
          <a:off x="15430500" y="10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25718</xdr:rowOff>
    </xdr:from>
    <xdr:to>
      <xdr:col>85</xdr:col>
      <xdr:colOff>127000</xdr:colOff>
      <xdr:row>60</xdr:row>
      <xdr:rowOff>71438</xdr:rowOff>
    </xdr:to>
    <xdr:cxnSp macro="">
      <xdr:nvCxnSpPr>
        <xdr:cNvPr id="547" name="直線コネクタ 546"/>
        <xdr:cNvCxnSpPr/>
      </xdr:nvCxnSpPr>
      <xdr:spPr>
        <a:xfrm flipV="1">
          <a:off x="15481300" y="1031271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48" name="楕円 547"/>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71438</xdr:rowOff>
    </xdr:from>
    <xdr:to>
      <xdr:col>81</xdr:col>
      <xdr:colOff>50800</xdr:colOff>
      <xdr:row>60</xdr:row>
      <xdr:rowOff>160020</xdr:rowOff>
    </xdr:to>
    <xdr:cxnSp macro="">
      <xdr:nvCxnSpPr>
        <xdr:cNvPr id="549" name="直線コネクタ 548"/>
        <xdr:cNvCxnSpPr/>
      </xdr:nvCxnSpPr>
      <xdr:spPr>
        <a:xfrm flipV="1">
          <a:off x="14592300" y="10358438"/>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72072</xdr:rowOff>
    </xdr:from>
    <xdr:to>
      <xdr:col>72</xdr:col>
      <xdr:colOff>38100</xdr:colOff>
      <xdr:row>61</xdr:row>
      <xdr:rowOff>2222</xdr:rowOff>
    </xdr:to>
    <xdr:sp macro="" textlink="">
      <xdr:nvSpPr>
        <xdr:cNvPr id="550" name="楕円 549"/>
        <xdr:cNvSpPr/>
      </xdr:nvSpPr>
      <xdr:spPr>
        <a:xfrm>
          <a:off x="13652500" y="10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122872</xdr:rowOff>
    </xdr:from>
    <xdr:to>
      <xdr:col>76</xdr:col>
      <xdr:colOff>114300</xdr:colOff>
      <xdr:row>60</xdr:row>
      <xdr:rowOff>160020</xdr:rowOff>
    </xdr:to>
    <xdr:cxnSp macro="">
      <xdr:nvCxnSpPr>
        <xdr:cNvPr id="551" name="直線コネクタ 550"/>
        <xdr:cNvCxnSpPr/>
      </xdr:nvCxnSpPr>
      <xdr:spPr>
        <a:xfrm>
          <a:off x="13703300" y="10409872"/>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552" name="楕円 551"/>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60</xdr:row>
      <xdr:rowOff>122872</xdr:rowOff>
    </xdr:to>
    <xdr:cxnSp macro="">
      <xdr:nvCxnSpPr>
        <xdr:cNvPr id="553" name="直線コネクタ 552"/>
        <xdr:cNvCxnSpPr/>
      </xdr:nvCxnSpPr>
      <xdr:spPr>
        <a:xfrm>
          <a:off x="12814300" y="10235565"/>
          <a:ext cx="889000" cy="1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124795</xdr:rowOff>
    </xdr:from>
    <xdr:ext cx="405111" cy="259045"/>
    <xdr:sp macro="" textlink="">
      <xdr:nvSpPr>
        <xdr:cNvPr id="557" name="n_4aveValue【学校施設】&#10;有形固定資産減価償却率"/>
        <xdr:cNvSpPr txBox="1"/>
      </xdr:nvSpPr>
      <xdr:spPr>
        <a:xfrm>
          <a:off x="12611744" y="10411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138765</xdr:rowOff>
    </xdr:from>
    <xdr:ext cx="405111" cy="259045"/>
    <xdr:sp macro="" textlink="">
      <xdr:nvSpPr>
        <xdr:cNvPr id="558" name="n_1mainValue【学校施設】&#10;有形固定資産減価償却率"/>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59" name="n_2mainValue【学校施設】&#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18749</xdr:rowOff>
    </xdr:from>
    <xdr:ext cx="405111" cy="259045"/>
    <xdr:sp macro="" textlink="">
      <xdr:nvSpPr>
        <xdr:cNvPr id="560" name="n_3mainValue【学校施設】&#10;有形固定資産減価償却率"/>
        <xdr:cNvSpPr txBox="1"/>
      </xdr:nvSpPr>
      <xdr:spPr>
        <a:xfrm>
          <a:off x="13500744" y="1013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15892</xdr:rowOff>
    </xdr:from>
    <xdr:ext cx="405111" cy="259045"/>
    <xdr:sp macro="" textlink="">
      <xdr:nvSpPr>
        <xdr:cNvPr id="561" name="n_4mainValue【学校施設】&#10;有形固定資産減価償却率"/>
        <xdr:cNvSpPr txBox="1"/>
      </xdr:nvSpPr>
      <xdr:spPr>
        <a:xfrm>
          <a:off x="12611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598" name="フローチャート: 判断 597"/>
        <xdr:cNvSpPr/>
      </xdr:nvSpPr>
      <xdr:spPr>
        <a:xfrm>
          <a:off x="18605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153307</xdr:rowOff>
    </xdr:from>
    <xdr:to>
      <xdr:col>116</xdr:col>
      <xdr:colOff>114300</xdr:colOff>
      <xdr:row>63</xdr:row>
      <xdr:rowOff>83457</xdr:rowOff>
    </xdr:to>
    <xdr:sp macro="" textlink="">
      <xdr:nvSpPr>
        <xdr:cNvPr id="604" name="楕円 603"/>
        <xdr:cNvSpPr/>
      </xdr:nvSpPr>
      <xdr:spPr>
        <a:xfrm>
          <a:off x="221107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68234</xdr:rowOff>
    </xdr:from>
    <xdr:ext cx="469744" cy="259045"/>
    <xdr:sp macro="" textlink="">
      <xdr:nvSpPr>
        <xdr:cNvPr id="605" name="【学校施設】&#10;一人当たり面積該当値テキスト"/>
        <xdr:cNvSpPr txBox="1"/>
      </xdr:nvSpPr>
      <xdr:spPr>
        <a:xfrm>
          <a:off x="22199600" y="1069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14515</xdr:rowOff>
    </xdr:from>
    <xdr:to>
      <xdr:col>112</xdr:col>
      <xdr:colOff>38100</xdr:colOff>
      <xdr:row>63</xdr:row>
      <xdr:rowOff>116115</xdr:rowOff>
    </xdr:to>
    <xdr:sp macro="" textlink="">
      <xdr:nvSpPr>
        <xdr:cNvPr id="606" name="楕円 605"/>
        <xdr:cNvSpPr/>
      </xdr:nvSpPr>
      <xdr:spPr>
        <a:xfrm>
          <a:off x="21272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32657</xdr:rowOff>
    </xdr:from>
    <xdr:to>
      <xdr:col>116</xdr:col>
      <xdr:colOff>63500</xdr:colOff>
      <xdr:row>63</xdr:row>
      <xdr:rowOff>65315</xdr:rowOff>
    </xdr:to>
    <xdr:cxnSp macro="">
      <xdr:nvCxnSpPr>
        <xdr:cNvPr id="607" name="直線コネクタ 606"/>
        <xdr:cNvCxnSpPr/>
      </xdr:nvCxnSpPr>
      <xdr:spPr>
        <a:xfrm flipV="1">
          <a:off x="21323300" y="108340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136978</xdr:rowOff>
    </xdr:from>
    <xdr:to>
      <xdr:col>107</xdr:col>
      <xdr:colOff>101600</xdr:colOff>
      <xdr:row>63</xdr:row>
      <xdr:rowOff>67128</xdr:rowOff>
    </xdr:to>
    <xdr:sp macro="" textlink="">
      <xdr:nvSpPr>
        <xdr:cNvPr id="608" name="楕円 607"/>
        <xdr:cNvSpPr/>
      </xdr:nvSpPr>
      <xdr:spPr>
        <a:xfrm>
          <a:off x="20383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16328</xdr:rowOff>
    </xdr:from>
    <xdr:to>
      <xdr:col>111</xdr:col>
      <xdr:colOff>177800</xdr:colOff>
      <xdr:row>63</xdr:row>
      <xdr:rowOff>65315</xdr:rowOff>
    </xdr:to>
    <xdr:cxnSp macro="">
      <xdr:nvCxnSpPr>
        <xdr:cNvPr id="609" name="直線コネクタ 608"/>
        <xdr:cNvCxnSpPr/>
      </xdr:nvCxnSpPr>
      <xdr:spPr>
        <a:xfrm>
          <a:off x="20434300" y="1081767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10" name="楕円 609"/>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16328</xdr:rowOff>
    </xdr:to>
    <xdr:cxnSp macro="">
      <xdr:nvCxnSpPr>
        <xdr:cNvPr id="611" name="直線コネクタ 610"/>
        <xdr:cNvCxnSpPr/>
      </xdr:nvCxnSpPr>
      <xdr:spPr>
        <a:xfrm>
          <a:off x="19545300" y="108127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39007</xdr:rowOff>
    </xdr:from>
    <xdr:to>
      <xdr:col>98</xdr:col>
      <xdr:colOff>38100</xdr:colOff>
      <xdr:row>62</xdr:row>
      <xdr:rowOff>140607</xdr:rowOff>
    </xdr:to>
    <xdr:sp macro="" textlink="">
      <xdr:nvSpPr>
        <xdr:cNvPr id="612" name="楕円 611"/>
        <xdr:cNvSpPr/>
      </xdr:nvSpPr>
      <xdr:spPr>
        <a:xfrm>
          <a:off x="18605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89807</xdr:rowOff>
    </xdr:from>
    <xdr:to>
      <xdr:col>102</xdr:col>
      <xdr:colOff>114300</xdr:colOff>
      <xdr:row>63</xdr:row>
      <xdr:rowOff>11430</xdr:rowOff>
    </xdr:to>
    <xdr:cxnSp macro="">
      <xdr:nvCxnSpPr>
        <xdr:cNvPr id="613" name="直線コネクタ 612"/>
        <xdr:cNvCxnSpPr/>
      </xdr:nvCxnSpPr>
      <xdr:spPr>
        <a:xfrm>
          <a:off x="18656300" y="1071970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617" name="n_4aveValue【学校施設】&#10;一人当たり面積"/>
        <xdr:cNvSpPr txBox="1"/>
      </xdr:nvSpPr>
      <xdr:spPr>
        <a:xfrm>
          <a:off x="18421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107242</xdr:rowOff>
    </xdr:from>
    <xdr:ext cx="469744" cy="259045"/>
    <xdr:sp macro="" textlink="">
      <xdr:nvSpPr>
        <xdr:cNvPr id="618" name="n_1mainValue【学校施設】&#10;一人当たり面積"/>
        <xdr:cNvSpPr txBox="1"/>
      </xdr:nvSpPr>
      <xdr:spPr>
        <a:xfrm>
          <a:off x="210757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58255</xdr:rowOff>
    </xdr:from>
    <xdr:ext cx="469744" cy="259045"/>
    <xdr:sp macro="" textlink="">
      <xdr:nvSpPr>
        <xdr:cNvPr id="619" name="n_2mainValue【学校施設】&#10;一人当たり面積"/>
        <xdr:cNvSpPr txBox="1"/>
      </xdr:nvSpPr>
      <xdr:spPr>
        <a:xfrm>
          <a:off x="20199427" y="108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20" name="n_3mainValue【学校施設】&#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131734</xdr:rowOff>
    </xdr:from>
    <xdr:ext cx="469744" cy="259045"/>
    <xdr:sp macro="" textlink="">
      <xdr:nvSpPr>
        <xdr:cNvPr id="621" name="n_4mainValue【学校施設】&#10;一人当たり面積"/>
        <xdr:cNvSpPr txBox="1"/>
      </xdr:nvSpPr>
      <xdr:spPr>
        <a:xfrm>
          <a:off x="18421427" y="107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7" name="フローチャート: 判断 656"/>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91802</xdr:rowOff>
    </xdr:from>
    <xdr:to>
      <xdr:col>85</xdr:col>
      <xdr:colOff>177800</xdr:colOff>
      <xdr:row>84</xdr:row>
      <xdr:rowOff>21952</xdr:rowOff>
    </xdr:to>
    <xdr:sp macro="" textlink="">
      <xdr:nvSpPr>
        <xdr:cNvPr id="663" name="楕円 662"/>
        <xdr:cNvSpPr/>
      </xdr:nvSpPr>
      <xdr:spPr>
        <a:xfrm>
          <a:off x="162687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70229</xdr:rowOff>
    </xdr:from>
    <xdr:ext cx="405111" cy="259045"/>
    <xdr:sp macro="" textlink="">
      <xdr:nvSpPr>
        <xdr:cNvPr id="664" name="【児童館】&#10;有形固定資産減価償却率該当値テキスト"/>
        <xdr:cNvSpPr txBox="1"/>
      </xdr:nvSpPr>
      <xdr:spPr>
        <a:xfrm>
          <a:off x="16357600"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665" name="楕円 664"/>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83</xdr:row>
      <xdr:rowOff>142602</xdr:rowOff>
    </xdr:to>
    <xdr:cxnSp macro="">
      <xdr:nvCxnSpPr>
        <xdr:cNvPr id="666" name="直線コネクタ 665"/>
        <xdr:cNvCxnSpPr/>
      </xdr:nvCxnSpPr>
      <xdr:spPr>
        <a:xfrm>
          <a:off x="15481300" y="143370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19957</xdr:rowOff>
    </xdr:from>
    <xdr:to>
      <xdr:col>76</xdr:col>
      <xdr:colOff>165100</xdr:colOff>
      <xdr:row>83</xdr:row>
      <xdr:rowOff>121557</xdr:rowOff>
    </xdr:to>
    <xdr:sp macro="" textlink="">
      <xdr:nvSpPr>
        <xdr:cNvPr id="667" name="楕円 666"/>
        <xdr:cNvSpPr/>
      </xdr:nvSpPr>
      <xdr:spPr>
        <a:xfrm>
          <a:off x="14541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70757</xdr:rowOff>
    </xdr:from>
    <xdr:to>
      <xdr:col>81</xdr:col>
      <xdr:colOff>50800</xdr:colOff>
      <xdr:row>83</xdr:row>
      <xdr:rowOff>106680</xdr:rowOff>
    </xdr:to>
    <xdr:cxnSp macro="">
      <xdr:nvCxnSpPr>
        <xdr:cNvPr id="668" name="直線コネクタ 667"/>
        <xdr:cNvCxnSpPr/>
      </xdr:nvCxnSpPr>
      <xdr:spPr>
        <a:xfrm>
          <a:off x="14592300" y="143011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669" name="楕円 668"/>
        <xdr:cNvSpPr/>
      </xdr:nvSpPr>
      <xdr:spPr>
        <a:xfrm>
          <a:off x="13652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70757</xdr:rowOff>
    </xdr:to>
    <xdr:cxnSp macro="">
      <xdr:nvCxnSpPr>
        <xdr:cNvPr id="670" name="直線コネクタ 669"/>
        <xdr:cNvCxnSpPr/>
      </xdr:nvCxnSpPr>
      <xdr:spPr>
        <a:xfrm>
          <a:off x="13703300" y="142635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117929</xdr:rowOff>
    </xdr:from>
    <xdr:to>
      <xdr:col>67</xdr:col>
      <xdr:colOff>101600</xdr:colOff>
      <xdr:row>83</xdr:row>
      <xdr:rowOff>48079</xdr:rowOff>
    </xdr:to>
    <xdr:sp macro="" textlink="">
      <xdr:nvSpPr>
        <xdr:cNvPr id="671" name="楕円 670"/>
        <xdr:cNvSpPr/>
      </xdr:nvSpPr>
      <xdr:spPr>
        <a:xfrm>
          <a:off x="1276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33201</xdr:rowOff>
    </xdr:to>
    <xdr:cxnSp macro="">
      <xdr:nvCxnSpPr>
        <xdr:cNvPr id="672" name="直線コネクタ 671"/>
        <xdr:cNvCxnSpPr/>
      </xdr:nvCxnSpPr>
      <xdr:spPr>
        <a:xfrm>
          <a:off x="12814300" y="142276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75" name="n_3aveValue【児童館】&#10;有形固定資産減価償却率"/>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676" name="n_4aveValue【児童館】&#10;有形固定資産減価償却率"/>
        <xdr:cNvSpPr txBox="1"/>
      </xdr:nvSpPr>
      <xdr:spPr>
        <a:xfrm>
          <a:off x="12611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677" name="n_1mainValue【児童館】&#10;有形固定資産減価償却率"/>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112684</xdr:rowOff>
    </xdr:from>
    <xdr:ext cx="405111" cy="259045"/>
    <xdr:sp macro="" textlink="">
      <xdr:nvSpPr>
        <xdr:cNvPr id="678" name="n_2mainValue【児童館】&#10;有形固定資産減価償却率"/>
        <xdr:cNvSpPr txBox="1"/>
      </xdr:nvSpPr>
      <xdr:spPr>
        <a:xfrm>
          <a:off x="14389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75128</xdr:rowOff>
    </xdr:from>
    <xdr:ext cx="405111" cy="259045"/>
    <xdr:sp macro="" textlink="">
      <xdr:nvSpPr>
        <xdr:cNvPr id="679" name="n_3mainValue【児童館】&#10;有形固定資産減価償却率"/>
        <xdr:cNvSpPr txBox="1"/>
      </xdr:nvSpPr>
      <xdr:spPr>
        <a:xfrm>
          <a:off x="13500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39206</xdr:rowOff>
    </xdr:from>
    <xdr:ext cx="405111" cy="259045"/>
    <xdr:sp macro="" textlink="">
      <xdr:nvSpPr>
        <xdr:cNvPr id="680" name="n_4mainValue【児童館】&#10;有形固定資産減価償却率"/>
        <xdr:cNvSpPr txBox="1"/>
      </xdr:nvSpPr>
      <xdr:spPr>
        <a:xfrm>
          <a:off x="12611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8" name="楕円 717"/>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19"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20" name="楕円 719"/>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721" name="直線コネクタ 720"/>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2" name="楕円 721"/>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723" name="直線コネクタ 722"/>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4" name="楕円 723"/>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25" name="直線コネクタ 724"/>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26" name="楕円 725"/>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27" name="直線コネクタ 726"/>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1"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32"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3" name="n_2mainValue【児童館】&#10;一人当たり面積"/>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34" name="n_3mainValue【児童館】&#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35" name="n_4mainValue【児童館】&#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0" name="フローチャート: 判断 769"/>
        <xdr:cNvSpPr/>
      </xdr:nvSpPr>
      <xdr:spPr>
        <a:xfrm>
          <a:off x="12763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50164</xdr:rowOff>
    </xdr:from>
    <xdr:to>
      <xdr:col>85</xdr:col>
      <xdr:colOff>177800</xdr:colOff>
      <xdr:row>102</xdr:row>
      <xdr:rowOff>151764</xdr:rowOff>
    </xdr:to>
    <xdr:sp macro="" textlink="">
      <xdr:nvSpPr>
        <xdr:cNvPr id="776" name="楕円 775"/>
        <xdr:cNvSpPr/>
      </xdr:nvSpPr>
      <xdr:spPr>
        <a:xfrm>
          <a:off x="162687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73041</xdr:rowOff>
    </xdr:from>
    <xdr:ext cx="405111" cy="259045"/>
    <xdr:sp macro="" textlink="">
      <xdr:nvSpPr>
        <xdr:cNvPr id="777" name="【公民館】&#10;有形固定資産減価償却率該当値テキスト"/>
        <xdr:cNvSpPr txBox="1"/>
      </xdr:nvSpPr>
      <xdr:spPr>
        <a:xfrm>
          <a:off x="16357600"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778" name="楕円 777"/>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100964</xdr:rowOff>
    </xdr:to>
    <xdr:cxnSp macro="">
      <xdr:nvCxnSpPr>
        <xdr:cNvPr id="779" name="直線コネクタ 778"/>
        <xdr:cNvCxnSpPr/>
      </xdr:nvCxnSpPr>
      <xdr:spPr>
        <a:xfrm>
          <a:off x="15481300" y="175641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780" name="楕円 779"/>
        <xdr:cNvSpPr/>
      </xdr:nvSpPr>
      <xdr:spPr>
        <a:xfrm>
          <a:off x="14541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95250</xdr:rowOff>
    </xdr:to>
    <xdr:cxnSp macro="">
      <xdr:nvCxnSpPr>
        <xdr:cNvPr id="781" name="直線コネクタ 780"/>
        <xdr:cNvCxnSpPr/>
      </xdr:nvCxnSpPr>
      <xdr:spPr>
        <a:xfrm flipV="1">
          <a:off x="14592300" y="17564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782" name="楕円 781"/>
        <xdr:cNvSpPr/>
      </xdr:nvSpPr>
      <xdr:spPr>
        <a:xfrm>
          <a:off x="1365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95250</xdr:rowOff>
    </xdr:to>
    <xdr:cxnSp macro="">
      <xdr:nvCxnSpPr>
        <xdr:cNvPr id="783" name="直線コネクタ 782"/>
        <xdr:cNvCxnSpPr/>
      </xdr:nvCxnSpPr>
      <xdr:spPr>
        <a:xfrm>
          <a:off x="13703300" y="17541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xdr:rowOff>
    </xdr:from>
    <xdr:to>
      <xdr:col>67</xdr:col>
      <xdr:colOff>101600</xdr:colOff>
      <xdr:row>102</xdr:row>
      <xdr:rowOff>115570</xdr:rowOff>
    </xdr:to>
    <xdr:sp macro="" textlink="">
      <xdr:nvSpPr>
        <xdr:cNvPr id="784" name="楕円 783"/>
        <xdr:cNvSpPr/>
      </xdr:nvSpPr>
      <xdr:spPr>
        <a:xfrm>
          <a:off x="12763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53339</xdr:rowOff>
    </xdr:from>
    <xdr:to>
      <xdr:col>71</xdr:col>
      <xdr:colOff>177800</xdr:colOff>
      <xdr:row>102</xdr:row>
      <xdr:rowOff>64770</xdr:rowOff>
    </xdr:to>
    <xdr:cxnSp macro="">
      <xdr:nvCxnSpPr>
        <xdr:cNvPr id="785" name="直線コネクタ 784"/>
        <xdr:cNvCxnSpPr/>
      </xdr:nvCxnSpPr>
      <xdr:spPr>
        <a:xfrm flipV="1">
          <a:off x="12814300" y="17541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6" name="n_1aveValue【公民館】&#10;有形固定資産減価償却率"/>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7" name="n_2ave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91457</xdr:rowOff>
    </xdr:from>
    <xdr:ext cx="405111" cy="259045"/>
    <xdr:sp macro="" textlink="">
      <xdr:nvSpPr>
        <xdr:cNvPr id="789" name="n_4aveValue【公民館】&#10;有形固定資産減価償却率"/>
        <xdr:cNvSpPr txBox="1"/>
      </xdr:nvSpPr>
      <xdr:spPr>
        <a:xfrm>
          <a:off x="12611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790"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791" name="n_2mainValue【公民館】&#10;有形固定資産減価償却率"/>
        <xdr:cNvSpPr txBox="1"/>
      </xdr:nvSpPr>
      <xdr:spPr>
        <a:xfrm>
          <a:off x="14389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792" name="n_3mainValue【公民館】&#10;有形固定資産減価償却率"/>
        <xdr:cNvSpPr txBox="1"/>
      </xdr:nvSpPr>
      <xdr:spPr>
        <a:xfrm>
          <a:off x="13500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132097</xdr:rowOff>
    </xdr:from>
    <xdr:ext cx="405111" cy="259045"/>
    <xdr:sp macro="" textlink="">
      <xdr:nvSpPr>
        <xdr:cNvPr id="793" name="n_4mainValue【公民館】&#10;有形固定資産減価償却率"/>
        <xdr:cNvSpPr txBox="1"/>
      </xdr:nvSpPr>
      <xdr:spPr>
        <a:xfrm>
          <a:off x="12611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7" name="フローチャート: 判断 826"/>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33" name="楕円 832"/>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834" name="【公民館】&#10;一人当たり面積該当値テキスト"/>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835" name="楕円 834"/>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118111</xdr:rowOff>
    </xdr:to>
    <xdr:cxnSp macro="">
      <xdr:nvCxnSpPr>
        <xdr:cNvPr id="836" name="直線コネクタ 835"/>
        <xdr:cNvCxnSpPr/>
      </xdr:nvCxnSpPr>
      <xdr:spPr>
        <a:xfrm flipV="1">
          <a:off x="21323300" y="18112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37" name="楕円 836"/>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118111</xdr:rowOff>
    </xdr:to>
    <xdr:cxnSp macro="">
      <xdr:nvCxnSpPr>
        <xdr:cNvPr id="838" name="直線コネクタ 837"/>
        <xdr:cNvCxnSpPr/>
      </xdr:nvCxnSpPr>
      <xdr:spPr>
        <a:xfrm>
          <a:off x="20434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39" name="楕円 838"/>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118111</xdr:rowOff>
    </xdr:to>
    <xdr:cxnSp macro="">
      <xdr:nvCxnSpPr>
        <xdr:cNvPr id="840" name="直線コネクタ 839"/>
        <xdr:cNvCxnSpPr/>
      </xdr:nvCxnSpPr>
      <xdr:spPr>
        <a:xfrm>
          <a:off x="19545300" y="18112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21589</xdr:rowOff>
    </xdr:from>
    <xdr:to>
      <xdr:col>98</xdr:col>
      <xdr:colOff>38100</xdr:colOff>
      <xdr:row>105</xdr:row>
      <xdr:rowOff>123189</xdr:rowOff>
    </xdr:to>
    <xdr:sp macro="" textlink="">
      <xdr:nvSpPr>
        <xdr:cNvPr id="841" name="楕円 840"/>
        <xdr:cNvSpPr/>
      </xdr:nvSpPr>
      <xdr:spPr>
        <a:xfrm>
          <a:off x="18605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72389</xdr:rowOff>
    </xdr:from>
    <xdr:to>
      <xdr:col>102</xdr:col>
      <xdr:colOff>114300</xdr:colOff>
      <xdr:row>105</xdr:row>
      <xdr:rowOff>110489</xdr:rowOff>
    </xdr:to>
    <xdr:cxnSp macro="">
      <xdr:nvCxnSpPr>
        <xdr:cNvPr id="842" name="直線コネクタ 841"/>
        <xdr:cNvCxnSpPr/>
      </xdr:nvCxnSpPr>
      <xdr:spPr>
        <a:xfrm>
          <a:off x="18656300" y="18074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3"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6" name="n_4aveValue【公民館】&#10;一人当たり面積"/>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847" name="n_1main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8" name="n_2main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849" name="n_3mainValue【公民館】&#10;一人当たり面積"/>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114316</xdr:rowOff>
    </xdr:from>
    <xdr:ext cx="469744" cy="259045"/>
    <xdr:sp macro="" textlink="">
      <xdr:nvSpPr>
        <xdr:cNvPr id="850" name="n_4mainValue【公民館】&#10;一人当たり面積"/>
        <xdr:cNvSpPr txBox="1"/>
      </xdr:nvSpPr>
      <xdr:spPr>
        <a:xfrm>
          <a:off x="18421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類似団体と比較して、有形固定資産減価償却率が特に高くなっている施設は、道路であり、特に低くなっている施設は、公営住宅、公民館、認定こども園・幼稚園・保育所である。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道路については公共施設等総合管理計画に基づき、老朽化対策に取り組んでいくこととしている。公営住宅については、平成３０年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と令和２年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に市営前川住宅の建て替えが完了し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令和２年度から令和４年度にかけて、老朽化の進んだ鳩ヶ谷公民館を建て替えていること、認定こども園・幼稚園・保育所については、令和３年度に横曽根保育所の建て替えが完了したことにより、有形固定資産減価償却率が低く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一人当たり面積については、道路・公営住宅・学校施設・児童館が類似団体を下回っている。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一人当たり面積が類似団体内で低くなっている要因として、人口が多く人口密度が高いため集積化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・集約化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が進んでいることが挙げられるほか、道路については、市街化区域のうち約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％が区画整理事業施</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中であり施</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中の全域を建設仮勘定として計上していることなども挙げられる。今後も公共施設等総合管</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理計画に基づき、新たな需要を見極め、整備を進めていく。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605,545
567,455
61.95
247,467,525
235,191,410
10,497,950
116,007,796
174,414,292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23495</xdr:rowOff>
    </xdr:from>
    <xdr:to>
      <xdr:col>24</xdr:col>
      <xdr:colOff>114300</xdr:colOff>
      <xdr:row>35</xdr:row>
      <xdr:rowOff>125095</xdr:rowOff>
    </xdr:to>
    <xdr:sp macro="" textlink="">
      <xdr:nvSpPr>
        <xdr:cNvPr id="73" name="楕円 72"/>
        <xdr:cNvSpPr/>
      </xdr:nvSpPr>
      <xdr:spPr>
        <a:xfrm>
          <a:off x="45847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46372</xdr:rowOff>
    </xdr:from>
    <xdr:ext cx="405111" cy="259045"/>
    <xdr:sp macro="" textlink="">
      <xdr:nvSpPr>
        <xdr:cNvPr id="74" name="【図書館】&#10;有形固定資産減価償却率該当値テキスト"/>
        <xdr:cNvSpPr txBox="1"/>
      </xdr:nvSpPr>
      <xdr:spPr>
        <a:xfrm>
          <a:off x="4673600"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149225</xdr:rowOff>
    </xdr:from>
    <xdr:to>
      <xdr:col>20</xdr:col>
      <xdr:colOff>38100</xdr:colOff>
      <xdr:row>35</xdr:row>
      <xdr:rowOff>79375</xdr:rowOff>
    </xdr:to>
    <xdr:sp macro="" textlink="">
      <xdr:nvSpPr>
        <xdr:cNvPr id="75" name="楕円 74"/>
        <xdr:cNvSpPr/>
      </xdr:nvSpPr>
      <xdr:spPr>
        <a:xfrm>
          <a:off x="3746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28575</xdr:rowOff>
    </xdr:from>
    <xdr:to>
      <xdr:col>24</xdr:col>
      <xdr:colOff>63500</xdr:colOff>
      <xdr:row>35</xdr:row>
      <xdr:rowOff>74295</xdr:rowOff>
    </xdr:to>
    <xdr:cxnSp macro="">
      <xdr:nvCxnSpPr>
        <xdr:cNvPr id="76" name="直線コネクタ 75"/>
        <xdr:cNvCxnSpPr/>
      </xdr:nvCxnSpPr>
      <xdr:spPr>
        <a:xfrm>
          <a:off x="3797300" y="60293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57785</xdr:rowOff>
    </xdr:from>
    <xdr:to>
      <xdr:col>15</xdr:col>
      <xdr:colOff>101600</xdr:colOff>
      <xdr:row>35</xdr:row>
      <xdr:rowOff>159385</xdr:rowOff>
    </xdr:to>
    <xdr:sp macro="" textlink="">
      <xdr:nvSpPr>
        <xdr:cNvPr id="77" name="楕円 76"/>
        <xdr:cNvSpPr/>
      </xdr:nvSpPr>
      <xdr:spPr>
        <a:xfrm>
          <a:off x="2857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28575</xdr:rowOff>
    </xdr:from>
    <xdr:to>
      <xdr:col>19</xdr:col>
      <xdr:colOff>177800</xdr:colOff>
      <xdr:row>35</xdr:row>
      <xdr:rowOff>108585</xdr:rowOff>
    </xdr:to>
    <xdr:cxnSp macro="">
      <xdr:nvCxnSpPr>
        <xdr:cNvPr id="78" name="直線コネクタ 77"/>
        <xdr:cNvCxnSpPr/>
      </xdr:nvCxnSpPr>
      <xdr:spPr>
        <a:xfrm flipV="1">
          <a:off x="2908300" y="60293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19685</xdr:rowOff>
    </xdr:from>
    <xdr:to>
      <xdr:col>10</xdr:col>
      <xdr:colOff>165100</xdr:colOff>
      <xdr:row>35</xdr:row>
      <xdr:rowOff>121285</xdr:rowOff>
    </xdr:to>
    <xdr:sp macro="" textlink="">
      <xdr:nvSpPr>
        <xdr:cNvPr id="79" name="楕円 78"/>
        <xdr:cNvSpPr/>
      </xdr:nvSpPr>
      <xdr:spPr>
        <a:xfrm>
          <a:off x="1968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70485</xdr:rowOff>
    </xdr:from>
    <xdr:to>
      <xdr:col>15</xdr:col>
      <xdr:colOff>50800</xdr:colOff>
      <xdr:row>35</xdr:row>
      <xdr:rowOff>108585</xdr:rowOff>
    </xdr:to>
    <xdr:cxnSp macro="">
      <xdr:nvCxnSpPr>
        <xdr:cNvPr id="80" name="直線コネクタ 79"/>
        <xdr:cNvCxnSpPr/>
      </xdr:nvCxnSpPr>
      <xdr:spPr>
        <a:xfrm>
          <a:off x="2019300" y="6071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154940</xdr:rowOff>
    </xdr:from>
    <xdr:to>
      <xdr:col>6</xdr:col>
      <xdr:colOff>38100</xdr:colOff>
      <xdr:row>35</xdr:row>
      <xdr:rowOff>85090</xdr:rowOff>
    </xdr:to>
    <xdr:sp macro="" textlink="">
      <xdr:nvSpPr>
        <xdr:cNvPr id="81" name="楕円 80"/>
        <xdr:cNvSpPr/>
      </xdr:nvSpPr>
      <xdr:spPr>
        <a:xfrm>
          <a:off x="1079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34290</xdr:rowOff>
    </xdr:from>
    <xdr:to>
      <xdr:col>10</xdr:col>
      <xdr:colOff>114300</xdr:colOff>
      <xdr:row>35</xdr:row>
      <xdr:rowOff>70485</xdr:rowOff>
    </xdr:to>
    <xdr:cxnSp macro="">
      <xdr:nvCxnSpPr>
        <xdr:cNvPr id="82" name="直線コネクタ 81"/>
        <xdr:cNvCxnSpPr/>
      </xdr:nvCxnSpPr>
      <xdr:spPr>
        <a:xfrm>
          <a:off x="1130300" y="6035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xdr:cNvSpPr txBox="1"/>
      </xdr:nvSpPr>
      <xdr:spPr>
        <a:xfrm>
          <a:off x="2705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xdr:cNvSpPr txBox="1"/>
      </xdr:nvSpPr>
      <xdr:spPr>
        <a:xfrm>
          <a:off x="1816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86" name="n_4aveValue【図書館】&#10;有形固定資産減価償却率"/>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95902</xdr:rowOff>
    </xdr:from>
    <xdr:ext cx="405111" cy="259045"/>
    <xdr:sp macro="" textlink="">
      <xdr:nvSpPr>
        <xdr:cNvPr id="87" name="n_1mainValue【図書館】&#10;有形固定資産減価償却率"/>
        <xdr:cNvSpPr txBox="1"/>
      </xdr:nvSpPr>
      <xdr:spPr>
        <a:xfrm>
          <a:off x="35820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4462</xdr:rowOff>
    </xdr:from>
    <xdr:ext cx="405111" cy="259045"/>
    <xdr:sp macro="" textlink="">
      <xdr:nvSpPr>
        <xdr:cNvPr id="88" name="n_2mainValue【図書館】&#10;有形固定資産減価償却率"/>
        <xdr:cNvSpPr txBox="1"/>
      </xdr:nvSpPr>
      <xdr:spPr>
        <a:xfrm>
          <a:off x="2705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137812</xdr:rowOff>
    </xdr:from>
    <xdr:ext cx="405111" cy="259045"/>
    <xdr:sp macro="" textlink="">
      <xdr:nvSpPr>
        <xdr:cNvPr id="89" name="n_3mainValue【図書館】&#10;有形固定資産減価償却率"/>
        <xdr:cNvSpPr txBox="1"/>
      </xdr:nvSpPr>
      <xdr:spPr>
        <a:xfrm>
          <a:off x="1816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101617</xdr:rowOff>
    </xdr:from>
    <xdr:ext cx="405111" cy="259045"/>
    <xdr:sp macro="" textlink="">
      <xdr:nvSpPr>
        <xdr:cNvPr id="90" name="n_4mainValue【図書館】&#10;有形固定資産減価償却率"/>
        <xdr:cNvSpPr txBox="1"/>
      </xdr:nvSpPr>
      <xdr:spPr>
        <a:xfrm>
          <a:off x="927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3" name="直線コネクタ 132"/>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6" name="楕円 135"/>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7" name="直線コネクタ 136"/>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1" name="n_4aveValue【図書館】&#10;一人当たり面積"/>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2"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4"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5"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6" name="楕円 185"/>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7" name="【体育館・プー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88" name="楕円 187"/>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165735</xdr:rowOff>
    </xdr:from>
    <xdr:to>
      <xdr:col>24</xdr:col>
      <xdr:colOff>63500</xdr:colOff>
      <xdr:row>59</xdr:row>
      <xdr:rowOff>34290</xdr:rowOff>
    </xdr:to>
    <xdr:cxnSp macro="">
      <xdr:nvCxnSpPr>
        <xdr:cNvPr id="189" name="直線コネクタ 188"/>
        <xdr:cNvCxnSpPr/>
      </xdr:nvCxnSpPr>
      <xdr:spPr>
        <a:xfrm>
          <a:off x="3797300" y="101098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82550</xdr:rowOff>
    </xdr:from>
    <xdr:to>
      <xdr:col>15</xdr:col>
      <xdr:colOff>101600</xdr:colOff>
      <xdr:row>59</xdr:row>
      <xdr:rowOff>12700</xdr:rowOff>
    </xdr:to>
    <xdr:sp macro="" textlink="">
      <xdr:nvSpPr>
        <xdr:cNvPr id="190" name="楕円 189"/>
        <xdr:cNvSpPr/>
      </xdr:nvSpPr>
      <xdr:spPr>
        <a:xfrm>
          <a:off x="2857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133350</xdr:rowOff>
    </xdr:from>
    <xdr:to>
      <xdr:col>19</xdr:col>
      <xdr:colOff>177800</xdr:colOff>
      <xdr:row>58</xdr:row>
      <xdr:rowOff>165735</xdr:rowOff>
    </xdr:to>
    <xdr:cxnSp macro="">
      <xdr:nvCxnSpPr>
        <xdr:cNvPr id="191" name="直線コネクタ 190"/>
        <xdr:cNvCxnSpPr/>
      </xdr:nvCxnSpPr>
      <xdr:spPr>
        <a:xfrm>
          <a:off x="2908300" y="10077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90170</xdr:rowOff>
    </xdr:from>
    <xdr:to>
      <xdr:col>10</xdr:col>
      <xdr:colOff>165100</xdr:colOff>
      <xdr:row>59</xdr:row>
      <xdr:rowOff>20320</xdr:rowOff>
    </xdr:to>
    <xdr:sp macro="" textlink="">
      <xdr:nvSpPr>
        <xdr:cNvPr id="192" name="楕円 191"/>
        <xdr:cNvSpPr/>
      </xdr:nvSpPr>
      <xdr:spPr>
        <a:xfrm>
          <a:off x="1968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133350</xdr:rowOff>
    </xdr:from>
    <xdr:to>
      <xdr:col>15</xdr:col>
      <xdr:colOff>50800</xdr:colOff>
      <xdr:row>58</xdr:row>
      <xdr:rowOff>140970</xdr:rowOff>
    </xdr:to>
    <xdr:cxnSp macro="">
      <xdr:nvCxnSpPr>
        <xdr:cNvPr id="193" name="直線コネクタ 192"/>
        <xdr:cNvCxnSpPr/>
      </xdr:nvCxnSpPr>
      <xdr:spPr>
        <a:xfrm flipV="1">
          <a:off x="2019300" y="10077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105410</xdr:rowOff>
    </xdr:from>
    <xdr:to>
      <xdr:col>6</xdr:col>
      <xdr:colOff>38100</xdr:colOff>
      <xdr:row>59</xdr:row>
      <xdr:rowOff>35560</xdr:rowOff>
    </xdr:to>
    <xdr:sp macro="" textlink="">
      <xdr:nvSpPr>
        <xdr:cNvPr id="194" name="楕円 193"/>
        <xdr:cNvSpPr/>
      </xdr:nvSpPr>
      <xdr:spPr>
        <a:xfrm>
          <a:off x="1079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140970</xdr:rowOff>
    </xdr:from>
    <xdr:to>
      <xdr:col>10</xdr:col>
      <xdr:colOff>114300</xdr:colOff>
      <xdr:row>58</xdr:row>
      <xdr:rowOff>156210</xdr:rowOff>
    </xdr:to>
    <xdr:cxnSp macro="">
      <xdr:nvCxnSpPr>
        <xdr:cNvPr id="195" name="直線コネクタ 194"/>
        <xdr:cNvCxnSpPr/>
      </xdr:nvCxnSpPr>
      <xdr:spPr>
        <a:xfrm flipV="1">
          <a:off x="1130300" y="10085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199" name="n_4aveValue【体育館・プール】&#10;有形固定資産減価償却率"/>
        <xdr:cNvSpPr txBox="1"/>
      </xdr:nvSpPr>
      <xdr:spPr>
        <a:xfrm>
          <a:off x="927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61612</xdr:rowOff>
    </xdr:from>
    <xdr:ext cx="405111" cy="259045"/>
    <xdr:sp macro="" textlink="">
      <xdr:nvSpPr>
        <xdr:cNvPr id="200" name="n_1mainValue【体育館・プール】&#10;有形固定資産減価償却率"/>
        <xdr:cNvSpPr txBox="1"/>
      </xdr:nvSpPr>
      <xdr:spPr>
        <a:xfrm>
          <a:off x="3582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29227</xdr:rowOff>
    </xdr:from>
    <xdr:ext cx="405111" cy="259045"/>
    <xdr:sp macro="" textlink="">
      <xdr:nvSpPr>
        <xdr:cNvPr id="201" name="n_2mainValue【体育館・プール】&#10;有形固定資産減価償却率"/>
        <xdr:cNvSpPr txBox="1"/>
      </xdr:nvSpPr>
      <xdr:spPr>
        <a:xfrm>
          <a:off x="2705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36847</xdr:rowOff>
    </xdr:from>
    <xdr:ext cx="405111" cy="259045"/>
    <xdr:sp macro="" textlink="">
      <xdr:nvSpPr>
        <xdr:cNvPr id="202" name="n_3mainValue【体育館・プール】&#10;有形固定資産減価償却率"/>
        <xdr:cNvSpPr txBox="1"/>
      </xdr:nvSpPr>
      <xdr:spPr>
        <a:xfrm>
          <a:off x="1816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52087</xdr:rowOff>
    </xdr:from>
    <xdr:ext cx="405111" cy="259045"/>
    <xdr:sp macro="" textlink="">
      <xdr:nvSpPr>
        <xdr:cNvPr id="203" name="n_4mainValue【体育館・プール】&#10;有形固定資産減価償却率"/>
        <xdr:cNvSpPr txBox="1"/>
      </xdr:nvSpPr>
      <xdr:spPr>
        <a:xfrm>
          <a:off x="927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xdr:cNvSpPr/>
      </xdr:nvSpPr>
      <xdr:spPr>
        <a:xfrm>
          <a:off x="6921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45212</xdr:rowOff>
    </xdr:from>
    <xdr:to>
      <xdr:col>55</xdr:col>
      <xdr:colOff>50800</xdr:colOff>
      <xdr:row>62</xdr:row>
      <xdr:rowOff>146812</xdr:rowOff>
    </xdr:to>
    <xdr:sp macro="" textlink="">
      <xdr:nvSpPr>
        <xdr:cNvPr id="241" name="楕円 240"/>
        <xdr:cNvSpPr/>
      </xdr:nvSpPr>
      <xdr:spPr>
        <a:xfrm>
          <a:off x="10426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23639</xdr:rowOff>
    </xdr:from>
    <xdr:ext cx="469744" cy="259045"/>
    <xdr:sp macro="" textlink="">
      <xdr:nvSpPr>
        <xdr:cNvPr id="242" name="【体育館・プール】&#10;一人当たり面積該当値テキスト"/>
        <xdr:cNvSpPr txBox="1"/>
      </xdr:nvSpPr>
      <xdr:spPr>
        <a:xfrm>
          <a:off x="10515600"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45212</xdr:rowOff>
    </xdr:from>
    <xdr:to>
      <xdr:col>50</xdr:col>
      <xdr:colOff>165100</xdr:colOff>
      <xdr:row>62</xdr:row>
      <xdr:rowOff>146812</xdr:rowOff>
    </xdr:to>
    <xdr:sp macro="" textlink="">
      <xdr:nvSpPr>
        <xdr:cNvPr id="243" name="楕円 242"/>
        <xdr:cNvSpPr/>
      </xdr:nvSpPr>
      <xdr:spPr>
        <a:xfrm>
          <a:off x="9588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96012</xdr:rowOff>
    </xdr:from>
    <xdr:to>
      <xdr:col>55</xdr:col>
      <xdr:colOff>0</xdr:colOff>
      <xdr:row>62</xdr:row>
      <xdr:rowOff>96012</xdr:rowOff>
    </xdr:to>
    <xdr:cxnSp macro="">
      <xdr:nvCxnSpPr>
        <xdr:cNvPr id="244" name="直線コネクタ 243"/>
        <xdr:cNvCxnSpPr/>
      </xdr:nvCxnSpPr>
      <xdr:spPr>
        <a:xfrm>
          <a:off x="9639300" y="1072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45212</xdr:rowOff>
    </xdr:from>
    <xdr:to>
      <xdr:col>46</xdr:col>
      <xdr:colOff>38100</xdr:colOff>
      <xdr:row>62</xdr:row>
      <xdr:rowOff>146812</xdr:rowOff>
    </xdr:to>
    <xdr:sp macro="" textlink="">
      <xdr:nvSpPr>
        <xdr:cNvPr id="245" name="楕円 244"/>
        <xdr:cNvSpPr/>
      </xdr:nvSpPr>
      <xdr:spPr>
        <a:xfrm>
          <a:off x="8699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96012</xdr:rowOff>
    </xdr:from>
    <xdr:to>
      <xdr:col>50</xdr:col>
      <xdr:colOff>114300</xdr:colOff>
      <xdr:row>62</xdr:row>
      <xdr:rowOff>96012</xdr:rowOff>
    </xdr:to>
    <xdr:cxnSp macro="">
      <xdr:nvCxnSpPr>
        <xdr:cNvPr id="246" name="直線コネクタ 245"/>
        <xdr:cNvCxnSpPr/>
      </xdr:nvCxnSpPr>
      <xdr:spPr>
        <a:xfrm>
          <a:off x="8750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42926</xdr:rowOff>
    </xdr:from>
    <xdr:to>
      <xdr:col>41</xdr:col>
      <xdr:colOff>101600</xdr:colOff>
      <xdr:row>62</xdr:row>
      <xdr:rowOff>144526</xdr:rowOff>
    </xdr:to>
    <xdr:sp macro="" textlink="">
      <xdr:nvSpPr>
        <xdr:cNvPr id="247" name="楕円 246"/>
        <xdr:cNvSpPr/>
      </xdr:nvSpPr>
      <xdr:spPr>
        <a:xfrm>
          <a:off x="7810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93726</xdr:rowOff>
    </xdr:from>
    <xdr:to>
      <xdr:col>45</xdr:col>
      <xdr:colOff>177800</xdr:colOff>
      <xdr:row>62</xdr:row>
      <xdr:rowOff>96012</xdr:rowOff>
    </xdr:to>
    <xdr:cxnSp macro="">
      <xdr:nvCxnSpPr>
        <xdr:cNvPr id="248" name="直線コネクタ 247"/>
        <xdr:cNvCxnSpPr/>
      </xdr:nvCxnSpPr>
      <xdr:spPr>
        <a:xfrm>
          <a:off x="7861300" y="107236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40640</xdr:rowOff>
    </xdr:from>
    <xdr:to>
      <xdr:col>36</xdr:col>
      <xdr:colOff>165100</xdr:colOff>
      <xdr:row>62</xdr:row>
      <xdr:rowOff>142240</xdr:rowOff>
    </xdr:to>
    <xdr:sp macro="" textlink="">
      <xdr:nvSpPr>
        <xdr:cNvPr id="249" name="楕円 248"/>
        <xdr:cNvSpPr/>
      </xdr:nvSpPr>
      <xdr:spPr>
        <a:xfrm>
          <a:off x="692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91440</xdr:rowOff>
    </xdr:from>
    <xdr:to>
      <xdr:col>41</xdr:col>
      <xdr:colOff>50800</xdr:colOff>
      <xdr:row>62</xdr:row>
      <xdr:rowOff>93726</xdr:rowOff>
    </xdr:to>
    <xdr:cxnSp macro="">
      <xdr:nvCxnSpPr>
        <xdr:cNvPr id="250" name="直線コネクタ 249"/>
        <xdr:cNvCxnSpPr/>
      </xdr:nvCxnSpPr>
      <xdr:spPr>
        <a:xfrm>
          <a:off x="6972300" y="107213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4" name="n_4aveValue【体育館・プール】&#10;一人当たり面積"/>
        <xdr:cNvSpPr txBox="1"/>
      </xdr:nvSpPr>
      <xdr:spPr>
        <a:xfrm>
          <a:off x="6737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137939</xdr:rowOff>
    </xdr:from>
    <xdr:ext cx="469744" cy="259045"/>
    <xdr:sp macro="" textlink="">
      <xdr:nvSpPr>
        <xdr:cNvPr id="255" name="n_1mainValue【体育館・プール】&#10;一人当たり面積"/>
        <xdr:cNvSpPr txBox="1"/>
      </xdr:nvSpPr>
      <xdr:spPr>
        <a:xfrm>
          <a:off x="9391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137939</xdr:rowOff>
    </xdr:from>
    <xdr:ext cx="469744" cy="259045"/>
    <xdr:sp macro="" textlink="">
      <xdr:nvSpPr>
        <xdr:cNvPr id="256" name="n_2mainValue【体育館・プール】&#10;一人当たり面積"/>
        <xdr:cNvSpPr txBox="1"/>
      </xdr:nvSpPr>
      <xdr:spPr>
        <a:xfrm>
          <a:off x="8515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135653</xdr:rowOff>
    </xdr:from>
    <xdr:ext cx="469744" cy="259045"/>
    <xdr:sp macro="" textlink="">
      <xdr:nvSpPr>
        <xdr:cNvPr id="257" name="n_3mainValue【体育館・プール】&#10;一人当たり面積"/>
        <xdr:cNvSpPr txBox="1"/>
      </xdr:nvSpPr>
      <xdr:spPr>
        <a:xfrm>
          <a:off x="7626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133367</xdr:rowOff>
    </xdr:from>
    <xdr:ext cx="469744" cy="259045"/>
    <xdr:sp macro="" textlink="">
      <xdr:nvSpPr>
        <xdr:cNvPr id="258" name="n_4mainValue【体育館・プール】&#10;一人当たり面積"/>
        <xdr:cNvSpPr txBox="1"/>
      </xdr:nvSpPr>
      <xdr:spPr>
        <a:xfrm>
          <a:off x="6737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xdr:cNvSpPr/>
      </xdr:nvSpPr>
      <xdr:spPr>
        <a:xfrm>
          <a:off x="1079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167894</xdr:rowOff>
    </xdr:from>
    <xdr:to>
      <xdr:col>24</xdr:col>
      <xdr:colOff>114300</xdr:colOff>
      <xdr:row>80</xdr:row>
      <xdr:rowOff>98044</xdr:rowOff>
    </xdr:to>
    <xdr:sp macro="" textlink="">
      <xdr:nvSpPr>
        <xdr:cNvPr id="297" name="楕円 296"/>
        <xdr:cNvSpPr/>
      </xdr:nvSpPr>
      <xdr:spPr>
        <a:xfrm>
          <a:off x="4584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19321</xdr:rowOff>
    </xdr:from>
    <xdr:ext cx="405111" cy="259045"/>
    <xdr:sp macro="" textlink="">
      <xdr:nvSpPr>
        <xdr:cNvPr id="298" name="【福祉施設】&#10;有形固定資産減価償却率該当値テキスト"/>
        <xdr:cNvSpPr txBox="1"/>
      </xdr:nvSpPr>
      <xdr:spPr>
        <a:xfrm>
          <a:off x="4673600" y="135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131318</xdr:rowOff>
    </xdr:from>
    <xdr:to>
      <xdr:col>20</xdr:col>
      <xdr:colOff>38100</xdr:colOff>
      <xdr:row>80</xdr:row>
      <xdr:rowOff>61468</xdr:rowOff>
    </xdr:to>
    <xdr:sp macro="" textlink="">
      <xdr:nvSpPr>
        <xdr:cNvPr id="299" name="楕円 298"/>
        <xdr:cNvSpPr/>
      </xdr:nvSpPr>
      <xdr:spPr>
        <a:xfrm>
          <a:off x="3746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xdr:rowOff>
    </xdr:from>
    <xdr:to>
      <xdr:col>24</xdr:col>
      <xdr:colOff>63500</xdr:colOff>
      <xdr:row>80</xdr:row>
      <xdr:rowOff>47244</xdr:rowOff>
    </xdr:to>
    <xdr:cxnSp macro="">
      <xdr:nvCxnSpPr>
        <xdr:cNvPr id="300" name="直線コネクタ 299"/>
        <xdr:cNvCxnSpPr/>
      </xdr:nvCxnSpPr>
      <xdr:spPr>
        <a:xfrm>
          <a:off x="3797300" y="137266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92456</xdr:rowOff>
    </xdr:from>
    <xdr:to>
      <xdr:col>15</xdr:col>
      <xdr:colOff>101600</xdr:colOff>
      <xdr:row>80</xdr:row>
      <xdr:rowOff>22606</xdr:rowOff>
    </xdr:to>
    <xdr:sp macro="" textlink="">
      <xdr:nvSpPr>
        <xdr:cNvPr id="301" name="楕円 300"/>
        <xdr:cNvSpPr/>
      </xdr:nvSpPr>
      <xdr:spPr>
        <a:xfrm>
          <a:off x="2857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143256</xdr:rowOff>
    </xdr:from>
    <xdr:to>
      <xdr:col>19</xdr:col>
      <xdr:colOff>177800</xdr:colOff>
      <xdr:row>80</xdr:row>
      <xdr:rowOff>10668</xdr:rowOff>
    </xdr:to>
    <xdr:cxnSp macro="">
      <xdr:nvCxnSpPr>
        <xdr:cNvPr id="302" name="直線コネクタ 301"/>
        <xdr:cNvCxnSpPr/>
      </xdr:nvCxnSpPr>
      <xdr:spPr>
        <a:xfrm>
          <a:off x="2908300" y="136878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26163</xdr:rowOff>
    </xdr:from>
    <xdr:to>
      <xdr:col>10</xdr:col>
      <xdr:colOff>165100</xdr:colOff>
      <xdr:row>79</xdr:row>
      <xdr:rowOff>127763</xdr:rowOff>
    </xdr:to>
    <xdr:sp macro="" textlink="">
      <xdr:nvSpPr>
        <xdr:cNvPr id="303" name="楕円 302"/>
        <xdr:cNvSpPr/>
      </xdr:nvSpPr>
      <xdr:spPr>
        <a:xfrm>
          <a:off x="19685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76963</xdr:rowOff>
    </xdr:from>
    <xdr:to>
      <xdr:col>15</xdr:col>
      <xdr:colOff>50800</xdr:colOff>
      <xdr:row>79</xdr:row>
      <xdr:rowOff>143256</xdr:rowOff>
    </xdr:to>
    <xdr:cxnSp macro="">
      <xdr:nvCxnSpPr>
        <xdr:cNvPr id="304" name="直線コネクタ 303"/>
        <xdr:cNvCxnSpPr/>
      </xdr:nvCxnSpPr>
      <xdr:spPr>
        <a:xfrm>
          <a:off x="2019300" y="13621513"/>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xdr:rowOff>
    </xdr:from>
    <xdr:to>
      <xdr:col>6</xdr:col>
      <xdr:colOff>38100</xdr:colOff>
      <xdr:row>79</xdr:row>
      <xdr:rowOff>116332</xdr:rowOff>
    </xdr:to>
    <xdr:sp macro="" textlink="">
      <xdr:nvSpPr>
        <xdr:cNvPr id="305" name="楕円 304"/>
        <xdr:cNvSpPr/>
      </xdr:nvSpPr>
      <xdr:spPr>
        <a:xfrm>
          <a:off x="1079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65532</xdr:rowOff>
    </xdr:from>
    <xdr:to>
      <xdr:col>10</xdr:col>
      <xdr:colOff>114300</xdr:colOff>
      <xdr:row>79</xdr:row>
      <xdr:rowOff>76963</xdr:rowOff>
    </xdr:to>
    <xdr:cxnSp macro="">
      <xdr:nvCxnSpPr>
        <xdr:cNvPr id="306" name="直線コネクタ 305"/>
        <xdr:cNvCxnSpPr/>
      </xdr:nvCxnSpPr>
      <xdr:spPr>
        <a:xfrm>
          <a:off x="1130300" y="136100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130319</xdr:rowOff>
    </xdr:from>
    <xdr:ext cx="405111" cy="259045"/>
    <xdr:sp macro="" textlink="">
      <xdr:nvSpPr>
        <xdr:cNvPr id="310" name="n_4aveValue【福祉施設】&#10;有形固定資産減価償却率"/>
        <xdr:cNvSpPr txBox="1"/>
      </xdr:nvSpPr>
      <xdr:spPr>
        <a:xfrm>
          <a:off x="927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77995</xdr:rowOff>
    </xdr:from>
    <xdr:ext cx="405111" cy="259045"/>
    <xdr:sp macro="" textlink="">
      <xdr:nvSpPr>
        <xdr:cNvPr id="311" name="n_1mainValue【福祉施設】&#10;有形固定資産減価償却率"/>
        <xdr:cNvSpPr txBox="1"/>
      </xdr:nvSpPr>
      <xdr:spPr>
        <a:xfrm>
          <a:off x="3582044"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39133</xdr:rowOff>
    </xdr:from>
    <xdr:ext cx="405111" cy="259045"/>
    <xdr:sp macro="" textlink="">
      <xdr:nvSpPr>
        <xdr:cNvPr id="312" name="n_2mainValue【福祉施設】&#10;有形固定資産減価償却率"/>
        <xdr:cNvSpPr txBox="1"/>
      </xdr:nvSpPr>
      <xdr:spPr>
        <a:xfrm>
          <a:off x="2705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144290</xdr:rowOff>
    </xdr:from>
    <xdr:ext cx="405111" cy="259045"/>
    <xdr:sp macro="" textlink="">
      <xdr:nvSpPr>
        <xdr:cNvPr id="313" name="n_3mainValue【福祉施設】&#10;有形固定資産減価償却率"/>
        <xdr:cNvSpPr txBox="1"/>
      </xdr:nvSpPr>
      <xdr:spPr>
        <a:xfrm>
          <a:off x="1816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132859</xdr:rowOff>
    </xdr:from>
    <xdr:ext cx="405111" cy="259045"/>
    <xdr:sp macro="" textlink="">
      <xdr:nvSpPr>
        <xdr:cNvPr id="314" name="n_4mainValue【福祉施設】&#10;有形固定資産減価償却率"/>
        <xdr:cNvSpPr txBox="1"/>
      </xdr:nvSpPr>
      <xdr:spPr>
        <a:xfrm>
          <a:off x="927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153307</xdr:rowOff>
    </xdr:from>
    <xdr:to>
      <xdr:col>55</xdr:col>
      <xdr:colOff>50800</xdr:colOff>
      <xdr:row>84</xdr:row>
      <xdr:rowOff>83457</xdr:rowOff>
    </xdr:to>
    <xdr:sp macro="" textlink="">
      <xdr:nvSpPr>
        <xdr:cNvPr id="356" name="楕円 355"/>
        <xdr:cNvSpPr/>
      </xdr:nvSpPr>
      <xdr:spPr>
        <a:xfrm>
          <a:off x="104267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131734</xdr:rowOff>
    </xdr:from>
    <xdr:ext cx="469744" cy="259045"/>
    <xdr:sp macro="" textlink="">
      <xdr:nvSpPr>
        <xdr:cNvPr id="357" name="【福祉施設】&#10;一人当たり面積該当値テキスト"/>
        <xdr:cNvSpPr txBox="1"/>
      </xdr:nvSpPr>
      <xdr:spPr>
        <a:xfrm>
          <a:off x="10515600" y="143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142421</xdr:rowOff>
    </xdr:from>
    <xdr:to>
      <xdr:col>50</xdr:col>
      <xdr:colOff>165100</xdr:colOff>
      <xdr:row>84</xdr:row>
      <xdr:rowOff>72571</xdr:rowOff>
    </xdr:to>
    <xdr:sp macro="" textlink="">
      <xdr:nvSpPr>
        <xdr:cNvPr id="358" name="楕円 357"/>
        <xdr:cNvSpPr/>
      </xdr:nvSpPr>
      <xdr:spPr>
        <a:xfrm>
          <a:off x="958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84</xdr:row>
      <xdr:rowOff>32657</xdr:rowOff>
    </xdr:to>
    <xdr:cxnSp macro="">
      <xdr:nvCxnSpPr>
        <xdr:cNvPr id="359" name="直線コネクタ 358"/>
        <xdr:cNvCxnSpPr/>
      </xdr:nvCxnSpPr>
      <xdr:spPr>
        <a:xfrm>
          <a:off x="9639300" y="144235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142421</xdr:rowOff>
    </xdr:from>
    <xdr:to>
      <xdr:col>46</xdr:col>
      <xdr:colOff>38100</xdr:colOff>
      <xdr:row>84</xdr:row>
      <xdr:rowOff>72571</xdr:rowOff>
    </xdr:to>
    <xdr:sp macro="" textlink="">
      <xdr:nvSpPr>
        <xdr:cNvPr id="360" name="楕円 359"/>
        <xdr:cNvSpPr/>
      </xdr:nvSpPr>
      <xdr:spPr>
        <a:xfrm>
          <a:off x="8699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21771</xdr:rowOff>
    </xdr:to>
    <xdr:cxnSp macro="">
      <xdr:nvCxnSpPr>
        <xdr:cNvPr id="361" name="直線コネクタ 360"/>
        <xdr:cNvCxnSpPr/>
      </xdr:nvCxnSpPr>
      <xdr:spPr>
        <a:xfrm>
          <a:off x="8750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3629</xdr:rowOff>
    </xdr:from>
    <xdr:to>
      <xdr:col>41</xdr:col>
      <xdr:colOff>101600</xdr:colOff>
      <xdr:row>84</xdr:row>
      <xdr:rowOff>105229</xdr:rowOff>
    </xdr:to>
    <xdr:sp macro="" textlink="">
      <xdr:nvSpPr>
        <xdr:cNvPr id="362" name="楕円 361"/>
        <xdr:cNvSpPr/>
      </xdr:nvSpPr>
      <xdr:spPr>
        <a:xfrm>
          <a:off x="781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21771</xdr:rowOff>
    </xdr:from>
    <xdr:to>
      <xdr:col>45</xdr:col>
      <xdr:colOff>177800</xdr:colOff>
      <xdr:row>84</xdr:row>
      <xdr:rowOff>54429</xdr:rowOff>
    </xdr:to>
    <xdr:cxnSp macro="">
      <xdr:nvCxnSpPr>
        <xdr:cNvPr id="363" name="直線コネクタ 362"/>
        <xdr:cNvCxnSpPr/>
      </xdr:nvCxnSpPr>
      <xdr:spPr>
        <a:xfrm flipV="1">
          <a:off x="7861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3629</xdr:rowOff>
    </xdr:from>
    <xdr:to>
      <xdr:col>36</xdr:col>
      <xdr:colOff>165100</xdr:colOff>
      <xdr:row>84</xdr:row>
      <xdr:rowOff>105229</xdr:rowOff>
    </xdr:to>
    <xdr:sp macro="" textlink="">
      <xdr:nvSpPr>
        <xdr:cNvPr id="364" name="楕円 363"/>
        <xdr:cNvSpPr/>
      </xdr:nvSpPr>
      <xdr:spPr>
        <a:xfrm>
          <a:off x="692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54429</xdr:rowOff>
    </xdr:from>
    <xdr:to>
      <xdr:col>41</xdr:col>
      <xdr:colOff>50800</xdr:colOff>
      <xdr:row>84</xdr:row>
      <xdr:rowOff>54429</xdr:rowOff>
    </xdr:to>
    <xdr:cxnSp macro="">
      <xdr:nvCxnSpPr>
        <xdr:cNvPr id="365" name="直線コネクタ 364"/>
        <xdr:cNvCxnSpPr/>
      </xdr:nvCxnSpPr>
      <xdr:spPr>
        <a:xfrm>
          <a:off x="6972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63698</xdr:rowOff>
    </xdr:from>
    <xdr:ext cx="469744" cy="259045"/>
    <xdr:sp macro="" textlink="">
      <xdr:nvSpPr>
        <xdr:cNvPr id="370" name="n_1mainValue【福祉施設】&#10;一人当たり面積"/>
        <xdr:cNvSpPr txBox="1"/>
      </xdr:nvSpPr>
      <xdr:spPr>
        <a:xfrm>
          <a:off x="9391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63698</xdr:rowOff>
    </xdr:from>
    <xdr:ext cx="469744" cy="259045"/>
    <xdr:sp macro="" textlink="">
      <xdr:nvSpPr>
        <xdr:cNvPr id="371" name="n_2mainValue【福祉施設】&#10;一人当たり面積"/>
        <xdr:cNvSpPr txBox="1"/>
      </xdr:nvSpPr>
      <xdr:spPr>
        <a:xfrm>
          <a:off x="8515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96356</xdr:rowOff>
    </xdr:from>
    <xdr:ext cx="469744" cy="259045"/>
    <xdr:sp macro="" textlink="">
      <xdr:nvSpPr>
        <xdr:cNvPr id="372" name="n_3mainValue【福祉施設】&#10;一人当たり面積"/>
        <xdr:cNvSpPr txBox="1"/>
      </xdr:nvSpPr>
      <xdr:spPr>
        <a:xfrm>
          <a:off x="7626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96356</xdr:rowOff>
    </xdr:from>
    <xdr:ext cx="469744" cy="259045"/>
    <xdr:sp macro="" textlink="">
      <xdr:nvSpPr>
        <xdr:cNvPr id="373" name="n_4mainValue【福祉施設】&#10;一人当たり面積"/>
        <xdr:cNvSpPr txBox="1"/>
      </xdr:nvSpPr>
      <xdr:spPr>
        <a:xfrm>
          <a:off x="6737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27305</xdr:rowOff>
    </xdr:from>
    <xdr:to>
      <xdr:col>24</xdr:col>
      <xdr:colOff>114300</xdr:colOff>
      <xdr:row>104</xdr:row>
      <xdr:rowOff>128905</xdr:rowOff>
    </xdr:to>
    <xdr:sp macro="" textlink="">
      <xdr:nvSpPr>
        <xdr:cNvPr id="414" name="楕円 413"/>
        <xdr:cNvSpPr/>
      </xdr:nvSpPr>
      <xdr:spPr>
        <a:xfrm>
          <a:off x="4584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5732</xdr:rowOff>
    </xdr:from>
    <xdr:ext cx="405111" cy="259045"/>
    <xdr:sp macro="" textlink="">
      <xdr:nvSpPr>
        <xdr:cNvPr id="415" name="【市民会館】&#10;有形固定資産減価償却率該当値テキスト"/>
        <xdr:cNvSpPr txBox="1"/>
      </xdr:nvSpPr>
      <xdr:spPr>
        <a:xfrm>
          <a:off x="4673600"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156845</xdr:rowOff>
    </xdr:from>
    <xdr:to>
      <xdr:col>20</xdr:col>
      <xdr:colOff>38100</xdr:colOff>
      <xdr:row>104</xdr:row>
      <xdr:rowOff>86995</xdr:rowOff>
    </xdr:to>
    <xdr:sp macro="" textlink="">
      <xdr:nvSpPr>
        <xdr:cNvPr id="416" name="楕円 415"/>
        <xdr:cNvSpPr/>
      </xdr:nvSpPr>
      <xdr:spPr>
        <a:xfrm>
          <a:off x="3746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36195</xdr:rowOff>
    </xdr:from>
    <xdr:to>
      <xdr:col>24</xdr:col>
      <xdr:colOff>63500</xdr:colOff>
      <xdr:row>104</xdr:row>
      <xdr:rowOff>78105</xdr:rowOff>
    </xdr:to>
    <xdr:cxnSp macro="">
      <xdr:nvCxnSpPr>
        <xdr:cNvPr id="417" name="直線コネクタ 416"/>
        <xdr:cNvCxnSpPr/>
      </xdr:nvCxnSpPr>
      <xdr:spPr>
        <a:xfrm>
          <a:off x="3797300" y="17866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124461</xdr:rowOff>
    </xdr:from>
    <xdr:to>
      <xdr:col>15</xdr:col>
      <xdr:colOff>101600</xdr:colOff>
      <xdr:row>104</xdr:row>
      <xdr:rowOff>54611</xdr:rowOff>
    </xdr:to>
    <xdr:sp macro="" textlink="">
      <xdr:nvSpPr>
        <xdr:cNvPr id="418" name="楕円 417"/>
        <xdr:cNvSpPr/>
      </xdr:nvSpPr>
      <xdr:spPr>
        <a:xfrm>
          <a:off x="2857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3811</xdr:rowOff>
    </xdr:from>
    <xdr:to>
      <xdr:col>19</xdr:col>
      <xdr:colOff>177800</xdr:colOff>
      <xdr:row>104</xdr:row>
      <xdr:rowOff>36195</xdr:rowOff>
    </xdr:to>
    <xdr:cxnSp macro="">
      <xdr:nvCxnSpPr>
        <xdr:cNvPr id="419" name="直線コネクタ 418"/>
        <xdr:cNvCxnSpPr/>
      </xdr:nvCxnSpPr>
      <xdr:spPr>
        <a:xfrm>
          <a:off x="2908300" y="17834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93980</xdr:rowOff>
    </xdr:from>
    <xdr:to>
      <xdr:col>10</xdr:col>
      <xdr:colOff>165100</xdr:colOff>
      <xdr:row>104</xdr:row>
      <xdr:rowOff>24130</xdr:rowOff>
    </xdr:to>
    <xdr:sp macro="" textlink="">
      <xdr:nvSpPr>
        <xdr:cNvPr id="420" name="楕円 419"/>
        <xdr:cNvSpPr/>
      </xdr:nvSpPr>
      <xdr:spPr>
        <a:xfrm>
          <a:off x="196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144780</xdr:rowOff>
    </xdr:from>
    <xdr:to>
      <xdr:col>15</xdr:col>
      <xdr:colOff>50800</xdr:colOff>
      <xdr:row>104</xdr:row>
      <xdr:rowOff>3811</xdr:rowOff>
    </xdr:to>
    <xdr:cxnSp macro="">
      <xdr:nvCxnSpPr>
        <xdr:cNvPr id="421" name="直線コネクタ 420"/>
        <xdr:cNvCxnSpPr/>
      </xdr:nvCxnSpPr>
      <xdr:spPr>
        <a:xfrm>
          <a:off x="2019300" y="17804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65405</xdr:rowOff>
    </xdr:from>
    <xdr:to>
      <xdr:col>6</xdr:col>
      <xdr:colOff>38100</xdr:colOff>
      <xdr:row>103</xdr:row>
      <xdr:rowOff>167005</xdr:rowOff>
    </xdr:to>
    <xdr:sp macro="" textlink="">
      <xdr:nvSpPr>
        <xdr:cNvPr id="422" name="楕円 421"/>
        <xdr:cNvSpPr/>
      </xdr:nvSpPr>
      <xdr:spPr>
        <a:xfrm>
          <a:off x="1079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116205</xdr:rowOff>
    </xdr:from>
    <xdr:to>
      <xdr:col>10</xdr:col>
      <xdr:colOff>114300</xdr:colOff>
      <xdr:row>103</xdr:row>
      <xdr:rowOff>144780</xdr:rowOff>
    </xdr:to>
    <xdr:cxnSp macro="">
      <xdr:nvCxnSpPr>
        <xdr:cNvPr id="423" name="直線コネクタ 422"/>
        <xdr:cNvCxnSpPr/>
      </xdr:nvCxnSpPr>
      <xdr:spPr>
        <a:xfrm>
          <a:off x="1130300" y="177755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27" name="n_4aveValue【市民会館】&#10;有形固定資産減価償却率"/>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78122</xdr:rowOff>
    </xdr:from>
    <xdr:ext cx="405111" cy="259045"/>
    <xdr:sp macro="" textlink="">
      <xdr:nvSpPr>
        <xdr:cNvPr id="428" name="n_1mainValue【市民会館】&#10;有形固定資産減価償却率"/>
        <xdr:cNvSpPr txBox="1"/>
      </xdr:nvSpPr>
      <xdr:spPr>
        <a:xfrm>
          <a:off x="35820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45738</xdr:rowOff>
    </xdr:from>
    <xdr:ext cx="405111" cy="259045"/>
    <xdr:sp macro="" textlink="">
      <xdr:nvSpPr>
        <xdr:cNvPr id="429" name="n_2mainValue【市民会館】&#10;有形固定資産減価償却率"/>
        <xdr:cNvSpPr txBox="1"/>
      </xdr:nvSpPr>
      <xdr:spPr>
        <a:xfrm>
          <a:off x="2705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15257</xdr:rowOff>
    </xdr:from>
    <xdr:ext cx="405111" cy="259045"/>
    <xdr:sp macro="" textlink="">
      <xdr:nvSpPr>
        <xdr:cNvPr id="430" name="n_3mainValue【市民会館】&#10;有形固定資産減価償却率"/>
        <xdr:cNvSpPr txBox="1"/>
      </xdr:nvSpPr>
      <xdr:spPr>
        <a:xfrm>
          <a:off x="1816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12082</xdr:rowOff>
    </xdr:from>
    <xdr:ext cx="405111" cy="259045"/>
    <xdr:sp macro="" textlink="">
      <xdr:nvSpPr>
        <xdr:cNvPr id="431" name="n_4mainValue【市民会館】&#10;有形固定資産減価償却率"/>
        <xdr:cNvSpPr txBox="1"/>
      </xdr:nvSpPr>
      <xdr:spPr>
        <a:xfrm>
          <a:off x="927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7" name="楕円 466"/>
        <xdr:cNvSpPr/>
      </xdr:nvSpPr>
      <xdr:spPr>
        <a:xfrm>
          <a:off x="10426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158132</xdr:rowOff>
    </xdr:from>
    <xdr:ext cx="469744" cy="259045"/>
    <xdr:sp macro="" textlink="">
      <xdr:nvSpPr>
        <xdr:cNvPr id="468" name="【市民会館】&#10;一人当たり面積該当値テキスト"/>
        <xdr:cNvSpPr txBox="1"/>
      </xdr:nvSpPr>
      <xdr:spPr>
        <a:xfrm>
          <a:off x="10515600" y="1798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xdr:rowOff>
    </xdr:from>
    <xdr:to>
      <xdr:col>50</xdr:col>
      <xdr:colOff>165100</xdr:colOff>
      <xdr:row>105</xdr:row>
      <xdr:rowOff>109855</xdr:rowOff>
    </xdr:to>
    <xdr:sp macro="" textlink="">
      <xdr:nvSpPr>
        <xdr:cNvPr id="469" name="楕円 468"/>
        <xdr:cNvSpPr/>
      </xdr:nvSpPr>
      <xdr:spPr>
        <a:xfrm>
          <a:off x="9588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59055</xdr:rowOff>
    </xdr:from>
    <xdr:to>
      <xdr:col>55</xdr:col>
      <xdr:colOff>0</xdr:colOff>
      <xdr:row>105</xdr:row>
      <xdr:rowOff>59055</xdr:rowOff>
    </xdr:to>
    <xdr:cxnSp macro="">
      <xdr:nvCxnSpPr>
        <xdr:cNvPr id="470" name="直線コネクタ 469"/>
        <xdr:cNvCxnSpPr/>
      </xdr:nvCxnSpPr>
      <xdr:spPr>
        <a:xfrm>
          <a:off x="9639300" y="18061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71" name="楕円 470"/>
        <xdr:cNvSpPr/>
      </xdr:nvSpPr>
      <xdr:spPr>
        <a:xfrm>
          <a:off x="8699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59055</xdr:rowOff>
    </xdr:from>
    <xdr:to>
      <xdr:col>50</xdr:col>
      <xdr:colOff>114300</xdr:colOff>
      <xdr:row>105</xdr:row>
      <xdr:rowOff>59055</xdr:rowOff>
    </xdr:to>
    <xdr:cxnSp macro="">
      <xdr:nvCxnSpPr>
        <xdr:cNvPr id="472" name="直線コネクタ 471"/>
        <xdr:cNvCxnSpPr/>
      </xdr:nvCxnSpPr>
      <xdr:spPr>
        <a:xfrm>
          <a:off x="8750300" y="1806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xdr:rowOff>
    </xdr:from>
    <xdr:to>
      <xdr:col>41</xdr:col>
      <xdr:colOff>101600</xdr:colOff>
      <xdr:row>105</xdr:row>
      <xdr:rowOff>109855</xdr:rowOff>
    </xdr:to>
    <xdr:sp macro="" textlink="">
      <xdr:nvSpPr>
        <xdr:cNvPr id="473" name="楕円 472"/>
        <xdr:cNvSpPr/>
      </xdr:nvSpPr>
      <xdr:spPr>
        <a:xfrm>
          <a:off x="7810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59055</xdr:rowOff>
    </xdr:from>
    <xdr:to>
      <xdr:col>45</xdr:col>
      <xdr:colOff>177800</xdr:colOff>
      <xdr:row>105</xdr:row>
      <xdr:rowOff>59055</xdr:rowOff>
    </xdr:to>
    <xdr:cxnSp macro="">
      <xdr:nvCxnSpPr>
        <xdr:cNvPr id="474" name="直線コネクタ 473"/>
        <xdr:cNvCxnSpPr/>
      </xdr:nvCxnSpPr>
      <xdr:spPr>
        <a:xfrm>
          <a:off x="7861300" y="1806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2539</xdr:rowOff>
    </xdr:from>
    <xdr:to>
      <xdr:col>36</xdr:col>
      <xdr:colOff>165100</xdr:colOff>
      <xdr:row>105</xdr:row>
      <xdr:rowOff>104139</xdr:rowOff>
    </xdr:to>
    <xdr:sp macro="" textlink="">
      <xdr:nvSpPr>
        <xdr:cNvPr id="475" name="楕円 474"/>
        <xdr:cNvSpPr/>
      </xdr:nvSpPr>
      <xdr:spPr>
        <a:xfrm>
          <a:off x="692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53339</xdr:rowOff>
    </xdr:from>
    <xdr:to>
      <xdr:col>41</xdr:col>
      <xdr:colOff>50800</xdr:colOff>
      <xdr:row>105</xdr:row>
      <xdr:rowOff>59055</xdr:rowOff>
    </xdr:to>
    <xdr:cxnSp macro="">
      <xdr:nvCxnSpPr>
        <xdr:cNvPr id="476" name="直線コネクタ 475"/>
        <xdr:cNvCxnSpPr/>
      </xdr:nvCxnSpPr>
      <xdr:spPr>
        <a:xfrm>
          <a:off x="6972300" y="180555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0" name="n_4ave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126382</xdr:rowOff>
    </xdr:from>
    <xdr:ext cx="469744" cy="259045"/>
    <xdr:sp macro="" textlink="">
      <xdr:nvSpPr>
        <xdr:cNvPr id="481" name="n_1main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2" name="n_2main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3" name="n_3main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95266</xdr:rowOff>
    </xdr:from>
    <xdr:ext cx="469744" cy="259045"/>
    <xdr:sp macro="" textlink="">
      <xdr:nvSpPr>
        <xdr:cNvPr id="484" name="n_4mainValue【市民会館】&#10;一人当たり面積"/>
        <xdr:cNvSpPr txBox="1"/>
      </xdr:nvSpPr>
      <xdr:spPr>
        <a:xfrm>
          <a:off x="67374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525" name="楕円 524"/>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116222</xdr:rowOff>
    </xdr:from>
    <xdr:ext cx="405111" cy="259045"/>
    <xdr:sp macro="" textlink="">
      <xdr:nvSpPr>
        <xdr:cNvPr id="526" name="【一般廃棄物処理施設】&#10;有形固定資産減価償却率該当値テキスト"/>
        <xdr:cNvSpPr txBox="1"/>
      </xdr:nvSpPr>
      <xdr:spPr>
        <a:xfrm>
          <a:off x="16357600"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76835</xdr:rowOff>
    </xdr:from>
    <xdr:to>
      <xdr:col>81</xdr:col>
      <xdr:colOff>101600</xdr:colOff>
      <xdr:row>38</xdr:row>
      <xdr:rowOff>6985</xdr:rowOff>
    </xdr:to>
    <xdr:sp macro="" textlink="">
      <xdr:nvSpPr>
        <xdr:cNvPr id="527" name="楕円 526"/>
        <xdr:cNvSpPr/>
      </xdr:nvSpPr>
      <xdr:spPr>
        <a:xfrm>
          <a:off x="15430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127635</xdr:rowOff>
    </xdr:from>
    <xdr:to>
      <xdr:col>85</xdr:col>
      <xdr:colOff>127000</xdr:colOff>
      <xdr:row>38</xdr:row>
      <xdr:rowOff>17145</xdr:rowOff>
    </xdr:to>
    <xdr:cxnSp macro="">
      <xdr:nvCxnSpPr>
        <xdr:cNvPr id="528" name="直線コネクタ 527"/>
        <xdr:cNvCxnSpPr/>
      </xdr:nvCxnSpPr>
      <xdr:spPr>
        <a:xfrm>
          <a:off x="15481300" y="647128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29" name="楕円 528"/>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127635</xdr:rowOff>
    </xdr:to>
    <xdr:cxnSp macro="">
      <xdr:nvCxnSpPr>
        <xdr:cNvPr id="530" name="直線コネクタ 529"/>
        <xdr:cNvCxnSpPr/>
      </xdr:nvCxnSpPr>
      <xdr:spPr>
        <a:xfrm>
          <a:off x="14592300" y="64084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31" name="楕円 530"/>
        <xdr:cNvSpPr/>
      </xdr:nvSpPr>
      <xdr:spPr>
        <a:xfrm>
          <a:off x="13652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xdr:rowOff>
    </xdr:from>
    <xdr:to>
      <xdr:col>76</xdr:col>
      <xdr:colOff>114300</xdr:colOff>
      <xdr:row>37</xdr:row>
      <xdr:rowOff>64770</xdr:rowOff>
    </xdr:to>
    <xdr:cxnSp macro="">
      <xdr:nvCxnSpPr>
        <xdr:cNvPr id="532" name="直線コネクタ 531"/>
        <xdr:cNvCxnSpPr/>
      </xdr:nvCxnSpPr>
      <xdr:spPr>
        <a:xfrm>
          <a:off x="13703300" y="63493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63500</xdr:rowOff>
    </xdr:from>
    <xdr:to>
      <xdr:col>67</xdr:col>
      <xdr:colOff>101600</xdr:colOff>
      <xdr:row>36</xdr:row>
      <xdr:rowOff>165100</xdr:rowOff>
    </xdr:to>
    <xdr:sp macro="" textlink="">
      <xdr:nvSpPr>
        <xdr:cNvPr id="533" name="楕円 532"/>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114300</xdr:rowOff>
    </xdr:from>
    <xdr:to>
      <xdr:col>71</xdr:col>
      <xdr:colOff>177800</xdr:colOff>
      <xdr:row>37</xdr:row>
      <xdr:rowOff>5715</xdr:rowOff>
    </xdr:to>
    <xdr:cxnSp macro="">
      <xdr:nvCxnSpPr>
        <xdr:cNvPr id="534" name="直線コネクタ 533"/>
        <xdr:cNvCxnSpPr/>
      </xdr:nvCxnSpPr>
      <xdr:spPr>
        <a:xfrm>
          <a:off x="12814300" y="62865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38"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169562</xdr:rowOff>
    </xdr:from>
    <xdr:ext cx="405111" cy="259045"/>
    <xdr:sp macro="" textlink="">
      <xdr:nvSpPr>
        <xdr:cNvPr id="539" name="n_1mainValue【一般廃棄物処理施設】&#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40" name="n_2mainValue【一般廃棄物処理施設】&#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541" name="n_3mainValue【一般廃棄物処理施設】&#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10177</xdr:rowOff>
    </xdr:from>
    <xdr:ext cx="405111" cy="259045"/>
    <xdr:sp macro="" textlink="">
      <xdr:nvSpPr>
        <xdr:cNvPr id="542" name="n_4mainValue【一般廃棄物処理施設】&#10;有形固定資産減価償却率"/>
        <xdr:cNvSpPr txBox="1"/>
      </xdr:nvSpPr>
      <xdr:spPr>
        <a:xfrm>
          <a:off x="12611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xdr:cNvSpPr/>
      </xdr:nvSpPr>
      <xdr:spPr>
        <a:xfrm>
          <a:off x="18605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167330</xdr:rowOff>
    </xdr:from>
    <xdr:to>
      <xdr:col>116</xdr:col>
      <xdr:colOff>114300</xdr:colOff>
      <xdr:row>40</xdr:row>
      <xdr:rowOff>97480</xdr:rowOff>
    </xdr:to>
    <xdr:sp macro="" textlink="">
      <xdr:nvSpPr>
        <xdr:cNvPr id="582" name="楕円 581"/>
        <xdr:cNvSpPr/>
      </xdr:nvSpPr>
      <xdr:spPr>
        <a:xfrm>
          <a:off x="22110700" y="68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145757</xdr:rowOff>
    </xdr:from>
    <xdr:ext cx="534377" cy="259045"/>
    <xdr:sp macro="" textlink="">
      <xdr:nvSpPr>
        <xdr:cNvPr id="583" name="【一般廃棄物処理施設】&#10;一人当たり有形固定資産（償却資産）額該当値テキスト"/>
        <xdr:cNvSpPr txBox="1"/>
      </xdr:nvSpPr>
      <xdr:spPr>
        <a:xfrm>
          <a:off x="22199600" y="683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168938</xdr:rowOff>
    </xdr:from>
    <xdr:to>
      <xdr:col>112</xdr:col>
      <xdr:colOff>38100</xdr:colOff>
      <xdr:row>40</xdr:row>
      <xdr:rowOff>99088</xdr:rowOff>
    </xdr:to>
    <xdr:sp macro="" textlink="">
      <xdr:nvSpPr>
        <xdr:cNvPr id="584" name="楕円 583"/>
        <xdr:cNvSpPr/>
      </xdr:nvSpPr>
      <xdr:spPr>
        <a:xfrm>
          <a:off x="21272500" y="68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46680</xdr:rowOff>
    </xdr:from>
    <xdr:to>
      <xdr:col>116</xdr:col>
      <xdr:colOff>63500</xdr:colOff>
      <xdr:row>40</xdr:row>
      <xdr:rowOff>48288</xdr:rowOff>
    </xdr:to>
    <xdr:cxnSp macro="">
      <xdr:nvCxnSpPr>
        <xdr:cNvPr id="585" name="直線コネクタ 584"/>
        <xdr:cNvCxnSpPr/>
      </xdr:nvCxnSpPr>
      <xdr:spPr>
        <a:xfrm flipV="1">
          <a:off x="21323300" y="6904680"/>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169106</xdr:rowOff>
    </xdr:from>
    <xdr:to>
      <xdr:col>107</xdr:col>
      <xdr:colOff>101600</xdr:colOff>
      <xdr:row>40</xdr:row>
      <xdr:rowOff>99256</xdr:rowOff>
    </xdr:to>
    <xdr:sp macro="" textlink="">
      <xdr:nvSpPr>
        <xdr:cNvPr id="586" name="楕円 585"/>
        <xdr:cNvSpPr/>
      </xdr:nvSpPr>
      <xdr:spPr>
        <a:xfrm>
          <a:off x="20383500" y="68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48288</xdr:rowOff>
    </xdr:from>
    <xdr:to>
      <xdr:col>111</xdr:col>
      <xdr:colOff>177800</xdr:colOff>
      <xdr:row>40</xdr:row>
      <xdr:rowOff>48456</xdr:rowOff>
    </xdr:to>
    <xdr:cxnSp macro="">
      <xdr:nvCxnSpPr>
        <xdr:cNvPr id="587" name="直線コネクタ 586"/>
        <xdr:cNvCxnSpPr/>
      </xdr:nvCxnSpPr>
      <xdr:spPr>
        <a:xfrm flipV="1">
          <a:off x="20434300" y="6906288"/>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168565</xdr:rowOff>
    </xdr:from>
    <xdr:to>
      <xdr:col>102</xdr:col>
      <xdr:colOff>165100</xdr:colOff>
      <xdr:row>40</xdr:row>
      <xdr:rowOff>98715</xdr:rowOff>
    </xdr:to>
    <xdr:sp macro="" textlink="">
      <xdr:nvSpPr>
        <xdr:cNvPr id="588" name="楕円 587"/>
        <xdr:cNvSpPr/>
      </xdr:nvSpPr>
      <xdr:spPr>
        <a:xfrm>
          <a:off x="19494500" y="68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47915</xdr:rowOff>
    </xdr:from>
    <xdr:to>
      <xdr:col>107</xdr:col>
      <xdr:colOff>50800</xdr:colOff>
      <xdr:row>40</xdr:row>
      <xdr:rowOff>48456</xdr:rowOff>
    </xdr:to>
    <xdr:cxnSp macro="">
      <xdr:nvCxnSpPr>
        <xdr:cNvPr id="589" name="直線コネクタ 588"/>
        <xdr:cNvCxnSpPr/>
      </xdr:nvCxnSpPr>
      <xdr:spPr>
        <a:xfrm>
          <a:off x="19545300" y="6905915"/>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166698</xdr:rowOff>
    </xdr:from>
    <xdr:to>
      <xdr:col>98</xdr:col>
      <xdr:colOff>38100</xdr:colOff>
      <xdr:row>40</xdr:row>
      <xdr:rowOff>96848</xdr:rowOff>
    </xdr:to>
    <xdr:sp macro="" textlink="">
      <xdr:nvSpPr>
        <xdr:cNvPr id="590" name="楕円 589"/>
        <xdr:cNvSpPr/>
      </xdr:nvSpPr>
      <xdr:spPr>
        <a:xfrm>
          <a:off x="18605500" y="68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46048</xdr:rowOff>
    </xdr:from>
    <xdr:to>
      <xdr:col>102</xdr:col>
      <xdr:colOff>114300</xdr:colOff>
      <xdr:row>40</xdr:row>
      <xdr:rowOff>47915</xdr:rowOff>
    </xdr:to>
    <xdr:cxnSp macro="">
      <xdr:nvCxnSpPr>
        <xdr:cNvPr id="591" name="直線コネクタ 590"/>
        <xdr:cNvCxnSpPr/>
      </xdr:nvCxnSpPr>
      <xdr:spPr>
        <a:xfrm>
          <a:off x="18656300" y="690404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xdr:cNvSpPr txBox="1"/>
      </xdr:nvSpPr>
      <xdr:spPr>
        <a:xfrm>
          <a:off x="18389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90215</xdr:rowOff>
    </xdr:from>
    <xdr:ext cx="534377" cy="259045"/>
    <xdr:sp macro="" textlink="">
      <xdr:nvSpPr>
        <xdr:cNvPr id="596" name="n_1mainValue【一般廃棄物処理施設】&#10;一人当たり有形固定資産（償却資産）額"/>
        <xdr:cNvSpPr txBox="1"/>
      </xdr:nvSpPr>
      <xdr:spPr>
        <a:xfrm>
          <a:off x="21043411" y="694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90383</xdr:rowOff>
    </xdr:from>
    <xdr:ext cx="534377" cy="259045"/>
    <xdr:sp macro="" textlink="">
      <xdr:nvSpPr>
        <xdr:cNvPr id="597" name="n_2mainValue【一般廃棄物処理施設】&#10;一人当たり有形固定資産（償却資産）額"/>
        <xdr:cNvSpPr txBox="1"/>
      </xdr:nvSpPr>
      <xdr:spPr>
        <a:xfrm>
          <a:off x="20167111" y="69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89842</xdr:rowOff>
    </xdr:from>
    <xdr:ext cx="534377" cy="259045"/>
    <xdr:sp macro="" textlink="">
      <xdr:nvSpPr>
        <xdr:cNvPr id="598" name="n_3mainValue【一般廃棄物処理施設】&#10;一人当たり有形固定資産（償却資産）額"/>
        <xdr:cNvSpPr txBox="1"/>
      </xdr:nvSpPr>
      <xdr:spPr>
        <a:xfrm>
          <a:off x="19278111" y="694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87975</xdr:rowOff>
    </xdr:from>
    <xdr:ext cx="534377" cy="259045"/>
    <xdr:sp macro="" textlink="">
      <xdr:nvSpPr>
        <xdr:cNvPr id="599" name="n_4mainValue【一般廃棄物処理施設】&#10;一人当たり有形固定資産（償却資産）額"/>
        <xdr:cNvSpPr txBox="1"/>
      </xdr:nvSpPr>
      <xdr:spPr>
        <a:xfrm>
          <a:off x="18389111" y="694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xdr:cNvSpPr/>
      </xdr:nvSpPr>
      <xdr:spPr>
        <a:xfrm>
          <a:off x="12763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639" name="楕円 638"/>
        <xdr:cNvSpPr/>
      </xdr:nvSpPr>
      <xdr:spPr>
        <a:xfrm>
          <a:off x="16268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149242</xdr:rowOff>
    </xdr:from>
    <xdr:ext cx="405111" cy="259045"/>
    <xdr:sp macro="" textlink="">
      <xdr:nvSpPr>
        <xdr:cNvPr id="640" name="【保健センター・保健所】&#10;有形固定資産減価償却率該当値テキスト"/>
        <xdr:cNvSpPr txBox="1"/>
      </xdr:nvSpPr>
      <xdr:spPr>
        <a:xfrm>
          <a:off x="16357600"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641" name="楕円 640"/>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5715</xdr:rowOff>
    </xdr:to>
    <xdr:cxnSp macro="">
      <xdr:nvCxnSpPr>
        <xdr:cNvPr id="642" name="直線コネクタ 641"/>
        <xdr:cNvCxnSpPr/>
      </xdr:nvCxnSpPr>
      <xdr:spPr>
        <a:xfrm>
          <a:off x="15481300" y="102489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643" name="楕円 642"/>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133350</xdr:rowOff>
    </xdr:to>
    <xdr:cxnSp macro="">
      <xdr:nvCxnSpPr>
        <xdr:cNvPr id="644" name="直線コネクタ 643"/>
        <xdr:cNvCxnSpPr/>
      </xdr:nvCxnSpPr>
      <xdr:spPr>
        <a:xfrm>
          <a:off x="14592300" y="10201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151130</xdr:rowOff>
    </xdr:from>
    <xdr:to>
      <xdr:col>72</xdr:col>
      <xdr:colOff>38100</xdr:colOff>
      <xdr:row>59</xdr:row>
      <xdr:rowOff>81280</xdr:rowOff>
    </xdr:to>
    <xdr:sp macro="" textlink="">
      <xdr:nvSpPr>
        <xdr:cNvPr id="645" name="楕円 644"/>
        <xdr:cNvSpPr/>
      </xdr:nvSpPr>
      <xdr:spPr>
        <a:xfrm>
          <a:off x="13652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30480</xdr:rowOff>
    </xdr:from>
    <xdr:to>
      <xdr:col>76</xdr:col>
      <xdr:colOff>114300</xdr:colOff>
      <xdr:row>59</xdr:row>
      <xdr:rowOff>85725</xdr:rowOff>
    </xdr:to>
    <xdr:cxnSp macro="">
      <xdr:nvCxnSpPr>
        <xdr:cNvPr id="646" name="直線コネクタ 645"/>
        <xdr:cNvCxnSpPr/>
      </xdr:nvCxnSpPr>
      <xdr:spPr>
        <a:xfrm>
          <a:off x="13703300" y="101460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95885</xdr:rowOff>
    </xdr:from>
    <xdr:to>
      <xdr:col>67</xdr:col>
      <xdr:colOff>101600</xdr:colOff>
      <xdr:row>59</xdr:row>
      <xdr:rowOff>26035</xdr:rowOff>
    </xdr:to>
    <xdr:sp macro="" textlink="">
      <xdr:nvSpPr>
        <xdr:cNvPr id="647" name="楕円 646"/>
        <xdr:cNvSpPr/>
      </xdr:nvSpPr>
      <xdr:spPr>
        <a:xfrm>
          <a:off x="12763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146685</xdr:rowOff>
    </xdr:from>
    <xdr:to>
      <xdr:col>71</xdr:col>
      <xdr:colOff>177800</xdr:colOff>
      <xdr:row>59</xdr:row>
      <xdr:rowOff>30480</xdr:rowOff>
    </xdr:to>
    <xdr:cxnSp macro="">
      <xdr:nvCxnSpPr>
        <xdr:cNvPr id="648" name="直線コネクタ 647"/>
        <xdr:cNvCxnSpPr/>
      </xdr:nvCxnSpPr>
      <xdr:spPr>
        <a:xfrm>
          <a:off x="12814300" y="100907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652" name="n_4aveValue【保健センター・保健所】&#10;有形固定資産減価償却率"/>
        <xdr:cNvSpPr txBox="1"/>
      </xdr:nvSpPr>
      <xdr:spPr>
        <a:xfrm>
          <a:off x="12611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653" name="n_1mainValue【保健センター・保健所】&#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654" name="n_2main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97807</xdr:rowOff>
    </xdr:from>
    <xdr:ext cx="405111" cy="259045"/>
    <xdr:sp macro="" textlink="">
      <xdr:nvSpPr>
        <xdr:cNvPr id="655" name="n_3mainValue【保健センター・保健所】&#10;有形固定資産減価償却率"/>
        <xdr:cNvSpPr txBox="1"/>
      </xdr:nvSpPr>
      <xdr:spPr>
        <a:xfrm>
          <a:off x="13500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42562</xdr:rowOff>
    </xdr:from>
    <xdr:ext cx="405111" cy="259045"/>
    <xdr:sp macro="" textlink="">
      <xdr:nvSpPr>
        <xdr:cNvPr id="656" name="n_4mainValue【保健センター・保健所】&#10;有形固定資産減価償却率"/>
        <xdr:cNvSpPr txBox="1"/>
      </xdr:nvSpPr>
      <xdr:spPr>
        <a:xfrm>
          <a:off x="12611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xdr:cNvSpPr/>
      </xdr:nvSpPr>
      <xdr:spPr>
        <a:xfrm>
          <a:off x="18605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84074</xdr:rowOff>
    </xdr:from>
    <xdr:to>
      <xdr:col>116</xdr:col>
      <xdr:colOff>114300</xdr:colOff>
      <xdr:row>64</xdr:row>
      <xdr:rowOff>14224</xdr:rowOff>
    </xdr:to>
    <xdr:sp macro="" textlink="">
      <xdr:nvSpPr>
        <xdr:cNvPr id="694" name="楕円 693"/>
        <xdr:cNvSpPr/>
      </xdr:nvSpPr>
      <xdr:spPr>
        <a:xfrm>
          <a:off x="221107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170451</xdr:rowOff>
    </xdr:from>
    <xdr:ext cx="469744" cy="259045"/>
    <xdr:sp macro="" textlink="">
      <xdr:nvSpPr>
        <xdr:cNvPr id="695" name="【保健センター・保健所】&#10;一人当たり面積該当値テキスト"/>
        <xdr:cNvSpPr txBox="1"/>
      </xdr:nvSpPr>
      <xdr:spPr>
        <a:xfrm>
          <a:off x="22199600" y="1080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84074</xdr:rowOff>
    </xdr:from>
    <xdr:to>
      <xdr:col>112</xdr:col>
      <xdr:colOff>38100</xdr:colOff>
      <xdr:row>64</xdr:row>
      <xdr:rowOff>14224</xdr:rowOff>
    </xdr:to>
    <xdr:sp macro="" textlink="">
      <xdr:nvSpPr>
        <xdr:cNvPr id="696" name="楕円 695"/>
        <xdr:cNvSpPr/>
      </xdr:nvSpPr>
      <xdr:spPr>
        <a:xfrm>
          <a:off x="21272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134874</xdr:rowOff>
    </xdr:from>
    <xdr:to>
      <xdr:col>116</xdr:col>
      <xdr:colOff>63500</xdr:colOff>
      <xdr:row>63</xdr:row>
      <xdr:rowOff>134874</xdr:rowOff>
    </xdr:to>
    <xdr:cxnSp macro="">
      <xdr:nvCxnSpPr>
        <xdr:cNvPr id="697" name="直線コネクタ 696"/>
        <xdr:cNvCxnSpPr/>
      </xdr:nvCxnSpPr>
      <xdr:spPr>
        <a:xfrm>
          <a:off x="21323300" y="1093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84074</xdr:rowOff>
    </xdr:from>
    <xdr:to>
      <xdr:col>107</xdr:col>
      <xdr:colOff>101600</xdr:colOff>
      <xdr:row>64</xdr:row>
      <xdr:rowOff>14224</xdr:rowOff>
    </xdr:to>
    <xdr:sp macro="" textlink="">
      <xdr:nvSpPr>
        <xdr:cNvPr id="698" name="楕円 697"/>
        <xdr:cNvSpPr/>
      </xdr:nvSpPr>
      <xdr:spPr>
        <a:xfrm>
          <a:off x="20383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134874</xdr:rowOff>
    </xdr:from>
    <xdr:to>
      <xdr:col>111</xdr:col>
      <xdr:colOff>177800</xdr:colOff>
      <xdr:row>63</xdr:row>
      <xdr:rowOff>134874</xdr:rowOff>
    </xdr:to>
    <xdr:cxnSp macro="">
      <xdr:nvCxnSpPr>
        <xdr:cNvPr id="699" name="直線コネクタ 698"/>
        <xdr:cNvCxnSpPr/>
      </xdr:nvCxnSpPr>
      <xdr:spPr>
        <a:xfrm>
          <a:off x="20434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84074</xdr:rowOff>
    </xdr:from>
    <xdr:to>
      <xdr:col>102</xdr:col>
      <xdr:colOff>165100</xdr:colOff>
      <xdr:row>64</xdr:row>
      <xdr:rowOff>14224</xdr:rowOff>
    </xdr:to>
    <xdr:sp macro="" textlink="">
      <xdr:nvSpPr>
        <xdr:cNvPr id="700" name="楕円 699"/>
        <xdr:cNvSpPr/>
      </xdr:nvSpPr>
      <xdr:spPr>
        <a:xfrm>
          <a:off x="19494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134874</xdr:rowOff>
    </xdr:from>
    <xdr:to>
      <xdr:col>107</xdr:col>
      <xdr:colOff>50800</xdr:colOff>
      <xdr:row>63</xdr:row>
      <xdr:rowOff>134874</xdr:rowOff>
    </xdr:to>
    <xdr:cxnSp macro="">
      <xdr:nvCxnSpPr>
        <xdr:cNvPr id="701" name="直線コネクタ 700"/>
        <xdr:cNvCxnSpPr/>
      </xdr:nvCxnSpPr>
      <xdr:spPr>
        <a:xfrm>
          <a:off x="19545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84074</xdr:rowOff>
    </xdr:from>
    <xdr:to>
      <xdr:col>98</xdr:col>
      <xdr:colOff>38100</xdr:colOff>
      <xdr:row>64</xdr:row>
      <xdr:rowOff>14224</xdr:rowOff>
    </xdr:to>
    <xdr:sp macro="" textlink="">
      <xdr:nvSpPr>
        <xdr:cNvPr id="702" name="楕円 701"/>
        <xdr:cNvSpPr/>
      </xdr:nvSpPr>
      <xdr:spPr>
        <a:xfrm>
          <a:off x="18605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134874</xdr:rowOff>
    </xdr:from>
    <xdr:to>
      <xdr:col>102</xdr:col>
      <xdr:colOff>114300</xdr:colOff>
      <xdr:row>63</xdr:row>
      <xdr:rowOff>134874</xdr:rowOff>
    </xdr:to>
    <xdr:cxnSp macro="">
      <xdr:nvCxnSpPr>
        <xdr:cNvPr id="703" name="直線コネクタ 702"/>
        <xdr:cNvCxnSpPr/>
      </xdr:nvCxnSpPr>
      <xdr:spPr>
        <a:xfrm>
          <a:off x="18656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707" name="n_4aveValue【保健センター・保健所】&#10;一人当たり面積"/>
        <xdr:cNvSpPr txBox="1"/>
      </xdr:nvSpPr>
      <xdr:spPr>
        <a:xfrm>
          <a:off x="18421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5351</xdr:rowOff>
    </xdr:from>
    <xdr:ext cx="469744" cy="259045"/>
    <xdr:sp macro="" textlink="">
      <xdr:nvSpPr>
        <xdr:cNvPr id="708" name="n_1mainValue【保健センター・保健所】&#10;一人当たり面積"/>
        <xdr:cNvSpPr txBox="1"/>
      </xdr:nvSpPr>
      <xdr:spPr>
        <a:xfrm>
          <a:off x="210757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5351</xdr:rowOff>
    </xdr:from>
    <xdr:ext cx="469744" cy="259045"/>
    <xdr:sp macro="" textlink="">
      <xdr:nvSpPr>
        <xdr:cNvPr id="709" name="n_2mainValue【保健センター・保健所】&#10;一人当たり面積"/>
        <xdr:cNvSpPr txBox="1"/>
      </xdr:nvSpPr>
      <xdr:spPr>
        <a:xfrm>
          <a:off x="20199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5351</xdr:rowOff>
    </xdr:from>
    <xdr:ext cx="469744" cy="259045"/>
    <xdr:sp macro="" textlink="">
      <xdr:nvSpPr>
        <xdr:cNvPr id="710" name="n_3mainValue【保健センター・保健所】&#10;一人当たり面積"/>
        <xdr:cNvSpPr txBox="1"/>
      </xdr:nvSpPr>
      <xdr:spPr>
        <a:xfrm>
          <a:off x="19310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5351</xdr:rowOff>
    </xdr:from>
    <xdr:ext cx="469744" cy="259045"/>
    <xdr:sp macro="" textlink="">
      <xdr:nvSpPr>
        <xdr:cNvPr id="711" name="n_4mainValue【保健センター・保健所】&#10;一人当たり面積"/>
        <xdr:cNvSpPr txBox="1"/>
      </xdr:nvSpPr>
      <xdr:spPr>
        <a:xfrm>
          <a:off x="18421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xdr:cNvSpPr/>
      </xdr:nvSpPr>
      <xdr:spPr>
        <a:xfrm>
          <a:off x="12763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752" name="楕円 751"/>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68597</xdr:rowOff>
    </xdr:from>
    <xdr:ext cx="405111" cy="259045"/>
    <xdr:sp macro="" textlink="">
      <xdr:nvSpPr>
        <xdr:cNvPr id="753" name="【消防施設】&#10;有形固定資産減価償却率該当値テキスト"/>
        <xdr:cNvSpPr txBox="1"/>
      </xdr:nvSpPr>
      <xdr:spPr>
        <a:xfrm>
          <a:off x="16357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754" name="楕円 753"/>
        <xdr:cNvSpPr/>
      </xdr:nvSpPr>
      <xdr:spPr>
        <a:xfrm>
          <a:off x="1543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82</xdr:row>
      <xdr:rowOff>160020</xdr:rowOff>
    </xdr:to>
    <xdr:cxnSp macro="">
      <xdr:nvCxnSpPr>
        <xdr:cNvPr id="755" name="直線コネクタ 754"/>
        <xdr:cNvCxnSpPr/>
      </xdr:nvCxnSpPr>
      <xdr:spPr>
        <a:xfrm flipV="1">
          <a:off x="15481300" y="14199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84455</xdr:rowOff>
    </xdr:from>
    <xdr:to>
      <xdr:col>76</xdr:col>
      <xdr:colOff>165100</xdr:colOff>
      <xdr:row>83</xdr:row>
      <xdr:rowOff>14605</xdr:rowOff>
    </xdr:to>
    <xdr:sp macro="" textlink="">
      <xdr:nvSpPr>
        <xdr:cNvPr id="756" name="楕円 755"/>
        <xdr:cNvSpPr/>
      </xdr:nvSpPr>
      <xdr:spPr>
        <a:xfrm>
          <a:off x="14541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82</xdr:row>
      <xdr:rowOff>160020</xdr:rowOff>
    </xdr:to>
    <xdr:cxnSp macro="">
      <xdr:nvCxnSpPr>
        <xdr:cNvPr id="757" name="直線コネクタ 756"/>
        <xdr:cNvCxnSpPr/>
      </xdr:nvCxnSpPr>
      <xdr:spPr>
        <a:xfrm>
          <a:off x="14592300" y="14194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78739</xdr:rowOff>
    </xdr:from>
    <xdr:to>
      <xdr:col>72</xdr:col>
      <xdr:colOff>38100</xdr:colOff>
      <xdr:row>83</xdr:row>
      <xdr:rowOff>8889</xdr:rowOff>
    </xdr:to>
    <xdr:sp macro="" textlink="">
      <xdr:nvSpPr>
        <xdr:cNvPr id="758" name="楕円 757"/>
        <xdr:cNvSpPr/>
      </xdr:nvSpPr>
      <xdr:spPr>
        <a:xfrm>
          <a:off x="1365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129539</xdr:rowOff>
    </xdr:from>
    <xdr:to>
      <xdr:col>76</xdr:col>
      <xdr:colOff>114300</xdr:colOff>
      <xdr:row>82</xdr:row>
      <xdr:rowOff>135255</xdr:rowOff>
    </xdr:to>
    <xdr:cxnSp macro="">
      <xdr:nvCxnSpPr>
        <xdr:cNvPr id="759" name="直線コネクタ 758"/>
        <xdr:cNvCxnSpPr/>
      </xdr:nvCxnSpPr>
      <xdr:spPr>
        <a:xfrm>
          <a:off x="13703300" y="1418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55880</xdr:rowOff>
    </xdr:from>
    <xdr:to>
      <xdr:col>67</xdr:col>
      <xdr:colOff>101600</xdr:colOff>
      <xdr:row>82</xdr:row>
      <xdr:rowOff>157480</xdr:rowOff>
    </xdr:to>
    <xdr:sp macro="" textlink="">
      <xdr:nvSpPr>
        <xdr:cNvPr id="760" name="楕円 759"/>
        <xdr:cNvSpPr/>
      </xdr:nvSpPr>
      <xdr:spPr>
        <a:xfrm>
          <a:off x="1276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106680</xdr:rowOff>
    </xdr:from>
    <xdr:to>
      <xdr:col>71</xdr:col>
      <xdr:colOff>177800</xdr:colOff>
      <xdr:row>82</xdr:row>
      <xdr:rowOff>129539</xdr:rowOff>
    </xdr:to>
    <xdr:cxnSp macro="">
      <xdr:nvCxnSpPr>
        <xdr:cNvPr id="761" name="直線コネクタ 760"/>
        <xdr:cNvCxnSpPr/>
      </xdr:nvCxnSpPr>
      <xdr:spPr>
        <a:xfrm>
          <a:off x="12814300" y="14165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76852</xdr:rowOff>
    </xdr:from>
    <xdr:ext cx="405111" cy="259045"/>
    <xdr:sp macro="" textlink="">
      <xdr:nvSpPr>
        <xdr:cNvPr id="765" name="n_4aveValue【消防施設】&#10;有形固定資産減価償却率"/>
        <xdr:cNvSpPr txBox="1"/>
      </xdr:nvSpPr>
      <xdr:spPr>
        <a:xfrm>
          <a:off x="12611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30497</xdr:rowOff>
    </xdr:from>
    <xdr:ext cx="405111" cy="259045"/>
    <xdr:sp macro="" textlink="">
      <xdr:nvSpPr>
        <xdr:cNvPr id="766" name="n_1mainValue【消防施設】&#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5732</xdr:rowOff>
    </xdr:from>
    <xdr:ext cx="405111" cy="259045"/>
    <xdr:sp macro="" textlink="">
      <xdr:nvSpPr>
        <xdr:cNvPr id="767" name="n_2mainValue【消防施設】&#10;有形固定資産減価償却率"/>
        <xdr:cNvSpPr txBox="1"/>
      </xdr:nvSpPr>
      <xdr:spPr>
        <a:xfrm>
          <a:off x="14389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768" name="n_3mainValue【消防施設】&#10;有形固定資産減価償却率"/>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148607</xdr:rowOff>
    </xdr:from>
    <xdr:ext cx="405111" cy="259045"/>
    <xdr:sp macro="" textlink="">
      <xdr:nvSpPr>
        <xdr:cNvPr id="769" name="n_4mainValue【消防施設】&#10;有形固定資産減価償却率"/>
        <xdr:cNvSpPr txBox="1"/>
      </xdr:nvSpPr>
      <xdr:spPr>
        <a:xfrm>
          <a:off x="12611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xdr:cNvSpPr/>
      </xdr:nvSpPr>
      <xdr:spPr>
        <a:xfrm>
          <a:off x="18605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9" name="楕円 808"/>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10" name="【消防施設】&#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12700</xdr:rowOff>
    </xdr:to>
    <xdr:cxnSp macro="">
      <xdr:nvCxnSpPr>
        <xdr:cNvPr id="812" name="直線コネクタ 811"/>
        <xdr:cNvCxnSpPr/>
      </xdr:nvCxnSpPr>
      <xdr:spPr>
        <a:xfrm flipV="1">
          <a:off x="21323300" y="1440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815" name="楕円 814"/>
        <xdr:cNvSpPr/>
      </xdr:nvSpPr>
      <xdr:spPr>
        <a:xfrm>
          <a:off x="19494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12700</xdr:rowOff>
    </xdr:to>
    <xdr:cxnSp macro="">
      <xdr:nvCxnSpPr>
        <xdr:cNvPr id="816" name="直線コネクタ 815"/>
        <xdr:cNvCxnSpPr/>
      </xdr:nvCxnSpPr>
      <xdr:spPr>
        <a:xfrm>
          <a:off x="19545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133350</xdr:rowOff>
    </xdr:from>
    <xdr:to>
      <xdr:col>98</xdr:col>
      <xdr:colOff>38100</xdr:colOff>
      <xdr:row>84</xdr:row>
      <xdr:rowOff>63500</xdr:rowOff>
    </xdr:to>
    <xdr:sp macro="" textlink="">
      <xdr:nvSpPr>
        <xdr:cNvPr id="817" name="楕円 816"/>
        <xdr:cNvSpPr/>
      </xdr:nvSpPr>
      <xdr:spPr>
        <a:xfrm>
          <a:off x="18605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12700</xdr:rowOff>
    </xdr:from>
    <xdr:to>
      <xdr:col>102</xdr:col>
      <xdr:colOff>114300</xdr:colOff>
      <xdr:row>84</xdr:row>
      <xdr:rowOff>12700</xdr:rowOff>
    </xdr:to>
    <xdr:cxnSp macro="">
      <xdr:nvCxnSpPr>
        <xdr:cNvPr id="818" name="直線コネクタ 817"/>
        <xdr:cNvCxnSpPr/>
      </xdr:nvCxnSpPr>
      <xdr:spPr>
        <a:xfrm>
          <a:off x="18656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2" name="n_4aveValue【消防施設】&#10;一人当たり面積"/>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825" name="n_3mainValue【消防施設】&#10;一人当たり面積"/>
        <xdr:cNvSpPr txBox="1"/>
      </xdr:nvSpPr>
      <xdr:spPr>
        <a:xfrm>
          <a:off x="19310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826" name="n_4mainValue【消防施設】&#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867" name="楕円 866"/>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139716</xdr:rowOff>
    </xdr:from>
    <xdr:ext cx="405111" cy="259045"/>
    <xdr:sp macro="" textlink="">
      <xdr:nvSpPr>
        <xdr:cNvPr id="868" name="【庁舎】&#10;有形固定資産減価償却率該当値テキスト"/>
        <xdr:cNvSpPr txBox="1"/>
      </xdr:nvSpPr>
      <xdr:spPr>
        <a:xfrm>
          <a:off x="16357600"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114936</xdr:rowOff>
    </xdr:from>
    <xdr:to>
      <xdr:col>81</xdr:col>
      <xdr:colOff>101600</xdr:colOff>
      <xdr:row>101</xdr:row>
      <xdr:rowOff>45086</xdr:rowOff>
    </xdr:to>
    <xdr:sp macro="" textlink="">
      <xdr:nvSpPr>
        <xdr:cNvPr id="869" name="楕円 868"/>
        <xdr:cNvSpPr/>
      </xdr:nvSpPr>
      <xdr:spPr>
        <a:xfrm>
          <a:off x="15430500" y="17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165736</xdr:rowOff>
    </xdr:from>
    <xdr:to>
      <xdr:col>85</xdr:col>
      <xdr:colOff>127000</xdr:colOff>
      <xdr:row>100</xdr:row>
      <xdr:rowOff>167639</xdr:rowOff>
    </xdr:to>
    <xdr:cxnSp macro="">
      <xdr:nvCxnSpPr>
        <xdr:cNvPr id="870" name="直線コネクタ 869"/>
        <xdr:cNvCxnSpPr/>
      </xdr:nvCxnSpPr>
      <xdr:spPr>
        <a:xfrm>
          <a:off x="15481300" y="173107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73025</xdr:rowOff>
    </xdr:from>
    <xdr:to>
      <xdr:col>76</xdr:col>
      <xdr:colOff>165100</xdr:colOff>
      <xdr:row>101</xdr:row>
      <xdr:rowOff>3175</xdr:rowOff>
    </xdr:to>
    <xdr:sp macro="" textlink="">
      <xdr:nvSpPr>
        <xdr:cNvPr id="871" name="楕円 870"/>
        <xdr:cNvSpPr/>
      </xdr:nvSpPr>
      <xdr:spPr>
        <a:xfrm>
          <a:off x="145415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123825</xdr:rowOff>
    </xdr:from>
    <xdr:to>
      <xdr:col>81</xdr:col>
      <xdr:colOff>50800</xdr:colOff>
      <xdr:row>100</xdr:row>
      <xdr:rowOff>165736</xdr:rowOff>
    </xdr:to>
    <xdr:cxnSp macro="">
      <xdr:nvCxnSpPr>
        <xdr:cNvPr id="872" name="直線コネクタ 871"/>
        <xdr:cNvCxnSpPr/>
      </xdr:nvCxnSpPr>
      <xdr:spPr>
        <a:xfrm>
          <a:off x="14592300" y="17268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873" name="楕円 872"/>
        <xdr:cNvSpPr/>
      </xdr:nvSpPr>
      <xdr:spPr>
        <a:xfrm>
          <a:off x="13652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123825</xdr:rowOff>
    </xdr:from>
    <xdr:to>
      <xdr:col>76</xdr:col>
      <xdr:colOff>114300</xdr:colOff>
      <xdr:row>103</xdr:row>
      <xdr:rowOff>106680</xdr:rowOff>
    </xdr:to>
    <xdr:cxnSp macro="">
      <xdr:nvCxnSpPr>
        <xdr:cNvPr id="874" name="直線コネクタ 873"/>
        <xdr:cNvCxnSpPr/>
      </xdr:nvCxnSpPr>
      <xdr:spPr>
        <a:xfrm flipV="1">
          <a:off x="13703300" y="17268825"/>
          <a:ext cx="8890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21589</xdr:rowOff>
    </xdr:from>
    <xdr:to>
      <xdr:col>67</xdr:col>
      <xdr:colOff>101600</xdr:colOff>
      <xdr:row>103</xdr:row>
      <xdr:rowOff>123189</xdr:rowOff>
    </xdr:to>
    <xdr:sp macro="" textlink="">
      <xdr:nvSpPr>
        <xdr:cNvPr id="875" name="楕円 874"/>
        <xdr:cNvSpPr/>
      </xdr:nvSpPr>
      <xdr:spPr>
        <a:xfrm>
          <a:off x="12763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72389</xdr:rowOff>
    </xdr:from>
    <xdr:to>
      <xdr:col>71</xdr:col>
      <xdr:colOff>177800</xdr:colOff>
      <xdr:row>103</xdr:row>
      <xdr:rowOff>106680</xdr:rowOff>
    </xdr:to>
    <xdr:cxnSp macro="">
      <xdr:nvCxnSpPr>
        <xdr:cNvPr id="876" name="直線コネクタ 875"/>
        <xdr:cNvCxnSpPr/>
      </xdr:nvCxnSpPr>
      <xdr:spPr>
        <a:xfrm>
          <a:off x="12814300" y="177317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80" name="n_4aveValue【庁舎】&#10;有形固定資産減価償却率"/>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61613</xdr:rowOff>
    </xdr:from>
    <xdr:ext cx="405111" cy="259045"/>
    <xdr:sp macro="" textlink="">
      <xdr:nvSpPr>
        <xdr:cNvPr id="881" name="n_1mainValue【庁舎】&#10;有形固定資産減価償却率"/>
        <xdr:cNvSpPr txBox="1"/>
      </xdr:nvSpPr>
      <xdr:spPr>
        <a:xfrm>
          <a:off x="15266044" y="1703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19702</xdr:rowOff>
    </xdr:from>
    <xdr:ext cx="405111" cy="259045"/>
    <xdr:sp macro="" textlink="">
      <xdr:nvSpPr>
        <xdr:cNvPr id="882" name="n_2mainValue【庁舎】&#10;有形固定資産減価償却率"/>
        <xdr:cNvSpPr txBox="1"/>
      </xdr:nvSpPr>
      <xdr:spPr>
        <a:xfrm>
          <a:off x="14389744" y="1699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883" name="n_3mainValue【庁舎】&#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139716</xdr:rowOff>
    </xdr:from>
    <xdr:ext cx="405111" cy="259045"/>
    <xdr:sp macro="" textlink="">
      <xdr:nvSpPr>
        <xdr:cNvPr id="884" name="n_4mainValue【庁舎】&#10;有形固定資産減価償却率"/>
        <xdr:cNvSpPr txBox="1"/>
      </xdr:nvSpPr>
      <xdr:spPr>
        <a:xfrm>
          <a:off x="12611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924" name="楕円 923"/>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66057</xdr:rowOff>
    </xdr:from>
    <xdr:ext cx="469744" cy="259045"/>
    <xdr:sp macro="" textlink="">
      <xdr:nvSpPr>
        <xdr:cNvPr id="925" name="【庁舎】&#10;一人当たり面積該当値テキスト"/>
        <xdr:cNvSpPr txBox="1"/>
      </xdr:nvSpPr>
      <xdr:spPr>
        <a:xfrm>
          <a:off x="22199600" y="182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926" name="楕円 925"/>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107</xdr:row>
      <xdr:rowOff>30480</xdr:rowOff>
    </xdr:to>
    <xdr:cxnSp macro="">
      <xdr:nvCxnSpPr>
        <xdr:cNvPr id="927" name="直線コネクタ 926"/>
        <xdr:cNvCxnSpPr/>
      </xdr:nvCxnSpPr>
      <xdr:spPr>
        <a:xfrm>
          <a:off x="21323300" y="1826133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928" name="楕円 927"/>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107</xdr:row>
      <xdr:rowOff>53339</xdr:rowOff>
    </xdr:to>
    <xdr:cxnSp macro="">
      <xdr:nvCxnSpPr>
        <xdr:cNvPr id="929" name="直線コネクタ 928"/>
        <xdr:cNvCxnSpPr/>
      </xdr:nvCxnSpPr>
      <xdr:spPr>
        <a:xfrm flipV="1">
          <a:off x="20434300" y="182613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17780</xdr:rowOff>
    </xdr:from>
    <xdr:to>
      <xdr:col>102</xdr:col>
      <xdr:colOff>165100</xdr:colOff>
      <xdr:row>107</xdr:row>
      <xdr:rowOff>119380</xdr:rowOff>
    </xdr:to>
    <xdr:sp macro="" textlink="">
      <xdr:nvSpPr>
        <xdr:cNvPr id="930" name="楕円 929"/>
        <xdr:cNvSpPr/>
      </xdr:nvSpPr>
      <xdr:spPr>
        <a:xfrm>
          <a:off x="19494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53339</xdr:rowOff>
    </xdr:from>
    <xdr:to>
      <xdr:col>107</xdr:col>
      <xdr:colOff>50800</xdr:colOff>
      <xdr:row>107</xdr:row>
      <xdr:rowOff>68580</xdr:rowOff>
    </xdr:to>
    <xdr:cxnSp macro="">
      <xdr:nvCxnSpPr>
        <xdr:cNvPr id="931" name="直線コネクタ 930"/>
        <xdr:cNvCxnSpPr/>
      </xdr:nvCxnSpPr>
      <xdr:spPr>
        <a:xfrm flipV="1">
          <a:off x="19545300" y="183984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17780</xdr:rowOff>
    </xdr:from>
    <xdr:to>
      <xdr:col>98</xdr:col>
      <xdr:colOff>38100</xdr:colOff>
      <xdr:row>107</xdr:row>
      <xdr:rowOff>119380</xdr:rowOff>
    </xdr:to>
    <xdr:sp macro="" textlink="">
      <xdr:nvSpPr>
        <xdr:cNvPr id="932" name="楕円 931"/>
        <xdr:cNvSpPr/>
      </xdr:nvSpPr>
      <xdr:spPr>
        <a:xfrm>
          <a:off x="18605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68580</xdr:rowOff>
    </xdr:from>
    <xdr:to>
      <xdr:col>102</xdr:col>
      <xdr:colOff>114300</xdr:colOff>
      <xdr:row>107</xdr:row>
      <xdr:rowOff>68580</xdr:rowOff>
    </xdr:to>
    <xdr:cxnSp macro="">
      <xdr:nvCxnSpPr>
        <xdr:cNvPr id="933" name="直線コネクタ 932"/>
        <xdr:cNvCxnSpPr/>
      </xdr:nvCxnSpPr>
      <xdr:spPr>
        <a:xfrm>
          <a:off x="18656300" y="1841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7"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938" name="n_1main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939" name="n_2mainValue【庁舎】&#10;一人当たり面積"/>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110507</xdr:rowOff>
    </xdr:from>
    <xdr:ext cx="469744" cy="259045"/>
    <xdr:sp macro="" textlink="">
      <xdr:nvSpPr>
        <xdr:cNvPr id="940" name="n_3mainValue【庁舎】&#10;一人当たり面積"/>
        <xdr:cNvSpPr txBox="1"/>
      </xdr:nvSpPr>
      <xdr:spPr>
        <a:xfrm>
          <a:off x="19310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110507</xdr:rowOff>
    </xdr:from>
    <xdr:ext cx="469744" cy="259045"/>
    <xdr:sp macro="" textlink="">
      <xdr:nvSpPr>
        <xdr:cNvPr id="941" name="n_4mainValue【庁舎】&#10;一人当たり面積"/>
        <xdr:cNvSpPr txBox="1"/>
      </xdr:nvSpPr>
      <xdr:spPr>
        <a:xfrm>
          <a:off x="18421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消防施設、市民会館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であり、特に低くなっている施設は、図書館、庁舎である。消防施設については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、令和４年度中に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東消防署の建設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完了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したため、今後の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有形固定資産減価償却率が改善される予定である。図書館については、令和２年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に前川図書館の建て替えが完了し、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令和４年度中に横曽根図書館を公民館との複合施設として建て替えが完了したことから、更なる有形固定資産減価償却率の改善が見込まれる。また、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庁舎については、令和元年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第一本庁舎の建て替えが完了したため、有形固定資産減価償却率が低くなっている。一人当たり面積については、市民が広く使う公共用施設は類似団体と同水準だが、地方自治体が直接使う公用施設は保健センター・保健所、消防施設等で類似団体を下回っている。本市の市民千人当たりの職員数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人で、中核市の中では低水準であるため、公用施設の一人当たり面積は類似団体を下回っている。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605,545
567,455
61.95
247,467,525
235,191,410
10,497,950
116,007,796
174,414,292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して市民税の所得割や法人税割の減により基準財政収入額が減少するとともに、社会福祉費や高齢者保健福祉費などの自然増のほか、地域デジタル社会推進費や臨時経済対策費など個別算定経費の項目数増による基準財政需要額の増加によ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40822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60070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等は、令和２年度と比べて人件費・物件費・扶助費等に係る労務単価及び物価の高騰等が影響し、全般的に増額となったが、経常一般財源収入が、地方交付税、地方消費税交付金等の増に伴い、約６０億円の増額と経常経費充当一般財源等の増を上回る経常一般財源収入の増が影響し、３．２ポイントの減となったものの、類似団体平均ほど改善しなか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66</xdr:row>
      <xdr:rowOff>50377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08690"/>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50377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2293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168063</xdr:rowOff>
    </xdr:from>
    <xdr:to>
      <xdr:col>15</xdr:col>
      <xdr:colOff>82550</xdr:colOff>
      <xdr:row>65</xdr:row>
      <xdr:rowOff>85090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408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12700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4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117263</xdr:rowOff>
    </xdr:from>
    <xdr:to>
      <xdr:col>11</xdr:col>
      <xdr:colOff>82550</xdr:colOff>
      <xdr:row>65</xdr:row>
      <xdr:rowOff>47413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人口１人当たりの人件費・物件費等の状況は、全国平均、埼玉県平均及び類似団体平均を下回っている。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令和３年度決算は、労務単価及び物価の高騰等などにより、人口１人当たり人件費・物件費等決算額は、前年度と比べて７，９０７円の増となった。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22640</xdr:rowOff>
    </xdr:from>
    <xdr:to>
      <xdr:col>23</xdr:col>
      <xdr:colOff>133350</xdr:colOff>
      <xdr:row>83</xdr:row>
      <xdr:rowOff>10187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1540"/>
          <a:ext cx="838200" cy="15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59043</xdr:rowOff>
    </xdr:from>
    <xdr:to>
      <xdr:col>19</xdr:col>
      <xdr:colOff>133350</xdr:colOff>
      <xdr:row>82</xdr:row>
      <xdr:rowOff>22640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46493"/>
          <a:ext cx="889000" cy="1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135964</xdr:rowOff>
    </xdr:from>
    <xdr:to>
      <xdr:col>15</xdr:col>
      <xdr:colOff>82550</xdr:colOff>
      <xdr:row>81</xdr:row>
      <xdr:rowOff>59043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1964"/>
          <a:ext cx="889000" cy="9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72360</xdr:rowOff>
    </xdr:from>
    <xdr:to>
      <xdr:col>11</xdr:col>
      <xdr:colOff>31750</xdr:colOff>
      <xdr:row>80</xdr:row>
      <xdr:rowOff>135964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88360"/>
          <a:ext cx="889000" cy="6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81449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6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130837</xdr:rowOff>
    </xdr:from>
    <xdr:to>
      <xdr:col>23</xdr:col>
      <xdr:colOff>184150</xdr:colOff>
      <xdr:row>83</xdr:row>
      <xdr:rowOff>60987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8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147364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3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143290</xdr:rowOff>
    </xdr:from>
    <xdr:to>
      <xdr:col>19</xdr:col>
      <xdr:colOff>184150</xdr:colOff>
      <xdr:row>82</xdr:row>
      <xdr:rowOff>73440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83617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8243</xdr:rowOff>
    </xdr:from>
    <xdr:to>
      <xdr:col>15</xdr:col>
      <xdr:colOff>133350</xdr:colOff>
      <xdr:row>81</xdr:row>
      <xdr:rowOff>109843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120020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85164</xdr:rowOff>
    </xdr:from>
    <xdr:to>
      <xdr:col>11</xdr:col>
      <xdr:colOff>82550</xdr:colOff>
      <xdr:row>81</xdr:row>
      <xdr:rowOff>15314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25491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7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21560</xdr:rowOff>
    </xdr:from>
    <xdr:to>
      <xdr:col>7</xdr:col>
      <xdr:colOff>31750</xdr:colOff>
      <xdr:row>80</xdr:row>
      <xdr:rowOff>123160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133337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0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ラスパイレス指数については、令和２年４月１日に川口市独自の給料表の引き下げを行い、行政職給料表で、平均改定率マイナス</a:t>
          </a:r>
          <a:r>
            <a:rPr kumimoji="1" lang="en-US" altLang="ja-JP" sz="1300">
              <a:latin typeface="ＭＳ Ｐゴシック" panose="020B0600070205080204" pitchFamily="50" charset="-128"/>
              <a:ea typeface="ＭＳ Ｐゴシック" panose="020B0600070205080204" pitchFamily="50" charset="-128"/>
            </a:rPr>
            <a:t>1.267</a:t>
          </a:r>
          <a:r>
            <a:rPr kumimoji="1" lang="ja-JP" altLang="en-US" sz="1300">
              <a:latin typeface="ＭＳ Ｐゴシック" panose="020B0600070205080204" pitchFamily="50" charset="-128"/>
              <a:ea typeface="ＭＳ Ｐゴシック" panose="020B0600070205080204" pitchFamily="50" charset="-128"/>
            </a:rPr>
            <a:t>％の引き下げ改定を行った。ラスパイレス指数の高い層を中心に３９歳以上は引き下げを行い、ラスパイレス指数の低い層である２９歳から３８歳までは引き上げを行った。その影響により、令和３年４月１日のラスパイレス指数は</a:t>
          </a:r>
          <a:r>
            <a:rPr kumimoji="1" lang="en-US" altLang="ja-JP" sz="1300">
              <a:latin typeface="ＭＳ Ｐゴシック" panose="020B0600070205080204" pitchFamily="50" charset="-128"/>
              <a:ea typeface="ＭＳ Ｐゴシック" panose="020B0600070205080204" pitchFamily="50" charset="-128"/>
            </a:rPr>
            <a:t>101.6</a:t>
          </a:r>
          <a:r>
            <a:rPr kumimoji="1" lang="ja-JP" altLang="en-US" sz="1300">
              <a:latin typeface="ＭＳ Ｐゴシック" panose="020B0600070205080204" pitchFamily="50" charset="-128"/>
              <a:ea typeface="ＭＳ Ｐゴシック" panose="020B0600070205080204" pitchFamily="50" charset="-128"/>
            </a:rPr>
            <a:t>と前年比マイナス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ポイントとなった。今後も、人事院勧告の内容及び地域における民間企業の給与の実態や経済情勢、国や他の地方公共団体の状況等を総合的に勘案し、適正な給与改定を行っていく。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51707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89</xdr:row>
      <xdr:rowOff>104321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393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87086</xdr:rowOff>
    </xdr:from>
    <xdr:to>
      <xdr:col>68</xdr:col>
      <xdr:colOff>152400</xdr:colOff>
      <xdr:row>89</xdr:row>
      <xdr:rowOff>104321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3461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36286</xdr:rowOff>
    </xdr:from>
    <xdr:to>
      <xdr:col>64</xdr:col>
      <xdr:colOff>152400</xdr:colOff>
      <xdr:row>89</xdr:row>
      <xdr:rowOff>137886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122663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１０年度以降、第１次及び第２次定員管理適正化計画を策定し、職員定数の適正化に早い段階から取り組んだため、人口千人あたりの職員数は類似団体平均を下回る推移となっている。更に、第３次定員管理適正化計画での削減や、平成２３年の鳩ヶ谷市との合併による職員数の段階的な削減等を実施してきたが、その一方で、新たな行政需要への対応や中核市への移行に向けて、必要な箇所に適正な職員配置を行なったため、平成２６年度からは市全体の職員数及び人口千人当たり職員数としては増加で推移している。近年においても、平成３０年の中核市への移行等により増員が続いており、令和３年４月１日の普通会計職員数及び人口千人当たり職員数は前年度に引き続き増加している状況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168698</xdr:rowOff>
    </xdr:from>
    <xdr:to>
      <xdr:col>81</xdr:col>
      <xdr:colOff>44450</xdr:colOff>
      <xdr:row>60</xdr:row>
      <xdr:rowOff>1270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8424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132504</xdr:rowOff>
    </xdr:from>
    <xdr:to>
      <xdr:col>77</xdr:col>
      <xdr:colOff>44450</xdr:colOff>
      <xdr:row>59</xdr:row>
      <xdr:rowOff>168698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4805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120438</xdr:rowOff>
    </xdr:from>
    <xdr:to>
      <xdr:col>72</xdr:col>
      <xdr:colOff>203200</xdr:colOff>
      <xdr:row>59</xdr:row>
      <xdr:rowOff>132504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3598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120438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1588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117898</xdr:rowOff>
    </xdr:from>
    <xdr:to>
      <xdr:col>77</xdr:col>
      <xdr:colOff>95250</xdr:colOff>
      <xdr:row>60</xdr:row>
      <xdr:rowOff>48048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58225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0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81704</xdr:rowOff>
    </xdr:from>
    <xdr:to>
      <xdr:col>73</xdr:col>
      <xdr:colOff>44450</xdr:colOff>
      <xdr:row>60</xdr:row>
      <xdr:rowOff>11854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22031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69638</xdr:rowOff>
    </xdr:from>
    <xdr:to>
      <xdr:col>68</xdr:col>
      <xdr:colOff>203200</xdr:colOff>
      <xdr:row>59</xdr:row>
      <xdr:rowOff>171238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類似団体、全国平均、県平均を下回っており、前年度と比べ改善している。</a:t>
          </a:r>
        </a:p>
        <a:p>
          <a:r>
            <a:rPr kumimoji="1" lang="ja-JP" altLang="en-US" sz="1300">
              <a:latin typeface="ＭＳ Ｐゴシック" panose="020B0600070205080204" pitchFamily="50" charset="-128"/>
              <a:ea typeface="ＭＳ Ｐゴシック" panose="020B0600070205080204" pitchFamily="50" charset="-128"/>
            </a:rPr>
            <a:t>　主な改善要因としては、３か年平均での標準財政規模の増加及び土地開発公社からの土地購入の減少等があげられる。</a:t>
          </a: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今後も、緊急度・住民ニーズを的確に把握した事業の選択により、地方債に頼ることのない財政運営に努める。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37042</xdr:rowOff>
    </xdr:from>
    <xdr:to>
      <xdr:col>81</xdr:col>
      <xdr:colOff>44450</xdr:colOff>
      <xdr:row>40</xdr:row>
      <xdr:rowOff>26458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72359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26458</xdr:rowOff>
    </xdr:from>
    <xdr:to>
      <xdr:col>77</xdr:col>
      <xdr:colOff>44450</xdr:colOff>
      <xdr:row>40</xdr:row>
      <xdr:rowOff>106892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8844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106892</xdr:rowOff>
    </xdr:from>
    <xdr:to>
      <xdr:col>72</xdr:col>
      <xdr:colOff>203200</xdr:colOff>
      <xdr:row>40</xdr:row>
      <xdr:rowOff>137054</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9648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36513</xdr:rowOff>
    </xdr:from>
    <xdr:to>
      <xdr:col>68</xdr:col>
      <xdr:colOff>152400</xdr:colOff>
      <xdr:row>40</xdr:row>
      <xdr:rowOff>137054</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689451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2769</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147108</xdr:rowOff>
    </xdr:from>
    <xdr:to>
      <xdr:col>77</xdr:col>
      <xdr:colOff>95250</xdr:colOff>
      <xdr:row>40</xdr:row>
      <xdr:rowOff>77258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87435</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56092</xdr:rowOff>
    </xdr:from>
    <xdr:to>
      <xdr:col>73</xdr:col>
      <xdr:colOff>44450</xdr:colOff>
      <xdr:row>40</xdr:row>
      <xdr:rowOff>157692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142469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86254</xdr:rowOff>
    </xdr:from>
    <xdr:to>
      <xdr:col>68</xdr:col>
      <xdr:colOff>203200</xdr:colOff>
      <xdr:row>41</xdr:row>
      <xdr:rowOff>16404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72090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類似団体、全国平均、県平均を下回っており、前年度と比べ改善している。</a:t>
          </a:r>
        </a:p>
        <a:p>
          <a:r>
            <a:rPr kumimoji="1" lang="ja-JP" altLang="en-US" sz="1300">
              <a:latin typeface="ＭＳ Ｐゴシック" panose="020B0600070205080204" pitchFamily="50" charset="-128"/>
              <a:ea typeface="ＭＳ Ｐゴシック" panose="020B0600070205080204" pitchFamily="50" charset="-128"/>
            </a:rPr>
            <a:t>　主な改善要因としては、充当可能基金額の増加、公営企業債等繰入見込額の減少、基準財政需要額算入額の増加等があげられる。</a:t>
          </a:r>
        </a:p>
        <a:p>
          <a:r>
            <a:rPr kumimoji="1" lang="ja-JP" altLang="en-US" sz="1300">
              <a:latin typeface="ＭＳ Ｐゴシック" panose="020B0600070205080204" pitchFamily="50" charset="-128"/>
              <a:ea typeface="ＭＳ Ｐゴシック" panose="020B0600070205080204" pitchFamily="50" charset="-128"/>
            </a:rPr>
            <a:t>　今後も引き続き財政運営の健全化に努める。 </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7366</xdr:rowOff>
    </xdr:from>
    <xdr:to>
      <xdr:col>81</xdr:col>
      <xdr:colOff>44450</xdr:colOff>
      <xdr:row>14</xdr:row>
      <xdr:rowOff>62061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07666"/>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33909</xdr:rowOff>
    </xdr:from>
    <xdr:to>
      <xdr:col>77</xdr:col>
      <xdr:colOff>44450</xdr:colOff>
      <xdr:row>14</xdr:row>
      <xdr:rowOff>62061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43420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1736</xdr:rowOff>
    </xdr:from>
    <xdr:to>
      <xdr:col>72</xdr:col>
      <xdr:colOff>203200</xdr:colOff>
      <xdr:row>14</xdr:row>
      <xdr:rowOff>33909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40203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1736</xdr:rowOff>
    </xdr:from>
    <xdr:to>
      <xdr:col>68</xdr:col>
      <xdr:colOff>152400</xdr:colOff>
      <xdr:row>14</xdr:row>
      <xdr:rowOff>21844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4020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75794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128016</xdr:rowOff>
    </xdr:from>
    <xdr:to>
      <xdr:col>81</xdr:col>
      <xdr:colOff>95250</xdr:colOff>
      <xdr:row>14</xdr:row>
      <xdr:rowOff>58166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49293</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27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11261</xdr:rowOff>
    </xdr:from>
    <xdr:to>
      <xdr:col>77</xdr:col>
      <xdr:colOff>95250</xdr:colOff>
      <xdr:row>14</xdr:row>
      <xdr:rowOff>112861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4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123038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18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154559</xdr:rowOff>
    </xdr:from>
    <xdr:to>
      <xdr:col>73</xdr:col>
      <xdr:colOff>44450</xdr:colOff>
      <xdr:row>14</xdr:row>
      <xdr:rowOff>84709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94886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122386</xdr:rowOff>
    </xdr:from>
    <xdr:to>
      <xdr:col>68</xdr:col>
      <xdr:colOff>203200</xdr:colOff>
      <xdr:row>14</xdr:row>
      <xdr:rowOff>52536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35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62713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12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142494</xdr:rowOff>
    </xdr:from>
    <xdr:to>
      <xdr:col>64</xdr:col>
      <xdr:colOff>152400</xdr:colOff>
      <xdr:row>14</xdr:row>
      <xdr:rowOff>72644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82821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48079</xdr:rowOff>
    </xdr:from>
    <xdr:ext cx="10164536" cy="632279"/>
    <xdr:sp macro="" textlink="">
      <xdr:nvSpPr>
        <xdr:cNvPr id="480" name="テキスト ボックス 479"/>
        <xdr:cNvSpPr txBox="1"/>
      </xdr:nvSpPr>
      <xdr:spPr>
        <a:xfrm>
          <a:off x="748392" y="4647293"/>
          <a:ext cx="10164536" cy="63227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chemeClr val="tx1"/>
              </a:solidFill>
              <a:latin typeface="ＭＳ Ｐゴシック" panose="020B0600070205080204" pitchFamily="50" charset="-128"/>
              <a:ea typeface="ＭＳ Ｐゴシック" panose="020B0600070205080204" pitchFamily="50" charset="-128"/>
            </a:rPr>
            <a:t>※</a:t>
          </a:r>
          <a:r>
            <a:rPr lang="ja-JP" altLang="en-US" sz="1000">
              <a:solidFill>
                <a:schemeClr val="tx1"/>
              </a:solidFill>
              <a:latin typeface="ＭＳ Ｐゴシック" panose="020B0600070205080204" pitchFamily="50" charset="-128"/>
              <a:ea typeface="ＭＳ Ｐゴシック" panose="020B0600070205080204" pitchFamily="50" charset="-128"/>
            </a:rPr>
            <a:t>「定員管理の</a:t>
          </a:r>
          <a:r>
            <a:rPr lang="ja-JP" altLang="en-US" sz="1000">
              <a:solidFill>
                <a:schemeClr val="tx1"/>
              </a:solidFill>
              <a:latin typeface="+mn-ea"/>
              <a:ea typeface="+mn-ea"/>
            </a:rPr>
            <a:t>状況」の「人口</a:t>
          </a:r>
          <a:r>
            <a:rPr lang="en-US" altLang="ja-JP" sz="1000">
              <a:solidFill>
                <a:schemeClr val="tx1"/>
              </a:solidFill>
              <a:latin typeface="+mn-ea"/>
              <a:ea typeface="+mn-ea"/>
            </a:rPr>
            <a:t>1,000</a:t>
          </a:r>
          <a:r>
            <a:rPr lang="ja-JP" altLang="en-US" sz="1000">
              <a:solidFill>
                <a:schemeClr val="tx1"/>
              </a:solidFill>
              <a:latin typeface="+mn-ea"/>
              <a:ea typeface="+mn-ea"/>
            </a:rPr>
            <a:t>人当たり職員数」</a:t>
          </a:r>
          <a:r>
            <a:rPr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chemeClr val="tx1"/>
              </a:solidFill>
              <a:latin typeface="ＭＳ Ｐゴシック" panose="020B0600070205080204" pitchFamily="50" charset="-128"/>
              <a:ea typeface="+mn-ea"/>
            </a:rPr>
            <a:t>職員数及び「給与水準（国との比較）」の「ラスパイレス指数」については、各調査対象年度の翌年の</a:t>
          </a:r>
          <a:endParaRPr lang="en-US" altLang="ja-JP" sz="1000">
            <a:solidFill>
              <a:schemeClr val="tx1"/>
            </a:solidFill>
            <a:latin typeface="ＭＳ Ｐゴシック" panose="020B0600070205080204" pitchFamily="50" charset="-128"/>
            <a:ea typeface="+mn-ea"/>
          </a:endParaRPr>
        </a:p>
        <a:p>
          <a:pPr algn="l"/>
          <a:r>
            <a:rPr lang="en-US" altLang="ja-JP" sz="1000">
              <a:solidFill>
                <a:schemeClr val="tx1"/>
              </a:solidFill>
              <a:latin typeface="ＭＳ Ｐゴシック" panose="020B0600070205080204" pitchFamily="50" charset="-128"/>
              <a:ea typeface="+mn-ea"/>
            </a:rPr>
            <a:t>   </a:t>
          </a:r>
          <a:r>
            <a:rPr lang="ja-JP" altLang="en-US" sz="1000">
              <a:solidFill>
                <a:schemeClr val="tx1"/>
              </a:solidFill>
              <a:latin typeface="ＭＳ Ｐゴシック" panose="020B0600070205080204" pitchFamily="50" charset="-128"/>
              <a:ea typeface="+mn-ea"/>
            </a:rPr>
            <a:t>地方公務員給与実態調査に基づいているが、令和</a:t>
          </a:r>
          <a:r>
            <a:rPr lang="en-US" altLang="ja-JP" sz="1000">
              <a:solidFill>
                <a:schemeClr val="tx1"/>
              </a:solidFill>
              <a:latin typeface="ＭＳ Ｐゴシック" panose="020B0600070205080204" pitchFamily="50" charset="-128"/>
              <a:ea typeface="+mn-ea"/>
            </a:rPr>
            <a:t>3</a:t>
          </a:r>
          <a:r>
            <a:rPr lang="ja-JP" altLang="en-US" sz="1000">
              <a:solidFill>
                <a:schemeClr val="tx1"/>
              </a:solidFill>
              <a:latin typeface="ＭＳ Ｐゴシック" panose="020B0600070205080204" pitchFamily="50" charset="-128"/>
              <a:ea typeface="+mn-ea"/>
            </a:rPr>
            <a:t>年度は令和</a:t>
          </a:r>
          <a:r>
            <a:rPr lang="en-US" altLang="ja-JP" sz="1000">
              <a:solidFill>
                <a:schemeClr val="tx1"/>
              </a:solidFill>
              <a:latin typeface="ＭＳ Ｐゴシック" panose="020B0600070205080204" pitchFamily="50" charset="-128"/>
              <a:ea typeface="+mn-ea"/>
            </a:rPr>
            <a:t>3</a:t>
          </a:r>
          <a:r>
            <a:rPr lang="ja-JP" altLang="en-US" sz="1000">
              <a:solidFill>
                <a:schemeClr val="tx1"/>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605,545
567,455
61.95
247,467,525
235,191,410
10,497,950
116,007,796
174,414,292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人件費に係る令和３年度の経常収支比率については、人件費の支出額は職員数の増等により前年度決算額を上回ったものの、経常一般財源収入の増が影響し、前年度から</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７ポイントの減となった。</a:t>
          </a:r>
        </a:p>
        <a:p>
          <a:r>
            <a:rPr kumimoji="1" lang="ja-JP" altLang="en-US" sz="1300">
              <a:latin typeface="ＭＳ Ｐゴシック" panose="020B0600070205080204" pitchFamily="50" charset="-128"/>
              <a:ea typeface="ＭＳ Ｐゴシック" panose="020B0600070205080204" pitchFamily="50" charset="-128"/>
            </a:rPr>
            <a:t>　一方で、類似団体平均と比較すると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ポイント下回っており、全国平均及び埼玉県平均との比較でも、依然として下回っている状況にある。</a:t>
          </a:r>
        </a:p>
        <a:p>
          <a:r>
            <a:rPr kumimoji="1" lang="ja-JP" altLang="en-US" sz="1300">
              <a:latin typeface="ＭＳ Ｐゴシック" panose="020B0600070205080204" pitchFamily="50" charset="-128"/>
              <a:ea typeface="ＭＳ Ｐゴシック" panose="020B0600070205080204" pitchFamily="50" charset="-128"/>
            </a:rPr>
            <a:t>今後も適正な給与水準となるよう必要に応じ見直しを行っていく。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の支出額は、労務単価の</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上昇による各種委託料等の全体的な増加などによ</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り前年度決算額を上回っているものの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、経常一般財源収入の増が影響し、前年度から０．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物件費が</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高水準にある理由は、本市は第四次川口市行政改革大綱に基づき、民間委託を推進しているため</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69850</xdr:rowOff>
    </xdr:from>
    <xdr:to>
      <xdr:col>82</xdr:col>
      <xdr:colOff>107950</xdr:colOff>
      <xdr:row>21</xdr:row>
      <xdr:rowOff>80736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670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4536</xdr:rowOff>
    </xdr:from>
    <xdr:to>
      <xdr:col>78</xdr:col>
      <xdr:colOff>69850</xdr:colOff>
      <xdr:row>21</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604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78014</xdr:rowOff>
    </xdr:from>
    <xdr:to>
      <xdr:col>73</xdr:col>
      <xdr:colOff>180975</xdr:colOff>
      <xdr:row>21</xdr:row>
      <xdr:rowOff>4536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07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140607</xdr:rowOff>
    </xdr:from>
    <xdr:to>
      <xdr:col>69</xdr:col>
      <xdr:colOff>92075</xdr:colOff>
      <xdr:row>20</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98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29936</xdr:rowOff>
    </xdr:from>
    <xdr:to>
      <xdr:col>78</xdr:col>
      <xdr:colOff>120650</xdr:colOff>
      <xdr:row>21</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116313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71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125186</xdr:rowOff>
    </xdr:from>
    <xdr:to>
      <xdr:col>74</xdr:col>
      <xdr:colOff>31750</xdr:colOff>
      <xdr:row>21</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27214</xdr:rowOff>
    </xdr:from>
    <xdr:to>
      <xdr:col>69</xdr:col>
      <xdr:colOff>142875</xdr:colOff>
      <xdr:row>20</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113591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89807</xdr:rowOff>
    </xdr:from>
    <xdr:to>
      <xdr:col>65</xdr:col>
      <xdr:colOff>53975</xdr:colOff>
      <xdr:row>20</xdr:row>
      <xdr:rowOff>19957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4734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支出額は、民間保育所運営委託料の増等により前年度決算額を上回っており、今後も社会保障経費等の自然増等により更なる上昇が見込まれるものの、経常一般財源収入の増が影響し、前年度から０．２ポイントの減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94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63500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1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その他は、環境施設整備基金繰入金や小学校施設整備事業債等の特定財源が皆増したことなどにより、経常経費充当一般財源等の減額が影響し、前年度から１．４ポイント減となった。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59</xdr:row>
      <xdr:rowOff>6350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44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6350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33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60</xdr:row>
      <xdr:rowOff>38100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33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60</xdr:row>
      <xdr:rowOff>38100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1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127000</xdr:rowOff>
    </xdr:from>
    <xdr:to>
      <xdr:col>78</xdr:col>
      <xdr:colOff>120650</xdr:colOff>
      <xdr:row>59</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158750</xdr:rowOff>
    </xdr:from>
    <xdr:to>
      <xdr:col>69</xdr:col>
      <xdr:colOff>142875</xdr:colOff>
      <xdr:row>60</xdr:row>
      <xdr:rowOff>88900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補助費等の支出額は、下水道事業会計負担金や特定不妊治療費等助成金等の増により前年度決算額を上回っているものの、経常一般財源収入の増が影響し、前年度と同ポイントとなった。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938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380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8191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133858</xdr:rowOff>
    </xdr:from>
    <xdr:to>
      <xdr:col>69</xdr:col>
      <xdr:colOff>92075</xdr:colOff>
      <xdr:row>33</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917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74439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83058</xdr:rowOff>
    </xdr:from>
    <xdr:to>
      <xdr:col>65</xdr:col>
      <xdr:colOff>53975</xdr:colOff>
      <xdr:row>34</xdr:row>
      <xdr:rowOff>13208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23385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埼玉県平均を下回っており、前年度と比較して改善している。今後は公共施設の老朽化にともなう大規模改修等、公債費の負担が大きくなることも見込まれるが、事業の取捨選択を行い、将来計画を見据えて地方債の発行額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73661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429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111761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77</xdr:row>
      <xdr:rowOff>31750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41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２．４ポイントの減となった。類似団体平均を上回る主な要因は物件費であるが、物件費については、経費削減を目的として業務委託や指定管理者制度を実施しているが、効果の評価・検証を行い、さらなる適正化を進め、縮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152146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869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152146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144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4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1270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0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161412</xdr:rowOff>
    </xdr:from>
    <xdr:to>
      <xdr:col>29</xdr:col>
      <xdr:colOff>127000</xdr:colOff>
      <xdr:row>19</xdr:row>
      <xdr:rowOff>27864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95137"/>
          <a:ext cx="647700" cy="3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27864</xdr:rowOff>
    </xdr:from>
    <xdr:to>
      <xdr:col>26</xdr:col>
      <xdr:colOff>50800</xdr:colOff>
      <xdr:row>19</xdr:row>
      <xdr:rowOff>55159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3039"/>
          <a:ext cx="698500" cy="2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55159</xdr:rowOff>
    </xdr:from>
    <xdr:to>
      <xdr:col>22</xdr:col>
      <xdr:colOff>114300</xdr:colOff>
      <xdr:row>19</xdr:row>
      <xdr:rowOff>102113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60334"/>
          <a:ext cx="698500" cy="4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102113</xdr:rowOff>
    </xdr:from>
    <xdr:to>
      <xdr:col>18</xdr:col>
      <xdr:colOff>177800</xdr:colOff>
      <xdr:row>19</xdr:row>
      <xdr:rowOff>125156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07288"/>
          <a:ext cx="698500" cy="23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110612</xdr:rowOff>
    </xdr:from>
    <xdr:to>
      <xdr:col>29</xdr:col>
      <xdr:colOff>177800</xdr:colOff>
      <xdr:row>19</xdr:row>
      <xdr:rowOff>40762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4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82689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148514</xdr:rowOff>
    </xdr:from>
    <xdr:to>
      <xdr:col>26</xdr:col>
      <xdr:colOff>101600</xdr:colOff>
      <xdr:row>19</xdr:row>
      <xdr:rowOff>78664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63441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8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4359</xdr:rowOff>
    </xdr:from>
    <xdr:to>
      <xdr:col>22</xdr:col>
      <xdr:colOff>165100</xdr:colOff>
      <xdr:row>19</xdr:row>
      <xdr:rowOff>105959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0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90736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9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51313</xdr:rowOff>
    </xdr:from>
    <xdr:to>
      <xdr:col>19</xdr:col>
      <xdr:colOff>38100</xdr:colOff>
      <xdr:row>19</xdr:row>
      <xdr:rowOff>152913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137690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4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74356</xdr:rowOff>
    </xdr:from>
    <xdr:to>
      <xdr:col>15</xdr:col>
      <xdr:colOff>101600</xdr:colOff>
      <xdr:row>20</xdr:row>
      <xdr:rowOff>4506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160733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323100</xdr:rowOff>
    </xdr:from>
    <xdr:to>
      <xdr:col>29</xdr:col>
      <xdr:colOff>127000</xdr:colOff>
      <xdr:row>36</xdr:row>
      <xdr:rowOff>15863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33450"/>
          <a:ext cx="647700" cy="35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323100</xdr:rowOff>
    </xdr:from>
    <xdr:to>
      <xdr:col>26</xdr:col>
      <xdr:colOff>50800</xdr:colOff>
      <xdr:row>36</xdr:row>
      <xdr:rowOff>9004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33450"/>
          <a:ext cx="6985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94882</xdr:rowOff>
    </xdr:from>
    <xdr:to>
      <xdr:col>22</xdr:col>
      <xdr:colOff>114300</xdr:colOff>
      <xdr:row>36</xdr:row>
      <xdr:rowOff>9004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05232"/>
          <a:ext cx="698500" cy="25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94882</xdr:rowOff>
    </xdr:from>
    <xdr:to>
      <xdr:col>18</xdr:col>
      <xdr:colOff>177800</xdr:colOff>
      <xdr:row>35</xdr:row>
      <xdr:rowOff>196076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05232"/>
          <a:ext cx="698500" cy="10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307963</xdr:rowOff>
    </xdr:from>
    <xdr:to>
      <xdr:col>29</xdr:col>
      <xdr:colOff>177800</xdr:colOff>
      <xdr:row>36</xdr:row>
      <xdr:rowOff>66663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1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280040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9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272300</xdr:rowOff>
    </xdr:from>
    <xdr:to>
      <xdr:col>26</xdr:col>
      <xdr:colOff>101600</xdr:colOff>
      <xdr:row>36</xdr:row>
      <xdr:rowOff>31000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8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15777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301104</xdr:rowOff>
    </xdr:from>
    <xdr:to>
      <xdr:col>22</xdr:col>
      <xdr:colOff>165100</xdr:colOff>
      <xdr:row>36</xdr:row>
      <xdr:rowOff>59804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1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44581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9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44082</xdr:rowOff>
    </xdr:from>
    <xdr:to>
      <xdr:col>19</xdr:col>
      <xdr:colOff>38100</xdr:colOff>
      <xdr:row>35</xdr:row>
      <xdr:rowOff>145682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155859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2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145276</xdr:rowOff>
    </xdr:from>
    <xdr:to>
      <xdr:col>15</xdr:col>
      <xdr:colOff>101600</xdr:colOff>
      <xdr:row>35</xdr:row>
      <xdr:rowOff>246876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5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257053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2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605,545
567,455
61.95
247,467,525
235,191,410
10,497,950
116,007,796
174,414,292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51950</xdr:rowOff>
    </xdr:from>
    <xdr:to>
      <xdr:col>24</xdr:col>
      <xdr:colOff>63500</xdr:colOff>
      <xdr:row>37</xdr:row>
      <xdr:rowOff>92380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95600"/>
          <a:ext cx="8382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92380</xdr:rowOff>
    </xdr:from>
    <xdr:to>
      <xdr:col>19</xdr:col>
      <xdr:colOff>177800</xdr:colOff>
      <xdr:row>38</xdr:row>
      <xdr:rowOff>5055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3603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5055</xdr:rowOff>
    </xdr:from>
    <xdr:to>
      <xdr:col>15</xdr:col>
      <xdr:colOff>50800</xdr:colOff>
      <xdr:row>38</xdr:row>
      <xdr:rowOff>18215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20155"/>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18215</xdr:rowOff>
    </xdr:from>
    <xdr:to>
      <xdr:col>10</xdr:col>
      <xdr:colOff>114300</xdr:colOff>
      <xdr:row>38</xdr:row>
      <xdr:rowOff>46235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33315"/>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1150</xdr:rowOff>
    </xdr:from>
    <xdr:to>
      <xdr:col>24</xdr:col>
      <xdr:colOff>114300</xdr:colOff>
      <xdr:row>37</xdr:row>
      <xdr:rowOff>102750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151027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41580</xdr:rowOff>
    </xdr:from>
    <xdr:to>
      <xdr:col>20</xdr:col>
      <xdr:colOff>38100</xdr:colOff>
      <xdr:row>37</xdr:row>
      <xdr:rowOff>143180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134307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125705</xdr:rowOff>
    </xdr:from>
    <xdr:to>
      <xdr:col>15</xdr:col>
      <xdr:colOff>101600</xdr:colOff>
      <xdr:row>38</xdr:row>
      <xdr:rowOff>55855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46982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138866</xdr:rowOff>
    </xdr:from>
    <xdr:to>
      <xdr:col>10</xdr:col>
      <xdr:colOff>165100</xdr:colOff>
      <xdr:row>38</xdr:row>
      <xdr:rowOff>69016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60142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166885</xdr:rowOff>
    </xdr:from>
    <xdr:to>
      <xdr:col>6</xdr:col>
      <xdr:colOff>38100</xdr:colOff>
      <xdr:row>38</xdr:row>
      <xdr:rowOff>97035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128694</xdr:rowOff>
    </xdr:from>
    <xdr:to>
      <xdr:col>24</xdr:col>
      <xdr:colOff>63500</xdr:colOff>
      <xdr:row>55</xdr:row>
      <xdr:rowOff>170397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86994"/>
          <a:ext cx="838200" cy="2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170397</xdr:rowOff>
    </xdr:from>
    <xdr:to>
      <xdr:col>19</xdr:col>
      <xdr:colOff>177800</xdr:colOff>
      <xdr:row>56</xdr:row>
      <xdr:rowOff>146166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00147"/>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146166</xdr:rowOff>
    </xdr:from>
    <xdr:to>
      <xdr:col>15</xdr:col>
      <xdr:colOff>50800</xdr:colOff>
      <xdr:row>57</xdr:row>
      <xdr:rowOff>50285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47366"/>
          <a:ext cx="8890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50285</xdr:rowOff>
    </xdr:from>
    <xdr:to>
      <xdr:col>10</xdr:col>
      <xdr:colOff>114300</xdr:colOff>
      <xdr:row>57</xdr:row>
      <xdr:rowOff>129511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22935"/>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77894</xdr:rowOff>
    </xdr:from>
    <xdr:to>
      <xdr:col>24</xdr:col>
      <xdr:colOff>114300</xdr:colOff>
      <xdr:row>55</xdr:row>
      <xdr:rowOff>8044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100771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119597</xdr:rowOff>
    </xdr:from>
    <xdr:to>
      <xdr:col>20</xdr:col>
      <xdr:colOff>38100</xdr:colOff>
      <xdr:row>56</xdr:row>
      <xdr:rowOff>49747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66274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95366</xdr:rowOff>
    </xdr:from>
    <xdr:to>
      <xdr:col>15</xdr:col>
      <xdr:colOff>101600</xdr:colOff>
      <xdr:row>57</xdr:row>
      <xdr:rowOff>25516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42043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170935</xdr:rowOff>
    </xdr:from>
    <xdr:to>
      <xdr:col>10</xdr:col>
      <xdr:colOff>165100</xdr:colOff>
      <xdr:row>57</xdr:row>
      <xdr:rowOff>101085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117612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78711</xdr:rowOff>
    </xdr:from>
    <xdr:to>
      <xdr:col>6</xdr:col>
      <xdr:colOff>38100</xdr:colOff>
      <xdr:row>58</xdr:row>
      <xdr:rowOff>8861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25388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2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152639</xdr:rowOff>
    </xdr:from>
    <xdr:to>
      <xdr:col>24</xdr:col>
      <xdr:colOff>63500</xdr:colOff>
      <xdr:row>77</xdr:row>
      <xdr:rowOff>437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82839"/>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161372</xdr:rowOff>
    </xdr:from>
    <xdr:to>
      <xdr:col>19</xdr:col>
      <xdr:colOff>177800</xdr:colOff>
      <xdr:row>77</xdr:row>
      <xdr:rowOff>437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9157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161372</xdr:rowOff>
    </xdr:from>
    <xdr:to>
      <xdr:col>15</xdr:col>
      <xdr:colOff>50800</xdr:colOff>
      <xdr:row>77</xdr:row>
      <xdr:rowOff>73315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91572"/>
          <a:ext cx="8890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70296</xdr:rowOff>
    </xdr:from>
    <xdr:to>
      <xdr:col>10</xdr:col>
      <xdr:colOff>114300</xdr:colOff>
      <xdr:row>77</xdr:row>
      <xdr:rowOff>73315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71946"/>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101839</xdr:rowOff>
    </xdr:from>
    <xdr:to>
      <xdr:col>24</xdr:col>
      <xdr:colOff>114300</xdr:colOff>
      <xdr:row>77</xdr:row>
      <xdr:rowOff>31989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124716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8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121087</xdr:rowOff>
    </xdr:from>
    <xdr:to>
      <xdr:col>20</xdr:col>
      <xdr:colOff>38100</xdr:colOff>
      <xdr:row>77</xdr:row>
      <xdr:rowOff>51237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67764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110572</xdr:rowOff>
    </xdr:from>
    <xdr:to>
      <xdr:col>15</xdr:col>
      <xdr:colOff>101600</xdr:colOff>
      <xdr:row>77</xdr:row>
      <xdr:rowOff>40722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57249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22515</xdr:rowOff>
    </xdr:from>
    <xdr:to>
      <xdr:col>10</xdr:col>
      <xdr:colOff>165100</xdr:colOff>
      <xdr:row>77</xdr:row>
      <xdr:rowOff>124115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140642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9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19496</xdr:rowOff>
    </xdr:from>
    <xdr:to>
      <xdr:col>6</xdr:col>
      <xdr:colOff>38100</xdr:colOff>
      <xdr:row>77</xdr:row>
      <xdr:rowOff>121096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137623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9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46546</xdr:rowOff>
    </xdr:from>
    <xdr:to>
      <xdr:col>24</xdr:col>
      <xdr:colOff>63500</xdr:colOff>
      <xdr:row>98</xdr:row>
      <xdr:rowOff>19672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05746"/>
          <a:ext cx="838200" cy="3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19672</xdr:rowOff>
    </xdr:from>
    <xdr:to>
      <xdr:col>19</xdr:col>
      <xdr:colOff>177800</xdr:colOff>
      <xdr:row>98</xdr:row>
      <xdr:rowOff>103797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21772"/>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103797</xdr:rowOff>
    </xdr:from>
    <xdr:to>
      <xdr:col>15</xdr:col>
      <xdr:colOff>50800</xdr:colOff>
      <xdr:row>99</xdr:row>
      <xdr:rowOff>1003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05897"/>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1003</xdr:rowOff>
    </xdr:from>
    <xdr:to>
      <xdr:col>10</xdr:col>
      <xdr:colOff>114300</xdr:colOff>
      <xdr:row>99</xdr:row>
      <xdr:rowOff>1956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7455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167196</xdr:rowOff>
    </xdr:from>
    <xdr:to>
      <xdr:col>24</xdr:col>
      <xdr:colOff>114300</xdr:colOff>
      <xdr:row>96</xdr:row>
      <xdr:rowOff>97346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145623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3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140322</xdr:rowOff>
    </xdr:from>
    <xdr:to>
      <xdr:col>20</xdr:col>
      <xdr:colOff>38100</xdr:colOff>
      <xdr:row>98</xdr:row>
      <xdr:rowOff>70472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7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61599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6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52997</xdr:rowOff>
    </xdr:from>
    <xdr:to>
      <xdr:col>15</xdr:col>
      <xdr:colOff>101600</xdr:colOff>
      <xdr:row>98</xdr:row>
      <xdr:rowOff>154597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145724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121653</xdr:rowOff>
    </xdr:from>
    <xdr:to>
      <xdr:col>10</xdr:col>
      <xdr:colOff>165100</xdr:colOff>
      <xdr:row>99</xdr:row>
      <xdr:rowOff>51803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42930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1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122606</xdr:rowOff>
    </xdr:from>
    <xdr:to>
      <xdr:col>6</xdr:col>
      <xdr:colOff>38100</xdr:colOff>
      <xdr:row>99</xdr:row>
      <xdr:rowOff>52756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69283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115381</xdr:rowOff>
    </xdr:from>
    <xdr:to>
      <xdr:col>55</xdr:col>
      <xdr:colOff>0</xdr:colOff>
      <xdr:row>38</xdr:row>
      <xdr:rowOff>8930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30331"/>
          <a:ext cx="838200" cy="109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115381</xdr:rowOff>
    </xdr:from>
    <xdr:to>
      <xdr:col>50</xdr:col>
      <xdr:colOff>114300</xdr:colOff>
      <xdr:row>38</xdr:row>
      <xdr:rowOff>71294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30331"/>
          <a:ext cx="889000" cy="115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71294</xdr:rowOff>
    </xdr:from>
    <xdr:to>
      <xdr:col>45</xdr:col>
      <xdr:colOff>177800</xdr:colOff>
      <xdr:row>38</xdr:row>
      <xdr:rowOff>109275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86394"/>
          <a:ext cx="8890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109275</xdr:rowOff>
    </xdr:from>
    <xdr:to>
      <xdr:col>41</xdr:col>
      <xdr:colOff>50800</xdr:colOff>
      <xdr:row>38</xdr:row>
      <xdr:rowOff>116546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24375"/>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129580</xdr:rowOff>
    </xdr:from>
    <xdr:to>
      <xdr:col>55</xdr:col>
      <xdr:colOff>50800</xdr:colOff>
      <xdr:row>38</xdr:row>
      <xdr:rowOff>59730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44507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64581</xdr:rowOff>
    </xdr:from>
    <xdr:to>
      <xdr:col>50</xdr:col>
      <xdr:colOff>165100</xdr:colOff>
      <xdr:row>31</xdr:row>
      <xdr:rowOff>166181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157308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7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20494</xdr:rowOff>
    </xdr:from>
    <xdr:to>
      <xdr:col>46</xdr:col>
      <xdr:colOff>38100</xdr:colOff>
      <xdr:row>38</xdr:row>
      <xdr:rowOff>122094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113221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58475</xdr:rowOff>
    </xdr:from>
    <xdr:to>
      <xdr:col>41</xdr:col>
      <xdr:colOff>101600</xdr:colOff>
      <xdr:row>38</xdr:row>
      <xdr:rowOff>160075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151202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6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65746</xdr:rowOff>
    </xdr:from>
    <xdr:to>
      <xdr:col>36</xdr:col>
      <xdr:colOff>165100</xdr:colOff>
      <xdr:row>38</xdr:row>
      <xdr:rowOff>167346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158473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7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137281</xdr:rowOff>
    </xdr:from>
    <xdr:to>
      <xdr:col>55</xdr:col>
      <xdr:colOff>0</xdr:colOff>
      <xdr:row>56</xdr:row>
      <xdr:rowOff>135966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567031"/>
          <a:ext cx="838200" cy="1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111258</xdr:rowOff>
    </xdr:from>
    <xdr:to>
      <xdr:col>50</xdr:col>
      <xdr:colOff>114300</xdr:colOff>
      <xdr:row>55</xdr:row>
      <xdr:rowOff>137281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41008"/>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111258</xdr:rowOff>
    </xdr:from>
    <xdr:to>
      <xdr:col>45</xdr:col>
      <xdr:colOff>177800</xdr:colOff>
      <xdr:row>56</xdr:row>
      <xdr:rowOff>163322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41008"/>
          <a:ext cx="889000" cy="2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8331</xdr:rowOff>
    </xdr:from>
    <xdr:to>
      <xdr:col>41</xdr:col>
      <xdr:colOff>50800</xdr:colOff>
      <xdr:row>56</xdr:row>
      <xdr:rowOff>163322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438081"/>
          <a:ext cx="889000" cy="3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85166</xdr:rowOff>
    </xdr:from>
    <xdr:to>
      <xdr:col>55</xdr:col>
      <xdr:colOff>50800</xdr:colOff>
      <xdr:row>57</xdr:row>
      <xdr:rowOff>15316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63593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86481</xdr:rowOff>
    </xdr:from>
    <xdr:to>
      <xdr:col>50</xdr:col>
      <xdr:colOff>165100</xdr:colOff>
      <xdr:row>56</xdr:row>
      <xdr:rowOff>16631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6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60458</xdr:rowOff>
    </xdr:from>
    <xdr:to>
      <xdr:col>46</xdr:col>
      <xdr:colOff>38100</xdr:colOff>
      <xdr:row>55</xdr:row>
      <xdr:rowOff>162058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7135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112522</xdr:rowOff>
    </xdr:from>
    <xdr:to>
      <xdr:col>41</xdr:col>
      <xdr:colOff>101600</xdr:colOff>
      <xdr:row>57</xdr:row>
      <xdr:rowOff>42672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33799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128981</xdr:rowOff>
    </xdr:from>
    <xdr:to>
      <xdr:col>36</xdr:col>
      <xdr:colOff>165100</xdr:colOff>
      <xdr:row>55</xdr:row>
      <xdr:rowOff>59131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8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75658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6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102928</xdr:rowOff>
    </xdr:from>
    <xdr:to>
      <xdr:col>55</xdr:col>
      <xdr:colOff>0</xdr:colOff>
      <xdr:row>76</xdr:row>
      <xdr:rowOff>74189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961678"/>
          <a:ext cx="838200" cy="1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74189</xdr:rowOff>
    </xdr:from>
    <xdr:to>
      <xdr:col>50</xdr:col>
      <xdr:colOff>114300</xdr:colOff>
      <xdr:row>77</xdr:row>
      <xdr:rowOff>77031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104389"/>
          <a:ext cx="889000" cy="17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48423</xdr:rowOff>
    </xdr:from>
    <xdr:to>
      <xdr:col>45</xdr:col>
      <xdr:colOff>177800</xdr:colOff>
      <xdr:row>77</xdr:row>
      <xdr:rowOff>77031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50073"/>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105965</xdr:rowOff>
    </xdr:from>
    <xdr:to>
      <xdr:col>41</xdr:col>
      <xdr:colOff>50800</xdr:colOff>
      <xdr:row>77</xdr:row>
      <xdr:rowOff>48423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64715"/>
          <a:ext cx="889000" cy="28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64650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52128</xdr:rowOff>
    </xdr:from>
    <xdr:to>
      <xdr:col>55</xdr:col>
      <xdr:colOff>50800</xdr:colOff>
      <xdr:row>75</xdr:row>
      <xdr:rowOff>153727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910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75005</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76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23389</xdr:rowOff>
    </xdr:from>
    <xdr:to>
      <xdr:col>50</xdr:col>
      <xdr:colOff>165100</xdr:colOff>
      <xdr:row>76</xdr:row>
      <xdr:rowOff>124989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141517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26231</xdr:rowOff>
    </xdr:from>
    <xdr:to>
      <xdr:col>46</xdr:col>
      <xdr:colOff>38100</xdr:colOff>
      <xdr:row>77</xdr:row>
      <xdr:rowOff>127831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118958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3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169073</xdr:rowOff>
    </xdr:from>
    <xdr:to>
      <xdr:col>41</xdr:col>
      <xdr:colOff>101600</xdr:colOff>
      <xdr:row>77</xdr:row>
      <xdr:rowOff>99223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115750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7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55165</xdr:rowOff>
    </xdr:from>
    <xdr:to>
      <xdr:col>36</xdr:col>
      <xdr:colOff>165100</xdr:colOff>
      <xdr:row>75</xdr:row>
      <xdr:rowOff>156766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13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1842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35344</xdr:rowOff>
    </xdr:from>
    <xdr:to>
      <xdr:col>55</xdr:col>
      <xdr:colOff>0</xdr:colOff>
      <xdr:row>97</xdr:row>
      <xdr:rowOff>130747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65994"/>
          <a:ext cx="838200" cy="9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46107</xdr:rowOff>
    </xdr:from>
    <xdr:to>
      <xdr:col>50</xdr:col>
      <xdr:colOff>114300</xdr:colOff>
      <xdr:row>97</xdr:row>
      <xdr:rowOff>35344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505307"/>
          <a:ext cx="889000" cy="16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46107</xdr:rowOff>
    </xdr:from>
    <xdr:to>
      <xdr:col>45</xdr:col>
      <xdr:colOff>177800</xdr:colOff>
      <xdr:row>97</xdr:row>
      <xdr:rowOff>83789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05307"/>
          <a:ext cx="889000" cy="20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17647</xdr:rowOff>
    </xdr:from>
    <xdr:to>
      <xdr:col>41</xdr:col>
      <xdr:colOff>50800</xdr:colOff>
      <xdr:row>97</xdr:row>
      <xdr:rowOff>83789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476847"/>
          <a:ext cx="889000" cy="2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79947</xdr:rowOff>
    </xdr:from>
    <xdr:to>
      <xdr:col>55</xdr:col>
      <xdr:colOff>50800</xdr:colOff>
      <xdr:row>98</xdr:row>
      <xdr:rowOff>10097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155994</xdr:rowOff>
    </xdr:from>
    <xdr:to>
      <xdr:col>50</xdr:col>
      <xdr:colOff>165100</xdr:colOff>
      <xdr:row>97</xdr:row>
      <xdr:rowOff>86144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1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77271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166757</xdr:rowOff>
    </xdr:from>
    <xdr:to>
      <xdr:col>46</xdr:col>
      <xdr:colOff>38100</xdr:colOff>
      <xdr:row>96</xdr:row>
      <xdr:rowOff>96907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88034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5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32989</xdr:rowOff>
    </xdr:from>
    <xdr:to>
      <xdr:col>41</xdr:col>
      <xdr:colOff>101600</xdr:colOff>
      <xdr:row>97</xdr:row>
      <xdr:rowOff>134589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125716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138297</xdr:rowOff>
    </xdr:from>
    <xdr:to>
      <xdr:col>36</xdr:col>
      <xdr:colOff>165100</xdr:colOff>
      <xdr:row>96</xdr:row>
      <xdr:rowOff>68447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84974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128818</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43918"/>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128818</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43918"/>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78018</xdr:rowOff>
    </xdr:from>
    <xdr:to>
      <xdr:col>81</xdr:col>
      <xdr:colOff>101600</xdr:colOff>
      <xdr:row>39</xdr:row>
      <xdr:rowOff>8168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170745</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85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79063</xdr:rowOff>
    </xdr:from>
    <xdr:to>
      <xdr:col>85</xdr:col>
      <xdr:colOff>127000</xdr:colOff>
      <xdr:row>77</xdr:row>
      <xdr:rowOff>88436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280713"/>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79063</xdr:rowOff>
    </xdr:from>
    <xdr:to>
      <xdr:col>81</xdr:col>
      <xdr:colOff>50800</xdr:colOff>
      <xdr:row>77</xdr:row>
      <xdr:rowOff>88579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280713"/>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64776</xdr:rowOff>
    </xdr:from>
    <xdr:to>
      <xdr:col>76</xdr:col>
      <xdr:colOff>114300</xdr:colOff>
      <xdr:row>77</xdr:row>
      <xdr:rowOff>88579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66426"/>
          <a:ext cx="8890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26429</xdr:rowOff>
    </xdr:from>
    <xdr:to>
      <xdr:col>71</xdr:col>
      <xdr:colOff>177800</xdr:colOff>
      <xdr:row>77</xdr:row>
      <xdr:rowOff>64776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228079"/>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109900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7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37636</xdr:rowOff>
    </xdr:from>
    <xdr:to>
      <xdr:col>85</xdr:col>
      <xdr:colOff>177800</xdr:colOff>
      <xdr:row>77</xdr:row>
      <xdr:rowOff>139236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2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16063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28263</xdr:rowOff>
    </xdr:from>
    <xdr:to>
      <xdr:col>81</xdr:col>
      <xdr:colOff>101600</xdr:colOff>
      <xdr:row>77</xdr:row>
      <xdr:rowOff>129863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120990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2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37779</xdr:rowOff>
    </xdr:from>
    <xdr:to>
      <xdr:col>76</xdr:col>
      <xdr:colOff>165100</xdr:colOff>
      <xdr:row>77</xdr:row>
      <xdr:rowOff>139379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130506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13976</xdr:rowOff>
    </xdr:from>
    <xdr:to>
      <xdr:col>72</xdr:col>
      <xdr:colOff>38100</xdr:colOff>
      <xdr:row>77</xdr:row>
      <xdr:rowOff>115576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106703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3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147079</xdr:rowOff>
    </xdr:from>
    <xdr:to>
      <xdr:col>67</xdr:col>
      <xdr:colOff>101600</xdr:colOff>
      <xdr:row>77</xdr:row>
      <xdr:rowOff>77229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68356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16447</xdr:rowOff>
    </xdr:from>
    <xdr:to>
      <xdr:col>85</xdr:col>
      <xdr:colOff>127000</xdr:colOff>
      <xdr:row>99</xdr:row>
      <xdr:rowOff>32868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475647"/>
          <a:ext cx="838200" cy="53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87237</xdr:rowOff>
    </xdr:from>
    <xdr:to>
      <xdr:col>81</xdr:col>
      <xdr:colOff>50800</xdr:colOff>
      <xdr:row>99</xdr:row>
      <xdr:rowOff>32868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889337"/>
          <a:ext cx="889000" cy="1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87237</xdr:rowOff>
    </xdr:from>
    <xdr:to>
      <xdr:col>76</xdr:col>
      <xdr:colOff>114300</xdr:colOff>
      <xdr:row>99</xdr:row>
      <xdr:rowOff>28677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89337"/>
          <a:ext cx="889000" cy="1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2960</xdr:rowOff>
    </xdr:from>
    <xdr:to>
      <xdr:col>71</xdr:col>
      <xdr:colOff>177800</xdr:colOff>
      <xdr:row>99</xdr:row>
      <xdr:rowOff>28677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633610"/>
          <a:ext cx="889000" cy="3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59822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137097</xdr:rowOff>
    </xdr:from>
    <xdr:to>
      <xdr:col>85</xdr:col>
      <xdr:colOff>177800</xdr:colOff>
      <xdr:row>96</xdr:row>
      <xdr:rowOff>67247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4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159974</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2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153518</xdr:rowOff>
    </xdr:from>
    <xdr:to>
      <xdr:col>81</xdr:col>
      <xdr:colOff>101600</xdr:colOff>
      <xdr:row>99</xdr:row>
      <xdr:rowOff>83668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74795</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92017" y="1704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36437</xdr:rowOff>
    </xdr:from>
    <xdr:to>
      <xdr:col>76</xdr:col>
      <xdr:colOff>165100</xdr:colOff>
      <xdr:row>98</xdr:row>
      <xdr:rowOff>138037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129164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149327</xdr:rowOff>
    </xdr:from>
    <xdr:to>
      <xdr:col>72</xdr:col>
      <xdr:colOff>38100</xdr:colOff>
      <xdr:row>99</xdr:row>
      <xdr:rowOff>79477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70604</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514017" y="1704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123610</xdr:rowOff>
    </xdr:from>
    <xdr:to>
      <xdr:col>67</xdr:col>
      <xdr:colOff>101600</xdr:colOff>
      <xdr:row>97</xdr:row>
      <xdr:rowOff>53760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5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70287</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3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36993</xdr:rowOff>
    </xdr:from>
    <xdr:to>
      <xdr:col>116</xdr:col>
      <xdr:colOff>63500</xdr:colOff>
      <xdr:row>38</xdr:row>
      <xdr:rowOff>138394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552093"/>
          <a:ext cx="838200" cy="10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143945</xdr:rowOff>
    </xdr:from>
    <xdr:to>
      <xdr:col>111</xdr:col>
      <xdr:colOff>177800</xdr:colOff>
      <xdr:row>38</xdr:row>
      <xdr:rowOff>138394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316145"/>
          <a:ext cx="889000" cy="3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143945</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316145"/>
          <a:ext cx="889000" cy="46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157643</xdr:rowOff>
    </xdr:from>
    <xdr:to>
      <xdr:col>116</xdr:col>
      <xdr:colOff>114300</xdr:colOff>
      <xdr:row>38</xdr:row>
      <xdr:rowOff>87793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136070</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47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87594</xdr:rowOff>
    </xdr:from>
    <xdr:to>
      <xdr:col>112</xdr:col>
      <xdr:colOff>38100</xdr:colOff>
      <xdr:row>39</xdr:row>
      <xdr:rowOff>17744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8871</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69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93145</xdr:rowOff>
    </xdr:from>
    <xdr:to>
      <xdr:col>107</xdr:col>
      <xdr:colOff>101600</xdr:colOff>
      <xdr:row>37</xdr:row>
      <xdr:rowOff>23295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39822</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04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39954</xdr:rowOff>
    </xdr:from>
    <xdr:to>
      <xdr:col>116</xdr:col>
      <xdr:colOff>63500</xdr:colOff>
      <xdr:row>59</xdr:row>
      <xdr:rowOff>40698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155504"/>
          <a:ext cx="8382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39250</xdr:rowOff>
    </xdr:from>
    <xdr:to>
      <xdr:col>111</xdr:col>
      <xdr:colOff>177800</xdr:colOff>
      <xdr:row>59</xdr:row>
      <xdr:rowOff>40698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5480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38373</xdr:rowOff>
    </xdr:from>
    <xdr:to>
      <xdr:col>107</xdr:col>
      <xdr:colOff>50800</xdr:colOff>
      <xdr:row>59</xdr:row>
      <xdr:rowOff>39250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53923"/>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38373</xdr:rowOff>
    </xdr:from>
    <xdr:to>
      <xdr:col>102</xdr:col>
      <xdr:colOff>114300</xdr:colOff>
      <xdr:row>59</xdr:row>
      <xdr:rowOff>39401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1015392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160604</xdr:rowOff>
    </xdr:from>
    <xdr:to>
      <xdr:col>116</xdr:col>
      <xdr:colOff>114300</xdr:colOff>
      <xdr:row>59</xdr:row>
      <xdr:rowOff>90754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75531</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1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161348</xdr:rowOff>
    </xdr:from>
    <xdr:to>
      <xdr:col>112</xdr:col>
      <xdr:colOff>38100</xdr:colOff>
      <xdr:row>59</xdr:row>
      <xdr:rowOff>91498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82625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159900</xdr:rowOff>
    </xdr:from>
    <xdr:to>
      <xdr:col>107</xdr:col>
      <xdr:colOff>101600</xdr:colOff>
      <xdr:row>59</xdr:row>
      <xdr:rowOff>90050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81177</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159023</xdr:rowOff>
    </xdr:from>
    <xdr:to>
      <xdr:col>102</xdr:col>
      <xdr:colOff>165100</xdr:colOff>
      <xdr:row>59</xdr:row>
      <xdr:rowOff>89173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80300</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9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160051</xdr:rowOff>
    </xdr:from>
    <xdr:to>
      <xdr:col>98</xdr:col>
      <xdr:colOff>38100</xdr:colOff>
      <xdr:row>59</xdr:row>
      <xdr:rowOff>90201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81328</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96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95162</xdr:rowOff>
    </xdr:from>
    <xdr:to>
      <xdr:col>116</xdr:col>
      <xdr:colOff>63500</xdr:colOff>
      <xdr:row>77</xdr:row>
      <xdr:rowOff>129184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296812"/>
          <a:ext cx="8382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129184</xdr:rowOff>
    </xdr:from>
    <xdr:to>
      <xdr:col>111</xdr:col>
      <xdr:colOff>177800</xdr:colOff>
      <xdr:row>77</xdr:row>
      <xdr:rowOff>142329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330834"/>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35077</xdr:rowOff>
    </xdr:from>
    <xdr:to>
      <xdr:col>107</xdr:col>
      <xdr:colOff>50800</xdr:colOff>
      <xdr:row>77</xdr:row>
      <xdr:rowOff>142329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3065277"/>
          <a:ext cx="889000" cy="27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35077</xdr:rowOff>
    </xdr:from>
    <xdr:to>
      <xdr:col>102</xdr:col>
      <xdr:colOff>114300</xdr:colOff>
      <xdr:row>76</xdr:row>
      <xdr:rowOff>104191</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065277"/>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44362</xdr:rowOff>
    </xdr:from>
    <xdr:to>
      <xdr:col>116</xdr:col>
      <xdr:colOff>114300</xdr:colOff>
      <xdr:row>77</xdr:row>
      <xdr:rowOff>145962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2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22789</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32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78384</xdr:rowOff>
    </xdr:from>
    <xdr:to>
      <xdr:col>112</xdr:col>
      <xdr:colOff>38100</xdr:colOff>
      <xdr:row>78</xdr:row>
      <xdr:rowOff>8534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2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171111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3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91529</xdr:rowOff>
    </xdr:from>
    <xdr:to>
      <xdr:col>107</xdr:col>
      <xdr:colOff>101600</xdr:colOff>
      <xdr:row>78</xdr:row>
      <xdr:rowOff>21679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12806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3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155727</xdr:rowOff>
    </xdr:from>
    <xdr:to>
      <xdr:col>102</xdr:col>
      <xdr:colOff>165100</xdr:colOff>
      <xdr:row>76</xdr:row>
      <xdr:rowOff>85877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77004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53391</xdr:rowOff>
    </xdr:from>
    <xdr:to>
      <xdr:col>98</xdr:col>
      <xdr:colOff>38100</xdr:colOff>
      <xdr:row>76</xdr:row>
      <xdr:rowOff>154991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0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146118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1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歳出決算総額は、住民１人あたり約</a:t>
          </a:r>
          <a:r>
            <a:rPr kumimoji="1" lang="en-US" altLang="ja-JP" sz="1300">
              <a:latin typeface="ＭＳ Ｐゴシック" panose="020B0600070205080204" pitchFamily="50" charset="-128"/>
              <a:ea typeface="ＭＳ Ｐゴシック" panose="020B0600070205080204" pitchFamily="50" charset="-128"/>
            </a:rPr>
            <a:t>388,396</a:t>
          </a:r>
          <a:r>
            <a:rPr kumimoji="1" lang="ja-JP" altLang="en-US" sz="1300">
              <a:latin typeface="ＭＳ Ｐゴシック" panose="020B0600070205080204" pitchFamily="50" charset="-128"/>
              <a:ea typeface="ＭＳ Ｐゴシック" panose="020B0600070205080204" pitchFamily="50" charset="-128"/>
            </a:rPr>
            <a:t>円となっており、前年度の約</a:t>
          </a:r>
          <a:r>
            <a:rPr kumimoji="1" lang="en-US" altLang="ja-JP" sz="1300">
              <a:latin typeface="ＭＳ Ｐゴシック" panose="020B0600070205080204" pitchFamily="50" charset="-128"/>
              <a:ea typeface="ＭＳ Ｐゴシック" panose="020B0600070205080204" pitchFamily="50" charset="-128"/>
            </a:rPr>
            <a:t>449,812</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61,416</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主な増減</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①補助費等が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、特別定額給付金の皆減などによ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100,471</a:t>
          </a:r>
          <a:r>
            <a:rPr kumimoji="1" lang="ja-JP" altLang="en-US" sz="1300">
              <a:latin typeface="ＭＳ Ｐゴシック" panose="020B0600070205080204" pitchFamily="50" charset="-128"/>
              <a:ea typeface="ＭＳ Ｐゴシック" panose="020B0600070205080204" pitchFamily="50" charset="-128"/>
            </a:rPr>
            <a:t>円の減。②扶助費が、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世帯等臨時特別給付金の皆増及び住民税非課税世帯等に対する臨時特別給付金の増などによ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24,884</a:t>
          </a:r>
          <a:r>
            <a:rPr kumimoji="1" lang="ja-JP" altLang="en-US" sz="1300">
              <a:latin typeface="ＭＳ Ｐゴシック" panose="020B0600070205080204" pitchFamily="50" charset="-128"/>
              <a:ea typeface="ＭＳ Ｐゴシック" panose="020B0600070205080204" pitchFamily="50" charset="-128"/>
            </a:rPr>
            <a:t>円の増。③物件費が、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新型コロナウイルス感染症ワクチン接種に係る委託料や会場借上料の増などによ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6,527</a:t>
          </a:r>
          <a:r>
            <a:rPr kumimoji="1" lang="ja-JP" altLang="en-US" sz="1300">
              <a:latin typeface="ＭＳ Ｐゴシック" panose="020B0600070205080204" pitchFamily="50" charset="-128"/>
              <a:ea typeface="ＭＳ Ｐゴシック" panose="020B0600070205080204" pitchFamily="50" charset="-128"/>
            </a:rPr>
            <a:t>円の増。④積立金が、地方交付税等の歳入上振れ分を後年度の財政需要に備え、財政調整基金や教育施設整備基金に積み増したことから、前年度比</a:t>
          </a:r>
          <a:r>
            <a:rPr kumimoji="1" lang="en-US" altLang="ja-JP" sz="1300">
              <a:latin typeface="ＭＳ Ｐゴシック" panose="020B0600070205080204" pitchFamily="50" charset="-128"/>
              <a:ea typeface="ＭＳ Ｐゴシック" panose="020B0600070205080204" pitchFamily="50" charset="-128"/>
            </a:rPr>
            <a:t>13,931</a:t>
          </a:r>
          <a:r>
            <a:rPr kumimoji="1" lang="ja-JP" altLang="en-US" sz="1300">
              <a:latin typeface="ＭＳ Ｐゴシック" panose="020B0600070205080204" pitchFamily="50" charset="-128"/>
              <a:ea typeface="ＭＳ Ｐゴシック" panose="020B0600070205080204" pitchFamily="50" charset="-128"/>
            </a:rPr>
            <a:t>円の増。</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特徴</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赤山歴史自然公園整備事業や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高等学校建設事業の増に比例し、</a:t>
          </a:r>
          <a:r>
            <a:rPr kumimoji="1" lang="ja-JP" altLang="en-US" sz="1300">
              <a:latin typeface="ＭＳ Ｐゴシック" panose="020B0600070205080204" pitchFamily="50" charset="-128"/>
              <a:ea typeface="ＭＳ Ｐゴシック" panose="020B0600070205080204" pitchFamily="50" charset="-128"/>
            </a:rPr>
            <a:t>普通建設事業費のうち新規整備が増加傾向となっている。一方で、普通建設事業のうち更新整備は減少傾向となっている。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605,545
567,455
61.95
247,467,525
235,191,410
10,497,950
116,007,796
174,414,292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64262</xdr:rowOff>
    </xdr:from>
    <xdr:to>
      <xdr:col>24</xdr:col>
      <xdr:colOff>63500</xdr:colOff>
      <xdr:row>37</xdr:row>
      <xdr:rowOff>72644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0791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55118</xdr:rowOff>
    </xdr:from>
    <xdr:to>
      <xdr:col>19</xdr:col>
      <xdr:colOff>177800</xdr:colOff>
      <xdr:row>37</xdr:row>
      <xdr:rowOff>72644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876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36830</xdr:rowOff>
    </xdr:from>
    <xdr:to>
      <xdr:col>15</xdr:col>
      <xdr:colOff>50800</xdr:colOff>
      <xdr:row>37</xdr:row>
      <xdr:rowOff>55118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80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26924</xdr:rowOff>
    </xdr:from>
    <xdr:to>
      <xdr:col>10</xdr:col>
      <xdr:colOff>114300</xdr:colOff>
      <xdr:row>37</xdr:row>
      <xdr:rowOff>36830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705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99839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21844</xdr:rowOff>
    </xdr:from>
    <xdr:to>
      <xdr:col>20</xdr:col>
      <xdr:colOff>38100</xdr:colOff>
      <xdr:row>37</xdr:row>
      <xdr:rowOff>123444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114571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4318</xdr:rowOff>
    </xdr:from>
    <xdr:to>
      <xdr:col>15</xdr:col>
      <xdr:colOff>101600</xdr:colOff>
      <xdr:row>37</xdr:row>
      <xdr:rowOff>105918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97045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157480</xdr:rowOff>
    </xdr:from>
    <xdr:to>
      <xdr:col>10</xdr:col>
      <xdr:colOff>165100</xdr:colOff>
      <xdr:row>37</xdr:row>
      <xdr:rowOff>87630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147574</xdr:rowOff>
    </xdr:from>
    <xdr:to>
      <xdr:col>6</xdr:col>
      <xdr:colOff>38100</xdr:colOff>
      <xdr:row>37</xdr:row>
      <xdr:rowOff>77724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68851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134496</xdr:rowOff>
    </xdr:from>
    <xdr:to>
      <xdr:col>24</xdr:col>
      <xdr:colOff>63500</xdr:colOff>
      <xdr:row>57</xdr:row>
      <xdr:rowOff>129696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78446"/>
          <a:ext cx="838200" cy="10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134496</xdr:rowOff>
    </xdr:from>
    <xdr:to>
      <xdr:col>19</xdr:col>
      <xdr:colOff>177800</xdr:colOff>
      <xdr:row>57</xdr:row>
      <xdr:rowOff>29308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78446"/>
          <a:ext cx="889000" cy="9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29308</xdr:rowOff>
    </xdr:from>
    <xdr:to>
      <xdr:col>15</xdr:col>
      <xdr:colOff>50800</xdr:colOff>
      <xdr:row>58</xdr:row>
      <xdr:rowOff>40531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01958"/>
          <a:ext cx="889000" cy="1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40531</xdr:rowOff>
    </xdr:from>
    <xdr:to>
      <xdr:col>10</xdr:col>
      <xdr:colOff>114300</xdr:colOff>
      <xdr:row>58</xdr:row>
      <xdr:rowOff>49196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4631"/>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114488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78896</xdr:rowOff>
    </xdr:from>
    <xdr:to>
      <xdr:col>24</xdr:col>
      <xdr:colOff>114300</xdr:colOff>
      <xdr:row>58</xdr:row>
      <xdr:rowOff>9046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83696</xdr:rowOff>
    </xdr:from>
    <xdr:to>
      <xdr:col>20</xdr:col>
      <xdr:colOff>38100</xdr:colOff>
      <xdr:row>52</xdr:row>
      <xdr:rowOff>13846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4973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92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149958</xdr:rowOff>
    </xdr:from>
    <xdr:to>
      <xdr:col>15</xdr:col>
      <xdr:colOff>101600</xdr:colOff>
      <xdr:row>57</xdr:row>
      <xdr:rowOff>80108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71235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84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161181</xdr:rowOff>
    </xdr:from>
    <xdr:to>
      <xdr:col>10</xdr:col>
      <xdr:colOff>165100</xdr:colOff>
      <xdr:row>58</xdr:row>
      <xdr:rowOff>91331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82458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2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169846</xdr:rowOff>
    </xdr:from>
    <xdr:to>
      <xdr:col>6</xdr:col>
      <xdr:colOff>38100</xdr:colOff>
      <xdr:row>58</xdr:row>
      <xdr:rowOff>99996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91123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116601</xdr:rowOff>
    </xdr:from>
    <xdr:to>
      <xdr:col>24</xdr:col>
      <xdr:colOff>63500</xdr:colOff>
      <xdr:row>79</xdr:row>
      <xdr:rowOff>41010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18251"/>
          <a:ext cx="838200" cy="2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41010</xdr:rowOff>
    </xdr:from>
    <xdr:to>
      <xdr:col>19</xdr:col>
      <xdr:colOff>177800</xdr:colOff>
      <xdr:row>79</xdr:row>
      <xdr:rowOff>98988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585560"/>
          <a:ext cx="889000" cy="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98988</xdr:rowOff>
    </xdr:from>
    <xdr:to>
      <xdr:col>15</xdr:col>
      <xdr:colOff>50800</xdr:colOff>
      <xdr:row>79</xdr:row>
      <xdr:rowOff>160426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643538"/>
          <a:ext cx="889000" cy="6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160133</xdr:rowOff>
    </xdr:from>
    <xdr:to>
      <xdr:col>10</xdr:col>
      <xdr:colOff>114300</xdr:colOff>
      <xdr:row>79</xdr:row>
      <xdr:rowOff>160426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704683"/>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87474</xdr:rowOff>
    </xdr:from>
    <xdr:to>
      <xdr:col>6</xdr:col>
      <xdr:colOff>38100</xdr:colOff>
      <xdr:row>80</xdr:row>
      <xdr:rowOff>17624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63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34151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0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65801</xdr:rowOff>
    </xdr:from>
    <xdr:to>
      <xdr:col>24</xdr:col>
      <xdr:colOff>114300</xdr:colOff>
      <xdr:row>77</xdr:row>
      <xdr:rowOff>167401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44228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4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161660</xdr:rowOff>
    </xdr:from>
    <xdr:to>
      <xdr:col>20</xdr:col>
      <xdr:colOff>38100</xdr:colOff>
      <xdr:row>79</xdr:row>
      <xdr:rowOff>91810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5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82937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6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48188</xdr:rowOff>
    </xdr:from>
    <xdr:to>
      <xdr:col>15</xdr:col>
      <xdr:colOff>101600</xdr:colOff>
      <xdr:row>79</xdr:row>
      <xdr:rowOff>149788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5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140915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68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109626</xdr:rowOff>
    </xdr:from>
    <xdr:to>
      <xdr:col>10</xdr:col>
      <xdr:colOff>165100</xdr:colOff>
      <xdr:row>80</xdr:row>
      <xdr:rowOff>39776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6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30903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7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109333</xdr:rowOff>
    </xdr:from>
    <xdr:to>
      <xdr:col>6</xdr:col>
      <xdr:colOff>38100</xdr:colOff>
      <xdr:row>80</xdr:row>
      <xdr:rowOff>39483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6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30610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74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3752</xdr:rowOff>
    </xdr:from>
    <xdr:to>
      <xdr:col>24</xdr:col>
      <xdr:colOff>63500</xdr:colOff>
      <xdr:row>96</xdr:row>
      <xdr:rowOff>161189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91502"/>
          <a:ext cx="838200" cy="3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161189</xdr:rowOff>
    </xdr:from>
    <xdr:to>
      <xdr:col>19</xdr:col>
      <xdr:colOff>177800</xdr:colOff>
      <xdr:row>97</xdr:row>
      <xdr:rowOff>139883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20389"/>
          <a:ext cx="889000" cy="1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139883</xdr:rowOff>
    </xdr:from>
    <xdr:to>
      <xdr:col>15</xdr:col>
      <xdr:colOff>50800</xdr:colOff>
      <xdr:row>97</xdr:row>
      <xdr:rowOff>156274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70533"/>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30910</xdr:rowOff>
    </xdr:from>
    <xdr:to>
      <xdr:col>10</xdr:col>
      <xdr:colOff>114300</xdr:colOff>
      <xdr:row>97</xdr:row>
      <xdr:rowOff>156274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490110"/>
          <a:ext cx="889000" cy="29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87033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124402</xdr:rowOff>
    </xdr:from>
    <xdr:to>
      <xdr:col>24</xdr:col>
      <xdr:colOff>114300</xdr:colOff>
      <xdr:row>95</xdr:row>
      <xdr:rowOff>54552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147279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9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110389</xdr:rowOff>
    </xdr:from>
    <xdr:to>
      <xdr:col>20</xdr:col>
      <xdr:colOff>38100</xdr:colOff>
      <xdr:row>97</xdr:row>
      <xdr:rowOff>40539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89083</xdr:rowOff>
    </xdr:from>
    <xdr:to>
      <xdr:col>15</xdr:col>
      <xdr:colOff>101600</xdr:colOff>
      <xdr:row>98</xdr:row>
      <xdr:rowOff>19233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10360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105474</xdr:rowOff>
    </xdr:from>
    <xdr:to>
      <xdr:col>10</xdr:col>
      <xdr:colOff>165100</xdr:colOff>
      <xdr:row>98</xdr:row>
      <xdr:rowOff>35624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26751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151560</xdr:rowOff>
    </xdr:from>
    <xdr:to>
      <xdr:col>6</xdr:col>
      <xdr:colOff>38100</xdr:colOff>
      <xdr:row>96</xdr:row>
      <xdr:rowOff>81710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98237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94894</xdr:rowOff>
    </xdr:from>
    <xdr:to>
      <xdr:col>55</xdr:col>
      <xdr:colOff>0</xdr:colOff>
      <xdr:row>37</xdr:row>
      <xdr:rowOff>96723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3854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25857</xdr:rowOff>
    </xdr:from>
    <xdr:to>
      <xdr:col>50</xdr:col>
      <xdr:colOff>114300</xdr:colOff>
      <xdr:row>37</xdr:row>
      <xdr:rowOff>94894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69507"/>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152502</xdr:rowOff>
    </xdr:from>
    <xdr:to>
      <xdr:col>45</xdr:col>
      <xdr:colOff>177800</xdr:colOff>
      <xdr:row>37</xdr:row>
      <xdr:rowOff>25857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324702"/>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152502</xdr:rowOff>
    </xdr:from>
    <xdr:to>
      <xdr:col>41</xdr:col>
      <xdr:colOff>50800</xdr:colOff>
      <xdr:row>37</xdr:row>
      <xdr:rowOff>70206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2470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45923</xdr:rowOff>
    </xdr:from>
    <xdr:to>
      <xdr:col>55</xdr:col>
      <xdr:colOff>50800</xdr:colOff>
      <xdr:row>37</xdr:row>
      <xdr:rowOff>147523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24350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6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44094</xdr:rowOff>
    </xdr:from>
    <xdr:to>
      <xdr:col>50</xdr:col>
      <xdr:colOff>165100</xdr:colOff>
      <xdr:row>37</xdr:row>
      <xdr:rowOff>145694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136821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48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146507</xdr:rowOff>
    </xdr:from>
    <xdr:to>
      <xdr:col>46</xdr:col>
      <xdr:colOff>38100</xdr:colOff>
      <xdr:row>37</xdr:row>
      <xdr:rowOff>76657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67784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4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101702</xdr:rowOff>
    </xdr:from>
    <xdr:to>
      <xdr:col>41</xdr:col>
      <xdr:colOff>101600</xdr:colOff>
      <xdr:row>37</xdr:row>
      <xdr:rowOff>31852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48379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049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19406</xdr:rowOff>
    </xdr:from>
    <xdr:to>
      <xdr:col>36</xdr:col>
      <xdr:colOff>165100</xdr:colOff>
      <xdr:row>37</xdr:row>
      <xdr:rowOff>121006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112133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4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6826</xdr:rowOff>
    </xdr:from>
    <xdr:to>
      <xdr:col>55</xdr:col>
      <xdr:colOff>0</xdr:colOff>
      <xdr:row>57</xdr:row>
      <xdr:rowOff>90436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779476"/>
          <a:ext cx="8382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90436</xdr:rowOff>
    </xdr:from>
    <xdr:to>
      <xdr:col>50</xdr:col>
      <xdr:colOff>114300</xdr:colOff>
      <xdr:row>57</xdr:row>
      <xdr:rowOff>107924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63086"/>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97009</xdr:rowOff>
    </xdr:from>
    <xdr:to>
      <xdr:col>45</xdr:col>
      <xdr:colOff>177800</xdr:colOff>
      <xdr:row>57</xdr:row>
      <xdr:rowOff>107924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869659"/>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97009</xdr:rowOff>
    </xdr:from>
    <xdr:to>
      <xdr:col>41</xdr:col>
      <xdr:colOff>50800</xdr:colOff>
      <xdr:row>57</xdr:row>
      <xdr:rowOff>121012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6965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148734</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127476</xdr:rowOff>
    </xdr:from>
    <xdr:to>
      <xdr:col>55</xdr:col>
      <xdr:colOff>50800</xdr:colOff>
      <xdr:row>57</xdr:row>
      <xdr:rowOff>57626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105903</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0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39636</xdr:rowOff>
    </xdr:from>
    <xdr:to>
      <xdr:col>50</xdr:col>
      <xdr:colOff>165100</xdr:colOff>
      <xdr:row>57</xdr:row>
      <xdr:rowOff>141236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132363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57124</xdr:rowOff>
    </xdr:from>
    <xdr:to>
      <xdr:col>46</xdr:col>
      <xdr:colOff>38100</xdr:colOff>
      <xdr:row>57</xdr:row>
      <xdr:rowOff>158724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149851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46209</xdr:rowOff>
    </xdr:from>
    <xdr:to>
      <xdr:col>41</xdr:col>
      <xdr:colOff>101600</xdr:colOff>
      <xdr:row>57</xdr:row>
      <xdr:rowOff>147809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138936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70212</xdr:rowOff>
    </xdr:from>
    <xdr:to>
      <xdr:col>36</xdr:col>
      <xdr:colOff>165100</xdr:colOff>
      <xdr:row>58</xdr:row>
      <xdr:rowOff>362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162939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93931</xdr:rowOff>
    </xdr:from>
    <xdr:to>
      <xdr:col>55</xdr:col>
      <xdr:colOff>0</xdr:colOff>
      <xdr:row>79</xdr:row>
      <xdr:rowOff>55950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67031"/>
          <a:ext cx="838200" cy="1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93931</xdr:rowOff>
    </xdr:from>
    <xdr:to>
      <xdr:col>50</xdr:col>
      <xdr:colOff>114300</xdr:colOff>
      <xdr:row>79</xdr:row>
      <xdr:rowOff>76998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67031"/>
          <a:ext cx="889000"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76753</xdr:rowOff>
    </xdr:from>
    <xdr:to>
      <xdr:col>45</xdr:col>
      <xdr:colOff>177800</xdr:colOff>
      <xdr:row>79</xdr:row>
      <xdr:rowOff>76998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621303"/>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76753</xdr:rowOff>
    </xdr:from>
    <xdr:to>
      <xdr:col>41</xdr:col>
      <xdr:colOff>50800</xdr:colOff>
      <xdr:row>79</xdr:row>
      <xdr:rowOff>77733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2130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5150</xdr:rowOff>
    </xdr:from>
    <xdr:to>
      <xdr:col>55</xdr:col>
      <xdr:colOff>50800</xdr:colOff>
      <xdr:row>79</xdr:row>
      <xdr:rowOff>106750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91527</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6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43131</xdr:rowOff>
    </xdr:from>
    <xdr:to>
      <xdr:col>50</xdr:col>
      <xdr:colOff>165100</xdr:colOff>
      <xdr:row>78</xdr:row>
      <xdr:rowOff>144731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135858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26198</xdr:rowOff>
    </xdr:from>
    <xdr:to>
      <xdr:col>46</xdr:col>
      <xdr:colOff>38100</xdr:colOff>
      <xdr:row>79</xdr:row>
      <xdr:rowOff>127798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118925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6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25953</xdr:rowOff>
    </xdr:from>
    <xdr:to>
      <xdr:col>41</xdr:col>
      <xdr:colOff>101600</xdr:colOff>
      <xdr:row>79</xdr:row>
      <xdr:rowOff>127553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118680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6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26933</xdr:rowOff>
    </xdr:from>
    <xdr:to>
      <xdr:col>36</xdr:col>
      <xdr:colOff>165100</xdr:colOff>
      <xdr:row>79</xdr:row>
      <xdr:rowOff>128533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119660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34886</xdr:rowOff>
    </xdr:from>
    <xdr:to>
      <xdr:col>55</xdr:col>
      <xdr:colOff>0</xdr:colOff>
      <xdr:row>97</xdr:row>
      <xdr:rowOff>55004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65536"/>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540</xdr:rowOff>
    </xdr:from>
    <xdr:to>
      <xdr:col>50</xdr:col>
      <xdr:colOff>114300</xdr:colOff>
      <xdr:row>97</xdr:row>
      <xdr:rowOff>55004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31190"/>
          <a:ext cx="88900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143796</xdr:rowOff>
    </xdr:from>
    <xdr:to>
      <xdr:col>45</xdr:col>
      <xdr:colOff>177800</xdr:colOff>
      <xdr:row>97</xdr:row>
      <xdr:rowOff>540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0299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143796</xdr:rowOff>
    </xdr:from>
    <xdr:to>
      <xdr:col>41</xdr:col>
      <xdr:colOff>50800</xdr:colOff>
      <xdr:row>97</xdr:row>
      <xdr:rowOff>40717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02996"/>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155536</xdr:rowOff>
    </xdr:from>
    <xdr:to>
      <xdr:col>55</xdr:col>
      <xdr:colOff>50800</xdr:colOff>
      <xdr:row>97</xdr:row>
      <xdr:rowOff>85686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133963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4204</xdr:rowOff>
    </xdr:from>
    <xdr:to>
      <xdr:col>50</xdr:col>
      <xdr:colOff>165100</xdr:colOff>
      <xdr:row>97</xdr:row>
      <xdr:rowOff>105804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96931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121190</xdr:rowOff>
    </xdr:from>
    <xdr:to>
      <xdr:col>46</xdr:col>
      <xdr:colOff>38100</xdr:colOff>
      <xdr:row>97</xdr:row>
      <xdr:rowOff>51340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42467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92996</xdr:rowOff>
    </xdr:from>
    <xdr:to>
      <xdr:col>41</xdr:col>
      <xdr:colOff>101600</xdr:colOff>
      <xdr:row>97</xdr:row>
      <xdr:rowOff>23146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161367</xdr:rowOff>
    </xdr:from>
    <xdr:to>
      <xdr:col>36</xdr:col>
      <xdr:colOff>165100</xdr:colOff>
      <xdr:row>97</xdr:row>
      <xdr:rowOff>91517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82644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91531</xdr:rowOff>
    </xdr:from>
    <xdr:to>
      <xdr:col>85</xdr:col>
      <xdr:colOff>127000</xdr:colOff>
      <xdr:row>36</xdr:row>
      <xdr:rowOff>114717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63731"/>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114717</xdr:rowOff>
    </xdr:from>
    <xdr:to>
      <xdr:col>81</xdr:col>
      <xdr:colOff>50800</xdr:colOff>
      <xdr:row>37</xdr:row>
      <xdr:rowOff>94797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86917"/>
          <a:ext cx="889000" cy="15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94797</xdr:rowOff>
    </xdr:from>
    <xdr:to>
      <xdr:col>76</xdr:col>
      <xdr:colOff>114300</xdr:colOff>
      <xdr:row>37</xdr:row>
      <xdr:rowOff>148517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38447"/>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148517</xdr:rowOff>
    </xdr:from>
    <xdr:to>
      <xdr:col>71</xdr:col>
      <xdr:colOff>177800</xdr:colOff>
      <xdr:row>38</xdr:row>
      <xdr:rowOff>32095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92167"/>
          <a:ext cx="889000" cy="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6675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40731</xdr:rowOff>
    </xdr:from>
    <xdr:to>
      <xdr:col>85</xdr:col>
      <xdr:colOff>177800</xdr:colOff>
      <xdr:row>36</xdr:row>
      <xdr:rowOff>142331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19158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9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63917</xdr:rowOff>
    </xdr:from>
    <xdr:to>
      <xdr:col>81</xdr:col>
      <xdr:colOff>101600</xdr:colOff>
      <xdr:row>36</xdr:row>
      <xdr:rowOff>165517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156644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43997</xdr:rowOff>
    </xdr:from>
    <xdr:to>
      <xdr:col>76</xdr:col>
      <xdr:colOff>165100</xdr:colOff>
      <xdr:row>37</xdr:row>
      <xdr:rowOff>145597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136724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97717</xdr:rowOff>
    </xdr:from>
    <xdr:to>
      <xdr:col>72</xdr:col>
      <xdr:colOff>38100</xdr:colOff>
      <xdr:row>38</xdr:row>
      <xdr:rowOff>27867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18994</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5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152745</xdr:rowOff>
    </xdr:from>
    <xdr:to>
      <xdr:col>67</xdr:col>
      <xdr:colOff>101600</xdr:colOff>
      <xdr:row>38</xdr:row>
      <xdr:rowOff>82894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6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74022</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58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121804</xdr:rowOff>
    </xdr:from>
    <xdr:to>
      <xdr:col>85</xdr:col>
      <xdr:colOff>127000</xdr:colOff>
      <xdr:row>55</xdr:row>
      <xdr:rowOff>129217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51554"/>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121804</xdr:rowOff>
    </xdr:from>
    <xdr:to>
      <xdr:col>81</xdr:col>
      <xdr:colOff>50800</xdr:colOff>
      <xdr:row>57</xdr:row>
      <xdr:rowOff>74353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51554"/>
          <a:ext cx="889000" cy="29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74353</xdr:rowOff>
    </xdr:from>
    <xdr:to>
      <xdr:col>76</xdr:col>
      <xdr:colOff>114300</xdr:colOff>
      <xdr:row>57</xdr:row>
      <xdr:rowOff>139112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47003"/>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45844</xdr:rowOff>
    </xdr:from>
    <xdr:to>
      <xdr:col>71</xdr:col>
      <xdr:colOff>177800</xdr:colOff>
      <xdr:row>57</xdr:row>
      <xdr:rowOff>139112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475594"/>
          <a:ext cx="889000" cy="43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78417</xdr:rowOff>
    </xdr:from>
    <xdr:to>
      <xdr:col>85</xdr:col>
      <xdr:colOff>177800</xdr:colOff>
      <xdr:row>56</xdr:row>
      <xdr:rowOff>8567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0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101294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5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71004</xdr:rowOff>
    </xdr:from>
    <xdr:to>
      <xdr:col>81</xdr:col>
      <xdr:colOff>101600</xdr:colOff>
      <xdr:row>56</xdr:row>
      <xdr:rowOff>1154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17681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23553</xdr:rowOff>
    </xdr:from>
    <xdr:to>
      <xdr:col>76</xdr:col>
      <xdr:colOff>165100</xdr:colOff>
      <xdr:row>57</xdr:row>
      <xdr:rowOff>125153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116280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88312</xdr:rowOff>
    </xdr:from>
    <xdr:to>
      <xdr:col>72</xdr:col>
      <xdr:colOff>38100</xdr:colOff>
      <xdr:row>58</xdr:row>
      <xdr:rowOff>18462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9589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5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166494</xdr:rowOff>
    </xdr:from>
    <xdr:to>
      <xdr:col>67</xdr:col>
      <xdr:colOff>101600</xdr:colOff>
      <xdr:row>55</xdr:row>
      <xdr:rowOff>96644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113171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0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128818</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1918"/>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128818</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01918"/>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78018</xdr:rowOff>
    </xdr:from>
    <xdr:to>
      <xdr:col>81</xdr:col>
      <xdr:colOff>101600</xdr:colOff>
      <xdr:row>79</xdr:row>
      <xdr:rowOff>8168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170745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79063</xdr:rowOff>
    </xdr:from>
    <xdr:to>
      <xdr:col>85</xdr:col>
      <xdr:colOff>127000</xdr:colOff>
      <xdr:row>97</xdr:row>
      <xdr:rowOff>88436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709713"/>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79063</xdr:rowOff>
    </xdr:from>
    <xdr:to>
      <xdr:col>81</xdr:col>
      <xdr:colOff>50800</xdr:colOff>
      <xdr:row>97</xdr:row>
      <xdr:rowOff>88579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09713"/>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64776</xdr:rowOff>
    </xdr:from>
    <xdr:to>
      <xdr:col>76</xdr:col>
      <xdr:colOff>114300</xdr:colOff>
      <xdr:row>97</xdr:row>
      <xdr:rowOff>88579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95426"/>
          <a:ext cx="8890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26429</xdr:rowOff>
    </xdr:from>
    <xdr:to>
      <xdr:col>71</xdr:col>
      <xdr:colOff>177800</xdr:colOff>
      <xdr:row>97</xdr:row>
      <xdr:rowOff>64776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657079"/>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109872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37636</xdr:rowOff>
    </xdr:from>
    <xdr:to>
      <xdr:col>85</xdr:col>
      <xdr:colOff>177800</xdr:colOff>
      <xdr:row>97</xdr:row>
      <xdr:rowOff>139236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16063</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28263</xdr:rowOff>
    </xdr:from>
    <xdr:to>
      <xdr:col>81</xdr:col>
      <xdr:colOff>101600</xdr:colOff>
      <xdr:row>97</xdr:row>
      <xdr:rowOff>129863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120990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37779</xdr:rowOff>
    </xdr:from>
    <xdr:to>
      <xdr:col>76</xdr:col>
      <xdr:colOff>165100</xdr:colOff>
      <xdr:row>97</xdr:row>
      <xdr:rowOff>139379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130506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6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13976</xdr:rowOff>
    </xdr:from>
    <xdr:to>
      <xdr:col>72</xdr:col>
      <xdr:colOff>38100</xdr:colOff>
      <xdr:row>97</xdr:row>
      <xdr:rowOff>115576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106703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147079</xdr:rowOff>
    </xdr:from>
    <xdr:to>
      <xdr:col>67</xdr:col>
      <xdr:colOff>101600</xdr:colOff>
      <xdr:row>97</xdr:row>
      <xdr:rowOff>77229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68356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歳出決算総額は、住民１人あたり約</a:t>
          </a:r>
          <a:r>
            <a:rPr kumimoji="1" lang="en-US" altLang="ja-JP" sz="1300">
              <a:latin typeface="ＭＳ Ｐゴシック" panose="020B0600070205080204" pitchFamily="50" charset="-128"/>
              <a:ea typeface="ＭＳ Ｐゴシック" panose="020B0600070205080204" pitchFamily="50" charset="-128"/>
            </a:rPr>
            <a:t>388,396</a:t>
          </a:r>
          <a:r>
            <a:rPr kumimoji="1" lang="ja-JP" altLang="en-US" sz="1300">
              <a:latin typeface="ＭＳ Ｐゴシック" panose="020B0600070205080204" pitchFamily="50" charset="-128"/>
              <a:ea typeface="ＭＳ Ｐゴシック" panose="020B0600070205080204" pitchFamily="50" charset="-128"/>
            </a:rPr>
            <a:t>円となっており、前年度の約</a:t>
          </a:r>
          <a:r>
            <a:rPr kumimoji="1" lang="en-US" altLang="ja-JP" sz="1300">
              <a:latin typeface="ＭＳ Ｐゴシック" panose="020B0600070205080204" pitchFamily="50" charset="-128"/>
              <a:ea typeface="ＭＳ Ｐゴシック" panose="020B0600070205080204" pitchFamily="50" charset="-128"/>
            </a:rPr>
            <a:t>449,812</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61,416</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主な増減</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①総務費が、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特別定額給付金の皆減などによ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94,059</a:t>
          </a:r>
          <a:r>
            <a:rPr kumimoji="1" lang="ja-JP" altLang="en-US" sz="1300">
              <a:latin typeface="ＭＳ Ｐゴシック" panose="020B0600070205080204" pitchFamily="50" charset="-128"/>
              <a:ea typeface="ＭＳ Ｐゴシック" panose="020B0600070205080204" pitchFamily="50" charset="-128"/>
            </a:rPr>
            <a:t>円の減。②民生費が、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子育て世帯等臨時特別給付金の皆増及び住民税非課税世帯等に対する臨時特別給付金の増などによ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24,556</a:t>
          </a:r>
          <a:r>
            <a:rPr kumimoji="1" lang="ja-JP" altLang="en-US" sz="1300">
              <a:latin typeface="ＭＳ Ｐゴシック" panose="020B0600070205080204" pitchFamily="50" charset="-128"/>
              <a:ea typeface="ＭＳ Ｐゴシック" panose="020B0600070205080204" pitchFamily="50" charset="-128"/>
            </a:rPr>
            <a:t>円の増。、③衛生費が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、新型コロナウイルス感染症ワクチン接種に係る委託料や会場借上料の増などによ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14,387</a:t>
          </a:r>
          <a:r>
            <a:rPr kumimoji="1" lang="ja-JP" altLang="en-US" sz="1300">
              <a:latin typeface="ＭＳ Ｐゴシック" panose="020B0600070205080204" pitchFamily="50" charset="-128"/>
              <a:ea typeface="ＭＳ Ｐゴシック" panose="020B0600070205080204" pitchFamily="50" charset="-128"/>
            </a:rPr>
            <a:t>円の増。</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特徴</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①中学校体育館空調機設置事業や小学校施設維持補修費の増により、類似団体平均と比べ教育費が</a:t>
          </a:r>
          <a:r>
            <a:rPr kumimoji="1" lang="en-US" altLang="ja-JP" sz="1300">
              <a:latin typeface="ＭＳ Ｐゴシック" panose="020B0600070205080204" pitchFamily="50" charset="-128"/>
              <a:ea typeface="ＭＳ Ｐゴシック" panose="020B0600070205080204" pitchFamily="50" charset="-128"/>
            </a:rPr>
            <a:t>3,602</a:t>
          </a:r>
          <a:r>
            <a:rPr kumimoji="1" lang="ja-JP" altLang="en-US" sz="1300">
              <a:latin typeface="ＭＳ Ｐゴシック" panose="020B0600070205080204" pitchFamily="50" charset="-128"/>
              <a:ea typeface="ＭＳ Ｐゴシック" panose="020B0600070205080204" pitchFamily="50" charset="-128"/>
            </a:rPr>
            <a:t>円上回った。②新型コロナウイルス感染症対策事業の増により、類似団体平均と比べ衛生費が</a:t>
          </a:r>
          <a:r>
            <a:rPr kumimoji="1" lang="en-US" altLang="ja-JP" sz="1300">
              <a:latin typeface="ＭＳ Ｐゴシック" panose="020B0600070205080204" pitchFamily="50" charset="-128"/>
              <a:ea typeface="ＭＳ Ｐゴシック" panose="020B0600070205080204" pitchFamily="50" charset="-128"/>
            </a:rPr>
            <a:t>1,834</a:t>
          </a:r>
          <a:r>
            <a:rPr kumimoji="1" lang="ja-JP" altLang="en-US" sz="1300">
              <a:latin typeface="ＭＳ Ｐゴシック" panose="020B0600070205080204" pitchFamily="50" charset="-128"/>
              <a:ea typeface="ＭＳ Ｐゴシック" panose="020B0600070205080204" pitchFamily="50" charset="-128"/>
            </a:rPr>
            <a:t>円上回った。③その他の費目は類似団体平均と同程度以下で推移。</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財政調整基金残高及び実質単年度収支については、地方交付税等の歳入金額が予算総額を大幅に上回ったことなどから、財政調整基金の取り崩しを前年度から皆減したことなどにより、それぞれ前年度比</a:t>
          </a:r>
          <a:r>
            <a:rPr kumimoji="1" lang="en-US" altLang="ja-JP" sz="1400">
              <a:latin typeface="ＭＳ ゴシック" pitchFamily="49" charset="-128"/>
              <a:ea typeface="ＭＳ ゴシック" pitchFamily="49" charset="-128"/>
            </a:rPr>
            <a:t>2.46</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6.67</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実質収支額は、地方交付税等が増加したことなどから、前年度比</a:t>
          </a:r>
          <a:r>
            <a:rPr kumimoji="1" lang="en-US" altLang="ja-JP" sz="1400">
              <a:latin typeface="ＭＳ ゴシック" pitchFamily="49" charset="-128"/>
              <a:ea typeface="ＭＳ ゴシック" pitchFamily="49" charset="-128"/>
            </a:rPr>
            <a:t>0.60</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全体として昨年度より黒字額が増加している。（</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204.8</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232.4</a:t>
          </a:r>
          <a:r>
            <a:rPr kumimoji="1" lang="ja-JP" altLang="en-US" sz="1400">
              <a:latin typeface="ＭＳ ゴシック" pitchFamily="49" charset="-128"/>
              <a:ea typeface="ＭＳ ゴシック" pitchFamily="49" charset="-128"/>
            </a:rPr>
            <a:t>億円）</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会計ごとの変化として、</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・一般会計において、地方交付税の増等により</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92.5</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104.3</a:t>
          </a:r>
          <a:r>
            <a:rPr kumimoji="1" lang="ja-JP" altLang="en-US" sz="1400">
              <a:latin typeface="ＭＳ ゴシック" pitchFamily="49" charset="-128"/>
              <a:ea typeface="ＭＳ ゴシック" pitchFamily="49" charset="-128"/>
            </a:rPr>
            <a:t>億円）</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・病院事業会計において、流動資産の増等により</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27.2</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39.5</a:t>
          </a:r>
          <a:r>
            <a:rPr kumimoji="1" lang="ja-JP" altLang="en-US" sz="1400">
              <a:latin typeface="ＭＳ ゴシック" pitchFamily="49" charset="-128"/>
              <a:ea typeface="ＭＳ ゴシック" pitchFamily="49" charset="-128"/>
            </a:rPr>
            <a:t>億円）</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すべての会計において赤字は発生しておらず、今後も適切な財政運営に努めていく。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Y15" sqref="BN15:BU1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20" t="s">
        <v>82</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8"/>
      <c r="DK1" s="178"/>
      <c r="DL1" s="178"/>
      <c r="DM1" s="178"/>
      <c r="DN1" s="178"/>
      <c r="DO1" s="178"/>
    </row>
    <row r="2" spans="1:119" ht="24.75" thickBot="1" x14ac:dyDescent="0.2">
      <c r="B2" s="179" t="s">
        <v>83</v>
      </c>
      <c r="C2" s="179"/>
      <c r="D2" s="180"/>
    </row>
    <row r="3" spans="1:119" ht="18.75" customHeight="1" thickBot="1" x14ac:dyDescent="0.2">
      <c r="A3" s="178"/>
      <c r="B3" s="421" t="s">
        <v>84</v>
      </c>
      <c r="C3" s="422"/>
      <c r="D3" s="422"/>
      <c r="E3" s="423"/>
      <c r="F3" s="423"/>
      <c r="G3" s="423"/>
      <c r="H3" s="423"/>
      <c r="I3" s="423"/>
      <c r="J3" s="423"/>
      <c r="K3" s="423"/>
      <c r="L3" s="423" t="s">
        <v>85</v>
      </c>
      <c r="M3" s="423"/>
      <c r="N3" s="423"/>
      <c r="O3" s="423"/>
      <c r="P3" s="423"/>
      <c r="Q3" s="423"/>
      <c r="R3" s="430"/>
      <c r="S3" s="430"/>
      <c r="T3" s="430"/>
      <c r="U3" s="430"/>
      <c r="V3" s="431"/>
      <c r="W3" s="405" t="s">
        <v>86</v>
      </c>
      <c r="X3" s="406"/>
      <c r="Y3" s="406"/>
      <c r="Z3" s="406"/>
      <c r="AA3" s="406"/>
      <c r="AB3" s="422"/>
      <c r="AC3" s="430" t="s">
        <v>87</v>
      </c>
      <c r="AD3" s="406"/>
      <c r="AE3" s="406"/>
      <c r="AF3" s="406"/>
      <c r="AG3" s="406"/>
      <c r="AH3" s="406"/>
      <c r="AI3" s="406"/>
      <c r="AJ3" s="406"/>
      <c r="AK3" s="406"/>
      <c r="AL3" s="407"/>
      <c r="AM3" s="405" t="s">
        <v>88</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89</v>
      </c>
      <c r="BO3" s="406"/>
      <c r="BP3" s="406"/>
      <c r="BQ3" s="406"/>
      <c r="BR3" s="406"/>
      <c r="BS3" s="406"/>
      <c r="BT3" s="406"/>
      <c r="BU3" s="407"/>
      <c r="BV3" s="405" t="s">
        <v>90</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91</v>
      </c>
      <c r="CU3" s="406"/>
      <c r="CV3" s="406"/>
      <c r="CW3" s="406"/>
      <c r="CX3" s="406"/>
      <c r="CY3" s="406"/>
      <c r="CZ3" s="406"/>
      <c r="DA3" s="407"/>
      <c r="DB3" s="405" t="s">
        <v>92</v>
      </c>
      <c r="DC3" s="406"/>
      <c r="DD3" s="406"/>
      <c r="DE3" s="406"/>
      <c r="DF3" s="406"/>
      <c r="DG3" s="406"/>
      <c r="DH3" s="406"/>
      <c r="DI3" s="407"/>
    </row>
    <row r="4" spans="1:119" ht="18.75" customHeight="1" x14ac:dyDescent="0.15">
      <c r="A4" s="178"/>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93</v>
      </c>
      <c r="AZ4" s="409"/>
      <c r="BA4" s="409"/>
      <c r="BB4" s="409"/>
      <c r="BC4" s="409"/>
      <c r="BD4" s="409"/>
      <c r="BE4" s="409"/>
      <c r="BF4" s="409"/>
      <c r="BG4" s="409"/>
      <c r="BH4" s="409"/>
      <c r="BI4" s="409"/>
      <c r="BJ4" s="409"/>
      <c r="BK4" s="409"/>
      <c r="BL4" s="409"/>
      <c r="BM4" s="410"/>
      <c r="BN4" s="411">
        <v>247467525</v>
      </c>
      <c r="BO4" s="412"/>
      <c r="BP4" s="412"/>
      <c r="BQ4" s="412"/>
      <c r="BR4" s="412"/>
      <c r="BS4" s="412"/>
      <c r="BT4" s="412"/>
      <c r="BU4" s="413"/>
      <c r="BV4" s="411">
        <v>285145060</v>
      </c>
      <c r="BW4" s="412"/>
      <c r="BX4" s="412"/>
      <c r="BY4" s="412"/>
      <c r="BZ4" s="412"/>
      <c r="CA4" s="412"/>
      <c r="CB4" s="412"/>
      <c r="CC4" s="413"/>
      <c r="CD4" s="414" t="s">
        <v>94</v>
      </c>
      <c r="CE4" s="415"/>
      <c r="CF4" s="415"/>
      <c r="CG4" s="415"/>
      <c r="CH4" s="415"/>
      <c r="CI4" s="415"/>
      <c r="CJ4" s="415"/>
      <c r="CK4" s="415"/>
      <c r="CL4" s="415"/>
      <c r="CM4" s="415"/>
      <c r="CN4" s="415"/>
      <c r="CO4" s="415"/>
      <c r="CP4" s="415"/>
      <c r="CQ4" s="415"/>
      <c r="CR4" s="415"/>
      <c r="CS4" s="416"/>
      <c r="CT4" s="417">
        <v>9</v>
      </c>
      <c r="CU4" s="418"/>
      <c r="CV4" s="418"/>
      <c r="CW4" s="418"/>
      <c r="CX4" s="418"/>
      <c r="CY4" s="418"/>
      <c r="CZ4" s="418"/>
      <c r="DA4" s="419"/>
      <c r="DB4" s="417">
        <v>8.4</v>
      </c>
      <c r="DC4" s="418"/>
      <c r="DD4" s="418"/>
      <c r="DE4" s="418"/>
      <c r="DF4" s="418"/>
      <c r="DG4" s="418"/>
      <c r="DH4" s="418"/>
      <c r="DI4" s="419"/>
    </row>
    <row r="5" spans="1:119" ht="18.75" customHeight="1" x14ac:dyDescent="0.15">
      <c r="A5" s="178"/>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95</v>
      </c>
      <c r="AN5" s="478"/>
      <c r="AO5" s="478"/>
      <c r="AP5" s="478"/>
      <c r="AQ5" s="478"/>
      <c r="AR5" s="478"/>
      <c r="AS5" s="478"/>
      <c r="AT5" s="479"/>
      <c r="AU5" s="480" t="s">
        <v>96</v>
      </c>
      <c r="AV5" s="481"/>
      <c r="AW5" s="481"/>
      <c r="AX5" s="481"/>
      <c r="AY5" s="482" t="s">
        <v>97</v>
      </c>
      <c r="AZ5" s="483"/>
      <c r="BA5" s="483"/>
      <c r="BB5" s="483"/>
      <c r="BC5" s="483"/>
      <c r="BD5" s="483"/>
      <c r="BE5" s="483"/>
      <c r="BF5" s="483"/>
      <c r="BG5" s="483"/>
      <c r="BH5" s="483"/>
      <c r="BI5" s="483"/>
      <c r="BJ5" s="483"/>
      <c r="BK5" s="483"/>
      <c r="BL5" s="483"/>
      <c r="BM5" s="484"/>
      <c r="BN5" s="448">
        <v>235191410</v>
      </c>
      <c r="BO5" s="449"/>
      <c r="BP5" s="449"/>
      <c r="BQ5" s="449"/>
      <c r="BR5" s="449"/>
      <c r="BS5" s="449"/>
      <c r="BT5" s="449"/>
      <c r="BU5" s="450"/>
      <c r="BV5" s="448">
        <v>273203565</v>
      </c>
      <c r="BW5" s="449"/>
      <c r="BX5" s="449"/>
      <c r="BY5" s="449"/>
      <c r="BZ5" s="449"/>
      <c r="CA5" s="449"/>
      <c r="CB5" s="449"/>
      <c r="CC5" s="450"/>
      <c r="CD5" s="451" t="s">
        <v>98</v>
      </c>
      <c r="CE5" s="452"/>
      <c r="CF5" s="452"/>
      <c r="CG5" s="452"/>
      <c r="CH5" s="452"/>
      <c r="CI5" s="452"/>
      <c r="CJ5" s="452"/>
      <c r="CK5" s="452"/>
      <c r="CL5" s="452"/>
      <c r="CM5" s="452"/>
      <c r="CN5" s="452"/>
      <c r="CO5" s="452"/>
      <c r="CP5" s="452"/>
      <c r="CQ5" s="452"/>
      <c r="CR5" s="452"/>
      <c r="CS5" s="453"/>
      <c r="CT5" s="445">
        <v>93.9</v>
      </c>
      <c r="CU5" s="446"/>
      <c r="CV5" s="446"/>
      <c r="CW5" s="446"/>
      <c r="CX5" s="446"/>
      <c r="CY5" s="446"/>
      <c r="CZ5" s="446"/>
      <c r="DA5" s="447"/>
      <c r="DB5" s="445">
        <v>97.1</v>
      </c>
      <c r="DC5" s="446"/>
      <c r="DD5" s="446"/>
      <c r="DE5" s="446"/>
      <c r="DF5" s="446"/>
      <c r="DG5" s="446"/>
      <c r="DH5" s="446"/>
      <c r="DI5" s="447"/>
    </row>
    <row r="6" spans="1:119" ht="18.75" customHeight="1" x14ac:dyDescent="0.15">
      <c r="A6" s="178"/>
      <c r="B6" s="454" t="s">
        <v>99</v>
      </c>
      <c r="C6" s="455"/>
      <c r="D6" s="455"/>
      <c r="E6" s="456"/>
      <c r="F6" s="456"/>
      <c r="G6" s="456"/>
      <c r="H6" s="456"/>
      <c r="I6" s="456"/>
      <c r="J6" s="456"/>
      <c r="K6" s="456"/>
      <c r="L6" s="456" t="s">
        <v>100</v>
      </c>
      <c r="M6" s="456"/>
      <c r="N6" s="456"/>
      <c r="O6" s="456"/>
      <c r="P6" s="456"/>
      <c r="Q6" s="456"/>
      <c r="R6" s="460"/>
      <c r="S6" s="460"/>
      <c r="T6" s="460"/>
      <c r="U6" s="460"/>
      <c r="V6" s="461"/>
      <c r="W6" s="464" t="s">
        <v>101</v>
      </c>
      <c r="X6" s="465"/>
      <c r="Y6" s="465"/>
      <c r="Z6" s="465"/>
      <c r="AA6" s="465"/>
      <c r="AB6" s="455"/>
      <c r="AC6" s="468" t="s">
        <v>102</v>
      </c>
      <c r="AD6" s="469"/>
      <c r="AE6" s="469"/>
      <c r="AF6" s="469"/>
      <c r="AG6" s="469"/>
      <c r="AH6" s="469"/>
      <c r="AI6" s="469"/>
      <c r="AJ6" s="469"/>
      <c r="AK6" s="469"/>
      <c r="AL6" s="470"/>
      <c r="AM6" s="477" t="s">
        <v>103</v>
      </c>
      <c r="AN6" s="478"/>
      <c r="AO6" s="478"/>
      <c r="AP6" s="478"/>
      <c r="AQ6" s="478"/>
      <c r="AR6" s="478"/>
      <c r="AS6" s="478"/>
      <c r="AT6" s="479"/>
      <c r="AU6" s="480" t="s">
        <v>104</v>
      </c>
      <c r="AV6" s="481"/>
      <c r="AW6" s="481"/>
      <c r="AX6" s="481"/>
      <c r="AY6" s="482" t="s">
        <v>105</v>
      </c>
      <c r="AZ6" s="483"/>
      <c r="BA6" s="483"/>
      <c r="BB6" s="483"/>
      <c r="BC6" s="483"/>
      <c r="BD6" s="483"/>
      <c r="BE6" s="483"/>
      <c r="BF6" s="483"/>
      <c r="BG6" s="483"/>
      <c r="BH6" s="483"/>
      <c r="BI6" s="483"/>
      <c r="BJ6" s="483"/>
      <c r="BK6" s="483"/>
      <c r="BL6" s="483"/>
      <c r="BM6" s="484"/>
      <c r="BN6" s="448">
        <v>12276115</v>
      </c>
      <c r="BO6" s="449"/>
      <c r="BP6" s="449"/>
      <c r="BQ6" s="449"/>
      <c r="BR6" s="449"/>
      <c r="BS6" s="449"/>
      <c r="BT6" s="449"/>
      <c r="BU6" s="450"/>
      <c r="BV6" s="448">
        <v>11941495</v>
      </c>
      <c r="BW6" s="449"/>
      <c r="BX6" s="449"/>
      <c r="BY6" s="449"/>
      <c r="BZ6" s="449"/>
      <c r="CA6" s="449"/>
      <c r="CB6" s="449"/>
      <c r="CC6" s="450"/>
      <c r="CD6" s="451" t="s">
        <v>106</v>
      </c>
      <c r="CE6" s="452"/>
      <c r="CF6" s="452"/>
      <c r="CG6" s="452"/>
      <c r="CH6" s="452"/>
      <c r="CI6" s="452"/>
      <c r="CJ6" s="452"/>
      <c r="CK6" s="452"/>
      <c r="CL6" s="452"/>
      <c r="CM6" s="452"/>
      <c r="CN6" s="452"/>
      <c r="CO6" s="452"/>
      <c r="CP6" s="452"/>
      <c r="CQ6" s="452"/>
      <c r="CR6" s="452"/>
      <c r="CS6" s="453"/>
      <c r="CT6" s="485">
        <v>98.4</v>
      </c>
      <c r="CU6" s="486"/>
      <c r="CV6" s="486"/>
      <c r="CW6" s="486"/>
      <c r="CX6" s="486"/>
      <c r="CY6" s="486"/>
      <c r="CZ6" s="486"/>
      <c r="DA6" s="487"/>
      <c r="DB6" s="485">
        <v>100.6</v>
      </c>
      <c r="DC6" s="486"/>
      <c r="DD6" s="486"/>
      <c r="DE6" s="486"/>
      <c r="DF6" s="486"/>
      <c r="DG6" s="486"/>
      <c r="DH6" s="486"/>
      <c r="DI6" s="487"/>
    </row>
    <row r="7" spans="1:119" ht="18.75" customHeight="1" x14ac:dyDescent="0.15">
      <c r="A7" s="178"/>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107</v>
      </c>
      <c r="AN7" s="478"/>
      <c r="AO7" s="478"/>
      <c r="AP7" s="478"/>
      <c r="AQ7" s="478"/>
      <c r="AR7" s="478"/>
      <c r="AS7" s="478"/>
      <c r="AT7" s="479"/>
      <c r="AU7" s="480" t="s">
        <v>108</v>
      </c>
      <c r="AV7" s="481"/>
      <c r="AW7" s="481"/>
      <c r="AX7" s="481"/>
      <c r="AY7" s="482" t="s">
        <v>109</v>
      </c>
      <c r="AZ7" s="483"/>
      <c r="BA7" s="483"/>
      <c r="BB7" s="483"/>
      <c r="BC7" s="483"/>
      <c r="BD7" s="483"/>
      <c r="BE7" s="483"/>
      <c r="BF7" s="483"/>
      <c r="BG7" s="483"/>
      <c r="BH7" s="483"/>
      <c r="BI7" s="483"/>
      <c r="BJ7" s="483"/>
      <c r="BK7" s="483"/>
      <c r="BL7" s="483"/>
      <c r="BM7" s="484"/>
      <c r="BN7" s="448">
        <v>1778165</v>
      </c>
      <c r="BO7" s="449"/>
      <c r="BP7" s="449"/>
      <c r="BQ7" s="449"/>
      <c r="BR7" s="449"/>
      <c r="BS7" s="449"/>
      <c r="BT7" s="449"/>
      <c r="BU7" s="450"/>
      <c r="BV7" s="448">
        <v>2611722</v>
      </c>
      <c r="BW7" s="449"/>
      <c r="BX7" s="449"/>
      <c r="BY7" s="449"/>
      <c r="BZ7" s="449"/>
      <c r="CA7" s="449"/>
      <c r="CB7" s="449"/>
      <c r="CC7" s="450"/>
      <c r="CD7" s="451" t="s">
        <v>110</v>
      </c>
      <c r="CE7" s="452"/>
      <c r="CF7" s="452"/>
      <c r="CG7" s="452"/>
      <c r="CH7" s="452"/>
      <c r="CI7" s="452"/>
      <c r="CJ7" s="452"/>
      <c r="CK7" s="452"/>
      <c r="CL7" s="452"/>
      <c r="CM7" s="452"/>
      <c r="CN7" s="452"/>
      <c r="CO7" s="452"/>
      <c r="CP7" s="452"/>
      <c r="CQ7" s="452"/>
      <c r="CR7" s="452"/>
      <c r="CS7" s="453"/>
      <c r="CT7" s="448">
        <v>116007796</v>
      </c>
      <c r="CU7" s="449"/>
      <c r="CV7" s="449"/>
      <c r="CW7" s="449"/>
      <c r="CX7" s="449"/>
      <c r="CY7" s="449"/>
      <c r="CZ7" s="449"/>
      <c r="DA7" s="450"/>
      <c r="DB7" s="448">
        <v>110465740</v>
      </c>
      <c r="DC7" s="449"/>
      <c r="DD7" s="449"/>
      <c r="DE7" s="449"/>
      <c r="DF7" s="449"/>
      <c r="DG7" s="449"/>
      <c r="DH7" s="449"/>
      <c r="DI7" s="450"/>
    </row>
    <row r="8" spans="1:119" ht="18.75" customHeight="1" thickBot="1" x14ac:dyDescent="0.2">
      <c r="A8" s="178"/>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111</v>
      </c>
      <c r="AN8" s="478"/>
      <c r="AO8" s="478"/>
      <c r="AP8" s="478"/>
      <c r="AQ8" s="478"/>
      <c r="AR8" s="478"/>
      <c r="AS8" s="478"/>
      <c r="AT8" s="479"/>
      <c r="AU8" s="480" t="s">
        <v>104</v>
      </c>
      <c r="AV8" s="481"/>
      <c r="AW8" s="481"/>
      <c r="AX8" s="481"/>
      <c r="AY8" s="482" t="s">
        <v>112</v>
      </c>
      <c r="AZ8" s="483"/>
      <c r="BA8" s="483"/>
      <c r="BB8" s="483"/>
      <c r="BC8" s="483"/>
      <c r="BD8" s="483"/>
      <c r="BE8" s="483"/>
      <c r="BF8" s="483"/>
      <c r="BG8" s="483"/>
      <c r="BH8" s="483"/>
      <c r="BI8" s="483"/>
      <c r="BJ8" s="483"/>
      <c r="BK8" s="483"/>
      <c r="BL8" s="483"/>
      <c r="BM8" s="484"/>
      <c r="BN8" s="448">
        <v>10497950</v>
      </c>
      <c r="BO8" s="449"/>
      <c r="BP8" s="449"/>
      <c r="BQ8" s="449"/>
      <c r="BR8" s="449"/>
      <c r="BS8" s="449"/>
      <c r="BT8" s="449"/>
      <c r="BU8" s="450"/>
      <c r="BV8" s="448">
        <v>9329773</v>
      </c>
      <c r="BW8" s="449"/>
      <c r="BX8" s="449"/>
      <c r="BY8" s="449"/>
      <c r="BZ8" s="449"/>
      <c r="CA8" s="449"/>
      <c r="CB8" s="449"/>
      <c r="CC8" s="450"/>
      <c r="CD8" s="451" t="s">
        <v>113</v>
      </c>
      <c r="CE8" s="452"/>
      <c r="CF8" s="452"/>
      <c r="CG8" s="452"/>
      <c r="CH8" s="452"/>
      <c r="CI8" s="452"/>
      <c r="CJ8" s="452"/>
      <c r="CK8" s="452"/>
      <c r="CL8" s="452"/>
      <c r="CM8" s="452"/>
      <c r="CN8" s="452"/>
      <c r="CO8" s="452"/>
      <c r="CP8" s="452"/>
      <c r="CQ8" s="452"/>
      <c r="CR8" s="452"/>
      <c r="CS8" s="453"/>
      <c r="CT8" s="488">
        <v>0.95</v>
      </c>
      <c r="CU8" s="489"/>
      <c r="CV8" s="489"/>
      <c r="CW8" s="489"/>
      <c r="CX8" s="489"/>
      <c r="CY8" s="489"/>
      <c r="CZ8" s="489"/>
      <c r="DA8" s="490"/>
      <c r="DB8" s="488">
        <v>0.96</v>
      </c>
      <c r="DC8" s="489"/>
      <c r="DD8" s="489"/>
      <c r="DE8" s="489"/>
      <c r="DF8" s="489"/>
      <c r="DG8" s="489"/>
      <c r="DH8" s="489"/>
      <c r="DI8" s="490"/>
    </row>
    <row r="9" spans="1:119" ht="18.75" customHeight="1" thickBot="1" x14ac:dyDescent="0.2">
      <c r="A9" s="178"/>
      <c r="B9" s="442" t="s">
        <v>114</v>
      </c>
      <c r="C9" s="443"/>
      <c r="D9" s="443"/>
      <c r="E9" s="443"/>
      <c r="F9" s="443"/>
      <c r="G9" s="443"/>
      <c r="H9" s="443"/>
      <c r="I9" s="443"/>
      <c r="J9" s="443"/>
      <c r="K9" s="491"/>
      <c r="L9" s="492" t="s">
        <v>115</v>
      </c>
      <c r="M9" s="493"/>
      <c r="N9" s="493"/>
      <c r="O9" s="493"/>
      <c r="P9" s="493"/>
      <c r="Q9" s="494"/>
      <c r="R9" s="495">
        <v>594274</v>
      </c>
      <c r="S9" s="496"/>
      <c r="T9" s="496"/>
      <c r="U9" s="496"/>
      <c r="V9" s="497"/>
      <c r="W9" s="405" t="s">
        <v>116</v>
      </c>
      <c r="X9" s="406"/>
      <c r="Y9" s="406"/>
      <c r="Z9" s="406"/>
      <c r="AA9" s="406"/>
      <c r="AB9" s="406"/>
      <c r="AC9" s="406"/>
      <c r="AD9" s="406"/>
      <c r="AE9" s="406"/>
      <c r="AF9" s="406"/>
      <c r="AG9" s="406"/>
      <c r="AH9" s="406"/>
      <c r="AI9" s="406"/>
      <c r="AJ9" s="406"/>
      <c r="AK9" s="406"/>
      <c r="AL9" s="407"/>
      <c r="AM9" s="477" t="s">
        <v>117</v>
      </c>
      <c r="AN9" s="478"/>
      <c r="AO9" s="478"/>
      <c r="AP9" s="478"/>
      <c r="AQ9" s="478"/>
      <c r="AR9" s="478"/>
      <c r="AS9" s="478"/>
      <c r="AT9" s="479"/>
      <c r="AU9" s="480" t="s">
        <v>118</v>
      </c>
      <c r="AV9" s="481"/>
      <c r="AW9" s="481"/>
      <c r="AX9" s="481"/>
      <c r="AY9" s="482" t="s">
        <v>119</v>
      </c>
      <c r="AZ9" s="483"/>
      <c r="BA9" s="483"/>
      <c r="BB9" s="483"/>
      <c r="BC9" s="483"/>
      <c r="BD9" s="483"/>
      <c r="BE9" s="483"/>
      <c r="BF9" s="483"/>
      <c r="BG9" s="483"/>
      <c r="BH9" s="483"/>
      <c r="BI9" s="483"/>
      <c r="BJ9" s="483"/>
      <c r="BK9" s="483"/>
      <c r="BL9" s="483"/>
      <c r="BM9" s="484"/>
      <c r="BN9" s="448">
        <v>1168177</v>
      </c>
      <c r="BO9" s="449"/>
      <c r="BP9" s="449"/>
      <c r="BQ9" s="449"/>
      <c r="BR9" s="449"/>
      <c r="BS9" s="449"/>
      <c r="BT9" s="449"/>
      <c r="BU9" s="450"/>
      <c r="BV9" s="448">
        <v>1791197</v>
      </c>
      <c r="BW9" s="449"/>
      <c r="BX9" s="449"/>
      <c r="BY9" s="449"/>
      <c r="BZ9" s="449"/>
      <c r="CA9" s="449"/>
      <c r="CB9" s="449"/>
      <c r="CC9" s="450"/>
      <c r="CD9" s="451" t="s">
        <v>120</v>
      </c>
      <c r="CE9" s="452"/>
      <c r="CF9" s="452"/>
      <c r="CG9" s="452"/>
      <c r="CH9" s="452"/>
      <c r="CI9" s="452"/>
      <c r="CJ9" s="452"/>
      <c r="CK9" s="452"/>
      <c r="CL9" s="452"/>
      <c r="CM9" s="452"/>
      <c r="CN9" s="452"/>
      <c r="CO9" s="452"/>
      <c r="CP9" s="452"/>
      <c r="CQ9" s="452"/>
      <c r="CR9" s="452"/>
      <c r="CS9" s="453"/>
      <c r="CT9" s="445">
        <v>9.6</v>
      </c>
      <c r="CU9" s="446"/>
      <c r="CV9" s="446"/>
      <c r="CW9" s="446"/>
      <c r="CX9" s="446"/>
      <c r="CY9" s="446"/>
      <c r="CZ9" s="446"/>
      <c r="DA9" s="447"/>
      <c r="DB9" s="445">
        <v>10</v>
      </c>
      <c r="DC9" s="446"/>
      <c r="DD9" s="446"/>
      <c r="DE9" s="446"/>
      <c r="DF9" s="446"/>
      <c r="DG9" s="446"/>
      <c r="DH9" s="446"/>
      <c r="DI9" s="447"/>
    </row>
    <row r="10" spans="1:119" ht="18.75" customHeight="1" thickBot="1" x14ac:dyDescent="0.2">
      <c r="A10" s="178"/>
      <c r="B10" s="442"/>
      <c r="C10" s="443"/>
      <c r="D10" s="443"/>
      <c r="E10" s="443"/>
      <c r="F10" s="443"/>
      <c r="G10" s="443"/>
      <c r="H10" s="443"/>
      <c r="I10" s="443"/>
      <c r="J10" s="443"/>
      <c r="K10" s="491"/>
      <c r="L10" s="498" t="s">
        <v>121</v>
      </c>
      <c r="M10" s="478"/>
      <c r="N10" s="478"/>
      <c r="O10" s="478"/>
      <c r="P10" s="478"/>
      <c r="Q10" s="479"/>
      <c r="R10" s="499">
        <v>578112</v>
      </c>
      <c r="S10" s="500"/>
      <c r="T10" s="500"/>
      <c r="U10" s="500"/>
      <c r="V10" s="501"/>
      <c r="W10" s="436"/>
      <c r="X10" s="437"/>
      <c r="Y10" s="437"/>
      <c r="Z10" s="437"/>
      <c r="AA10" s="437"/>
      <c r="AB10" s="437"/>
      <c r="AC10" s="437"/>
      <c r="AD10" s="437"/>
      <c r="AE10" s="437"/>
      <c r="AF10" s="437"/>
      <c r="AG10" s="437"/>
      <c r="AH10" s="437"/>
      <c r="AI10" s="437"/>
      <c r="AJ10" s="437"/>
      <c r="AK10" s="437"/>
      <c r="AL10" s="440"/>
      <c r="AM10" s="477" t="s">
        <v>122</v>
      </c>
      <c r="AN10" s="478"/>
      <c r="AO10" s="478"/>
      <c r="AP10" s="478"/>
      <c r="AQ10" s="478"/>
      <c r="AR10" s="478"/>
      <c r="AS10" s="478"/>
      <c r="AT10" s="479"/>
      <c r="AU10" s="480" t="s">
        <v>123</v>
      </c>
      <c r="AV10" s="481"/>
      <c r="AW10" s="481"/>
      <c r="AX10" s="481"/>
      <c r="AY10" s="482" t="s">
        <v>124</v>
      </c>
      <c r="AZ10" s="483"/>
      <c r="BA10" s="483"/>
      <c r="BB10" s="483"/>
      <c r="BC10" s="483"/>
      <c r="BD10" s="483"/>
      <c r="BE10" s="483"/>
      <c r="BF10" s="483"/>
      <c r="BG10" s="483"/>
      <c r="BH10" s="483"/>
      <c r="BI10" s="483"/>
      <c r="BJ10" s="483"/>
      <c r="BK10" s="483"/>
      <c r="BL10" s="483"/>
      <c r="BM10" s="484"/>
      <c r="BN10" s="448">
        <v>3415142</v>
      </c>
      <c r="BO10" s="449"/>
      <c r="BP10" s="449"/>
      <c r="BQ10" s="449"/>
      <c r="BR10" s="449"/>
      <c r="BS10" s="449"/>
      <c r="BT10" s="449"/>
      <c r="BU10" s="450"/>
      <c r="BV10" s="448">
        <v>5643</v>
      </c>
      <c r="BW10" s="449"/>
      <c r="BX10" s="449"/>
      <c r="BY10" s="449"/>
      <c r="BZ10" s="449"/>
      <c r="CA10" s="449"/>
      <c r="CB10" s="449"/>
      <c r="CC10" s="450"/>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2"/>
      <c r="C11" s="443"/>
      <c r="D11" s="443"/>
      <c r="E11" s="443"/>
      <c r="F11" s="443"/>
      <c r="G11" s="443"/>
      <c r="H11" s="443"/>
      <c r="I11" s="443"/>
      <c r="J11" s="443"/>
      <c r="K11" s="491"/>
      <c r="L11" s="502" t="s">
        <v>126</v>
      </c>
      <c r="M11" s="503"/>
      <c r="N11" s="503"/>
      <c r="O11" s="503"/>
      <c r="P11" s="503"/>
      <c r="Q11" s="504"/>
      <c r="R11" s="505" t="s">
        <v>127</v>
      </c>
      <c r="S11" s="506"/>
      <c r="T11" s="506"/>
      <c r="U11" s="506"/>
      <c r="V11" s="507"/>
      <c r="W11" s="436"/>
      <c r="X11" s="437"/>
      <c r="Y11" s="437"/>
      <c r="Z11" s="437"/>
      <c r="AA11" s="437"/>
      <c r="AB11" s="437"/>
      <c r="AC11" s="437"/>
      <c r="AD11" s="437"/>
      <c r="AE11" s="437"/>
      <c r="AF11" s="437"/>
      <c r="AG11" s="437"/>
      <c r="AH11" s="437"/>
      <c r="AI11" s="437"/>
      <c r="AJ11" s="437"/>
      <c r="AK11" s="437"/>
      <c r="AL11" s="440"/>
      <c r="AM11" s="477" t="s">
        <v>128</v>
      </c>
      <c r="AN11" s="478"/>
      <c r="AO11" s="478"/>
      <c r="AP11" s="478"/>
      <c r="AQ11" s="478"/>
      <c r="AR11" s="478"/>
      <c r="AS11" s="478"/>
      <c r="AT11" s="479"/>
      <c r="AU11" s="480" t="s">
        <v>129</v>
      </c>
      <c r="AV11" s="481"/>
      <c r="AW11" s="481"/>
      <c r="AX11" s="481"/>
      <c r="AY11" s="482" t="s">
        <v>130</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131</v>
      </c>
      <c r="CE11" s="452"/>
      <c r="CF11" s="452"/>
      <c r="CG11" s="452"/>
      <c r="CH11" s="452"/>
      <c r="CI11" s="452"/>
      <c r="CJ11" s="452"/>
      <c r="CK11" s="452"/>
      <c r="CL11" s="452"/>
      <c r="CM11" s="452"/>
      <c r="CN11" s="452"/>
      <c r="CO11" s="452"/>
      <c r="CP11" s="452"/>
      <c r="CQ11" s="452"/>
      <c r="CR11" s="452"/>
      <c r="CS11" s="453"/>
      <c r="CT11" s="488" t="s">
        <v>132</v>
      </c>
      <c r="CU11" s="489"/>
      <c r="CV11" s="489"/>
      <c r="CW11" s="489"/>
      <c r="CX11" s="489"/>
      <c r="CY11" s="489"/>
      <c r="CZ11" s="489"/>
      <c r="DA11" s="490"/>
      <c r="DB11" s="488" t="s">
        <v>133</v>
      </c>
      <c r="DC11" s="489"/>
      <c r="DD11" s="489"/>
      <c r="DE11" s="489"/>
      <c r="DF11" s="489"/>
      <c r="DG11" s="489"/>
      <c r="DH11" s="489"/>
      <c r="DI11" s="490"/>
    </row>
    <row r="12" spans="1:119" ht="18.75" customHeight="1" x14ac:dyDescent="0.15">
      <c r="A12" s="178"/>
      <c r="B12" s="508" t="s">
        <v>134</v>
      </c>
      <c r="C12" s="509"/>
      <c r="D12" s="509"/>
      <c r="E12" s="509"/>
      <c r="F12" s="509"/>
      <c r="G12" s="509"/>
      <c r="H12" s="509"/>
      <c r="I12" s="509"/>
      <c r="J12" s="509"/>
      <c r="K12" s="510"/>
      <c r="L12" s="517" t="s">
        <v>135</v>
      </c>
      <c r="M12" s="518"/>
      <c r="N12" s="518"/>
      <c r="O12" s="518"/>
      <c r="P12" s="518"/>
      <c r="Q12" s="519"/>
      <c r="R12" s="520">
        <v>605545</v>
      </c>
      <c r="S12" s="521"/>
      <c r="T12" s="521"/>
      <c r="U12" s="521"/>
      <c r="V12" s="522"/>
      <c r="W12" s="523" t="s">
        <v>1</v>
      </c>
      <c r="X12" s="481"/>
      <c r="Y12" s="481"/>
      <c r="Z12" s="481"/>
      <c r="AA12" s="481"/>
      <c r="AB12" s="524"/>
      <c r="AC12" s="525" t="s">
        <v>136</v>
      </c>
      <c r="AD12" s="526"/>
      <c r="AE12" s="526"/>
      <c r="AF12" s="526"/>
      <c r="AG12" s="527"/>
      <c r="AH12" s="525" t="s">
        <v>137</v>
      </c>
      <c r="AI12" s="526"/>
      <c r="AJ12" s="526"/>
      <c r="AK12" s="526"/>
      <c r="AL12" s="528"/>
      <c r="AM12" s="477" t="s">
        <v>138</v>
      </c>
      <c r="AN12" s="478"/>
      <c r="AO12" s="478"/>
      <c r="AP12" s="478"/>
      <c r="AQ12" s="478"/>
      <c r="AR12" s="478"/>
      <c r="AS12" s="478"/>
      <c r="AT12" s="479"/>
      <c r="AU12" s="480" t="s">
        <v>139</v>
      </c>
      <c r="AV12" s="481"/>
      <c r="AW12" s="481"/>
      <c r="AX12" s="481"/>
      <c r="AY12" s="482" t="s">
        <v>140</v>
      </c>
      <c r="AZ12" s="483"/>
      <c r="BA12" s="483"/>
      <c r="BB12" s="483"/>
      <c r="BC12" s="483"/>
      <c r="BD12" s="483"/>
      <c r="BE12" s="483"/>
      <c r="BF12" s="483"/>
      <c r="BG12" s="483"/>
      <c r="BH12" s="483"/>
      <c r="BI12" s="483"/>
      <c r="BJ12" s="483"/>
      <c r="BK12" s="483"/>
      <c r="BL12" s="483"/>
      <c r="BM12" s="484"/>
      <c r="BN12" s="448">
        <v>0</v>
      </c>
      <c r="BO12" s="449"/>
      <c r="BP12" s="449"/>
      <c r="BQ12" s="449"/>
      <c r="BR12" s="449"/>
      <c r="BS12" s="449"/>
      <c r="BT12" s="449"/>
      <c r="BU12" s="450"/>
      <c r="BV12" s="448">
        <v>4803149</v>
      </c>
      <c r="BW12" s="449"/>
      <c r="BX12" s="449"/>
      <c r="BY12" s="449"/>
      <c r="BZ12" s="449"/>
      <c r="CA12" s="449"/>
      <c r="CB12" s="449"/>
      <c r="CC12" s="450"/>
      <c r="CD12" s="451" t="s">
        <v>141</v>
      </c>
      <c r="CE12" s="452"/>
      <c r="CF12" s="452"/>
      <c r="CG12" s="452"/>
      <c r="CH12" s="452"/>
      <c r="CI12" s="452"/>
      <c r="CJ12" s="452"/>
      <c r="CK12" s="452"/>
      <c r="CL12" s="452"/>
      <c r="CM12" s="452"/>
      <c r="CN12" s="452"/>
      <c r="CO12" s="452"/>
      <c r="CP12" s="452"/>
      <c r="CQ12" s="452"/>
      <c r="CR12" s="452"/>
      <c r="CS12" s="453"/>
      <c r="CT12" s="488" t="s">
        <v>142</v>
      </c>
      <c r="CU12" s="489"/>
      <c r="CV12" s="489"/>
      <c r="CW12" s="489"/>
      <c r="CX12" s="489"/>
      <c r="CY12" s="489"/>
      <c r="CZ12" s="489"/>
      <c r="DA12" s="490"/>
      <c r="DB12" s="488" t="s">
        <v>133</v>
      </c>
      <c r="DC12" s="489"/>
      <c r="DD12" s="489"/>
      <c r="DE12" s="489"/>
      <c r="DF12" s="489"/>
      <c r="DG12" s="489"/>
      <c r="DH12" s="489"/>
      <c r="DI12" s="490"/>
    </row>
    <row r="13" spans="1:119" ht="18.75" customHeight="1" x14ac:dyDescent="0.15">
      <c r="A13" s="178"/>
      <c r="B13" s="511"/>
      <c r="C13" s="512"/>
      <c r="D13" s="512"/>
      <c r="E13" s="512"/>
      <c r="F13" s="512"/>
      <c r="G13" s="512"/>
      <c r="H13" s="512"/>
      <c r="I13" s="512"/>
      <c r="J13" s="512"/>
      <c r="K13" s="513"/>
      <c r="L13" s="187"/>
      <c r="M13" s="539" t="s">
        <v>143</v>
      </c>
      <c r="N13" s="540"/>
      <c r="O13" s="540"/>
      <c r="P13" s="540"/>
      <c r="Q13" s="541"/>
      <c r="R13" s="532">
        <v>567455</v>
      </c>
      <c r="S13" s="533"/>
      <c r="T13" s="533"/>
      <c r="U13" s="533"/>
      <c r="V13" s="534"/>
      <c r="W13" s="464" t="s">
        <v>144</v>
      </c>
      <c r="X13" s="465"/>
      <c r="Y13" s="465"/>
      <c r="Z13" s="465"/>
      <c r="AA13" s="465"/>
      <c r="AB13" s="455"/>
      <c r="AC13" s="499">
        <v>1611</v>
      </c>
      <c r="AD13" s="500"/>
      <c r="AE13" s="500"/>
      <c r="AF13" s="500"/>
      <c r="AG13" s="542"/>
      <c r="AH13" s="499">
        <v>1824</v>
      </c>
      <c r="AI13" s="500"/>
      <c r="AJ13" s="500"/>
      <c r="AK13" s="500"/>
      <c r="AL13" s="501"/>
      <c r="AM13" s="477" t="s">
        <v>145</v>
      </c>
      <c r="AN13" s="478"/>
      <c r="AO13" s="478"/>
      <c r="AP13" s="478"/>
      <c r="AQ13" s="478"/>
      <c r="AR13" s="478"/>
      <c r="AS13" s="478"/>
      <c r="AT13" s="479"/>
      <c r="AU13" s="480" t="s">
        <v>146</v>
      </c>
      <c r="AV13" s="481"/>
      <c r="AW13" s="481"/>
      <c r="AX13" s="481"/>
      <c r="AY13" s="482" t="s">
        <v>147</v>
      </c>
      <c r="AZ13" s="483"/>
      <c r="BA13" s="483"/>
      <c r="BB13" s="483"/>
      <c r="BC13" s="483"/>
      <c r="BD13" s="483"/>
      <c r="BE13" s="483"/>
      <c r="BF13" s="483"/>
      <c r="BG13" s="483"/>
      <c r="BH13" s="483"/>
      <c r="BI13" s="483"/>
      <c r="BJ13" s="483"/>
      <c r="BK13" s="483"/>
      <c r="BL13" s="483"/>
      <c r="BM13" s="484"/>
      <c r="BN13" s="448">
        <v>4583319</v>
      </c>
      <c r="BO13" s="449"/>
      <c r="BP13" s="449"/>
      <c r="BQ13" s="449"/>
      <c r="BR13" s="449"/>
      <c r="BS13" s="449"/>
      <c r="BT13" s="449"/>
      <c r="BU13" s="450"/>
      <c r="BV13" s="448">
        <v>-3006309</v>
      </c>
      <c r="BW13" s="449"/>
      <c r="BX13" s="449"/>
      <c r="BY13" s="449"/>
      <c r="BZ13" s="449"/>
      <c r="CA13" s="449"/>
      <c r="CB13" s="449"/>
      <c r="CC13" s="450"/>
      <c r="CD13" s="451" t="s">
        <v>148</v>
      </c>
      <c r="CE13" s="452"/>
      <c r="CF13" s="452"/>
      <c r="CG13" s="452"/>
      <c r="CH13" s="452"/>
      <c r="CI13" s="452"/>
      <c r="CJ13" s="452"/>
      <c r="CK13" s="452"/>
      <c r="CL13" s="452"/>
      <c r="CM13" s="452"/>
      <c r="CN13" s="452"/>
      <c r="CO13" s="452"/>
      <c r="CP13" s="452"/>
      <c r="CQ13" s="452"/>
      <c r="CR13" s="452"/>
      <c r="CS13" s="453"/>
      <c r="CT13" s="445">
        <v>3.4</v>
      </c>
      <c r="CU13" s="446"/>
      <c r="CV13" s="446"/>
      <c r="CW13" s="446"/>
      <c r="CX13" s="446"/>
      <c r="CY13" s="446"/>
      <c r="CZ13" s="446"/>
      <c r="DA13" s="447"/>
      <c r="DB13" s="445">
        <v>5</v>
      </c>
      <c r="DC13" s="446"/>
      <c r="DD13" s="446"/>
      <c r="DE13" s="446"/>
      <c r="DF13" s="446"/>
      <c r="DG13" s="446"/>
      <c r="DH13" s="446"/>
      <c r="DI13" s="447"/>
    </row>
    <row r="14" spans="1:119" ht="18.75" customHeight="1" thickBot="1" x14ac:dyDescent="0.2">
      <c r="A14" s="178"/>
      <c r="B14" s="511"/>
      <c r="C14" s="512"/>
      <c r="D14" s="512"/>
      <c r="E14" s="512"/>
      <c r="F14" s="512"/>
      <c r="G14" s="512"/>
      <c r="H14" s="512"/>
      <c r="I14" s="512"/>
      <c r="J14" s="512"/>
      <c r="K14" s="513"/>
      <c r="L14" s="529" t="s">
        <v>149</v>
      </c>
      <c r="M14" s="530"/>
      <c r="N14" s="530"/>
      <c r="O14" s="530"/>
      <c r="P14" s="530"/>
      <c r="Q14" s="531"/>
      <c r="R14" s="532">
        <v>607373</v>
      </c>
      <c r="S14" s="533"/>
      <c r="T14" s="533"/>
      <c r="U14" s="533"/>
      <c r="V14" s="534"/>
      <c r="W14" s="438"/>
      <c r="X14" s="439"/>
      <c r="Y14" s="439"/>
      <c r="Z14" s="439"/>
      <c r="AA14" s="439"/>
      <c r="AB14" s="428"/>
      <c r="AC14" s="535">
        <v>0.6</v>
      </c>
      <c r="AD14" s="536"/>
      <c r="AE14" s="536"/>
      <c r="AF14" s="536"/>
      <c r="AG14" s="537"/>
      <c r="AH14" s="535">
        <v>0.7</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150</v>
      </c>
      <c r="CE14" s="544"/>
      <c r="CF14" s="544"/>
      <c r="CG14" s="544"/>
      <c r="CH14" s="544"/>
      <c r="CI14" s="544"/>
      <c r="CJ14" s="544"/>
      <c r="CK14" s="544"/>
      <c r="CL14" s="544"/>
      <c r="CM14" s="544"/>
      <c r="CN14" s="544"/>
      <c r="CO14" s="544"/>
      <c r="CP14" s="544"/>
      <c r="CQ14" s="544"/>
      <c r="CR14" s="544"/>
      <c r="CS14" s="545"/>
      <c r="CT14" s="546">
        <v>4.5999999999999996</v>
      </c>
      <c r="CU14" s="547"/>
      <c r="CV14" s="547"/>
      <c r="CW14" s="547"/>
      <c r="CX14" s="547"/>
      <c r="CY14" s="547"/>
      <c r="CZ14" s="547"/>
      <c r="DA14" s="548"/>
      <c r="DB14" s="546">
        <v>11.4</v>
      </c>
      <c r="DC14" s="547"/>
      <c r="DD14" s="547"/>
      <c r="DE14" s="547"/>
      <c r="DF14" s="547"/>
      <c r="DG14" s="547"/>
      <c r="DH14" s="547"/>
      <c r="DI14" s="548"/>
    </row>
    <row r="15" spans="1:119" ht="18.75" customHeight="1" x14ac:dyDescent="0.15">
      <c r="A15" s="178"/>
      <c r="B15" s="511"/>
      <c r="C15" s="512"/>
      <c r="D15" s="512"/>
      <c r="E15" s="512"/>
      <c r="F15" s="512"/>
      <c r="G15" s="512"/>
      <c r="H15" s="512"/>
      <c r="I15" s="512"/>
      <c r="J15" s="512"/>
      <c r="K15" s="513"/>
      <c r="L15" s="187"/>
      <c r="M15" s="539" t="s">
        <v>151</v>
      </c>
      <c r="N15" s="540"/>
      <c r="O15" s="540"/>
      <c r="P15" s="540"/>
      <c r="Q15" s="541"/>
      <c r="R15" s="532">
        <v>568428</v>
      </c>
      <c r="S15" s="533"/>
      <c r="T15" s="533"/>
      <c r="U15" s="533"/>
      <c r="V15" s="534"/>
      <c r="W15" s="464" t="s">
        <v>152</v>
      </c>
      <c r="X15" s="465"/>
      <c r="Y15" s="465"/>
      <c r="Z15" s="465"/>
      <c r="AA15" s="465"/>
      <c r="AB15" s="455"/>
      <c r="AC15" s="499">
        <v>62117</v>
      </c>
      <c r="AD15" s="500"/>
      <c r="AE15" s="500"/>
      <c r="AF15" s="500"/>
      <c r="AG15" s="542"/>
      <c r="AH15" s="499">
        <v>65209</v>
      </c>
      <c r="AI15" s="500"/>
      <c r="AJ15" s="500"/>
      <c r="AK15" s="500"/>
      <c r="AL15" s="501"/>
      <c r="AM15" s="477"/>
      <c r="AN15" s="478"/>
      <c r="AO15" s="478"/>
      <c r="AP15" s="478"/>
      <c r="AQ15" s="478"/>
      <c r="AR15" s="478"/>
      <c r="AS15" s="478"/>
      <c r="AT15" s="479"/>
      <c r="AU15" s="480"/>
      <c r="AV15" s="481"/>
      <c r="AW15" s="481"/>
      <c r="AX15" s="481"/>
      <c r="AY15" s="408" t="s">
        <v>153</v>
      </c>
      <c r="AZ15" s="409"/>
      <c r="BA15" s="409"/>
      <c r="BB15" s="409"/>
      <c r="BC15" s="409"/>
      <c r="BD15" s="409"/>
      <c r="BE15" s="409"/>
      <c r="BF15" s="409"/>
      <c r="BG15" s="409"/>
      <c r="BH15" s="409"/>
      <c r="BI15" s="409"/>
      <c r="BJ15" s="409"/>
      <c r="BK15" s="409"/>
      <c r="BL15" s="409"/>
      <c r="BM15" s="410"/>
      <c r="BN15" s="411">
        <v>78948217</v>
      </c>
      <c r="BO15" s="412"/>
      <c r="BP15" s="412"/>
      <c r="BQ15" s="412"/>
      <c r="BR15" s="412"/>
      <c r="BS15" s="412"/>
      <c r="BT15" s="412"/>
      <c r="BU15" s="413"/>
      <c r="BV15" s="411">
        <v>80052660</v>
      </c>
      <c r="BW15" s="412"/>
      <c r="BX15" s="412"/>
      <c r="BY15" s="412"/>
      <c r="BZ15" s="412"/>
      <c r="CA15" s="412"/>
      <c r="CB15" s="412"/>
      <c r="CC15" s="413"/>
      <c r="CD15" s="549" t="s">
        <v>154</v>
      </c>
      <c r="CE15" s="550"/>
      <c r="CF15" s="550"/>
      <c r="CG15" s="550"/>
      <c r="CH15" s="550"/>
      <c r="CI15" s="550"/>
      <c r="CJ15" s="550"/>
      <c r="CK15" s="550"/>
      <c r="CL15" s="550"/>
      <c r="CM15" s="550"/>
      <c r="CN15" s="550"/>
      <c r="CO15" s="550"/>
      <c r="CP15" s="550"/>
      <c r="CQ15" s="550"/>
      <c r="CR15" s="550"/>
      <c r="CS15" s="55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1"/>
      <c r="C16" s="512"/>
      <c r="D16" s="512"/>
      <c r="E16" s="512"/>
      <c r="F16" s="512"/>
      <c r="G16" s="512"/>
      <c r="H16" s="512"/>
      <c r="I16" s="512"/>
      <c r="J16" s="512"/>
      <c r="K16" s="513"/>
      <c r="L16" s="529" t="s">
        <v>155</v>
      </c>
      <c r="M16" s="552"/>
      <c r="N16" s="552"/>
      <c r="O16" s="552"/>
      <c r="P16" s="552"/>
      <c r="Q16" s="553"/>
      <c r="R16" s="554" t="s">
        <v>156</v>
      </c>
      <c r="S16" s="555"/>
      <c r="T16" s="555"/>
      <c r="U16" s="555"/>
      <c r="V16" s="556"/>
      <c r="W16" s="438"/>
      <c r="X16" s="439"/>
      <c r="Y16" s="439"/>
      <c r="Z16" s="439"/>
      <c r="AA16" s="439"/>
      <c r="AB16" s="428"/>
      <c r="AC16" s="535">
        <v>23</v>
      </c>
      <c r="AD16" s="536"/>
      <c r="AE16" s="536"/>
      <c r="AF16" s="536"/>
      <c r="AG16" s="537"/>
      <c r="AH16" s="535">
        <v>25.3</v>
      </c>
      <c r="AI16" s="536"/>
      <c r="AJ16" s="536"/>
      <c r="AK16" s="536"/>
      <c r="AL16" s="538"/>
      <c r="AM16" s="477"/>
      <c r="AN16" s="478"/>
      <c r="AO16" s="478"/>
      <c r="AP16" s="478"/>
      <c r="AQ16" s="478"/>
      <c r="AR16" s="478"/>
      <c r="AS16" s="478"/>
      <c r="AT16" s="479"/>
      <c r="AU16" s="480"/>
      <c r="AV16" s="481"/>
      <c r="AW16" s="481"/>
      <c r="AX16" s="481"/>
      <c r="AY16" s="482" t="s">
        <v>157</v>
      </c>
      <c r="AZ16" s="483"/>
      <c r="BA16" s="483"/>
      <c r="BB16" s="483"/>
      <c r="BC16" s="483"/>
      <c r="BD16" s="483"/>
      <c r="BE16" s="483"/>
      <c r="BF16" s="483"/>
      <c r="BG16" s="483"/>
      <c r="BH16" s="483"/>
      <c r="BI16" s="483"/>
      <c r="BJ16" s="483"/>
      <c r="BK16" s="483"/>
      <c r="BL16" s="483"/>
      <c r="BM16" s="484"/>
      <c r="BN16" s="448">
        <v>85444286</v>
      </c>
      <c r="BO16" s="449"/>
      <c r="BP16" s="449"/>
      <c r="BQ16" s="449"/>
      <c r="BR16" s="449"/>
      <c r="BS16" s="449"/>
      <c r="BT16" s="449"/>
      <c r="BU16" s="450"/>
      <c r="BV16" s="448">
        <v>83313056</v>
      </c>
      <c r="BW16" s="449"/>
      <c r="BX16" s="449"/>
      <c r="BY16" s="449"/>
      <c r="BZ16" s="449"/>
      <c r="CA16" s="449"/>
      <c r="CB16" s="449"/>
      <c r="CC16" s="450"/>
      <c r="CD16" s="191"/>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x14ac:dyDescent="0.2">
      <c r="A17" s="178"/>
      <c r="B17" s="514"/>
      <c r="C17" s="515"/>
      <c r="D17" s="515"/>
      <c r="E17" s="515"/>
      <c r="F17" s="515"/>
      <c r="G17" s="515"/>
      <c r="H17" s="515"/>
      <c r="I17" s="515"/>
      <c r="J17" s="515"/>
      <c r="K17" s="516"/>
      <c r="L17" s="192"/>
      <c r="M17" s="559" t="s">
        <v>158</v>
      </c>
      <c r="N17" s="560"/>
      <c r="O17" s="560"/>
      <c r="P17" s="560"/>
      <c r="Q17" s="561"/>
      <c r="R17" s="554" t="s">
        <v>159</v>
      </c>
      <c r="S17" s="555"/>
      <c r="T17" s="555"/>
      <c r="U17" s="555"/>
      <c r="V17" s="556"/>
      <c r="W17" s="464" t="s">
        <v>160</v>
      </c>
      <c r="X17" s="465"/>
      <c r="Y17" s="465"/>
      <c r="Z17" s="465"/>
      <c r="AA17" s="465"/>
      <c r="AB17" s="455"/>
      <c r="AC17" s="499">
        <v>206252</v>
      </c>
      <c r="AD17" s="500"/>
      <c r="AE17" s="500"/>
      <c r="AF17" s="500"/>
      <c r="AG17" s="542"/>
      <c r="AH17" s="499">
        <v>191085</v>
      </c>
      <c r="AI17" s="500"/>
      <c r="AJ17" s="500"/>
      <c r="AK17" s="500"/>
      <c r="AL17" s="501"/>
      <c r="AM17" s="477"/>
      <c r="AN17" s="478"/>
      <c r="AO17" s="478"/>
      <c r="AP17" s="478"/>
      <c r="AQ17" s="478"/>
      <c r="AR17" s="478"/>
      <c r="AS17" s="478"/>
      <c r="AT17" s="479"/>
      <c r="AU17" s="480"/>
      <c r="AV17" s="481"/>
      <c r="AW17" s="481"/>
      <c r="AX17" s="481"/>
      <c r="AY17" s="482" t="s">
        <v>161</v>
      </c>
      <c r="AZ17" s="483"/>
      <c r="BA17" s="483"/>
      <c r="BB17" s="483"/>
      <c r="BC17" s="483"/>
      <c r="BD17" s="483"/>
      <c r="BE17" s="483"/>
      <c r="BF17" s="483"/>
      <c r="BG17" s="483"/>
      <c r="BH17" s="483"/>
      <c r="BI17" s="483"/>
      <c r="BJ17" s="483"/>
      <c r="BK17" s="483"/>
      <c r="BL17" s="483"/>
      <c r="BM17" s="484"/>
      <c r="BN17" s="448">
        <v>100917272</v>
      </c>
      <c r="BO17" s="449"/>
      <c r="BP17" s="449"/>
      <c r="BQ17" s="449"/>
      <c r="BR17" s="449"/>
      <c r="BS17" s="449"/>
      <c r="BT17" s="449"/>
      <c r="BU17" s="450"/>
      <c r="BV17" s="448">
        <v>102455798</v>
      </c>
      <c r="BW17" s="449"/>
      <c r="BX17" s="449"/>
      <c r="BY17" s="449"/>
      <c r="BZ17" s="449"/>
      <c r="CA17" s="449"/>
      <c r="CB17" s="449"/>
      <c r="CC17" s="450"/>
      <c r="CD17" s="191"/>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x14ac:dyDescent="0.2">
      <c r="A18" s="178"/>
      <c r="B18" s="570" t="s">
        <v>162</v>
      </c>
      <c r="C18" s="491"/>
      <c r="D18" s="491"/>
      <c r="E18" s="571"/>
      <c r="F18" s="571"/>
      <c r="G18" s="571"/>
      <c r="H18" s="571"/>
      <c r="I18" s="571"/>
      <c r="J18" s="571"/>
      <c r="K18" s="571"/>
      <c r="L18" s="572">
        <v>61.95</v>
      </c>
      <c r="M18" s="572"/>
      <c r="N18" s="572"/>
      <c r="O18" s="572"/>
      <c r="P18" s="572"/>
      <c r="Q18" s="572"/>
      <c r="R18" s="573"/>
      <c r="S18" s="573"/>
      <c r="T18" s="573"/>
      <c r="U18" s="573"/>
      <c r="V18" s="574"/>
      <c r="W18" s="466"/>
      <c r="X18" s="467"/>
      <c r="Y18" s="467"/>
      <c r="Z18" s="467"/>
      <c r="AA18" s="467"/>
      <c r="AB18" s="458"/>
      <c r="AC18" s="575">
        <v>76.400000000000006</v>
      </c>
      <c r="AD18" s="576"/>
      <c r="AE18" s="576"/>
      <c r="AF18" s="576"/>
      <c r="AG18" s="577"/>
      <c r="AH18" s="575">
        <v>74</v>
      </c>
      <c r="AI18" s="576"/>
      <c r="AJ18" s="576"/>
      <c r="AK18" s="576"/>
      <c r="AL18" s="578"/>
      <c r="AM18" s="477"/>
      <c r="AN18" s="478"/>
      <c r="AO18" s="478"/>
      <c r="AP18" s="478"/>
      <c r="AQ18" s="478"/>
      <c r="AR18" s="478"/>
      <c r="AS18" s="478"/>
      <c r="AT18" s="479"/>
      <c r="AU18" s="480"/>
      <c r="AV18" s="481"/>
      <c r="AW18" s="481"/>
      <c r="AX18" s="481"/>
      <c r="AY18" s="482" t="s">
        <v>163</v>
      </c>
      <c r="AZ18" s="483"/>
      <c r="BA18" s="483"/>
      <c r="BB18" s="483"/>
      <c r="BC18" s="483"/>
      <c r="BD18" s="483"/>
      <c r="BE18" s="483"/>
      <c r="BF18" s="483"/>
      <c r="BG18" s="483"/>
      <c r="BH18" s="483"/>
      <c r="BI18" s="483"/>
      <c r="BJ18" s="483"/>
      <c r="BK18" s="483"/>
      <c r="BL18" s="483"/>
      <c r="BM18" s="484"/>
      <c r="BN18" s="448">
        <v>111789398</v>
      </c>
      <c r="BO18" s="449"/>
      <c r="BP18" s="449"/>
      <c r="BQ18" s="449"/>
      <c r="BR18" s="449"/>
      <c r="BS18" s="449"/>
      <c r="BT18" s="449"/>
      <c r="BU18" s="450"/>
      <c r="BV18" s="448">
        <v>109757681</v>
      </c>
      <c r="BW18" s="449"/>
      <c r="BX18" s="449"/>
      <c r="BY18" s="449"/>
      <c r="BZ18" s="449"/>
      <c r="CA18" s="449"/>
      <c r="CB18" s="449"/>
      <c r="CC18" s="450"/>
      <c r="CD18" s="191"/>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x14ac:dyDescent="0.2">
      <c r="A19" s="178"/>
      <c r="B19" s="570" t="s">
        <v>164</v>
      </c>
      <c r="C19" s="491"/>
      <c r="D19" s="491"/>
      <c r="E19" s="571"/>
      <c r="F19" s="571"/>
      <c r="G19" s="571"/>
      <c r="H19" s="571"/>
      <c r="I19" s="571"/>
      <c r="J19" s="571"/>
      <c r="K19" s="571"/>
      <c r="L19" s="579">
        <v>9593</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165</v>
      </c>
      <c r="AZ19" s="483"/>
      <c r="BA19" s="483"/>
      <c r="BB19" s="483"/>
      <c r="BC19" s="483"/>
      <c r="BD19" s="483"/>
      <c r="BE19" s="483"/>
      <c r="BF19" s="483"/>
      <c r="BG19" s="483"/>
      <c r="BH19" s="483"/>
      <c r="BI19" s="483"/>
      <c r="BJ19" s="483"/>
      <c r="BK19" s="483"/>
      <c r="BL19" s="483"/>
      <c r="BM19" s="484"/>
      <c r="BN19" s="448">
        <v>148003171</v>
      </c>
      <c r="BO19" s="449"/>
      <c r="BP19" s="449"/>
      <c r="BQ19" s="449"/>
      <c r="BR19" s="449"/>
      <c r="BS19" s="449"/>
      <c r="BT19" s="449"/>
      <c r="BU19" s="450"/>
      <c r="BV19" s="448">
        <v>144822368</v>
      </c>
      <c r="BW19" s="449"/>
      <c r="BX19" s="449"/>
      <c r="BY19" s="449"/>
      <c r="BZ19" s="449"/>
      <c r="CA19" s="449"/>
      <c r="CB19" s="449"/>
      <c r="CC19" s="450"/>
      <c r="CD19" s="191"/>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x14ac:dyDescent="0.2">
      <c r="A20" s="178"/>
      <c r="B20" s="570" t="s">
        <v>166</v>
      </c>
      <c r="C20" s="491"/>
      <c r="D20" s="491"/>
      <c r="E20" s="571"/>
      <c r="F20" s="571"/>
      <c r="G20" s="571"/>
      <c r="H20" s="571"/>
      <c r="I20" s="571"/>
      <c r="J20" s="571"/>
      <c r="K20" s="571"/>
      <c r="L20" s="579">
        <v>267141</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91"/>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x14ac:dyDescent="0.2">
      <c r="A21" s="178"/>
      <c r="B21" s="588" t="s">
        <v>167</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91"/>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x14ac:dyDescent="0.15">
      <c r="A22" s="178"/>
      <c r="B22" s="618" t="s">
        <v>168</v>
      </c>
      <c r="C22" s="592"/>
      <c r="D22" s="593"/>
      <c r="E22" s="460" t="s">
        <v>1</v>
      </c>
      <c r="F22" s="465"/>
      <c r="G22" s="465"/>
      <c r="H22" s="465"/>
      <c r="I22" s="465"/>
      <c r="J22" s="465"/>
      <c r="K22" s="455"/>
      <c r="L22" s="460" t="s">
        <v>169</v>
      </c>
      <c r="M22" s="465"/>
      <c r="N22" s="465"/>
      <c r="O22" s="465"/>
      <c r="P22" s="455"/>
      <c r="Q22" s="623" t="s">
        <v>170</v>
      </c>
      <c r="R22" s="624"/>
      <c r="S22" s="624"/>
      <c r="T22" s="624"/>
      <c r="U22" s="624"/>
      <c r="V22" s="625"/>
      <c r="W22" s="591" t="s">
        <v>171</v>
      </c>
      <c r="X22" s="592"/>
      <c r="Y22" s="593"/>
      <c r="Z22" s="460" t="s">
        <v>1</v>
      </c>
      <c r="AA22" s="465"/>
      <c r="AB22" s="465"/>
      <c r="AC22" s="465"/>
      <c r="AD22" s="465"/>
      <c r="AE22" s="465"/>
      <c r="AF22" s="465"/>
      <c r="AG22" s="455"/>
      <c r="AH22" s="629" t="s">
        <v>172</v>
      </c>
      <c r="AI22" s="465"/>
      <c r="AJ22" s="465"/>
      <c r="AK22" s="465"/>
      <c r="AL22" s="455"/>
      <c r="AM22" s="629" t="s">
        <v>173</v>
      </c>
      <c r="AN22" s="630"/>
      <c r="AO22" s="630"/>
      <c r="AP22" s="630"/>
      <c r="AQ22" s="630"/>
      <c r="AR22" s="631"/>
      <c r="AS22" s="623" t="s">
        <v>170</v>
      </c>
      <c r="AT22" s="624"/>
      <c r="AU22" s="624"/>
      <c r="AV22" s="624"/>
      <c r="AW22" s="624"/>
      <c r="AX22" s="635"/>
      <c r="AY22" s="408" t="s">
        <v>174</v>
      </c>
      <c r="AZ22" s="409"/>
      <c r="BA22" s="409"/>
      <c r="BB22" s="409"/>
      <c r="BC22" s="409"/>
      <c r="BD22" s="409"/>
      <c r="BE22" s="409"/>
      <c r="BF22" s="409"/>
      <c r="BG22" s="409"/>
      <c r="BH22" s="409"/>
      <c r="BI22" s="409"/>
      <c r="BJ22" s="409"/>
      <c r="BK22" s="409"/>
      <c r="BL22" s="409"/>
      <c r="BM22" s="410"/>
      <c r="BN22" s="411">
        <v>174414292</v>
      </c>
      <c r="BO22" s="412"/>
      <c r="BP22" s="412"/>
      <c r="BQ22" s="412"/>
      <c r="BR22" s="412"/>
      <c r="BS22" s="412"/>
      <c r="BT22" s="412"/>
      <c r="BU22" s="413"/>
      <c r="BV22" s="411">
        <v>169695944</v>
      </c>
      <c r="BW22" s="412"/>
      <c r="BX22" s="412"/>
      <c r="BY22" s="412"/>
      <c r="BZ22" s="412"/>
      <c r="CA22" s="412"/>
      <c r="CB22" s="412"/>
      <c r="CC22" s="413"/>
      <c r="CD22" s="191"/>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x14ac:dyDescent="0.15">
      <c r="A23" s="178"/>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175</v>
      </c>
      <c r="AZ23" s="483"/>
      <c r="BA23" s="483"/>
      <c r="BB23" s="483"/>
      <c r="BC23" s="483"/>
      <c r="BD23" s="483"/>
      <c r="BE23" s="483"/>
      <c r="BF23" s="483"/>
      <c r="BG23" s="483"/>
      <c r="BH23" s="483"/>
      <c r="BI23" s="483"/>
      <c r="BJ23" s="483"/>
      <c r="BK23" s="483"/>
      <c r="BL23" s="483"/>
      <c r="BM23" s="484"/>
      <c r="BN23" s="448">
        <v>98101856</v>
      </c>
      <c r="BO23" s="449"/>
      <c r="BP23" s="449"/>
      <c r="BQ23" s="449"/>
      <c r="BR23" s="449"/>
      <c r="BS23" s="449"/>
      <c r="BT23" s="449"/>
      <c r="BU23" s="450"/>
      <c r="BV23" s="448">
        <v>94842299</v>
      </c>
      <c r="BW23" s="449"/>
      <c r="BX23" s="449"/>
      <c r="BY23" s="449"/>
      <c r="BZ23" s="449"/>
      <c r="CA23" s="449"/>
      <c r="CB23" s="449"/>
      <c r="CC23" s="450"/>
      <c r="CD23" s="191"/>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x14ac:dyDescent="0.2">
      <c r="A24" s="178"/>
      <c r="B24" s="619"/>
      <c r="C24" s="595"/>
      <c r="D24" s="596"/>
      <c r="E24" s="498" t="s">
        <v>176</v>
      </c>
      <c r="F24" s="478"/>
      <c r="G24" s="478"/>
      <c r="H24" s="478"/>
      <c r="I24" s="478"/>
      <c r="J24" s="478"/>
      <c r="K24" s="479"/>
      <c r="L24" s="499">
        <v>1</v>
      </c>
      <c r="M24" s="500"/>
      <c r="N24" s="500"/>
      <c r="O24" s="500"/>
      <c r="P24" s="542"/>
      <c r="Q24" s="499">
        <v>11460</v>
      </c>
      <c r="R24" s="500"/>
      <c r="S24" s="500"/>
      <c r="T24" s="500"/>
      <c r="U24" s="500"/>
      <c r="V24" s="542"/>
      <c r="W24" s="594"/>
      <c r="X24" s="595"/>
      <c r="Y24" s="596"/>
      <c r="Z24" s="498" t="s">
        <v>177</v>
      </c>
      <c r="AA24" s="478"/>
      <c r="AB24" s="478"/>
      <c r="AC24" s="478"/>
      <c r="AD24" s="478"/>
      <c r="AE24" s="478"/>
      <c r="AF24" s="478"/>
      <c r="AG24" s="479"/>
      <c r="AH24" s="499">
        <v>3289</v>
      </c>
      <c r="AI24" s="500"/>
      <c r="AJ24" s="500"/>
      <c r="AK24" s="500"/>
      <c r="AL24" s="542"/>
      <c r="AM24" s="499">
        <v>10205767</v>
      </c>
      <c r="AN24" s="500"/>
      <c r="AO24" s="500"/>
      <c r="AP24" s="500"/>
      <c r="AQ24" s="500"/>
      <c r="AR24" s="542"/>
      <c r="AS24" s="499">
        <v>3103</v>
      </c>
      <c r="AT24" s="500"/>
      <c r="AU24" s="500"/>
      <c r="AV24" s="500"/>
      <c r="AW24" s="500"/>
      <c r="AX24" s="501"/>
      <c r="AY24" s="564" t="s">
        <v>178</v>
      </c>
      <c r="AZ24" s="565"/>
      <c r="BA24" s="565"/>
      <c r="BB24" s="565"/>
      <c r="BC24" s="565"/>
      <c r="BD24" s="565"/>
      <c r="BE24" s="565"/>
      <c r="BF24" s="565"/>
      <c r="BG24" s="565"/>
      <c r="BH24" s="565"/>
      <c r="BI24" s="565"/>
      <c r="BJ24" s="565"/>
      <c r="BK24" s="565"/>
      <c r="BL24" s="565"/>
      <c r="BM24" s="566"/>
      <c r="BN24" s="448">
        <v>112848119</v>
      </c>
      <c r="BO24" s="449"/>
      <c r="BP24" s="449"/>
      <c r="BQ24" s="449"/>
      <c r="BR24" s="449"/>
      <c r="BS24" s="449"/>
      <c r="BT24" s="449"/>
      <c r="BU24" s="450"/>
      <c r="BV24" s="448">
        <v>108607858</v>
      </c>
      <c r="BW24" s="449"/>
      <c r="BX24" s="449"/>
      <c r="BY24" s="449"/>
      <c r="BZ24" s="449"/>
      <c r="CA24" s="449"/>
      <c r="CB24" s="449"/>
      <c r="CC24" s="450"/>
      <c r="CD24" s="191"/>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x14ac:dyDescent="0.15">
      <c r="A25" s="178"/>
      <c r="B25" s="619"/>
      <c r="C25" s="595"/>
      <c r="D25" s="596"/>
      <c r="E25" s="498" t="s">
        <v>179</v>
      </c>
      <c r="F25" s="478"/>
      <c r="G25" s="478"/>
      <c r="H25" s="478"/>
      <c r="I25" s="478"/>
      <c r="J25" s="478"/>
      <c r="K25" s="479"/>
      <c r="L25" s="499">
        <v>2</v>
      </c>
      <c r="M25" s="500"/>
      <c r="N25" s="500"/>
      <c r="O25" s="500"/>
      <c r="P25" s="542"/>
      <c r="Q25" s="499">
        <v>9420</v>
      </c>
      <c r="R25" s="500"/>
      <c r="S25" s="500"/>
      <c r="T25" s="500"/>
      <c r="U25" s="500"/>
      <c r="V25" s="542"/>
      <c r="W25" s="594"/>
      <c r="X25" s="595"/>
      <c r="Y25" s="596"/>
      <c r="Z25" s="498" t="s">
        <v>180</v>
      </c>
      <c r="AA25" s="478"/>
      <c r="AB25" s="478"/>
      <c r="AC25" s="478"/>
      <c r="AD25" s="478"/>
      <c r="AE25" s="478"/>
      <c r="AF25" s="478"/>
      <c r="AG25" s="479"/>
      <c r="AH25" s="499">
        <v>572</v>
      </c>
      <c r="AI25" s="500"/>
      <c r="AJ25" s="500"/>
      <c r="AK25" s="500"/>
      <c r="AL25" s="542"/>
      <c r="AM25" s="499">
        <v>1740596</v>
      </c>
      <c r="AN25" s="500"/>
      <c r="AO25" s="500"/>
      <c r="AP25" s="500"/>
      <c r="AQ25" s="500"/>
      <c r="AR25" s="542"/>
      <c r="AS25" s="499">
        <v>3043</v>
      </c>
      <c r="AT25" s="500"/>
      <c r="AU25" s="500"/>
      <c r="AV25" s="500"/>
      <c r="AW25" s="500"/>
      <c r="AX25" s="501"/>
      <c r="AY25" s="408" t="s">
        <v>181</v>
      </c>
      <c r="AZ25" s="409"/>
      <c r="BA25" s="409"/>
      <c r="BB25" s="409"/>
      <c r="BC25" s="409"/>
      <c r="BD25" s="409"/>
      <c r="BE25" s="409"/>
      <c r="BF25" s="409"/>
      <c r="BG25" s="409"/>
      <c r="BH25" s="409"/>
      <c r="BI25" s="409"/>
      <c r="BJ25" s="409"/>
      <c r="BK25" s="409"/>
      <c r="BL25" s="409"/>
      <c r="BM25" s="410"/>
      <c r="BN25" s="411">
        <v>92153461</v>
      </c>
      <c r="BO25" s="412"/>
      <c r="BP25" s="412"/>
      <c r="BQ25" s="412"/>
      <c r="BR25" s="412"/>
      <c r="BS25" s="412"/>
      <c r="BT25" s="412"/>
      <c r="BU25" s="413"/>
      <c r="BV25" s="411">
        <v>97474604</v>
      </c>
      <c r="BW25" s="412"/>
      <c r="BX25" s="412"/>
      <c r="BY25" s="412"/>
      <c r="BZ25" s="412"/>
      <c r="CA25" s="412"/>
      <c r="CB25" s="412"/>
      <c r="CC25" s="413"/>
      <c r="CD25" s="191"/>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x14ac:dyDescent="0.15">
      <c r="A26" s="178"/>
      <c r="B26" s="619"/>
      <c r="C26" s="595"/>
      <c r="D26" s="596"/>
      <c r="E26" s="498" t="s">
        <v>182</v>
      </c>
      <c r="F26" s="478"/>
      <c r="G26" s="478"/>
      <c r="H26" s="478"/>
      <c r="I26" s="478"/>
      <c r="J26" s="478"/>
      <c r="K26" s="479"/>
      <c r="L26" s="499">
        <v>1</v>
      </c>
      <c r="M26" s="500"/>
      <c r="N26" s="500"/>
      <c r="O26" s="500"/>
      <c r="P26" s="542"/>
      <c r="Q26" s="499">
        <v>8140</v>
      </c>
      <c r="R26" s="500"/>
      <c r="S26" s="500"/>
      <c r="T26" s="500"/>
      <c r="U26" s="500"/>
      <c r="V26" s="542"/>
      <c r="W26" s="594"/>
      <c r="X26" s="595"/>
      <c r="Y26" s="596"/>
      <c r="Z26" s="498" t="s">
        <v>183</v>
      </c>
      <c r="AA26" s="600"/>
      <c r="AB26" s="600"/>
      <c r="AC26" s="600"/>
      <c r="AD26" s="600"/>
      <c r="AE26" s="600"/>
      <c r="AF26" s="600"/>
      <c r="AG26" s="601"/>
      <c r="AH26" s="499">
        <v>239</v>
      </c>
      <c r="AI26" s="500"/>
      <c r="AJ26" s="500"/>
      <c r="AK26" s="500"/>
      <c r="AL26" s="542"/>
      <c r="AM26" s="499">
        <v>867570</v>
      </c>
      <c r="AN26" s="500"/>
      <c r="AO26" s="500"/>
      <c r="AP26" s="500"/>
      <c r="AQ26" s="500"/>
      <c r="AR26" s="542"/>
      <c r="AS26" s="499">
        <v>3630</v>
      </c>
      <c r="AT26" s="500"/>
      <c r="AU26" s="500"/>
      <c r="AV26" s="500"/>
      <c r="AW26" s="500"/>
      <c r="AX26" s="501"/>
      <c r="AY26" s="451" t="s">
        <v>184</v>
      </c>
      <c r="AZ26" s="452"/>
      <c r="BA26" s="452"/>
      <c r="BB26" s="452"/>
      <c r="BC26" s="452"/>
      <c r="BD26" s="452"/>
      <c r="BE26" s="452"/>
      <c r="BF26" s="452"/>
      <c r="BG26" s="452"/>
      <c r="BH26" s="452"/>
      <c r="BI26" s="452"/>
      <c r="BJ26" s="452"/>
      <c r="BK26" s="452"/>
      <c r="BL26" s="452"/>
      <c r="BM26" s="453"/>
      <c r="BN26" s="448">
        <v>275000</v>
      </c>
      <c r="BO26" s="449"/>
      <c r="BP26" s="449"/>
      <c r="BQ26" s="449"/>
      <c r="BR26" s="449"/>
      <c r="BS26" s="449"/>
      <c r="BT26" s="449"/>
      <c r="BU26" s="450"/>
      <c r="BV26" s="448">
        <v>250000</v>
      </c>
      <c r="BW26" s="449"/>
      <c r="BX26" s="449"/>
      <c r="BY26" s="449"/>
      <c r="BZ26" s="449"/>
      <c r="CA26" s="449"/>
      <c r="CB26" s="449"/>
      <c r="CC26" s="450"/>
      <c r="CD26" s="191"/>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x14ac:dyDescent="0.2">
      <c r="A27" s="178"/>
      <c r="B27" s="619"/>
      <c r="C27" s="595"/>
      <c r="D27" s="596"/>
      <c r="E27" s="498" t="s">
        <v>185</v>
      </c>
      <c r="F27" s="478"/>
      <c r="G27" s="478"/>
      <c r="H27" s="478"/>
      <c r="I27" s="478"/>
      <c r="J27" s="478"/>
      <c r="K27" s="479"/>
      <c r="L27" s="499">
        <v>1</v>
      </c>
      <c r="M27" s="500"/>
      <c r="N27" s="500"/>
      <c r="O27" s="500"/>
      <c r="P27" s="542"/>
      <c r="Q27" s="499">
        <v>7480</v>
      </c>
      <c r="R27" s="500"/>
      <c r="S27" s="500"/>
      <c r="T27" s="500"/>
      <c r="U27" s="500"/>
      <c r="V27" s="542"/>
      <c r="W27" s="594"/>
      <c r="X27" s="595"/>
      <c r="Y27" s="596"/>
      <c r="Z27" s="498" t="s">
        <v>186</v>
      </c>
      <c r="AA27" s="478"/>
      <c r="AB27" s="478"/>
      <c r="AC27" s="478"/>
      <c r="AD27" s="478"/>
      <c r="AE27" s="478"/>
      <c r="AF27" s="478"/>
      <c r="AG27" s="479"/>
      <c r="AH27" s="499">
        <v>152</v>
      </c>
      <c r="AI27" s="500"/>
      <c r="AJ27" s="500"/>
      <c r="AK27" s="500"/>
      <c r="AL27" s="542"/>
      <c r="AM27" s="499">
        <v>587329</v>
      </c>
      <c r="AN27" s="500"/>
      <c r="AO27" s="500"/>
      <c r="AP27" s="500"/>
      <c r="AQ27" s="500"/>
      <c r="AR27" s="542"/>
      <c r="AS27" s="499">
        <v>3864</v>
      </c>
      <c r="AT27" s="500"/>
      <c r="AU27" s="500"/>
      <c r="AV27" s="500"/>
      <c r="AW27" s="500"/>
      <c r="AX27" s="501"/>
      <c r="AY27" s="543" t="s">
        <v>187</v>
      </c>
      <c r="AZ27" s="544"/>
      <c r="BA27" s="544"/>
      <c r="BB27" s="544"/>
      <c r="BC27" s="544"/>
      <c r="BD27" s="544"/>
      <c r="BE27" s="544"/>
      <c r="BF27" s="544"/>
      <c r="BG27" s="544"/>
      <c r="BH27" s="544"/>
      <c r="BI27" s="544"/>
      <c r="BJ27" s="544"/>
      <c r="BK27" s="544"/>
      <c r="BL27" s="544"/>
      <c r="BM27" s="545"/>
      <c r="BN27" s="567">
        <v>1479559</v>
      </c>
      <c r="BO27" s="568"/>
      <c r="BP27" s="568"/>
      <c r="BQ27" s="568"/>
      <c r="BR27" s="568"/>
      <c r="BS27" s="568"/>
      <c r="BT27" s="568"/>
      <c r="BU27" s="569"/>
      <c r="BV27" s="567">
        <v>1479559</v>
      </c>
      <c r="BW27" s="568"/>
      <c r="BX27" s="568"/>
      <c r="BY27" s="568"/>
      <c r="BZ27" s="568"/>
      <c r="CA27" s="568"/>
      <c r="CB27" s="568"/>
      <c r="CC27" s="569"/>
      <c r="CD27" s="193"/>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x14ac:dyDescent="0.15">
      <c r="A28" s="178"/>
      <c r="B28" s="619"/>
      <c r="C28" s="595"/>
      <c r="D28" s="596"/>
      <c r="E28" s="498" t="s">
        <v>188</v>
      </c>
      <c r="F28" s="478"/>
      <c r="G28" s="478"/>
      <c r="H28" s="478"/>
      <c r="I28" s="478"/>
      <c r="J28" s="478"/>
      <c r="K28" s="479"/>
      <c r="L28" s="499">
        <v>1</v>
      </c>
      <c r="M28" s="500"/>
      <c r="N28" s="500"/>
      <c r="O28" s="500"/>
      <c r="P28" s="542"/>
      <c r="Q28" s="499">
        <v>6840</v>
      </c>
      <c r="R28" s="500"/>
      <c r="S28" s="500"/>
      <c r="T28" s="500"/>
      <c r="U28" s="500"/>
      <c r="V28" s="542"/>
      <c r="W28" s="594"/>
      <c r="X28" s="595"/>
      <c r="Y28" s="596"/>
      <c r="Z28" s="498" t="s">
        <v>189</v>
      </c>
      <c r="AA28" s="478"/>
      <c r="AB28" s="478"/>
      <c r="AC28" s="478"/>
      <c r="AD28" s="478"/>
      <c r="AE28" s="478"/>
      <c r="AF28" s="478"/>
      <c r="AG28" s="479"/>
      <c r="AH28" s="499">
        <v>37</v>
      </c>
      <c r="AI28" s="500"/>
      <c r="AJ28" s="500"/>
      <c r="AK28" s="500"/>
      <c r="AL28" s="542"/>
      <c r="AM28" s="499">
        <v>107707</v>
      </c>
      <c r="AN28" s="500"/>
      <c r="AO28" s="500"/>
      <c r="AP28" s="500"/>
      <c r="AQ28" s="500"/>
      <c r="AR28" s="542"/>
      <c r="AS28" s="499">
        <v>2911</v>
      </c>
      <c r="AT28" s="500"/>
      <c r="AU28" s="500"/>
      <c r="AV28" s="500"/>
      <c r="AW28" s="500"/>
      <c r="AX28" s="501"/>
      <c r="AY28" s="602" t="s">
        <v>190</v>
      </c>
      <c r="AZ28" s="603"/>
      <c r="BA28" s="603"/>
      <c r="BB28" s="604"/>
      <c r="BC28" s="408" t="s">
        <v>48</v>
      </c>
      <c r="BD28" s="409"/>
      <c r="BE28" s="409"/>
      <c r="BF28" s="409"/>
      <c r="BG28" s="409"/>
      <c r="BH28" s="409"/>
      <c r="BI28" s="409"/>
      <c r="BJ28" s="409"/>
      <c r="BK28" s="409"/>
      <c r="BL28" s="409"/>
      <c r="BM28" s="410"/>
      <c r="BN28" s="411">
        <v>14548187</v>
      </c>
      <c r="BO28" s="412"/>
      <c r="BP28" s="412"/>
      <c r="BQ28" s="412"/>
      <c r="BR28" s="412"/>
      <c r="BS28" s="412"/>
      <c r="BT28" s="412"/>
      <c r="BU28" s="413"/>
      <c r="BV28" s="411">
        <v>11133045</v>
      </c>
      <c r="BW28" s="412"/>
      <c r="BX28" s="412"/>
      <c r="BY28" s="412"/>
      <c r="BZ28" s="412"/>
      <c r="CA28" s="412"/>
      <c r="CB28" s="412"/>
      <c r="CC28" s="413"/>
      <c r="CD28" s="191"/>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x14ac:dyDescent="0.15">
      <c r="A29" s="178"/>
      <c r="B29" s="619"/>
      <c r="C29" s="595"/>
      <c r="D29" s="596"/>
      <c r="E29" s="498" t="s">
        <v>191</v>
      </c>
      <c r="F29" s="478"/>
      <c r="G29" s="478"/>
      <c r="H29" s="478"/>
      <c r="I29" s="478"/>
      <c r="J29" s="478"/>
      <c r="K29" s="479"/>
      <c r="L29" s="499">
        <v>40</v>
      </c>
      <c r="M29" s="500"/>
      <c r="N29" s="500"/>
      <c r="O29" s="500"/>
      <c r="P29" s="542"/>
      <c r="Q29" s="499">
        <v>6410</v>
      </c>
      <c r="R29" s="500"/>
      <c r="S29" s="500"/>
      <c r="T29" s="500"/>
      <c r="U29" s="500"/>
      <c r="V29" s="542"/>
      <c r="W29" s="597"/>
      <c r="X29" s="598"/>
      <c r="Y29" s="599"/>
      <c r="Z29" s="498" t="s">
        <v>192</v>
      </c>
      <c r="AA29" s="478"/>
      <c r="AB29" s="478"/>
      <c r="AC29" s="478"/>
      <c r="AD29" s="478"/>
      <c r="AE29" s="478"/>
      <c r="AF29" s="478"/>
      <c r="AG29" s="479"/>
      <c r="AH29" s="499">
        <v>3478</v>
      </c>
      <c r="AI29" s="500"/>
      <c r="AJ29" s="500"/>
      <c r="AK29" s="500"/>
      <c r="AL29" s="542"/>
      <c r="AM29" s="499">
        <v>10900803</v>
      </c>
      <c r="AN29" s="500"/>
      <c r="AO29" s="500"/>
      <c r="AP29" s="500"/>
      <c r="AQ29" s="500"/>
      <c r="AR29" s="542"/>
      <c r="AS29" s="499">
        <v>3134</v>
      </c>
      <c r="AT29" s="500"/>
      <c r="AU29" s="500"/>
      <c r="AV29" s="500"/>
      <c r="AW29" s="500"/>
      <c r="AX29" s="501"/>
      <c r="AY29" s="605"/>
      <c r="AZ29" s="606"/>
      <c r="BA29" s="606"/>
      <c r="BB29" s="607"/>
      <c r="BC29" s="482" t="s">
        <v>193</v>
      </c>
      <c r="BD29" s="483"/>
      <c r="BE29" s="483"/>
      <c r="BF29" s="483"/>
      <c r="BG29" s="483"/>
      <c r="BH29" s="483"/>
      <c r="BI29" s="483"/>
      <c r="BJ29" s="483"/>
      <c r="BK29" s="483"/>
      <c r="BL29" s="483"/>
      <c r="BM29" s="484"/>
      <c r="BN29" s="448">
        <v>3958200</v>
      </c>
      <c r="BO29" s="449"/>
      <c r="BP29" s="449"/>
      <c r="BQ29" s="449"/>
      <c r="BR29" s="449"/>
      <c r="BS29" s="449"/>
      <c r="BT29" s="449"/>
      <c r="BU29" s="450"/>
      <c r="BV29" s="448">
        <v>4563133</v>
      </c>
      <c r="BW29" s="449"/>
      <c r="BX29" s="449"/>
      <c r="BY29" s="449"/>
      <c r="BZ29" s="449"/>
      <c r="CA29" s="449"/>
      <c r="CB29" s="449"/>
      <c r="CC29" s="450"/>
      <c r="CD29" s="193"/>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x14ac:dyDescent="0.2">
      <c r="A30" s="178"/>
      <c r="B30" s="620"/>
      <c r="C30" s="621"/>
      <c r="D30" s="622"/>
      <c r="E30" s="502"/>
      <c r="F30" s="503"/>
      <c r="G30" s="503"/>
      <c r="H30" s="503"/>
      <c r="I30" s="503"/>
      <c r="J30" s="503"/>
      <c r="K30" s="504"/>
      <c r="L30" s="612"/>
      <c r="M30" s="613"/>
      <c r="N30" s="613"/>
      <c r="O30" s="613"/>
      <c r="P30" s="614"/>
      <c r="Q30" s="612"/>
      <c r="R30" s="613"/>
      <c r="S30" s="613"/>
      <c r="T30" s="613"/>
      <c r="U30" s="613"/>
      <c r="V30" s="614"/>
      <c r="W30" s="615" t="s">
        <v>194</v>
      </c>
      <c r="X30" s="616"/>
      <c r="Y30" s="616"/>
      <c r="Z30" s="616"/>
      <c r="AA30" s="616"/>
      <c r="AB30" s="616"/>
      <c r="AC30" s="616"/>
      <c r="AD30" s="616"/>
      <c r="AE30" s="616"/>
      <c r="AF30" s="616"/>
      <c r="AG30" s="617"/>
      <c r="AH30" s="575">
        <v>101.6</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50</v>
      </c>
      <c r="BD30" s="565"/>
      <c r="BE30" s="565"/>
      <c r="BF30" s="565"/>
      <c r="BG30" s="565"/>
      <c r="BH30" s="565"/>
      <c r="BI30" s="565"/>
      <c r="BJ30" s="565"/>
      <c r="BK30" s="565"/>
      <c r="BL30" s="565"/>
      <c r="BM30" s="566"/>
      <c r="BN30" s="567">
        <v>25161732</v>
      </c>
      <c r="BO30" s="568"/>
      <c r="BP30" s="568"/>
      <c r="BQ30" s="568"/>
      <c r="BR30" s="568"/>
      <c r="BS30" s="568"/>
      <c r="BT30" s="568"/>
      <c r="BU30" s="569"/>
      <c r="BV30" s="567">
        <v>22586639</v>
      </c>
      <c r="BW30" s="568"/>
      <c r="BX30" s="568"/>
      <c r="BY30" s="568"/>
      <c r="BZ30" s="568"/>
      <c r="CA30" s="568"/>
      <c r="CB30" s="568"/>
      <c r="CC30" s="56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1" t="s">
        <v>195</v>
      </c>
      <c r="D32" s="611"/>
      <c r="E32" s="611"/>
      <c r="F32" s="611"/>
      <c r="G32" s="611"/>
      <c r="H32" s="611"/>
      <c r="I32" s="611"/>
      <c r="J32" s="611"/>
      <c r="K32" s="611"/>
      <c r="L32" s="611"/>
      <c r="M32" s="611"/>
      <c r="N32" s="611"/>
      <c r="O32" s="611"/>
      <c r="P32" s="611"/>
      <c r="Q32" s="611"/>
      <c r="R32" s="611"/>
      <c r="S32" s="611"/>
      <c r="U32" s="452" t="s">
        <v>196</v>
      </c>
      <c r="V32" s="452"/>
      <c r="W32" s="452"/>
      <c r="X32" s="452"/>
      <c r="Y32" s="452"/>
      <c r="Z32" s="452"/>
      <c r="AA32" s="452"/>
      <c r="AB32" s="452"/>
      <c r="AC32" s="452"/>
      <c r="AD32" s="452"/>
      <c r="AE32" s="452"/>
      <c r="AF32" s="452"/>
      <c r="AG32" s="452"/>
      <c r="AH32" s="452"/>
      <c r="AI32" s="452"/>
      <c r="AJ32" s="452"/>
      <c r="AK32" s="452"/>
      <c r="AM32" s="452" t="s">
        <v>197</v>
      </c>
      <c r="AN32" s="452"/>
      <c r="AO32" s="452"/>
      <c r="AP32" s="452"/>
      <c r="AQ32" s="452"/>
      <c r="AR32" s="452"/>
      <c r="AS32" s="452"/>
      <c r="AT32" s="452"/>
      <c r="AU32" s="452"/>
      <c r="AV32" s="452"/>
      <c r="AW32" s="452"/>
      <c r="AX32" s="452"/>
      <c r="AY32" s="452"/>
      <c r="AZ32" s="452"/>
      <c r="BA32" s="452"/>
      <c r="BB32" s="452"/>
      <c r="BC32" s="452"/>
      <c r="BE32" s="452" t="s">
        <v>198</v>
      </c>
      <c r="BF32" s="452"/>
      <c r="BG32" s="452"/>
      <c r="BH32" s="452"/>
      <c r="BI32" s="452"/>
      <c r="BJ32" s="452"/>
      <c r="BK32" s="452"/>
      <c r="BL32" s="452"/>
      <c r="BM32" s="452"/>
      <c r="BN32" s="452"/>
      <c r="BO32" s="452"/>
      <c r="BP32" s="452"/>
      <c r="BQ32" s="452"/>
      <c r="BR32" s="452"/>
      <c r="BS32" s="452"/>
      <c r="BT32" s="452"/>
      <c r="BU32" s="452"/>
      <c r="BW32" s="452" t="s">
        <v>199</v>
      </c>
      <c r="BX32" s="452"/>
      <c r="BY32" s="452"/>
      <c r="BZ32" s="452"/>
      <c r="CA32" s="452"/>
      <c r="CB32" s="452"/>
      <c r="CC32" s="452"/>
      <c r="CD32" s="452"/>
      <c r="CE32" s="452"/>
      <c r="CF32" s="452"/>
      <c r="CG32" s="452"/>
      <c r="CH32" s="452"/>
      <c r="CI32" s="452"/>
      <c r="CJ32" s="452"/>
      <c r="CK32" s="452"/>
      <c r="CL32" s="452"/>
      <c r="CM32" s="452"/>
      <c r="CO32" s="452" t="s">
        <v>200</v>
      </c>
      <c r="CP32" s="452"/>
      <c r="CQ32" s="452"/>
      <c r="CR32" s="452"/>
      <c r="CS32" s="452"/>
      <c r="CT32" s="452"/>
      <c r="CU32" s="452"/>
      <c r="CV32" s="452"/>
      <c r="CW32" s="452"/>
      <c r="CX32" s="452"/>
      <c r="CY32" s="452"/>
      <c r="CZ32" s="452"/>
      <c r="DA32" s="452"/>
      <c r="DB32" s="452"/>
      <c r="DC32" s="452"/>
      <c r="DD32" s="452"/>
      <c r="DE32" s="452"/>
      <c r="DI32" s="201"/>
    </row>
    <row r="33" spans="1:113" ht="13.5" customHeight="1" x14ac:dyDescent="0.15">
      <c r="A33" s="178"/>
      <c r="B33" s="202"/>
      <c r="C33" s="472" t="s">
        <v>201</v>
      </c>
      <c r="D33" s="472"/>
      <c r="E33" s="437" t="s">
        <v>202</v>
      </c>
      <c r="F33" s="437"/>
      <c r="G33" s="437"/>
      <c r="H33" s="437"/>
      <c r="I33" s="437"/>
      <c r="J33" s="437"/>
      <c r="K33" s="437"/>
      <c r="L33" s="437"/>
      <c r="M33" s="437"/>
      <c r="N33" s="437"/>
      <c r="O33" s="437"/>
      <c r="P33" s="437"/>
      <c r="Q33" s="437"/>
      <c r="R33" s="437"/>
      <c r="S33" s="437"/>
      <c r="T33" s="203"/>
      <c r="U33" s="472" t="s">
        <v>203</v>
      </c>
      <c r="V33" s="472"/>
      <c r="W33" s="437" t="s">
        <v>204</v>
      </c>
      <c r="X33" s="437"/>
      <c r="Y33" s="437"/>
      <c r="Z33" s="437"/>
      <c r="AA33" s="437"/>
      <c r="AB33" s="437"/>
      <c r="AC33" s="437"/>
      <c r="AD33" s="437"/>
      <c r="AE33" s="437"/>
      <c r="AF33" s="437"/>
      <c r="AG33" s="437"/>
      <c r="AH33" s="437"/>
      <c r="AI33" s="437"/>
      <c r="AJ33" s="437"/>
      <c r="AK33" s="437"/>
      <c r="AL33" s="203"/>
      <c r="AM33" s="472" t="s">
        <v>201</v>
      </c>
      <c r="AN33" s="472"/>
      <c r="AO33" s="437" t="s">
        <v>202</v>
      </c>
      <c r="AP33" s="437"/>
      <c r="AQ33" s="437"/>
      <c r="AR33" s="437"/>
      <c r="AS33" s="437"/>
      <c r="AT33" s="437"/>
      <c r="AU33" s="437"/>
      <c r="AV33" s="437"/>
      <c r="AW33" s="437"/>
      <c r="AX33" s="437"/>
      <c r="AY33" s="437"/>
      <c r="AZ33" s="437"/>
      <c r="BA33" s="437"/>
      <c r="BB33" s="437"/>
      <c r="BC33" s="437"/>
      <c r="BD33" s="204"/>
      <c r="BE33" s="437" t="s">
        <v>205</v>
      </c>
      <c r="BF33" s="437"/>
      <c r="BG33" s="437" t="s">
        <v>206</v>
      </c>
      <c r="BH33" s="437"/>
      <c r="BI33" s="437"/>
      <c r="BJ33" s="437"/>
      <c r="BK33" s="437"/>
      <c r="BL33" s="437"/>
      <c r="BM33" s="437"/>
      <c r="BN33" s="437"/>
      <c r="BO33" s="437"/>
      <c r="BP33" s="437"/>
      <c r="BQ33" s="437"/>
      <c r="BR33" s="437"/>
      <c r="BS33" s="437"/>
      <c r="BT33" s="437"/>
      <c r="BU33" s="437"/>
      <c r="BV33" s="204"/>
      <c r="BW33" s="472" t="s">
        <v>205</v>
      </c>
      <c r="BX33" s="472"/>
      <c r="BY33" s="437" t="s">
        <v>207</v>
      </c>
      <c r="BZ33" s="437"/>
      <c r="CA33" s="437"/>
      <c r="CB33" s="437"/>
      <c r="CC33" s="437"/>
      <c r="CD33" s="437"/>
      <c r="CE33" s="437"/>
      <c r="CF33" s="437"/>
      <c r="CG33" s="437"/>
      <c r="CH33" s="437"/>
      <c r="CI33" s="437"/>
      <c r="CJ33" s="437"/>
      <c r="CK33" s="437"/>
      <c r="CL33" s="437"/>
      <c r="CM33" s="437"/>
      <c r="CN33" s="203"/>
      <c r="CO33" s="472" t="s">
        <v>201</v>
      </c>
      <c r="CP33" s="472"/>
      <c r="CQ33" s="437" t="s">
        <v>208</v>
      </c>
      <c r="CR33" s="437"/>
      <c r="CS33" s="437"/>
      <c r="CT33" s="437"/>
      <c r="CU33" s="437"/>
      <c r="CV33" s="437"/>
      <c r="CW33" s="437"/>
      <c r="CX33" s="437"/>
      <c r="CY33" s="437"/>
      <c r="CZ33" s="437"/>
      <c r="DA33" s="437"/>
      <c r="DB33" s="437"/>
      <c r="DC33" s="437"/>
      <c r="DD33" s="437"/>
      <c r="DE33" s="437"/>
      <c r="DF33" s="203"/>
      <c r="DG33" s="637" t="s">
        <v>209</v>
      </c>
      <c r="DH33" s="637"/>
      <c r="DI33" s="205"/>
    </row>
    <row r="34" spans="1:113" ht="32.25" customHeight="1" x14ac:dyDescent="0.15">
      <c r="A34" s="178"/>
      <c r="B34" s="202"/>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8"/>
      <c r="U34" s="638">
        <f>IF(W34="","",MAX(C34:D43)+1)</f>
        <v>7</v>
      </c>
      <c r="V34" s="638"/>
      <c r="W34" s="639" t="str">
        <f>IF('各会計、関係団体の財政状況及び健全化判断比率'!B28="","",'各会計、関係団体の財政状況及び健全化判断比率'!B28)</f>
        <v>国民健康保険事業</v>
      </c>
      <c r="X34" s="639"/>
      <c r="Y34" s="639"/>
      <c r="Z34" s="639"/>
      <c r="AA34" s="639"/>
      <c r="AB34" s="639"/>
      <c r="AC34" s="639"/>
      <c r="AD34" s="639"/>
      <c r="AE34" s="639"/>
      <c r="AF34" s="639"/>
      <c r="AG34" s="639"/>
      <c r="AH34" s="639"/>
      <c r="AI34" s="639"/>
      <c r="AJ34" s="639"/>
      <c r="AK34" s="639"/>
      <c r="AL34" s="178"/>
      <c r="AM34" s="638">
        <f>IF(AO34="","",MAX(C34:D43,U34:V43)+1)</f>
        <v>14</v>
      </c>
      <c r="AN34" s="638"/>
      <c r="AO34" s="639" t="str">
        <f>IF('各会計、関係団体の財政状況及び健全化判断比率'!B35="","",'各会計、関係団体の財政状況及び健全化判断比率'!B35)</f>
        <v>水道事業会計</v>
      </c>
      <c r="AP34" s="639"/>
      <c r="AQ34" s="639"/>
      <c r="AR34" s="639"/>
      <c r="AS34" s="639"/>
      <c r="AT34" s="639"/>
      <c r="AU34" s="639"/>
      <c r="AV34" s="639"/>
      <c r="AW34" s="639"/>
      <c r="AX34" s="639"/>
      <c r="AY34" s="639"/>
      <c r="AZ34" s="639"/>
      <c r="BA34" s="639"/>
      <c r="BB34" s="639"/>
      <c r="BC34" s="639"/>
      <c r="BD34" s="178"/>
      <c r="BE34" s="638" t="str">
        <f>IF(BG34="","",MAX(C34:D43,U34:V43,AM34:AN43)+1)</f>
        <v/>
      </c>
      <c r="BF34" s="638"/>
      <c r="BG34" s="639"/>
      <c r="BH34" s="639"/>
      <c r="BI34" s="639"/>
      <c r="BJ34" s="639"/>
      <c r="BK34" s="639"/>
      <c r="BL34" s="639"/>
      <c r="BM34" s="639"/>
      <c r="BN34" s="639"/>
      <c r="BO34" s="639"/>
      <c r="BP34" s="639"/>
      <c r="BQ34" s="639"/>
      <c r="BR34" s="639"/>
      <c r="BS34" s="639"/>
      <c r="BT34" s="639"/>
      <c r="BU34" s="639"/>
      <c r="BV34" s="178"/>
      <c r="BW34" s="638">
        <f>IF(BY34="","",MAX(C34:D43,U34:V43,AM34:AN43,BE34:BF43)+1)</f>
        <v>17</v>
      </c>
      <c r="BX34" s="638"/>
      <c r="BY34" s="639" t="str">
        <f>IF('各会計、関係団体の財政状況及び健全化判断比率'!B68="","",'各会計、関係団体の財政状況及び健全化判断比率'!B68)</f>
        <v>埼玉県後期高齢者医療広域連合（一般会計）</v>
      </c>
      <c r="BZ34" s="639"/>
      <c r="CA34" s="639"/>
      <c r="CB34" s="639"/>
      <c r="CC34" s="639"/>
      <c r="CD34" s="639"/>
      <c r="CE34" s="639"/>
      <c r="CF34" s="639"/>
      <c r="CG34" s="639"/>
      <c r="CH34" s="639"/>
      <c r="CI34" s="639"/>
      <c r="CJ34" s="639"/>
      <c r="CK34" s="639"/>
      <c r="CL34" s="639"/>
      <c r="CM34" s="639"/>
      <c r="CN34" s="178"/>
      <c r="CO34" s="638">
        <f>IF(CQ34="","",MAX(C34:D43,U34:V43,AM34:AN43,BE34:BF43,BW34:BX43)+1)</f>
        <v>21</v>
      </c>
      <c r="CP34" s="638"/>
      <c r="CQ34" s="639" t="str">
        <f>IF('各会計、関係団体の財政状況及び健全化判断比率'!BS7="","",'各会計、関係団体の財政状況及び健全化判断比率'!BS7)</f>
        <v>埼玉高速鉄道株式会社</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5"/>
    </row>
    <row r="35" spans="1:113" ht="32.25" customHeight="1" x14ac:dyDescent="0.15">
      <c r="A35" s="178"/>
      <c r="B35" s="202"/>
      <c r="C35" s="638">
        <f>IF(E35="","",C34+1)</f>
        <v>2</v>
      </c>
      <c r="D35" s="638"/>
      <c r="E35" s="639" t="str">
        <f>IF('各会計、関係団体の財政状況及び健全化判断比率'!B8="","",'各会計、関係団体の財政状況及び健全化判断比率'!B8)</f>
        <v>看護学校事業</v>
      </c>
      <c r="F35" s="639"/>
      <c r="G35" s="639"/>
      <c r="H35" s="639"/>
      <c r="I35" s="639"/>
      <c r="J35" s="639"/>
      <c r="K35" s="639"/>
      <c r="L35" s="639"/>
      <c r="M35" s="639"/>
      <c r="N35" s="639"/>
      <c r="O35" s="639"/>
      <c r="P35" s="639"/>
      <c r="Q35" s="639"/>
      <c r="R35" s="639"/>
      <c r="S35" s="639"/>
      <c r="T35" s="178"/>
      <c r="U35" s="638">
        <f>IF(W35="","",U34+1)</f>
        <v>8</v>
      </c>
      <c r="V35" s="638"/>
      <c r="W35" s="639" t="str">
        <f>IF('各会計、関係団体の財政状況及び健全化判断比率'!B29="","",'各会計、関係団体の財政状況及び健全化判断比率'!B29)</f>
        <v>後期高齢者医療事業</v>
      </c>
      <c r="X35" s="639"/>
      <c r="Y35" s="639"/>
      <c r="Z35" s="639"/>
      <c r="AA35" s="639"/>
      <c r="AB35" s="639"/>
      <c r="AC35" s="639"/>
      <c r="AD35" s="639"/>
      <c r="AE35" s="639"/>
      <c r="AF35" s="639"/>
      <c r="AG35" s="639"/>
      <c r="AH35" s="639"/>
      <c r="AI35" s="639"/>
      <c r="AJ35" s="639"/>
      <c r="AK35" s="639"/>
      <c r="AL35" s="178"/>
      <c r="AM35" s="638">
        <f t="shared" ref="AM35:AM43" si="0">IF(AO35="","",AM34+1)</f>
        <v>15</v>
      </c>
      <c r="AN35" s="638"/>
      <c r="AO35" s="639" t="str">
        <f>IF('各会計、関係団体の財政状況及び健全化判断比率'!B36="","",'各会計、関係団体の財政状況及び健全化判断比率'!B36)</f>
        <v>下水道事業会計</v>
      </c>
      <c r="AP35" s="639"/>
      <c r="AQ35" s="639"/>
      <c r="AR35" s="639"/>
      <c r="AS35" s="639"/>
      <c r="AT35" s="639"/>
      <c r="AU35" s="639"/>
      <c r="AV35" s="639"/>
      <c r="AW35" s="639"/>
      <c r="AX35" s="639"/>
      <c r="AY35" s="639"/>
      <c r="AZ35" s="639"/>
      <c r="BA35" s="639"/>
      <c r="BB35" s="639"/>
      <c r="BC35" s="639"/>
      <c r="BD35" s="178"/>
      <c r="BE35" s="638" t="str">
        <f t="shared" ref="BE35:BE43" si="1">IF(BG35="","",BE34+1)</f>
        <v/>
      </c>
      <c r="BF35" s="638"/>
      <c r="BG35" s="639"/>
      <c r="BH35" s="639"/>
      <c r="BI35" s="639"/>
      <c r="BJ35" s="639"/>
      <c r="BK35" s="639"/>
      <c r="BL35" s="639"/>
      <c r="BM35" s="639"/>
      <c r="BN35" s="639"/>
      <c r="BO35" s="639"/>
      <c r="BP35" s="639"/>
      <c r="BQ35" s="639"/>
      <c r="BR35" s="639"/>
      <c r="BS35" s="639"/>
      <c r="BT35" s="639"/>
      <c r="BU35" s="639"/>
      <c r="BV35" s="178"/>
      <c r="BW35" s="638">
        <f t="shared" ref="BW35:BW43" si="2">IF(BY35="","",BW34+1)</f>
        <v>18</v>
      </c>
      <c r="BX35" s="638"/>
      <c r="BY35" s="639" t="str">
        <f>IF('各会計、関係団体の財政状況及び健全化判断比率'!B69="","",'各会計、関係団体の財政状況及び健全化判断比率'!B69)</f>
        <v>埼玉県後期高齢者医療広域連合（特別会計）</v>
      </c>
      <c r="BZ35" s="639"/>
      <c r="CA35" s="639"/>
      <c r="CB35" s="639"/>
      <c r="CC35" s="639"/>
      <c r="CD35" s="639"/>
      <c r="CE35" s="639"/>
      <c r="CF35" s="639"/>
      <c r="CG35" s="639"/>
      <c r="CH35" s="639"/>
      <c r="CI35" s="639"/>
      <c r="CJ35" s="639"/>
      <c r="CK35" s="639"/>
      <c r="CL35" s="639"/>
      <c r="CM35" s="639"/>
      <c r="CN35" s="178"/>
      <c r="CO35" s="638">
        <f t="shared" ref="CO35:CO43" si="3">IF(CQ35="","",CO34+1)</f>
        <v>22</v>
      </c>
      <c r="CP35" s="638"/>
      <c r="CQ35" s="639" t="str">
        <f>IF('各会計、関係団体の財政状況及び健全化判断比率'!BS8="","",'各会計、関係団体の財政状況及び健全化判断比率'!BS8)</f>
        <v>埼玉県信用保証協会</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〇</v>
      </c>
      <c r="DH35" s="640"/>
      <c r="DI35" s="205"/>
    </row>
    <row r="36" spans="1:113" ht="32.25" customHeight="1" x14ac:dyDescent="0.15">
      <c r="A36" s="178"/>
      <c r="B36" s="202"/>
      <c r="C36" s="638">
        <f>IF(E36="","",C35+1)</f>
        <v>3</v>
      </c>
      <c r="D36" s="638"/>
      <c r="E36" s="639" t="str">
        <f>IF('各会計、関係団体の財政状況及び健全化判断比率'!B9="","",'各会計、関係団体の財政状況及び健全化判断比率'!B9)</f>
        <v>母子父子寡婦福祉資金貸付事業</v>
      </c>
      <c r="F36" s="639"/>
      <c r="G36" s="639"/>
      <c r="H36" s="639"/>
      <c r="I36" s="639"/>
      <c r="J36" s="639"/>
      <c r="K36" s="639"/>
      <c r="L36" s="639"/>
      <c r="M36" s="639"/>
      <c r="N36" s="639"/>
      <c r="O36" s="639"/>
      <c r="P36" s="639"/>
      <c r="Q36" s="639"/>
      <c r="R36" s="639"/>
      <c r="S36" s="639"/>
      <c r="T36" s="178"/>
      <c r="U36" s="638">
        <f t="shared" ref="U36:U43" si="4">IF(W36="","",U35+1)</f>
        <v>9</v>
      </c>
      <c r="V36" s="638"/>
      <c r="W36" s="639" t="str">
        <f>IF('各会計、関係団体の財政状況及び健全化判断比率'!B30="","",'各会計、関係団体の財政状況及び健全化判断比率'!B30)</f>
        <v>介護保険事業</v>
      </c>
      <c r="X36" s="639"/>
      <c r="Y36" s="639"/>
      <c r="Z36" s="639"/>
      <c r="AA36" s="639"/>
      <c r="AB36" s="639"/>
      <c r="AC36" s="639"/>
      <c r="AD36" s="639"/>
      <c r="AE36" s="639"/>
      <c r="AF36" s="639"/>
      <c r="AG36" s="639"/>
      <c r="AH36" s="639"/>
      <c r="AI36" s="639"/>
      <c r="AJ36" s="639"/>
      <c r="AK36" s="639"/>
      <c r="AL36" s="178"/>
      <c r="AM36" s="638">
        <f t="shared" si="0"/>
        <v>16</v>
      </c>
      <c r="AN36" s="638"/>
      <c r="AO36" s="639" t="str">
        <f>IF('各会計、関係団体の財政状況及び健全化判断比率'!B37="","",'各会計、関係団体の財政状況及び健全化判断比率'!B37)</f>
        <v>病院事業会計</v>
      </c>
      <c r="AP36" s="639"/>
      <c r="AQ36" s="639"/>
      <c r="AR36" s="639"/>
      <c r="AS36" s="639"/>
      <c r="AT36" s="639"/>
      <c r="AU36" s="639"/>
      <c r="AV36" s="639"/>
      <c r="AW36" s="639"/>
      <c r="AX36" s="639"/>
      <c r="AY36" s="639"/>
      <c r="AZ36" s="639"/>
      <c r="BA36" s="639"/>
      <c r="BB36" s="639"/>
      <c r="BC36" s="639"/>
      <c r="BD36" s="178"/>
      <c r="BE36" s="638" t="str">
        <f t="shared" si="1"/>
        <v/>
      </c>
      <c r="BF36" s="638"/>
      <c r="BG36" s="639"/>
      <c r="BH36" s="639"/>
      <c r="BI36" s="639"/>
      <c r="BJ36" s="639"/>
      <c r="BK36" s="639"/>
      <c r="BL36" s="639"/>
      <c r="BM36" s="639"/>
      <c r="BN36" s="639"/>
      <c r="BO36" s="639"/>
      <c r="BP36" s="639"/>
      <c r="BQ36" s="639"/>
      <c r="BR36" s="639"/>
      <c r="BS36" s="639"/>
      <c r="BT36" s="639"/>
      <c r="BU36" s="639"/>
      <c r="BV36" s="178"/>
      <c r="BW36" s="638">
        <f t="shared" si="2"/>
        <v>19</v>
      </c>
      <c r="BX36" s="638"/>
      <c r="BY36" s="639" t="str">
        <f>IF('各会計、関係団体の財政状況及び健全化判断比率'!B70="","",'各会計、関係団体の財政状況及び健全化判断比率'!B70)</f>
        <v>彩の国さいたま人づくり広域連合</v>
      </c>
      <c r="BZ36" s="639"/>
      <c r="CA36" s="639"/>
      <c r="CB36" s="639"/>
      <c r="CC36" s="639"/>
      <c r="CD36" s="639"/>
      <c r="CE36" s="639"/>
      <c r="CF36" s="639"/>
      <c r="CG36" s="639"/>
      <c r="CH36" s="639"/>
      <c r="CI36" s="639"/>
      <c r="CJ36" s="639"/>
      <c r="CK36" s="639"/>
      <c r="CL36" s="639"/>
      <c r="CM36" s="639"/>
      <c r="CN36" s="178"/>
      <c r="CO36" s="638">
        <f t="shared" si="3"/>
        <v>23</v>
      </c>
      <c r="CP36" s="638"/>
      <c r="CQ36" s="639" t="str">
        <f>IF('各会計、関係団体の財政状況及び健全化判断比率'!BS9="","",'各会計、関係団体の財政状況及び健全化判断比率'!BS9)</f>
        <v>川口中小企業共済協会</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〇</v>
      </c>
      <c r="DH36" s="640"/>
      <c r="DI36" s="205"/>
    </row>
    <row r="37" spans="1:113" ht="32.25" customHeight="1" x14ac:dyDescent="0.15">
      <c r="A37" s="178"/>
      <c r="B37" s="202"/>
      <c r="C37" s="638">
        <f>IF(E37="","",C36+1)</f>
        <v>4</v>
      </c>
      <c r="D37" s="638"/>
      <c r="E37" s="639" t="str">
        <f>IF('各会計、関係団体の財政状況及び健全化判断比率'!B10="","",'各会計、関係団体の財政状況及び健全化判断比率'!B10)</f>
        <v>学童等災害共済事業</v>
      </c>
      <c r="F37" s="639"/>
      <c r="G37" s="639"/>
      <c r="H37" s="639"/>
      <c r="I37" s="639"/>
      <c r="J37" s="639"/>
      <c r="K37" s="639"/>
      <c r="L37" s="639"/>
      <c r="M37" s="639"/>
      <c r="N37" s="639"/>
      <c r="O37" s="639"/>
      <c r="P37" s="639"/>
      <c r="Q37" s="639"/>
      <c r="R37" s="639"/>
      <c r="S37" s="639"/>
      <c r="T37" s="178"/>
      <c r="U37" s="638">
        <f t="shared" si="4"/>
        <v>10</v>
      </c>
      <c r="V37" s="638"/>
      <c r="W37" s="639" t="str">
        <f>IF('各会計、関係団体の財政状況及び健全化判断比率'!B31="","",'各会計、関係団体の財政状況及び健全化判断比率'!B31)</f>
        <v>小型自動車競走事業</v>
      </c>
      <c r="X37" s="639"/>
      <c r="Y37" s="639"/>
      <c r="Z37" s="639"/>
      <c r="AA37" s="639"/>
      <c r="AB37" s="639"/>
      <c r="AC37" s="639"/>
      <c r="AD37" s="639"/>
      <c r="AE37" s="639"/>
      <c r="AF37" s="639"/>
      <c r="AG37" s="639"/>
      <c r="AH37" s="639"/>
      <c r="AI37" s="639"/>
      <c r="AJ37" s="639"/>
      <c r="AK37" s="639"/>
      <c r="AL37" s="178"/>
      <c r="AM37" s="638" t="str">
        <f t="shared" si="0"/>
        <v/>
      </c>
      <c r="AN37" s="638"/>
      <c r="AO37" s="639"/>
      <c r="AP37" s="639"/>
      <c r="AQ37" s="639"/>
      <c r="AR37" s="639"/>
      <c r="AS37" s="639"/>
      <c r="AT37" s="639"/>
      <c r="AU37" s="639"/>
      <c r="AV37" s="639"/>
      <c r="AW37" s="639"/>
      <c r="AX37" s="639"/>
      <c r="AY37" s="639"/>
      <c r="AZ37" s="639"/>
      <c r="BA37" s="639"/>
      <c r="BB37" s="639"/>
      <c r="BC37" s="639"/>
      <c r="BD37" s="178"/>
      <c r="BE37" s="638" t="str">
        <f t="shared" si="1"/>
        <v/>
      </c>
      <c r="BF37" s="638"/>
      <c r="BG37" s="639"/>
      <c r="BH37" s="639"/>
      <c r="BI37" s="639"/>
      <c r="BJ37" s="639"/>
      <c r="BK37" s="639"/>
      <c r="BL37" s="639"/>
      <c r="BM37" s="639"/>
      <c r="BN37" s="639"/>
      <c r="BO37" s="639"/>
      <c r="BP37" s="639"/>
      <c r="BQ37" s="639"/>
      <c r="BR37" s="639"/>
      <c r="BS37" s="639"/>
      <c r="BT37" s="639"/>
      <c r="BU37" s="639"/>
      <c r="BV37" s="178"/>
      <c r="BW37" s="638">
        <f t="shared" si="2"/>
        <v>20</v>
      </c>
      <c r="BX37" s="638"/>
      <c r="BY37" s="639" t="str">
        <f>IF('各会計、関係団体の財政状況及び健全化判断比率'!B71="","",'各会計、関係団体の財政状況及び健全化判断比率'!B71)</f>
        <v>戸田ボートレース企業団</v>
      </c>
      <c r="BZ37" s="639"/>
      <c r="CA37" s="639"/>
      <c r="CB37" s="639"/>
      <c r="CC37" s="639"/>
      <c r="CD37" s="639"/>
      <c r="CE37" s="639"/>
      <c r="CF37" s="639"/>
      <c r="CG37" s="639"/>
      <c r="CH37" s="639"/>
      <c r="CI37" s="639"/>
      <c r="CJ37" s="639"/>
      <c r="CK37" s="639"/>
      <c r="CL37" s="639"/>
      <c r="CM37" s="639"/>
      <c r="CN37" s="178"/>
      <c r="CO37" s="638">
        <f t="shared" si="3"/>
        <v>24</v>
      </c>
      <c r="CP37" s="638"/>
      <c r="CQ37" s="639" t="str">
        <f>IF('各会計、関係団体の財政状況及び健全化判断比率'!BS10="","",'各会計、関係団体の財政状況及び健全化判断比率'!BS10)</f>
        <v>川口土地開発公社</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〇</v>
      </c>
      <c r="DH37" s="640"/>
      <c r="DI37" s="205"/>
    </row>
    <row r="38" spans="1:113" ht="32.25" customHeight="1" x14ac:dyDescent="0.15">
      <c r="A38" s="178"/>
      <c r="B38" s="202"/>
      <c r="C38" s="638">
        <f t="shared" ref="C38:C43" si="5">IF(E38="","",C37+1)</f>
        <v>5</v>
      </c>
      <c r="D38" s="638"/>
      <c r="E38" s="639" t="str">
        <f>IF('各会計、関係団体の財政状況及び健全化判断比率'!B11="","",'各会計、関係団体の財政状況及び健全化判断比率'!B11)</f>
        <v>川口都市計画土地区画整理事業</v>
      </c>
      <c r="F38" s="639"/>
      <c r="G38" s="639"/>
      <c r="H38" s="639"/>
      <c r="I38" s="639"/>
      <c r="J38" s="639"/>
      <c r="K38" s="639"/>
      <c r="L38" s="639"/>
      <c r="M38" s="639"/>
      <c r="N38" s="639"/>
      <c r="O38" s="639"/>
      <c r="P38" s="639"/>
      <c r="Q38" s="639"/>
      <c r="R38" s="639"/>
      <c r="S38" s="639"/>
      <c r="T38" s="178"/>
      <c r="U38" s="638">
        <f t="shared" si="4"/>
        <v>11</v>
      </c>
      <c r="V38" s="638"/>
      <c r="W38" s="639" t="str">
        <f>IF('各会計、関係団体の財政状況及び健全化判断比率'!B32="","",'各会計、関係団体の財政状況及び健全化判断比率'!B32)</f>
        <v>川口駅西口地下公共駐車場事業</v>
      </c>
      <c r="X38" s="639"/>
      <c r="Y38" s="639"/>
      <c r="Z38" s="639"/>
      <c r="AA38" s="639"/>
      <c r="AB38" s="639"/>
      <c r="AC38" s="639"/>
      <c r="AD38" s="639"/>
      <c r="AE38" s="639"/>
      <c r="AF38" s="639"/>
      <c r="AG38" s="639"/>
      <c r="AH38" s="639"/>
      <c r="AI38" s="639"/>
      <c r="AJ38" s="639"/>
      <c r="AK38" s="639"/>
      <c r="AL38" s="178"/>
      <c r="AM38" s="638" t="str">
        <f t="shared" si="0"/>
        <v/>
      </c>
      <c r="AN38" s="638"/>
      <c r="AO38" s="639"/>
      <c r="AP38" s="639"/>
      <c r="AQ38" s="639"/>
      <c r="AR38" s="639"/>
      <c r="AS38" s="639"/>
      <c r="AT38" s="639"/>
      <c r="AU38" s="639"/>
      <c r="AV38" s="639"/>
      <c r="AW38" s="639"/>
      <c r="AX38" s="639"/>
      <c r="AY38" s="639"/>
      <c r="AZ38" s="639"/>
      <c r="BA38" s="639"/>
      <c r="BB38" s="639"/>
      <c r="BC38" s="639"/>
      <c r="BD38" s="178"/>
      <c r="BE38" s="638" t="str">
        <f t="shared" si="1"/>
        <v/>
      </c>
      <c r="BF38" s="638"/>
      <c r="BG38" s="639"/>
      <c r="BH38" s="639"/>
      <c r="BI38" s="639"/>
      <c r="BJ38" s="639"/>
      <c r="BK38" s="639"/>
      <c r="BL38" s="639"/>
      <c r="BM38" s="639"/>
      <c r="BN38" s="639"/>
      <c r="BO38" s="639"/>
      <c r="BP38" s="639"/>
      <c r="BQ38" s="639"/>
      <c r="BR38" s="639"/>
      <c r="BS38" s="639"/>
      <c r="BT38" s="639"/>
      <c r="BU38" s="639"/>
      <c r="BV38" s="178"/>
      <c r="BW38" s="638" t="str">
        <f t="shared" si="2"/>
        <v/>
      </c>
      <c r="BX38" s="638"/>
      <c r="BY38" s="639" t="str">
        <f>IF('各会計、関係団体の財政状況及び健全化判断比率'!B72="","",'各会計、関係団体の財政状況及び健全化判断比率'!B72)</f>
        <v/>
      </c>
      <c r="BZ38" s="639"/>
      <c r="CA38" s="639"/>
      <c r="CB38" s="639"/>
      <c r="CC38" s="639"/>
      <c r="CD38" s="639"/>
      <c r="CE38" s="639"/>
      <c r="CF38" s="639"/>
      <c r="CG38" s="639"/>
      <c r="CH38" s="639"/>
      <c r="CI38" s="639"/>
      <c r="CJ38" s="639"/>
      <c r="CK38" s="639"/>
      <c r="CL38" s="639"/>
      <c r="CM38" s="639"/>
      <c r="CN38" s="178"/>
      <c r="CO38" s="638">
        <f t="shared" si="3"/>
        <v>25</v>
      </c>
      <c r="CP38" s="638"/>
      <c r="CQ38" s="639" t="str">
        <f>IF('各会計、関係団体の財政状況及び健全化判断比率'!BS11="","",'各会計、関係団体の財政状況及び健全化判断比率'!BS11)</f>
        <v>川口産業振興公社</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5"/>
    </row>
    <row r="39" spans="1:113" ht="32.25" customHeight="1" x14ac:dyDescent="0.15">
      <c r="A39" s="178"/>
      <c r="B39" s="202"/>
      <c r="C39" s="638">
        <f t="shared" si="5"/>
        <v>6</v>
      </c>
      <c r="D39" s="638"/>
      <c r="E39" s="639" t="str">
        <f>IF('各会計、関係団体の財政状況及び健全化判断比率'!B12="","",'各会計、関係団体の財政状況及び健全化判断比率'!B12)</f>
        <v>公共用地取得事業</v>
      </c>
      <c r="F39" s="639"/>
      <c r="G39" s="639"/>
      <c r="H39" s="639"/>
      <c r="I39" s="639"/>
      <c r="J39" s="639"/>
      <c r="K39" s="639"/>
      <c r="L39" s="639"/>
      <c r="M39" s="639"/>
      <c r="N39" s="639"/>
      <c r="O39" s="639"/>
      <c r="P39" s="639"/>
      <c r="Q39" s="639"/>
      <c r="R39" s="639"/>
      <c r="S39" s="639"/>
      <c r="T39" s="178"/>
      <c r="U39" s="638">
        <f t="shared" si="4"/>
        <v>12</v>
      </c>
      <c r="V39" s="638"/>
      <c r="W39" s="639" t="str">
        <f>IF('各会計、関係団体の財政状況及び健全化判断比率'!B33="","",'各会計、関係団体の財政状況及び健全化判断比率'!B33)</f>
        <v>川口駅東口地下公共駐車場事業</v>
      </c>
      <c r="X39" s="639"/>
      <c r="Y39" s="639"/>
      <c r="Z39" s="639"/>
      <c r="AA39" s="639"/>
      <c r="AB39" s="639"/>
      <c r="AC39" s="639"/>
      <c r="AD39" s="639"/>
      <c r="AE39" s="639"/>
      <c r="AF39" s="639"/>
      <c r="AG39" s="639"/>
      <c r="AH39" s="639"/>
      <c r="AI39" s="639"/>
      <c r="AJ39" s="639"/>
      <c r="AK39" s="639"/>
      <c r="AL39" s="178"/>
      <c r="AM39" s="638" t="str">
        <f t="shared" si="0"/>
        <v/>
      </c>
      <c r="AN39" s="638"/>
      <c r="AO39" s="639"/>
      <c r="AP39" s="639"/>
      <c r="AQ39" s="639"/>
      <c r="AR39" s="639"/>
      <c r="AS39" s="639"/>
      <c r="AT39" s="639"/>
      <c r="AU39" s="639"/>
      <c r="AV39" s="639"/>
      <c r="AW39" s="639"/>
      <c r="AX39" s="639"/>
      <c r="AY39" s="639"/>
      <c r="AZ39" s="639"/>
      <c r="BA39" s="639"/>
      <c r="BB39" s="639"/>
      <c r="BC39" s="639"/>
      <c r="BD39" s="178"/>
      <c r="BE39" s="638" t="str">
        <f t="shared" si="1"/>
        <v/>
      </c>
      <c r="BF39" s="638"/>
      <c r="BG39" s="639"/>
      <c r="BH39" s="639"/>
      <c r="BI39" s="639"/>
      <c r="BJ39" s="639"/>
      <c r="BK39" s="639"/>
      <c r="BL39" s="639"/>
      <c r="BM39" s="639"/>
      <c r="BN39" s="639"/>
      <c r="BO39" s="639"/>
      <c r="BP39" s="639"/>
      <c r="BQ39" s="639"/>
      <c r="BR39" s="639"/>
      <c r="BS39" s="639"/>
      <c r="BT39" s="639"/>
      <c r="BU39" s="639"/>
      <c r="BV39" s="178"/>
      <c r="BW39" s="638" t="str">
        <f t="shared" si="2"/>
        <v/>
      </c>
      <c r="BX39" s="638"/>
      <c r="BY39" s="639" t="str">
        <f>IF('各会計、関係団体の財政状況及び健全化判断比率'!B73="","",'各会計、関係団体の財政状況及び健全化判断比率'!B73)</f>
        <v/>
      </c>
      <c r="BZ39" s="639"/>
      <c r="CA39" s="639"/>
      <c r="CB39" s="639"/>
      <c r="CC39" s="639"/>
      <c r="CD39" s="639"/>
      <c r="CE39" s="639"/>
      <c r="CF39" s="639"/>
      <c r="CG39" s="639"/>
      <c r="CH39" s="639"/>
      <c r="CI39" s="639"/>
      <c r="CJ39" s="639"/>
      <c r="CK39" s="639"/>
      <c r="CL39" s="639"/>
      <c r="CM39" s="639"/>
      <c r="CN39" s="178"/>
      <c r="CO39" s="638">
        <f t="shared" si="3"/>
        <v>26</v>
      </c>
      <c r="CP39" s="638"/>
      <c r="CQ39" s="639" t="str">
        <f>IF('各会計、関係団体の財政状況及び健全化判断比率'!BS12="","",'各会計、関係団体の財政状況及び健全化判断比率'!BS12)</f>
        <v>川口都市開発</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5"/>
    </row>
    <row r="40" spans="1:113" ht="32.25" customHeight="1" x14ac:dyDescent="0.15">
      <c r="A40" s="178"/>
      <c r="B40" s="202"/>
      <c r="C40" s="638" t="str">
        <f t="shared" si="5"/>
        <v/>
      </c>
      <c r="D40" s="638"/>
      <c r="E40" s="639" t="str">
        <f>IF('各会計、関係団体の財政状況及び健全化判断比率'!B13="","",'各会計、関係団体の財政状況及び健全化判断比率'!B13)</f>
        <v/>
      </c>
      <c r="F40" s="639"/>
      <c r="G40" s="639"/>
      <c r="H40" s="639"/>
      <c r="I40" s="639"/>
      <c r="J40" s="639"/>
      <c r="K40" s="639"/>
      <c r="L40" s="639"/>
      <c r="M40" s="639"/>
      <c r="N40" s="639"/>
      <c r="O40" s="639"/>
      <c r="P40" s="639"/>
      <c r="Q40" s="639"/>
      <c r="R40" s="639"/>
      <c r="S40" s="639"/>
      <c r="T40" s="178"/>
      <c r="U40" s="638">
        <f t="shared" si="4"/>
        <v>13</v>
      </c>
      <c r="V40" s="638"/>
      <c r="W40" s="639" t="str">
        <f>IF('各会計、関係団体の財政状況及び健全化判断比率'!B34="","",'各会計、関係団体の財政状況及び健全化判断比率'!B34)</f>
        <v>交通災害共済事業</v>
      </c>
      <c r="X40" s="639"/>
      <c r="Y40" s="639"/>
      <c r="Z40" s="639"/>
      <c r="AA40" s="639"/>
      <c r="AB40" s="639"/>
      <c r="AC40" s="639"/>
      <c r="AD40" s="639"/>
      <c r="AE40" s="639"/>
      <c r="AF40" s="639"/>
      <c r="AG40" s="639"/>
      <c r="AH40" s="639"/>
      <c r="AI40" s="639"/>
      <c r="AJ40" s="639"/>
      <c r="AK40" s="639"/>
      <c r="AL40" s="178"/>
      <c r="AM40" s="638" t="str">
        <f t="shared" si="0"/>
        <v/>
      </c>
      <c r="AN40" s="638"/>
      <c r="AO40" s="639"/>
      <c r="AP40" s="639"/>
      <c r="AQ40" s="639"/>
      <c r="AR40" s="639"/>
      <c r="AS40" s="639"/>
      <c r="AT40" s="639"/>
      <c r="AU40" s="639"/>
      <c r="AV40" s="639"/>
      <c r="AW40" s="639"/>
      <c r="AX40" s="639"/>
      <c r="AY40" s="639"/>
      <c r="AZ40" s="639"/>
      <c r="BA40" s="639"/>
      <c r="BB40" s="639"/>
      <c r="BC40" s="639"/>
      <c r="BD40" s="178"/>
      <c r="BE40" s="638" t="str">
        <f t="shared" si="1"/>
        <v/>
      </c>
      <c r="BF40" s="638"/>
      <c r="BG40" s="639"/>
      <c r="BH40" s="639"/>
      <c r="BI40" s="639"/>
      <c r="BJ40" s="639"/>
      <c r="BK40" s="639"/>
      <c r="BL40" s="639"/>
      <c r="BM40" s="639"/>
      <c r="BN40" s="639"/>
      <c r="BO40" s="639"/>
      <c r="BP40" s="639"/>
      <c r="BQ40" s="639"/>
      <c r="BR40" s="639"/>
      <c r="BS40" s="639"/>
      <c r="BT40" s="639"/>
      <c r="BU40" s="639"/>
      <c r="BV40" s="178"/>
      <c r="BW40" s="638" t="str">
        <f t="shared" si="2"/>
        <v/>
      </c>
      <c r="BX40" s="638"/>
      <c r="BY40" s="639" t="str">
        <f>IF('各会計、関係団体の財政状況及び健全化判断比率'!B74="","",'各会計、関係団体の財政状況及び健全化判断比率'!B74)</f>
        <v/>
      </c>
      <c r="BZ40" s="639"/>
      <c r="CA40" s="639"/>
      <c r="CB40" s="639"/>
      <c r="CC40" s="639"/>
      <c r="CD40" s="639"/>
      <c r="CE40" s="639"/>
      <c r="CF40" s="639"/>
      <c r="CG40" s="639"/>
      <c r="CH40" s="639"/>
      <c r="CI40" s="639"/>
      <c r="CJ40" s="639"/>
      <c r="CK40" s="639"/>
      <c r="CL40" s="639"/>
      <c r="CM40" s="639"/>
      <c r="CN40" s="178"/>
      <c r="CO40" s="638">
        <f t="shared" si="3"/>
        <v>27</v>
      </c>
      <c r="CP40" s="638"/>
      <c r="CQ40" s="639" t="str">
        <f>IF('各会計、関係団体の財政状況及び健全化判断比率'!BS13="","",'各会計、関係団体の財政状況及び健全化判断比率'!BS13)</f>
        <v>川口市勤労福祉サービスセンター</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5"/>
    </row>
    <row r="41" spans="1:113" ht="32.25" customHeight="1" x14ac:dyDescent="0.15">
      <c r="A41" s="178"/>
      <c r="B41" s="202"/>
      <c r="C41" s="638" t="str">
        <f t="shared" si="5"/>
        <v/>
      </c>
      <c r="D41" s="638"/>
      <c r="E41" s="639" t="str">
        <f>IF('各会計、関係団体の財政状況及び健全化判断比率'!B14="","",'各会計、関係団体の財政状況及び健全化判断比率'!B14)</f>
        <v/>
      </c>
      <c r="F41" s="639"/>
      <c r="G41" s="639"/>
      <c r="H41" s="639"/>
      <c r="I41" s="639"/>
      <c r="J41" s="639"/>
      <c r="K41" s="639"/>
      <c r="L41" s="639"/>
      <c r="M41" s="639"/>
      <c r="N41" s="639"/>
      <c r="O41" s="639"/>
      <c r="P41" s="639"/>
      <c r="Q41" s="639"/>
      <c r="R41" s="639"/>
      <c r="S41" s="639"/>
      <c r="T41" s="178"/>
      <c r="U41" s="638" t="str">
        <f t="shared" si="4"/>
        <v/>
      </c>
      <c r="V41" s="638"/>
      <c r="W41" s="639"/>
      <c r="X41" s="639"/>
      <c r="Y41" s="639"/>
      <c r="Z41" s="639"/>
      <c r="AA41" s="639"/>
      <c r="AB41" s="639"/>
      <c r="AC41" s="639"/>
      <c r="AD41" s="639"/>
      <c r="AE41" s="639"/>
      <c r="AF41" s="639"/>
      <c r="AG41" s="639"/>
      <c r="AH41" s="639"/>
      <c r="AI41" s="639"/>
      <c r="AJ41" s="639"/>
      <c r="AK41" s="639"/>
      <c r="AL41" s="178"/>
      <c r="AM41" s="638" t="str">
        <f t="shared" si="0"/>
        <v/>
      </c>
      <c r="AN41" s="638"/>
      <c r="AO41" s="639"/>
      <c r="AP41" s="639"/>
      <c r="AQ41" s="639"/>
      <c r="AR41" s="639"/>
      <c r="AS41" s="639"/>
      <c r="AT41" s="639"/>
      <c r="AU41" s="639"/>
      <c r="AV41" s="639"/>
      <c r="AW41" s="639"/>
      <c r="AX41" s="639"/>
      <c r="AY41" s="639"/>
      <c r="AZ41" s="639"/>
      <c r="BA41" s="639"/>
      <c r="BB41" s="639"/>
      <c r="BC41" s="639"/>
      <c r="BD41" s="178"/>
      <c r="BE41" s="638" t="str">
        <f t="shared" si="1"/>
        <v/>
      </c>
      <c r="BF41" s="638"/>
      <c r="BG41" s="639"/>
      <c r="BH41" s="639"/>
      <c r="BI41" s="639"/>
      <c r="BJ41" s="639"/>
      <c r="BK41" s="639"/>
      <c r="BL41" s="639"/>
      <c r="BM41" s="639"/>
      <c r="BN41" s="639"/>
      <c r="BO41" s="639"/>
      <c r="BP41" s="639"/>
      <c r="BQ41" s="639"/>
      <c r="BR41" s="639"/>
      <c r="BS41" s="639"/>
      <c r="BT41" s="639"/>
      <c r="BU41" s="639"/>
      <c r="BV41" s="178"/>
      <c r="BW41" s="638" t="str">
        <f t="shared" si="2"/>
        <v/>
      </c>
      <c r="BX41" s="638"/>
      <c r="BY41" s="639" t="str">
        <f>IF('各会計、関係団体の財政状況及び健全化判断比率'!B75="","",'各会計、関係団体の財政状況及び健全化判断比率'!B75)</f>
        <v/>
      </c>
      <c r="BZ41" s="639"/>
      <c r="CA41" s="639"/>
      <c r="CB41" s="639"/>
      <c r="CC41" s="639"/>
      <c r="CD41" s="639"/>
      <c r="CE41" s="639"/>
      <c r="CF41" s="639"/>
      <c r="CG41" s="639"/>
      <c r="CH41" s="639"/>
      <c r="CI41" s="639"/>
      <c r="CJ41" s="639"/>
      <c r="CK41" s="639"/>
      <c r="CL41" s="639"/>
      <c r="CM41" s="639"/>
      <c r="CN41" s="178"/>
      <c r="CO41" s="638">
        <f t="shared" si="3"/>
        <v>28</v>
      </c>
      <c r="CP41" s="638"/>
      <c r="CQ41" s="639" t="str">
        <f>IF('各会計、関係団体の財政状況及び健全化判断比率'!BS14="","",'各会計、関係団体の財政状況及び健全化判断比率'!BS14)</f>
        <v>川口市スポーツ協会</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5"/>
    </row>
    <row r="42" spans="1:113" ht="32.25" customHeight="1" x14ac:dyDescent="0.15">
      <c r="B42" s="202"/>
      <c r="C42" s="638" t="str">
        <f t="shared" si="5"/>
        <v/>
      </c>
      <c r="D42" s="638"/>
      <c r="E42" s="639" t="str">
        <f>IF('各会計、関係団体の財政状況及び健全化判断比率'!B15="","",'各会計、関係団体の財政状況及び健全化判断比率'!B15)</f>
        <v/>
      </c>
      <c r="F42" s="639"/>
      <c r="G42" s="639"/>
      <c r="H42" s="639"/>
      <c r="I42" s="639"/>
      <c r="J42" s="639"/>
      <c r="K42" s="639"/>
      <c r="L42" s="639"/>
      <c r="M42" s="639"/>
      <c r="N42" s="639"/>
      <c r="O42" s="639"/>
      <c r="P42" s="639"/>
      <c r="Q42" s="639"/>
      <c r="R42" s="639"/>
      <c r="S42" s="639"/>
      <c r="T42" s="178"/>
      <c r="U42" s="638" t="str">
        <f t="shared" si="4"/>
        <v/>
      </c>
      <c r="V42" s="638"/>
      <c r="W42" s="639"/>
      <c r="X42" s="639"/>
      <c r="Y42" s="639"/>
      <c r="Z42" s="639"/>
      <c r="AA42" s="639"/>
      <c r="AB42" s="639"/>
      <c r="AC42" s="639"/>
      <c r="AD42" s="639"/>
      <c r="AE42" s="639"/>
      <c r="AF42" s="639"/>
      <c r="AG42" s="639"/>
      <c r="AH42" s="639"/>
      <c r="AI42" s="639"/>
      <c r="AJ42" s="639"/>
      <c r="AK42" s="639"/>
      <c r="AL42" s="178"/>
      <c r="AM42" s="638" t="str">
        <f t="shared" si="0"/>
        <v/>
      </c>
      <c r="AN42" s="638"/>
      <c r="AO42" s="639"/>
      <c r="AP42" s="639"/>
      <c r="AQ42" s="639"/>
      <c r="AR42" s="639"/>
      <c r="AS42" s="639"/>
      <c r="AT42" s="639"/>
      <c r="AU42" s="639"/>
      <c r="AV42" s="639"/>
      <c r="AW42" s="639"/>
      <c r="AX42" s="639"/>
      <c r="AY42" s="639"/>
      <c r="AZ42" s="639"/>
      <c r="BA42" s="639"/>
      <c r="BB42" s="639"/>
      <c r="BC42" s="639"/>
      <c r="BD42" s="178"/>
      <c r="BE42" s="638" t="str">
        <f t="shared" si="1"/>
        <v/>
      </c>
      <c r="BF42" s="638"/>
      <c r="BG42" s="639"/>
      <c r="BH42" s="639"/>
      <c r="BI42" s="639"/>
      <c r="BJ42" s="639"/>
      <c r="BK42" s="639"/>
      <c r="BL42" s="639"/>
      <c r="BM42" s="639"/>
      <c r="BN42" s="639"/>
      <c r="BO42" s="639"/>
      <c r="BP42" s="639"/>
      <c r="BQ42" s="639"/>
      <c r="BR42" s="639"/>
      <c r="BS42" s="639"/>
      <c r="BT42" s="639"/>
      <c r="BU42" s="639"/>
      <c r="BV42" s="178"/>
      <c r="BW42" s="638" t="str">
        <f t="shared" si="2"/>
        <v/>
      </c>
      <c r="BX42" s="638"/>
      <c r="BY42" s="639" t="str">
        <f>IF('各会計、関係団体の財政状況及び健全化判断比率'!B76="","",'各会計、関係団体の財政状況及び健全化判断比率'!B76)</f>
        <v/>
      </c>
      <c r="BZ42" s="639"/>
      <c r="CA42" s="639"/>
      <c r="CB42" s="639"/>
      <c r="CC42" s="639"/>
      <c r="CD42" s="639"/>
      <c r="CE42" s="639"/>
      <c r="CF42" s="639"/>
      <c r="CG42" s="639"/>
      <c r="CH42" s="639"/>
      <c r="CI42" s="639"/>
      <c r="CJ42" s="639"/>
      <c r="CK42" s="639"/>
      <c r="CL42" s="639"/>
      <c r="CM42" s="639"/>
      <c r="CN42" s="178"/>
      <c r="CO42" s="638">
        <f t="shared" si="3"/>
        <v>29</v>
      </c>
      <c r="CP42" s="638"/>
      <c r="CQ42" s="639" t="str">
        <f>IF('各会計、関係団体の財政状況及び健全化判断比率'!BS15="","",'各会計、関係団体の財政状況及び健全化判断比率'!BS15)</f>
        <v>川口市総合文化センター</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5"/>
    </row>
    <row r="43" spans="1:113" ht="32.25" customHeight="1" x14ac:dyDescent="0.15">
      <c r="B43" s="202"/>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8"/>
      <c r="U43" s="638" t="str">
        <f t="shared" si="4"/>
        <v/>
      </c>
      <c r="V43" s="638"/>
      <c r="W43" s="639"/>
      <c r="X43" s="639"/>
      <c r="Y43" s="639"/>
      <c r="Z43" s="639"/>
      <c r="AA43" s="639"/>
      <c r="AB43" s="639"/>
      <c r="AC43" s="639"/>
      <c r="AD43" s="639"/>
      <c r="AE43" s="639"/>
      <c r="AF43" s="639"/>
      <c r="AG43" s="639"/>
      <c r="AH43" s="639"/>
      <c r="AI43" s="639"/>
      <c r="AJ43" s="639"/>
      <c r="AK43" s="639"/>
      <c r="AL43" s="178"/>
      <c r="AM43" s="638" t="str">
        <f t="shared" si="0"/>
        <v/>
      </c>
      <c r="AN43" s="638"/>
      <c r="AO43" s="639"/>
      <c r="AP43" s="639"/>
      <c r="AQ43" s="639"/>
      <c r="AR43" s="639"/>
      <c r="AS43" s="639"/>
      <c r="AT43" s="639"/>
      <c r="AU43" s="639"/>
      <c r="AV43" s="639"/>
      <c r="AW43" s="639"/>
      <c r="AX43" s="639"/>
      <c r="AY43" s="639"/>
      <c r="AZ43" s="639"/>
      <c r="BA43" s="639"/>
      <c r="BB43" s="639"/>
      <c r="BC43" s="639"/>
      <c r="BD43" s="178"/>
      <c r="BE43" s="638" t="str">
        <f t="shared" si="1"/>
        <v/>
      </c>
      <c r="BF43" s="638"/>
      <c r="BG43" s="639"/>
      <c r="BH43" s="639"/>
      <c r="BI43" s="639"/>
      <c r="BJ43" s="639"/>
      <c r="BK43" s="639"/>
      <c r="BL43" s="639"/>
      <c r="BM43" s="639"/>
      <c r="BN43" s="639"/>
      <c r="BO43" s="639"/>
      <c r="BP43" s="639"/>
      <c r="BQ43" s="639"/>
      <c r="BR43" s="639"/>
      <c r="BS43" s="639"/>
      <c r="BT43" s="639"/>
      <c r="BU43" s="639"/>
      <c r="BV43" s="178"/>
      <c r="BW43" s="638" t="str">
        <f t="shared" si="2"/>
        <v/>
      </c>
      <c r="BX43" s="638"/>
      <c r="BY43" s="639" t="str">
        <f>IF('各会計、関係団体の財政状況及び健全化判断比率'!B77="","",'各会計、関係団体の財政状況及び健全化判断比率'!B77)</f>
        <v/>
      </c>
      <c r="BZ43" s="639"/>
      <c r="CA43" s="639"/>
      <c r="CB43" s="639"/>
      <c r="CC43" s="639"/>
      <c r="CD43" s="639"/>
      <c r="CE43" s="639"/>
      <c r="CF43" s="639"/>
      <c r="CG43" s="639"/>
      <c r="CH43" s="639"/>
      <c r="CI43" s="639"/>
      <c r="CJ43" s="639"/>
      <c r="CK43" s="639"/>
      <c r="CL43" s="639"/>
      <c r="CM43" s="639"/>
      <c r="CN43" s="178"/>
      <c r="CO43" s="638">
        <f t="shared" si="3"/>
        <v>30</v>
      </c>
      <c r="CP43" s="638"/>
      <c r="CQ43" s="639" t="str">
        <f>IF('各会計、関係団体の財政状況及び健全化判断比率'!BS16="","",'各会計、関係団体の財政状況及び健全化判断比率'!BS16)</f>
        <v>川口緑化センター</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41" t="s">
        <v>211</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x14ac:dyDescent="0.15">
      <c r="E47" s="641" t="s">
        <v>212</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x14ac:dyDescent="0.15">
      <c r="E48" s="641" t="s">
        <v>213</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5:113" x14ac:dyDescent="0.15">
      <c r="E49" s="642" t="s">
        <v>214</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5:113" x14ac:dyDescent="0.15">
      <c r="E50" s="641" t="s">
        <v>215</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5:113" x14ac:dyDescent="0.15">
      <c r="E51" s="641" t="s">
        <v>216</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5:113" x14ac:dyDescent="0.15">
      <c r="E52" s="641" t="s">
        <v>217</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5:113" x14ac:dyDescent="0.15">
      <c r="E53" s="368" t="s">
        <v>609</v>
      </c>
    </row>
    <row r="54" spans="5:113" x14ac:dyDescent="0.15">
      <c r="AI54" s="367"/>
    </row>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G15" sqref="BN15:BU1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217" t="s">
        <v>519</v>
      </c>
      <c r="D34" s="1217"/>
      <c r="E34" s="1218"/>
      <c r="F34" s="32">
        <v>9.2100000000000009</v>
      </c>
      <c r="G34" s="33">
        <v>7.4</v>
      </c>
      <c r="H34" s="33">
        <v>6.96</v>
      </c>
      <c r="I34" s="33">
        <v>8.36</v>
      </c>
      <c r="J34" s="34">
        <v>8.98</v>
      </c>
      <c r="K34" s="22"/>
      <c r="L34" s="22"/>
      <c r="M34" s="22"/>
      <c r="N34" s="22"/>
      <c r="O34" s="22"/>
      <c r="P34" s="22"/>
    </row>
    <row r="35" spans="1:16" ht="39" customHeight="1" x14ac:dyDescent="0.15">
      <c r="A35" s="22"/>
      <c r="B35" s="35"/>
      <c r="C35" s="1211" t="s">
        <v>520</v>
      </c>
      <c r="D35" s="1212"/>
      <c r="E35" s="1213"/>
      <c r="F35" s="36">
        <v>5.18</v>
      </c>
      <c r="G35" s="37">
        <v>4.21</v>
      </c>
      <c r="H35" s="37">
        <v>3.54</v>
      </c>
      <c r="I35" s="37">
        <v>3.44</v>
      </c>
      <c r="J35" s="38">
        <v>3.53</v>
      </c>
      <c r="K35" s="22"/>
      <c r="L35" s="22"/>
      <c r="M35" s="22"/>
      <c r="N35" s="22"/>
      <c r="O35" s="22"/>
      <c r="P35" s="22"/>
    </row>
    <row r="36" spans="1:16" ht="39" customHeight="1" x14ac:dyDescent="0.15">
      <c r="A36" s="22"/>
      <c r="B36" s="35"/>
      <c r="C36" s="1211" t="s">
        <v>521</v>
      </c>
      <c r="D36" s="1212"/>
      <c r="E36" s="1213"/>
      <c r="F36" s="36">
        <v>3</v>
      </c>
      <c r="G36" s="37">
        <v>2.02</v>
      </c>
      <c r="H36" s="37">
        <v>1.21</v>
      </c>
      <c r="I36" s="37">
        <v>2.4500000000000002</v>
      </c>
      <c r="J36" s="38">
        <v>3.4</v>
      </c>
      <c r="K36" s="22"/>
      <c r="L36" s="22"/>
      <c r="M36" s="22"/>
      <c r="N36" s="22"/>
      <c r="O36" s="22"/>
      <c r="P36" s="22"/>
    </row>
    <row r="37" spans="1:16" ht="39" customHeight="1" x14ac:dyDescent="0.15">
      <c r="A37" s="22"/>
      <c r="B37" s="35"/>
      <c r="C37" s="1211" t="s">
        <v>522</v>
      </c>
      <c r="D37" s="1212"/>
      <c r="E37" s="1213"/>
      <c r="F37" s="36" t="s">
        <v>470</v>
      </c>
      <c r="G37" s="37" t="s">
        <v>470</v>
      </c>
      <c r="H37" s="37">
        <v>1.78</v>
      </c>
      <c r="I37" s="37">
        <v>1.58</v>
      </c>
      <c r="J37" s="38">
        <v>2.13</v>
      </c>
      <c r="K37" s="22"/>
      <c r="L37" s="22"/>
      <c r="M37" s="22"/>
      <c r="N37" s="22"/>
      <c r="O37" s="22"/>
      <c r="P37" s="22"/>
    </row>
    <row r="38" spans="1:16" ht="39" customHeight="1" x14ac:dyDescent="0.15">
      <c r="A38" s="22"/>
      <c r="B38" s="35"/>
      <c r="C38" s="1211" t="s">
        <v>523</v>
      </c>
      <c r="D38" s="1212"/>
      <c r="E38" s="1213"/>
      <c r="F38" s="36">
        <v>0.67</v>
      </c>
      <c r="G38" s="37">
        <v>0.68</v>
      </c>
      <c r="H38" s="37">
        <v>1.1599999999999999</v>
      </c>
      <c r="I38" s="37">
        <v>1.38</v>
      </c>
      <c r="J38" s="38">
        <v>1.1599999999999999</v>
      </c>
      <c r="K38" s="22"/>
      <c r="L38" s="22"/>
      <c r="M38" s="22"/>
      <c r="N38" s="22"/>
      <c r="O38" s="22"/>
      <c r="P38" s="22"/>
    </row>
    <row r="39" spans="1:16" ht="39" customHeight="1" x14ac:dyDescent="0.15">
      <c r="A39" s="22"/>
      <c r="B39" s="35"/>
      <c r="C39" s="1211" t="s">
        <v>524</v>
      </c>
      <c r="D39" s="1212"/>
      <c r="E39" s="1213"/>
      <c r="F39" s="36">
        <v>0</v>
      </c>
      <c r="G39" s="37">
        <v>0</v>
      </c>
      <c r="H39" s="37">
        <v>0</v>
      </c>
      <c r="I39" s="37">
        <v>0.67</v>
      </c>
      <c r="J39" s="38">
        <v>0.43</v>
      </c>
      <c r="K39" s="22"/>
      <c r="L39" s="22"/>
      <c r="M39" s="22"/>
      <c r="N39" s="22"/>
      <c r="O39" s="22"/>
      <c r="P39" s="22"/>
    </row>
    <row r="40" spans="1:16" ht="39" customHeight="1" x14ac:dyDescent="0.15">
      <c r="A40" s="22"/>
      <c r="B40" s="35"/>
      <c r="C40" s="1211" t="s">
        <v>525</v>
      </c>
      <c r="D40" s="1212"/>
      <c r="E40" s="1213"/>
      <c r="F40" s="36">
        <v>0.2</v>
      </c>
      <c r="G40" s="37">
        <v>0.13</v>
      </c>
      <c r="H40" s="37">
        <v>0.19</v>
      </c>
      <c r="I40" s="37">
        <v>0.45</v>
      </c>
      <c r="J40" s="38">
        <v>0.24</v>
      </c>
      <c r="K40" s="22"/>
      <c r="L40" s="22"/>
      <c r="M40" s="22"/>
      <c r="N40" s="22"/>
      <c r="O40" s="22"/>
      <c r="P40" s="22"/>
    </row>
    <row r="41" spans="1:16" ht="39" customHeight="1" x14ac:dyDescent="0.15">
      <c r="A41" s="22"/>
      <c r="B41" s="35"/>
      <c r="C41" s="1211" t="s">
        <v>526</v>
      </c>
      <c r="D41" s="1212"/>
      <c r="E41" s="1213"/>
      <c r="F41" s="36" t="s">
        <v>470</v>
      </c>
      <c r="G41" s="37">
        <v>0.01</v>
      </c>
      <c r="H41" s="37">
        <v>0.05</v>
      </c>
      <c r="I41" s="37">
        <v>7.0000000000000007E-2</v>
      </c>
      <c r="J41" s="38">
        <v>0.06</v>
      </c>
      <c r="K41" s="22"/>
      <c r="L41" s="22"/>
      <c r="M41" s="22"/>
      <c r="N41" s="22"/>
      <c r="O41" s="22"/>
      <c r="P41" s="22"/>
    </row>
    <row r="42" spans="1:16" ht="39" customHeight="1" x14ac:dyDescent="0.15">
      <c r="A42" s="22"/>
      <c r="B42" s="39"/>
      <c r="C42" s="1211" t="s">
        <v>527</v>
      </c>
      <c r="D42" s="1212"/>
      <c r="E42" s="1213"/>
      <c r="F42" s="36" t="s">
        <v>470</v>
      </c>
      <c r="G42" s="37" t="s">
        <v>470</v>
      </c>
      <c r="H42" s="37" t="s">
        <v>470</v>
      </c>
      <c r="I42" s="37" t="s">
        <v>470</v>
      </c>
      <c r="J42" s="38" t="s">
        <v>470</v>
      </c>
      <c r="K42" s="22"/>
      <c r="L42" s="22"/>
      <c r="M42" s="22"/>
      <c r="N42" s="22"/>
      <c r="O42" s="22"/>
      <c r="P42" s="22"/>
    </row>
    <row r="43" spans="1:16" ht="39" customHeight="1" thickBot="1" x14ac:dyDescent="0.2">
      <c r="A43" s="22"/>
      <c r="B43" s="40"/>
      <c r="C43" s="1214" t="s">
        <v>528</v>
      </c>
      <c r="D43" s="1215"/>
      <c r="E43" s="1216"/>
      <c r="F43" s="41">
        <v>0.06</v>
      </c>
      <c r="G43" s="42">
        <v>0.69</v>
      </c>
      <c r="H43" s="42">
        <v>0.06</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4lxz5cke2dxD/l0RroTnoGtDDopznVPmH1aG7qhRzbw+s/4d2unerk9OGzBT3FfnPlZjXHaX2KBuEuBDPu21Q==" saltValue="2oMYgBsoqllATUn7p5At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 zoomScale="50" zoomScaleNormal="50" zoomScaleSheetLayoutView="55" workbookViewId="0">
      <selection activeCell="BG15" sqref="BN15:BU1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219" t="s">
        <v>11</v>
      </c>
      <c r="C45" s="1220"/>
      <c r="D45" s="58"/>
      <c r="E45" s="1225" t="s">
        <v>12</v>
      </c>
      <c r="F45" s="1225"/>
      <c r="G45" s="1225"/>
      <c r="H45" s="1225"/>
      <c r="I45" s="1225"/>
      <c r="J45" s="1226"/>
      <c r="K45" s="59">
        <v>15580</v>
      </c>
      <c r="L45" s="60">
        <v>14867</v>
      </c>
      <c r="M45" s="60">
        <v>14442</v>
      </c>
      <c r="N45" s="60">
        <v>14651</v>
      </c>
      <c r="O45" s="61">
        <v>14408</v>
      </c>
      <c r="P45" s="48"/>
      <c r="Q45" s="48"/>
      <c r="R45" s="48"/>
      <c r="S45" s="48"/>
      <c r="T45" s="48"/>
      <c r="U45" s="48"/>
    </row>
    <row r="46" spans="1:21" ht="30.75" customHeight="1" x14ac:dyDescent="0.15">
      <c r="A46" s="48"/>
      <c r="B46" s="1221"/>
      <c r="C46" s="1222"/>
      <c r="D46" s="62"/>
      <c r="E46" s="1227" t="s">
        <v>13</v>
      </c>
      <c r="F46" s="1227"/>
      <c r="G46" s="1227"/>
      <c r="H46" s="1227"/>
      <c r="I46" s="1227"/>
      <c r="J46" s="1228"/>
      <c r="K46" s="63" t="s">
        <v>470</v>
      </c>
      <c r="L46" s="64" t="s">
        <v>470</v>
      </c>
      <c r="M46" s="64" t="s">
        <v>470</v>
      </c>
      <c r="N46" s="64" t="s">
        <v>470</v>
      </c>
      <c r="O46" s="65" t="s">
        <v>470</v>
      </c>
      <c r="P46" s="48"/>
      <c r="Q46" s="48"/>
      <c r="R46" s="48"/>
      <c r="S46" s="48"/>
      <c r="T46" s="48"/>
      <c r="U46" s="48"/>
    </row>
    <row r="47" spans="1:21" ht="30.75" customHeight="1" x14ac:dyDescent="0.15">
      <c r="A47" s="48"/>
      <c r="B47" s="1221"/>
      <c r="C47" s="1222"/>
      <c r="D47" s="62"/>
      <c r="E47" s="1227" t="s">
        <v>14</v>
      </c>
      <c r="F47" s="1227"/>
      <c r="G47" s="1227"/>
      <c r="H47" s="1227"/>
      <c r="I47" s="1227"/>
      <c r="J47" s="1228"/>
      <c r="K47" s="63" t="s">
        <v>470</v>
      </c>
      <c r="L47" s="64" t="s">
        <v>470</v>
      </c>
      <c r="M47" s="64" t="s">
        <v>470</v>
      </c>
      <c r="N47" s="64" t="s">
        <v>470</v>
      </c>
      <c r="O47" s="65" t="s">
        <v>470</v>
      </c>
      <c r="P47" s="48"/>
      <c r="Q47" s="48"/>
      <c r="R47" s="48"/>
      <c r="S47" s="48"/>
      <c r="T47" s="48"/>
      <c r="U47" s="48"/>
    </row>
    <row r="48" spans="1:21" ht="30.75" customHeight="1" x14ac:dyDescent="0.15">
      <c r="A48" s="48"/>
      <c r="B48" s="1221"/>
      <c r="C48" s="1222"/>
      <c r="D48" s="62"/>
      <c r="E48" s="1227" t="s">
        <v>15</v>
      </c>
      <c r="F48" s="1227"/>
      <c r="G48" s="1227"/>
      <c r="H48" s="1227"/>
      <c r="I48" s="1227"/>
      <c r="J48" s="1228"/>
      <c r="K48" s="63">
        <v>2538</v>
      </c>
      <c r="L48" s="64">
        <v>2972</v>
      </c>
      <c r="M48" s="64">
        <v>1862</v>
      </c>
      <c r="N48" s="64">
        <v>2019</v>
      </c>
      <c r="O48" s="65">
        <v>2259</v>
      </c>
      <c r="P48" s="48"/>
      <c r="Q48" s="48"/>
      <c r="R48" s="48"/>
      <c r="S48" s="48"/>
      <c r="T48" s="48"/>
      <c r="U48" s="48"/>
    </row>
    <row r="49" spans="1:21" ht="30.75" customHeight="1" x14ac:dyDescent="0.15">
      <c r="A49" s="48"/>
      <c r="B49" s="1221"/>
      <c r="C49" s="1222"/>
      <c r="D49" s="62"/>
      <c r="E49" s="1227" t="s">
        <v>16</v>
      </c>
      <c r="F49" s="1227"/>
      <c r="G49" s="1227"/>
      <c r="H49" s="1227"/>
      <c r="I49" s="1227"/>
      <c r="J49" s="1228"/>
      <c r="K49" s="63" t="s">
        <v>470</v>
      </c>
      <c r="L49" s="64" t="s">
        <v>470</v>
      </c>
      <c r="M49" s="64" t="s">
        <v>470</v>
      </c>
      <c r="N49" s="64" t="s">
        <v>470</v>
      </c>
      <c r="O49" s="65" t="s">
        <v>470</v>
      </c>
      <c r="P49" s="48"/>
      <c r="Q49" s="48"/>
      <c r="R49" s="48"/>
      <c r="S49" s="48"/>
      <c r="T49" s="48"/>
      <c r="U49" s="48"/>
    </row>
    <row r="50" spans="1:21" ht="30.75" customHeight="1" x14ac:dyDescent="0.15">
      <c r="A50" s="48"/>
      <c r="B50" s="1221"/>
      <c r="C50" s="1222"/>
      <c r="D50" s="62"/>
      <c r="E50" s="1227" t="s">
        <v>17</v>
      </c>
      <c r="F50" s="1227"/>
      <c r="G50" s="1227"/>
      <c r="H50" s="1227"/>
      <c r="I50" s="1227"/>
      <c r="J50" s="1228"/>
      <c r="K50" s="63">
        <v>2433</v>
      </c>
      <c r="L50" s="64">
        <v>3968</v>
      </c>
      <c r="M50" s="64">
        <v>1181</v>
      </c>
      <c r="N50" s="64">
        <v>1183</v>
      </c>
      <c r="O50" s="65">
        <v>615</v>
      </c>
      <c r="P50" s="48"/>
      <c r="Q50" s="48"/>
      <c r="R50" s="48"/>
      <c r="S50" s="48"/>
      <c r="T50" s="48"/>
      <c r="U50" s="48"/>
    </row>
    <row r="51" spans="1:21" ht="30.75" customHeight="1" x14ac:dyDescent="0.15">
      <c r="A51" s="48"/>
      <c r="B51" s="1223"/>
      <c r="C51" s="1224"/>
      <c r="D51" s="66"/>
      <c r="E51" s="1227" t="s">
        <v>18</v>
      </c>
      <c r="F51" s="1227"/>
      <c r="G51" s="1227"/>
      <c r="H51" s="1227"/>
      <c r="I51" s="1227"/>
      <c r="J51" s="1228"/>
      <c r="K51" s="63" t="s">
        <v>470</v>
      </c>
      <c r="L51" s="64" t="s">
        <v>470</v>
      </c>
      <c r="M51" s="64" t="s">
        <v>470</v>
      </c>
      <c r="N51" s="64">
        <v>0</v>
      </c>
      <c r="O51" s="65" t="s">
        <v>470</v>
      </c>
      <c r="P51" s="48"/>
      <c r="Q51" s="48"/>
      <c r="R51" s="48"/>
      <c r="S51" s="48"/>
      <c r="T51" s="48"/>
      <c r="U51" s="48"/>
    </row>
    <row r="52" spans="1:21" ht="30.75" customHeight="1" x14ac:dyDescent="0.15">
      <c r="A52" s="48"/>
      <c r="B52" s="1229" t="s">
        <v>19</v>
      </c>
      <c r="C52" s="1230"/>
      <c r="D52" s="66"/>
      <c r="E52" s="1227" t="s">
        <v>20</v>
      </c>
      <c r="F52" s="1227"/>
      <c r="G52" s="1227"/>
      <c r="H52" s="1227"/>
      <c r="I52" s="1227"/>
      <c r="J52" s="1228"/>
      <c r="K52" s="63">
        <v>14738</v>
      </c>
      <c r="L52" s="64">
        <v>14354</v>
      </c>
      <c r="M52" s="64">
        <v>14088</v>
      </c>
      <c r="N52" s="64">
        <v>13995</v>
      </c>
      <c r="O52" s="65">
        <v>14002</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5813</v>
      </c>
      <c r="L53" s="69">
        <v>7453</v>
      </c>
      <c r="M53" s="69">
        <v>3397</v>
      </c>
      <c r="N53" s="69">
        <v>3858</v>
      </c>
      <c r="O53" s="70">
        <v>3280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529</v>
      </c>
      <c r="P55" s="48"/>
      <c r="Q55" s="48"/>
      <c r="R55" s="48"/>
      <c r="S55" s="48"/>
      <c r="T55" s="48"/>
      <c r="U55" s="48"/>
    </row>
    <row r="56" spans="1:21" ht="31.5" customHeight="1" thickBot="1" x14ac:dyDescent="0.2">
      <c r="A56" s="48"/>
      <c r="B56" s="76"/>
      <c r="C56" s="77"/>
      <c r="D56" s="77"/>
      <c r="E56" s="78"/>
      <c r="F56" s="78"/>
      <c r="G56" s="78"/>
      <c r="H56" s="78"/>
      <c r="I56" s="78"/>
      <c r="J56" s="79" t="s">
        <v>2</v>
      </c>
      <c r="K56" s="80" t="s">
        <v>530</v>
      </c>
      <c r="L56" s="81" t="s">
        <v>531</v>
      </c>
      <c r="M56" s="81" t="s">
        <v>532</v>
      </c>
      <c r="N56" s="81" t="s">
        <v>533</v>
      </c>
      <c r="O56" s="82" t="s">
        <v>534</v>
      </c>
      <c r="P56" s="48"/>
      <c r="Q56" s="48"/>
      <c r="R56" s="48"/>
      <c r="S56" s="48"/>
      <c r="T56" s="48"/>
      <c r="U56" s="48"/>
    </row>
    <row r="57" spans="1:21" ht="31.5" customHeight="1" x14ac:dyDescent="0.15">
      <c r="B57" s="1235" t="s">
        <v>25</v>
      </c>
      <c r="C57" s="1236"/>
      <c r="D57" s="1239" t="s">
        <v>26</v>
      </c>
      <c r="E57" s="1240"/>
      <c r="F57" s="1240"/>
      <c r="G57" s="1240"/>
      <c r="H57" s="1240"/>
      <c r="I57" s="1240"/>
      <c r="J57" s="1241"/>
      <c r="K57" s="83"/>
      <c r="L57" s="84"/>
      <c r="M57" s="84"/>
      <c r="N57" s="84"/>
      <c r="O57" s="85"/>
    </row>
    <row r="58" spans="1:21" ht="31.5" customHeight="1" thickBot="1" x14ac:dyDescent="0.2">
      <c r="B58" s="1237"/>
      <c r="C58" s="1238"/>
      <c r="D58" s="1242" t="s">
        <v>27</v>
      </c>
      <c r="E58" s="1243"/>
      <c r="F58" s="1243"/>
      <c r="G58" s="1243"/>
      <c r="H58" s="1243"/>
      <c r="I58" s="1243"/>
      <c r="J58" s="124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HcwC3y7FqBTSeBMBjcIQ6YZeB7uZIH0syUwSNY0BjVT68TQbG+csWoKUl/Od4xzJI9yXd8Oc/8G+nxtkIdNA==" saltValue="bSguccK2YN15yzEGHkGc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election activeCell="BG15" sqref="BN15:BU1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511</v>
      </c>
      <c r="J40" s="100" t="s">
        <v>512</v>
      </c>
      <c r="K40" s="100" t="s">
        <v>513</v>
      </c>
      <c r="L40" s="100" t="s">
        <v>514</v>
      </c>
      <c r="M40" s="101" t="s">
        <v>515</v>
      </c>
    </row>
    <row r="41" spans="2:13" ht="27.75" customHeight="1" x14ac:dyDescent="0.15">
      <c r="B41" s="1245" t="s">
        <v>30</v>
      </c>
      <c r="C41" s="1246"/>
      <c r="D41" s="102"/>
      <c r="E41" s="1251" t="s">
        <v>31</v>
      </c>
      <c r="F41" s="1251"/>
      <c r="G41" s="1251"/>
      <c r="H41" s="1252"/>
      <c r="I41" s="351">
        <v>168288</v>
      </c>
      <c r="J41" s="352">
        <v>166807</v>
      </c>
      <c r="K41" s="352">
        <v>168345</v>
      </c>
      <c r="L41" s="352">
        <v>169391</v>
      </c>
      <c r="M41" s="353">
        <v>174414</v>
      </c>
    </row>
    <row r="42" spans="2:13" ht="27.75" customHeight="1" x14ac:dyDescent="0.15">
      <c r="B42" s="1247"/>
      <c r="C42" s="1248"/>
      <c r="D42" s="103"/>
      <c r="E42" s="1253" t="s">
        <v>32</v>
      </c>
      <c r="F42" s="1253"/>
      <c r="G42" s="1253"/>
      <c r="H42" s="1254"/>
      <c r="I42" s="354">
        <v>11284</v>
      </c>
      <c r="J42" s="355">
        <v>7386</v>
      </c>
      <c r="K42" s="355">
        <v>5337</v>
      </c>
      <c r="L42" s="355">
        <v>5327</v>
      </c>
      <c r="M42" s="356">
        <v>4624</v>
      </c>
    </row>
    <row r="43" spans="2:13" ht="27.75" customHeight="1" x14ac:dyDescent="0.15">
      <c r="B43" s="1247"/>
      <c r="C43" s="1248"/>
      <c r="D43" s="103"/>
      <c r="E43" s="1253" t="s">
        <v>33</v>
      </c>
      <c r="F43" s="1253"/>
      <c r="G43" s="1253"/>
      <c r="H43" s="1254"/>
      <c r="I43" s="354">
        <v>29559</v>
      </c>
      <c r="J43" s="355">
        <v>29166</v>
      </c>
      <c r="K43" s="355">
        <v>25570</v>
      </c>
      <c r="L43" s="355">
        <v>23221</v>
      </c>
      <c r="M43" s="356">
        <v>19681</v>
      </c>
    </row>
    <row r="44" spans="2:13" ht="27.75" customHeight="1" x14ac:dyDescent="0.15">
      <c r="B44" s="1247"/>
      <c r="C44" s="1248"/>
      <c r="D44" s="103"/>
      <c r="E44" s="1253" t="s">
        <v>34</v>
      </c>
      <c r="F44" s="1253"/>
      <c r="G44" s="1253"/>
      <c r="H44" s="1254"/>
      <c r="I44" s="354" t="s">
        <v>470</v>
      </c>
      <c r="J44" s="355" t="s">
        <v>470</v>
      </c>
      <c r="K44" s="355" t="s">
        <v>470</v>
      </c>
      <c r="L44" s="355" t="s">
        <v>470</v>
      </c>
      <c r="M44" s="356" t="s">
        <v>470</v>
      </c>
    </row>
    <row r="45" spans="2:13" ht="27.75" customHeight="1" x14ac:dyDescent="0.15">
      <c r="B45" s="1247"/>
      <c r="C45" s="1248"/>
      <c r="D45" s="103"/>
      <c r="E45" s="1253" t="s">
        <v>35</v>
      </c>
      <c r="F45" s="1253"/>
      <c r="G45" s="1253"/>
      <c r="H45" s="1254"/>
      <c r="I45" s="354">
        <v>23067</v>
      </c>
      <c r="J45" s="355">
        <v>23292</v>
      </c>
      <c r="K45" s="355">
        <v>22540</v>
      </c>
      <c r="L45" s="355">
        <v>22099</v>
      </c>
      <c r="M45" s="356">
        <v>22698</v>
      </c>
    </row>
    <row r="46" spans="2:13" ht="27.75" customHeight="1" x14ac:dyDescent="0.15">
      <c r="B46" s="1247"/>
      <c r="C46" s="1248"/>
      <c r="D46" s="104"/>
      <c r="E46" s="1253" t="s">
        <v>36</v>
      </c>
      <c r="F46" s="1253"/>
      <c r="G46" s="1253"/>
      <c r="H46" s="1254"/>
      <c r="I46" s="354">
        <v>1172</v>
      </c>
      <c r="J46" s="355">
        <v>1082</v>
      </c>
      <c r="K46" s="355">
        <v>1321</v>
      </c>
      <c r="L46" s="355">
        <v>1300</v>
      </c>
      <c r="M46" s="356">
        <v>1335</v>
      </c>
    </row>
    <row r="47" spans="2:13" ht="27.75" customHeight="1" x14ac:dyDescent="0.15">
      <c r="B47" s="1247"/>
      <c r="C47" s="1248"/>
      <c r="D47" s="105"/>
      <c r="E47" s="1255" t="s">
        <v>37</v>
      </c>
      <c r="F47" s="1256"/>
      <c r="G47" s="1256"/>
      <c r="H47" s="1257"/>
      <c r="I47" s="354" t="s">
        <v>470</v>
      </c>
      <c r="J47" s="355" t="s">
        <v>470</v>
      </c>
      <c r="K47" s="355" t="s">
        <v>470</v>
      </c>
      <c r="L47" s="355" t="s">
        <v>470</v>
      </c>
      <c r="M47" s="356" t="s">
        <v>470</v>
      </c>
    </row>
    <row r="48" spans="2:13" ht="27.75" customHeight="1" x14ac:dyDescent="0.15">
      <c r="B48" s="1247"/>
      <c r="C48" s="1248"/>
      <c r="D48" s="103"/>
      <c r="E48" s="1253" t="s">
        <v>38</v>
      </c>
      <c r="F48" s="1253"/>
      <c r="G48" s="1253"/>
      <c r="H48" s="1254"/>
      <c r="I48" s="354" t="s">
        <v>470</v>
      </c>
      <c r="J48" s="355" t="s">
        <v>470</v>
      </c>
      <c r="K48" s="355" t="s">
        <v>470</v>
      </c>
      <c r="L48" s="355" t="s">
        <v>470</v>
      </c>
      <c r="M48" s="356" t="s">
        <v>470</v>
      </c>
    </row>
    <row r="49" spans="2:13" ht="27.75" customHeight="1" x14ac:dyDescent="0.15">
      <c r="B49" s="1249"/>
      <c r="C49" s="1250"/>
      <c r="D49" s="103"/>
      <c r="E49" s="1253" t="s">
        <v>39</v>
      </c>
      <c r="F49" s="1253"/>
      <c r="G49" s="1253"/>
      <c r="H49" s="1254"/>
      <c r="I49" s="354" t="s">
        <v>470</v>
      </c>
      <c r="J49" s="355" t="s">
        <v>470</v>
      </c>
      <c r="K49" s="355" t="s">
        <v>470</v>
      </c>
      <c r="L49" s="355" t="s">
        <v>470</v>
      </c>
      <c r="M49" s="356" t="s">
        <v>470</v>
      </c>
    </row>
    <row r="50" spans="2:13" ht="27.75" customHeight="1" x14ac:dyDescent="0.15">
      <c r="B50" s="1258" t="s">
        <v>40</v>
      </c>
      <c r="C50" s="1259"/>
      <c r="D50" s="106"/>
      <c r="E50" s="1253" t="s">
        <v>41</v>
      </c>
      <c r="F50" s="1253"/>
      <c r="G50" s="1253"/>
      <c r="H50" s="1254"/>
      <c r="I50" s="354">
        <v>50713</v>
      </c>
      <c r="J50" s="355">
        <v>51701</v>
      </c>
      <c r="K50" s="355">
        <v>46536</v>
      </c>
      <c r="L50" s="355">
        <v>41544</v>
      </c>
      <c r="M50" s="356">
        <v>47874</v>
      </c>
    </row>
    <row r="51" spans="2:13" ht="27.75" customHeight="1" x14ac:dyDescent="0.15">
      <c r="B51" s="1247"/>
      <c r="C51" s="1248"/>
      <c r="D51" s="103"/>
      <c r="E51" s="1253" t="s">
        <v>42</v>
      </c>
      <c r="F51" s="1253"/>
      <c r="G51" s="1253"/>
      <c r="H51" s="1254"/>
      <c r="I51" s="354">
        <v>60426</v>
      </c>
      <c r="J51" s="355">
        <v>55158</v>
      </c>
      <c r="K51" s="355">
        <v>51269</v>
      </c>
      <c r="L51" s="355">
        <v>50112</v>
      </c>
      <c r="M51" s="356">
        <v>49281</v>
      </c>
    </row>
    <row r="52" spans="2:13" ht="27.75" customHeight="1" x14ac:dyDescent="0.15">
      <c r="B52" s="1249"/>
      <c r="C52" s="1250"/>
      <c r="D52" s="103"/>
      <c r="E52" s="1253" t="s">
        <v>43</v>
      </c>
      <c r="F52" s="1253"/>
      <c r="G52" s="1253"/>
      <c r="H52" s="1254"/>
      <c r="I52" s="354">
        <v>116248</v>
      </c>
      <c r="J52" s="355">
        <v>117036</v>
      </c>
      <c r="K52" s="355">
        <v>117528</v>
      </c>
      <c r="L52" s="355">
        <v>118150</v>
      </c>
      <c r="M52" s="356">
        <v>120671</v>
      </c>
    </row>
    <row r="53" spans="2:13" ht="27.75" customHeight="1" thickBot="1" x14ac:dyDescent="0.2">
      <c r="B53" s="1260" t="s">
        <v>44</v>
      </c>
      <c r="C53" s="1261"/>
      <c r="D53" s="107"/>
      <c r="E53" s="1262" t="s">
        <v>45</v>
      </c>
      <c r="F53" s="1262"/>
      <c r="G53" s="1262"/>
      <c r="H53" s="1263"/>
      <c r="I53" s="357">
        <v>5982</v>
      </c>
      <c r="J53" s="358">
        <v>3837</v>
      </c>
      <c r="K53" s="358">
        <v>7779</v>
      </c>
      <c r="L53" s="358">
        <v>11534</v>
      </c>
      <c r="M53" s="359">
        <v>4926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q/jP3vNJHUzMyMYFBMkMwWOeeldKWTSzE2y4Qm6Bt/csexUe9iAJ33qfzFMVda8Yx36dKd9cr220mtE9z5nw==" saltValue="Feu2kjds2FHPDjeNZQx8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50" zoomScaleNormal="50" zoomScaleSheetLayoutView="100" workbookViewId="0">
      <selection activeCell="BG15" sqref="BN15:BU1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513</v>
      </c>
      <c r="G54" s="116" t="s">
        <v>514</v>
      </c>
      <c r="H54" s="117" t="s">
        <v>515</v>
      </c>
    </row>
    <row r="55" spans="2:8" ht="52.5" customHeight="1" x14ac:dyDescent="0.15">
      <c r="B55" s="118"/>
      <c r="C55" s="1272" t="s">
        <v>48</v>
      </c>
      <c r="D55" s="1272"/>
      <c r="E55" s="1273"/>
      <c r="F55" s="119">
        <v>15931</v>
      </c>
      <c r="G55" s="119">
        <v>11133</v>
      </c>
      <c r="H55" s="120">
        <v>14548</v>
      </c>
    </row>
    <row r="56" spans="2:8" ht="52.5" customHeight="1" x14ac:dyDescent="0.15">
      <c r="B56" s="121"/>
      <c r="C56" s="1274" t="s">
        <v>49</v>
      </c>
      <c r="D56" s="1274"/>
      <c r="E56" s="1275"/>
      <c r="F56" s="122">
        <v>5194</v>
      </c>
      <c r="G56" s="122">
        <v>4563</v>
      </c>
      <c r="H56" s="123">
        <v>3958</v>
      </c>
    </row>
    <row r="57" spans="2:8" ht="53.25" customHeight="1" x14ac:dyDescent="0.15">
      <c r="B57" s="121"/>
      <c r="C57" s="1276" t="s">
        <v>50</v>
      </c>
      <c r="D57" s="1276"/>
      <c r="E57" s="1277"/>
      <c r="F57" s="124">
        <v>23373</v>
      </c>
      <c r="G57" s="124">
        <v>22587</v>
      </c>
      <c r="H57" s="125">
        <v>25162</v>
      </c>
    </row>
    <row r="58" spans="2:8" ht="45.75" customHeight="1" x14ac:dyDescent="0.15">
      <c r="B58" s="126"/>
      <c r="C58" s="1264" t="s">
        <v>51</v>
      </c>
      <c r="D58" s="1265"/>
      <c r="E58" s="1266"/>
      <c r="F58" s="127"/>
      <c r="G58" s="127"/>
      <c r="H58" s="128"/>
    </row>
    <row r="59" spans="2:8" ht="45.75" customHeight="1" x14ac:dyDescent="0.15">
      <c r="B59" s="126"/>
      <c r="C59" s="1264" t="s">
        <v>51</v>
      </c>
      <c r="D59" s="1265"/>
      <c r="E59" s="1266"/>
      <c r="F59" s="127"/>
      <c r="G59" s="127"/>
      <c r="H59" s="128"/>
    </row>
    <row r="60" spans="2:8" ht="45.75" customHeight="1" x14ac:dyDescent="0.15">
      <c r="B60" s="126"/>
      <c r="C60" s="1264" t="s">
        <v>51</v>
      </c>
      <c r="D60" s="1265"/>
      <c r="E60" s="1266"/>
      <c r="F60" s="127"/>
      <c r="G60" s="127"/>
      <c r="H60" s="128"/>
    </row>
    <row r="61" spans="2:8" ht="45.75" customHeight="1" x14ac:dyDescent="0.15">
      <c r="B61" s="126"/>
      <c r="C61" s="1264" t="s">
        <v>51</v>
      </c>
      <c r="D61" s="1265"/>
      <c r="E61" s="1266"/>
      <c r="F61" s="127"/>
      <c r="G61" s="127"/>
      <c r="H61" s="128"/>
    </row>
    <row r="62" spans="2:8" ht="45.75" customHeight="1" thickBot="1" x14ac:dyDescent="0.2">
      <c r="B62" s="129"/>
      <c r="C62" s="1267" t="s">
        <v>52</v>
      </c>
      <c r="D62" s="1268"/>
      <c r="E62" s="1269"/>
      <c r="F62" s="130"/>
      <c r="G62" s="130"/>
      <c r="H62" s="131"/>
    </row>
    <row r="63" spans="2:8" ht="52.5" customHeight="1" thickBot="1" x14ac:dyDescent="0.2">
      <c r="B63" s="132"/>
      <c r="C63" s="1270" t="s">
        <v>53</v>
      </c>
      <c r="D63" s="1270"/>
      <c r="E63" s="1271"/>
      <c r="F63" s="133">
        <v>44497</v>
      </c>
      <c r="G63" s="133">
        <v>38283</v>
      </c>
      <c r="H63" s="134">
        <v>43668</v>
      </c>
    </row>
    <row r="64" spans="2:8" x14ac:dyDescent="0.15"/>
  </sheetData>
  <sheetProtection algorithmName="SHA-512" hashValue="oX2crXHTNLXdPe+zVqFCQMZSKVnVF31m6rpKYQ+8GC52OCvKYLul91PINPswWMt2f1UmLLI4eB3ES+HULjiarQ==" saltValue="w7+yQWO+VIJH4x08gJqo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 zoomScale="85" zoomScaleNormal="85" zoomScaleSheetLayoutView="55" workbookViewId="0">
      <selection activeCell="BG15" sqref="BN15:BU15"/>
    </sheetView>
  </sheetViews>
  <sheetFormatPr defaultColWidth="0" defaultRowHeight="13.5" customHeight="1" zeroHeight="1" x14ac:dyDescent="0.15"/>
  <cols>
    <col min="1" max="1" width="6.375" style="371" customWidth="1"/>
    <col min="2" max="107" width="2.5" style="371" customWidth="1"/>
    <col min="108" max="108" width="6.125" style="378" customWidth="1"/>
    <col min="109" max="109" width="5.875" style="377" customWidth="1"/>
    <col min="110" max="16384" width="8.625" style="371" hidden="1"/>
  </cols>
  <sheetData>
    <row r="1" spans="1:109" ht="42.75" customHeight="1" x14ac:dyDescent="0.15">
      <c r="A1" s="369"/>
      <c r="B1" s="370"/>
      <c r="DD1" s="371"/>
      <c r="DE1" s="371"/>
    </row>
    <row r="2" spans="1:109" ht="25.5" customHeight="1" x14ac:dyDescent="0.15">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15">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55" customFormat="1" x14ac:dyDescent="0.15">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5" customFormat="1"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5" customFormat="1" x14ac:dyDescent="0.1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5" customFormat="1" x14ac:dyDescent="0.1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5" customFormat="1"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5" customFormat="1"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5" customForma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5" customFormat="1" x14ac:dyDescent="0.1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5" customFormat="1" x14ac:dyDescent="0.1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5" customFormat="1" x14ac:dyDescent="0.1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5" customFormat="1"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5" customFormat="1" x14ac:dyDescent="0.15">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5" customFormat="1" x14ac:dyDescent="0.1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5" customFormat="1" x14ac:dyDescent="0.15">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5" customFormat="1" x14ac:dyDescent="0.15">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x14ac:dyDescent="0.15">
      <c r="DD19" s="371"/>
      <c r="DE19" s="371"/>
    </row>
    <row r="20" spans="1:109" x14ac:dyDescent="0.15">
      <c r="DD20" s="371"/>
      <c r="DE20" s="371"/>
    </row>
    <row r="21" spans="1:109" ht="17.25" customHeight="1" x14ac:dyDescent="0.15">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15">
      <c r="B22" s="377"/>
    </row>
    <row r="23" spans="1:109" x14ac:dyDescent="0.15">
      <c r="B23" s="377"/>
    </row>
    <row r="24" spans="1:109" x14ac:dyDescent="0.15">
      <c r="B24" s="377"/>
    </row>
    <row r="25" spans="1:109" x14ac:dyDescent="0.15">
      <c r="B25" s="377"/>
    </row>
    <row r="26" spans="1:109" x14ac:dyDescent="0.15">
      <c r="B26" s="377"/>
    </row>
    <row r="27" spans="1:109" x14ac:dyDescent="0.15">
      <c r="B27" s="377"/>
    </row>
    <row r="28" spans="1:109" x14ac:dyDescent="0.15">
      <c r="B28" s="377"/>
    </row>
    <row r="29" spans="1:109" x14ac:dyDescent="0.15">
      <c r="B29" s="377"/>
    </row>
    <row r="30" spans="1:109" x14ac:dyDescent="0.15">
      <c r="B30" s="377"/>
    </row>
    <row r="31" spans="1:109" x14ac:dyDescent="0.15">
      <c r="B31" s="377"/>
    </row>
    <row r="32" spans="1:109" x14ac:dyDescent="0.15">
      <c r="B32" s="377"/>
    </row>
    <row r="33" spans="2:109" x14ac:dyDescent="0.15">
      <c r="B33" s="377"/>
    </row>
    <row r="34" spans="2:109" x14ac:dyDescent="0.15">
      <c r="B34" s="377"/>
    </row>
    <row r="35" spans="2:109" x14ac:dyDescent="0.15">
      <c r="B35" s="377"/>
    </row>
    <row r="36" spans="2:109" x14ac:dyDescent="0.15">
      <c r="B36" s="377"/>
    </row>
    <row r="37" spans="2:109" x14ac:dyDescent="0.15">
      <c r="B37" s="377"/>
    </row>
    <row r="38" spans="2:109" x14ac:dyDescent="0.15">
      <c r="B38" s="377"/>
    </row>
    <row r="39" spans="2:109" x14ac:dyDescent="0.1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x14ac:dyDescent="0.15">
      <c r="B40" s="382"/>
      <c r="DD40" s="382"/>
      <c r="DE40" s="371"/>
    </row>
    <row r="41" spans="2:109" ht="17.25" x14ac:dyDescent="0.15">
      <c r="B41" s="383" t="s">
        <v>611</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x14ac:dyDescent="0.15">
      <c r="B42" s="377"/>
      <c r="G42" s="384"/>
      <c r="I42" s="385"/>
      <c r="J42" s="385"/>
      <c r="K42" s="385"/>
      <c r="AM42" s="384"/>
      <c r="AN42" s="384" t="s">
        <v>612</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15">
      <c r="B43" s="377"/>
      <c r="AN43" s="1300" t="s">
        <v>613</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7"/>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7"/>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7"/>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7"/>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7"/>
      <c r="AN49" s="371" t="s">
        <v>614</v>
      </c>
    </row>
    <row r="50" spans="1:109" x14ac:dyDescent="0.15">
      <c r="B50" s="377"/>
      <c r="G50" s="1284"/>
      <c r="H50" s="1284"/>
      <c r="I50" s="1284"/>
      <c r="J50" s="1284"/>
      <c r="K50" s="387"/>
      <c r="L50" s="387"/>
      <c r="M50" s="388"/>
      <c r="N50" s="388"/>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511</v>
      </c>
      <c r="BQ50" s="1283"/>
      <c r="BR50" s="1283"/>
      <c r="BS50" s="1283"/>
      <c r="BT50" s="1283"/>
      <c r="BU50" s="1283"/>
      <c r="BV50" s="1283"/>
      <c r="BW50" s="1283"/>
      <c r="BX50" s="1283" t="s">
        <v>512</v>
      </c>
      <c r="BY50" s="1283"/>
      <c r="BZ50" s="1283"/>
      <c r="CA50" s="1283"/>
      <c r="CB50" s="1283"/>
      <c r="CC50" s="1283"/>
      <c r="CD50" s="1283"/>
      <c r="CE50" s="1283"/>
      <c r="CF50" s="1283" t="s">
        <v>513</v>
      </c>
      <c r="CG50" s="1283"/>
      <c r="CH50" s="1283"/>
      <c r="CI50" s="1283"/>
      <c r="CJ50" s="1283"/>
      <c r="CK50" s="1283"/>
      <c r="CL50" s="1283"/>
      <c r="CM50" s="1283"/>
      <c r="CN50" s="1283" t="s">
        <v>514</v>
      </c>
      <c r="CO50" s="1283"/>
      <c r="CP50" s="1283"/>
      <c r="CQ50" s="1283"/>
      <c r="CR50" s="1283"/>
      <c r="CS50" s="1283"/>
      <c r="CT50" s="1283"/>
      <c r="CU50" s="1283"/>
      <c r="CV50" s="1283" t="s">
        <v>515</v>
      </c>
      <c r="CW50" s="1283"/>
      <c r="CX50" s="1283"/>
      <c r="CY50" s="1283"/>
      <c r="CZ50" s="1283"/>
      <c r="DA50" s="1283"/>
      <c r="DB50" s="1283"/>
      <c r="DC50" s="1283"/>
    </row>
    <row r="51" spans="1:109" ht="13.5" customHeight="1" x14ac:dyDescent="0.15">
      <c r="B51" s="377"/>
      <c r="G51" s="1286"/>
      <c r="H51" s="1286"/>
      <c r="I51" s="1299"/>
      <c r="J51" s="1299"/>
      <c r="K51" s="1285"/>
      <c r="L51" s="1285"/>
      <c r="M51" s="1285"/>
      <c r="N51" s="1285"/>
      <c r="AM51" s="386"/>
      <c r="AN51" s="1281" t="s">
        <v>615</v>
      </c>
      <c r="AO51" s="1281"/>
      <c r="AP51" s="1281"/>
      <c r="AQ51" s="1281"/>
      <c r="AR51" s="1281"/>
      <c r="AS51" s="1281"/>
      <c r="AT51" s="1281"/>
      <c r="AU51" s="1281"/>
      <c r="AV51" s="1281"/>
      <c r="AW51" s="1281"/>
      <c r="AX51" s="1281"/>
      <c r="AY51" s="1281"/>
      <c r="AZ51" s="1281"/>
      <c r="BA51" s="1281"/>
      <c r="BB51" s="1281" t="s">
        <v>616</v>
      </c>
      <c r="BC51" s="1281"/>
      <c r="BD51" s="1281"/>
      <c r="BE51" s="1281"/>
      <c r="BF51" s="1281"/>
      <c r="BG51" s="1281"/>
      <c r="BH51" s="1281"/>
      <c r="BI51" s="1281"/>
      <c r="BJ51" s="1281"/>
      <c r="BK51" s="1281"/>
      <c r="BL51" s="1281"/>
      <c r="BM51" s="1281"/>
      <c r="BN51" s="1281"/>
      <c r="BO51" s="1281"/>
      <c r="BP51" s="1278">
        <v>6.4</v>
      </c>
      <c r="BQ51" s="1278"/>
      <c r="BR51" s="1278"/>
      <c r="BS51" s="1278"/>
      <c r="BT51" s="1278"/>
      <c r="BU51" s="1278"/>
      <c r="BV51" s="1278"/>
      <c r="BW51" s="1278"/>
      <c r="BX51" s="1278">
        <v>3.9</v>
      </c>
      <c r="BY51" s="1278"/>
      <c r="BZ51" s="1278"/>
      <c r="CA51" s="1278"/>
      <c r="CB51" s="1278"/>
      <c r="CC51" s="1278"/>
      <c r="CD51" s="1278"/>
      <c r="CE51" s="1278"/>
      <c r="CF51" s="1278">
        <v>7.9</v>
      </c>
      <c r="CG51" s="1278"/>
      <c r="CH51" s="1278"/>
      <c r="CI51" s="1278"/>
      <c r="CJ51" s="1278"/>
      <c r="CK51" s="1278"/>
      <c r="CL51" s="1278"/>
      <c r="CM51" s="1278"/>
      <c r="CN51" s="1278">
        <v>11.4</v>
      </c>
      <c r="CO51" s="1278"/>
      <c r="CP51" s="1278"/>
      <c r="CQ51" s="1278"/>
      <c r="CR51" s="1278"/>
      <c r="CS51" s="1278"/>
      <c r="CT51" s="1278"/>
      <c r="CU51" s="1278"/>
      <c r="CV51" s="1278">
        <v>4.5999999999999996</v>
      </c>
      <c r="CW51" s="1278"/>
      <c r="CX51" s="1278"/>
      <c r="CY51" s="1278"/>
      <c r="CZ51" s="1278"/>
      <c r="DA51" s="1278"/>
      <c r="DB51" s="1278"/>
      <c r="DC51" s="1278"/>
    </row>
    <row r="52" spans="1:109" x14ac:dyDescent="0.15">
      <c r="B52" s="377"/>
      <c r="G52" s="1286"/>
      <c r="H52" s="1286"/>
      <c r="I52" s="1299"/>
      <c r="J52" s="1299"/>
      <c r="K52" s="1285"/>
      <c r="L52" s="1285"/>
      <c r="M52" s="1285"/>
      <c r="N52" s="1285"/>
      <c r="AM52" s="386"/>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5"/>
      <c r="B53" s="377"/>
      <c r="G53" s="1286"/>
      <c r="H53" s="1286"/>
      <c r="I53" s="1284"/>
      <c r="J53" s="1284"/>
      <c r="K53" s="1285"/>
      <c r="L53" s="1285"/>
      <c r="M53" s="1285"/>
      <c r="N53" s="1285"/>
      <c r="AM53" s="386"/>
      <c r="AN53" s="1281"/>
      <c r="AO53" s="1281"/>
      <c r="AP53" s="1281"/>
      <c r="AQ53" s="1281"/>
      <c r="AR53" s="1281"/>
      <c r="AS53" s="1281"/>
      <c r="AT53" s="1281"/>
      <c r="AU53" s="1281"/>
      <c r="AV53" s="1281"/>
      <c r="AW53" s="1281"/>
      <c r="AX53" s="1281"/>
      <c r="AY53" s="1281"/>
      <c r="AZ53" s="1281"/>
      <c r="BA53" s="1281"/>
      <c r="BB53" s="1281" t="s">
        <v>617</v>
      </c>
      <c r="BC53" s="1281"/>
      <c r="BD53" s="1281"/>
      <c r="BE53" s="1281"/>
      <c r="BF53" s="1281"/>
      <c r="BG53" s="1281"/>
      <c r="BH53" s="1281"/>
      <c r="BI53" s="1281"/>
      <c r="BJ53" s="1281"/>
      <c r="BK53" s="1281"/>
      <c r="BL53" s="1281"/>
      <c r="BM53" s="1281"/>
      <c r="BN53" s="1281"/>
      <c r="BO53" s="1281"/>
      <c r="BP53" s="1278">
        <v>61.2</v>
      </c>
      <c r="BQ53" s="1278"/>
      <c r="BR53" s="1278"/>
      <c r="BS53" s="1278"/>
      <c r="BT53" s="1278"/>
      <c r="BU53" s="1278"/>
      <c r="BV53" s="1278"/>
      <c r="BW53" s="1278"/>
      <c r="BX53" s="1278">
        <v>62.2</v>
      </c>
      <c r="BY53" s="1278"/>
      <c r="BZ53" s="1278"/>
      <c r="CA53" s="1278"/>
      <c r="CB53" s="1278"/>
      <c r="CC53" s="1278"/>
      <c r="CD53" s="1278"/>
      <c r="CE53" s="1278"/>
      <c r="CF53" s="1278">
        <v>62.5</v>
      </c>
      <c r="CG53" s="1278"/>
      <c r="CH53" s="1278"/>
      <c r="CI53" s="1278"/>
      <c r="CJ53" s="1278"/>
      <c r="CK53" s="1278"/>
      <c r="CL53" s="1278"/>
      <c r="CM53" s="1278"/>
      <c r="CN53" s="1278">
        <v>62.7</v>
      </c>
      <c r="CO53" s="1278"/>
      <c r="CP53" s="1278"/>
      <c r="CQ53" s="1278"/>
      <c r="CR53" s="1278"/>
      <c r="CS53" s="1278"/>
      <c r="CT53" s="1278"/>
      <c r="CU53" s="1278"/>
      <c r="CV53" s="1278">
        <v>63.3</v>
      </c>
      <c r="CW53" s="1278"/>
      <c r="CX53" s="1278"/>
      <c r="CY53" s="1278"/>
      <c r="CZ53" s="1278"/>
      <c r="DA53" s="1278"/>
      <c r="DB53" s="1278"/>
      <c r="DC53" s="1278"/>
    </row>
    <row r="54" spans="1:109" x14ac:dyDescent="0.15">
      <c r="A54" s="385"/>
      <c r="B54" s="377"/>
      <c r="G54" s="1286"/>
      <c r="H54" s="1286"/>
      <c r="I54" s="1284"/>
      <c r="J54" s="1284"/>
      <c r="K54" s="1285"/>
      <c r="L54" s="1285"/>
      <c r="M54" s="1285"/>
      <c r="N54" s="1285"/>
      <c r="AM54" s="386"/>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5"/>
      <c r="B55" s="377"/>
      <c r="G55" s="1284"/>
      <c r="H55" s="1284"/>
      <c r="I55" s="1284"/>
      <c r="J55" s="1284"/>
      <c r="K55" s="1285"/>
      <c r="L55" s="1285"/>
      <c r="M55" s="1285"/>
      <c r="N55" s="1285"/>
      <c r="AN55" s="1283" t="s">
        <v>618</v>
      </c>
      <c r="AO55" s="1283"/>
      <c r="AP55" s="1283"/>
      <c r="AQ55" s="1283"/>
      <c r="AR55" s="1283"/>
      <c r="AS55" s="1283"/>
      <c r="AT55" s="1283"/>
      <c r="AU55" s="1283"/>
      <c r="AV55" s="1283"/>
      <c r="AW55" s="1283"/>
      <c r="AX55" s="1283"/>
      <c r="AY55" s="1283"/>
      <c r="AZ55" s="1283"/>
      <c r="BA55" s="1283"/>
      <c r="BB55" s="1281" t="s">
        <v>616</v>
      </c>
      <c r="BC55" s="1281"/>
      <c r="BD55" s="1281"/>
      <c r="BE55" s="1281"/>
      <c r="BF55" s="1281"/>
      <c r="BG55" s="1281"/>
      <c r="BH55" s="1281"/>
      <c r="BI55" s="1281"/>
      <c r="BJ55" s="1281"/>
      <c r="BK55" s="1281"/>
      <c r="BL55" s="1281"/>
      <c r="BM55" s="1281"/>
      <c r="BN55" s="1281"/>
      <c r="BO55" s="1281"/>
      <c r="BP55" s="1278">
        <v>30</v>
      </c>
      <c r="BQ55" s="1278"/>
      <c r="BR55" s="1278"/>
      <c r="BS55" s="1278"/>
      <c r="BT55" s="1278"/>
      <c r="BU55" s="1278"/>
      <c r="BV55" s="1278"/>
      <c r="BW55" s="1278"/>
      <c r="BX55" s="1278">
        <v>34</v>
      </c>
      <c r="BY55" s="1278"/>
      <c r="BZ55" s="1278"/>
      <c r="CA55" s="1278"/>
      <c r="CB55" s="1278"/>
      <c r="CC55" s="1278"/>
      <c r="CD55" s="1278"/>
      <c r="CE55" s="1278"/>
      <c r="CF55" s="1278">
        <v>33.9</v>
      </c>
      <c r="CG55" s="1278"/>
      <c r="CH55" s="1278"/>
      <c r="CI55" s="1278"/>
      <c r="CJ55" s="1278"/>
      <c r="CK55" s="1278"/>
      <c r="CL55" s="1278"/>
      <c r="CM55" s="1278"/>
      <c r="CN55" s="1278">
        <v>31.5</v>
      </c>
      <c r="CO55" s="1278"/>
      <c r="CP55" s="1278"/>
      <c r="CQ55" s="1278"/>
      <c r="CR55" s="1278"/>
      <c r="CS55" s="1278"/>
      <c r="CT55" s="1278"/>
      <c r="CU55" s="1278"/>
      <c r="CV55" s="1278">
        <v>23.4</v>
      </c>
      <c r="CW55" s="1278"/>
      <c r="CX55" s="1278"/>
      <c r="CY55" s="1278"/>
      <c r="CZ55" s="1278"/>
      <c r="DA55" s="1278"/>
      <c r="DB55" s="1278"/>
      <c r="DC55" s="1278"/>
    </row>
    <row r="56" spans="1:109" x14ac:dyDescent="0.15">
      <c r="A56" s="385"/>
      <c r="B56" s="377"/>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5" customFormat="1" x14ac:dyDescent="0.15">
      <c r="B57" s="389"/>
      <c r="G57" s="1284"/>
      <c r="H57" s="1284"/>
      <c r="I57" s="1279"/>
      <c r="J57" s="1279"/>
      <c r="K57" s="1285"/>
      <c r="L57" s="1285"/>
      <c r="M57" s="1285"/>
      <c r="N57" s="1285"/>
      <c r="AM57" s="371"/>
      <c r="AN57" s="1283"/>
      <c r="AO57" s="1283"/>
      <c r="AP57" s="1283"/>
      <c r="AQ57" s="1283"/>
      <c r="AR57" s="1283"/>
      <c r="AS57" s="1283"/>
      <c r="AT57" s="1283"/>
      <c r="AU57" s="1283"/>
      <c r="AV57" s="1283"/>
      <c r="AW57" s="1283"/>
      <c r="AX57" s="1283"/>
      <c r="AY57" s="1283"/>
      <c r="AZ57" s="1283"/>
      <c r="BA57" s="1283"/>
      <c r="BB57" s="1281" t="s">
        <v>619</v>
      </c>
      <c r="BC57" s="1281"/>
      <c r="BD57" s="1281"/>
      <c r="BE57" s="1281"/>
      <c r="BF57" s="1281"/>
      <c r="BG57" s="1281"/>
      <c r="BH57" s="1281"/>
      <c r="BI57" s="1281"/>
      <c r="BJ57" s="1281"/>
      <c r="BK57" s="1281"/>
      <c r="BL57" s="1281"/>
      <c r="BM57" s="1281"/>
      <c r="BN57" s="1281"/>
      <c r="BO57" s="1281"/>
      <c r="BP57" s="1278">
        <v>58.3</v>
      </c>
      <c r="BQ57" s="1278"/>
      <c r="BR57" s="1278"/>
      <c r="BS57" s="1278"/>
      <c r="BT57" s="1278"/>
      <c r="BU57" s="1278"/>
      <c r="BV57" s="1278"/>
      <c r="BW57" s="1278"/>
      <c r="BX57" s="1278">
        <v>61.1</v>
      </c>
      <c r="BY57" s="1278"/>
      <c r="BZ57" s="1278"/>
      <c r="CA57" s="1278"/>
      <c r="CB57" s="1278"/>
      <c r="CC57" s="1278"/>
      <c r="CD57" s="1278"/>
      <c r="CE57" s="1278"/>
      <c r="CF57" s="1278">
        <v>61.9</v>
      </c>
      <c r="CG57" s="1278"/>
      <c r="CH57" s="1278"/>
      <c r="CI57" s="1278"/>
      <c r="CJ57" s="1278"/>
      <c r="CK57" s="1278"/>
      <c r="CL57" s="1278"/>
      <c r="CM57" s="1278"/>
      <c r="CN57" s="1278">
        <v>62.7</v>
      </c>
      <c r="CO57" s="1278"/>
      <c r="CP57" s="1278"/>
      <c r="CQ57" s="1278"/>
      <c r="CR57" s="1278"/>
      <c r="CS57" s="1278"/>
      <c r="CT57" s="1278"/>
      <c r="CU57" s="1278"/>
      <c r="CV57" s="1278">
        <v>63.9</v>
      </c>
      <c r="CW57" s="1278"/>
      <c r="CX57" s="1278"/>
      <c r="CY57" s="1278"/>
      <c r="CZ57" s="1278"/>
      <c r="DA57" s="1278"/>
      <c r="DB57" s="1278"/>
      <c r="DC57" s="1278"/>
      <c r="DD57" s="390"/>
      <c r="DE57" s="389"/>
    </row>
    <row r="58" spans="1:109" s="385" customFormat="1" x14ac:dyDescent="0.15">
      <c r="A58" s="371"/>
      <c r="B58" s="389"/>
      <c r="G58" s="1284"/>
      <c r="H58" s="1284"/>
      <c r="I58" s="1279"/>
      <c r="J58" s="1279"/>
      <c r="K58" s="1285"/>
      <c r="L58" s="1285"/>
      <c r="M58" s="1285"/>
      <c r="N58" s="1285"/>
      <c r="AM58" s="371"/>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0"/>
      <c r="DE58" s="389"/>
    </row>
    <row r="59" spans="1:109" s="385" customFormat="1" x14ac:dyDescent="0.15">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7.25" x14ac:dyDescent="0.15">
      <c r="B63" s="396" t="s">
        <v>620</v>
      </c>
    </row>
    <row r="64" spans="1:109" x14ac:dyDescent="0.15">
      <c r="B64" s="377"/>
      <c r="G64" s="384"/>
      <c r="I64" s="397"/>
      <c r="J64" s="397"/>
      <c r="K64" s="397"/>
      <c r="L64" s="397"/>
      <c r="M64" s="397"/>
      <c r="N64" s="398"/>
      <c r="AM64" s="384"/>
      <c r="AN64" s="384" t="s">
        <v>612</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x14ac:dyDescent="0.15">
      <c r="B65" s="377"/>
      <c r="AN65" s="1290" t="s">
        <v>621</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7"/>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7"/>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7"/>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7"/>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7"/>
      <c r="G71" s="402"/>
      <c r="I71" s="403"/>
      <c r="J71" s="400"/>
      <c r="K71" s="400"/>
      <c r="L71" s="401"/>
      <c r="M71" s="400"/>
      <c r="N71" s="401"/>
      <c r="AM71" s="402"/>
      <c r="AN71" s="371" t="s">
        <v>614</v>
      </c>
    </row>
    <row r="72" spans="2:107" x14ac:dyDescent="0.15">
      <c r="B72" s="377"/>
      <c r="G72" s="1284"/>
      <c r="H72" s="1284"/>
      <c r="I72" s="1284"/>
      <c r="J72" s="1284"/>
      <c r="K72" s="387"/>
      <c r="L72" s="387"/>
      <c r="M72" s="388"/>
      <c r="N72" s="388"/>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511</v>
      </c>
      <c r="BQ72" s="1283"/>
      <c r="BR72" s="1283"/>
      <c r="BS72" s="1283"/>
      <c r="BT72" s="1283"/>
      <c r="BU72" s="1283"/>
      <c r="BV72" s="1283"/>
      <c r="BW72" s="1283"/>
      <c r="BX72" s="1283" t="s">
        <v>512</v>
      </c>
      <c r="BY72" s="1283"/>
      <c r="BZ72" s="1283"/>
      <c r="CA72" s="1283"/>
      <c r="CB72" s="1283"/>
      <c r="CC72" s="1283"/>
      <c r="CD72" s="1283"/>
      <c r="CE72" s="1283"/>
      <c r="CF72" s="1283" t="s">
        <v>513</v>
      </c>
      <c r="CG72" s="1283"/>
      <c r="CH72" s="1283"/>
      <c r="CI72" s="1283"/>
      <c r="CJ72" s="1283"/>
      <c r="CK72" s="1283"/>
      <c r="CL72" s="1283"/>
      <c r="CM72" s="1283"/>
      <c r="CN72" s="1283" t="s">
        <v>514</v>
      </c>
      <c r="CO72" s="1283"/>
      <c r="CP72" s="1283"/>
      <c r="CQ72" s="1283"/>
      <c r="CR72" s="1283"/>
      <c r="CS72" s="1283"/>
      <c r="CT72" s="1283"/>
      <c r="CU72" s="1283"/>
      <c r="CV72" s="1283" t="s">
        <v>515</v>
      </c>
      <c r="CW72" s="1283"/>
      <c r="CX72" s="1283"/>
      <c r="CY72" s="1283"/>
      <c r="CZ72" s="1283"/>
      <c r="DA72" s="1283"/>
      <c r="DB72" s="1283"/>
      <c r="DC72" s="1283"/>
    </row>
    <row r="73" spans="2:107" x14ac:dyDescent="0.15">
      <c r="B73" s="377"/>
      <c r="G73" s="1286"/>
      <c r="H73" s="1286"/>
      <c r="I73" s="1286"/>
      <c r="J73" s="1286"/>
      <c r="K73" s="1282"/>
      <c r="L73" s="1282"/>
      <c r="M73" s="1282"/>
      <c r="N73" s="1282"/>
      <c r="AM73" s="386"/>
      <c r="AN73" s="1281" t="s">
        <v>615</v>
      </c>
      <c r="AO73" s="1281"/>
      <c r="AP73" s="1281"/>
      <c r="AQ73" s="1281"/>
      <c r="AR73" s="1281"/>
      <c r="AS73" s="1281"/>
      <c r="AT73" s="1281"/>
      <c r="AU73" s="1281"/>
      <c r="AV73" s="1281"/>
      <c r="AW73" s="1281"/>
      <c r="AX73" s="1281"/>
      <c r="AY73" s="1281"/>
      <c r="AZ73" s="1281"/>
      <c r="BA73" s="1281"/>
      <c r="BB73" s="1281" t="s">
        <v>616</v>
      </c>
      <c r="BC73" s="1281"/>
      <c r="BD73" s="1281"/>
      <c r="BE73" s="1281"/>
      <c r="BF73" s="1281"/>
      <c r="BG73" s="1281"/>
      <c r="BH73" s="1281"/>
      <c r="BI73" s="1281"/>
      <c r="BJ73" s="1281"/>
      <c r="BK73" s="1281"/>
      <c r="BL73" s="1281"/>
      <c r="BM73" s="1281"/>
      <c r="BN73" s="1281"/>
      <c r="BO73" s="1281"/>
      <c r="BP73" s="1278">
        <v>6.4</v>
      </c>
      <c r="BQ73" s="1278"/>
      <c r="BR73" s="1278"/>
      <c r="BS73" s="1278"/>
      <c r="BT73" s="1278"/>
      <c r="BU73" s="1278"/>
      <c r="BV73" s="1278"/>
      <c r="BW73" s="1278"/>
      <c r="BX73" s="1278">
        <v>3.9</v>
      </c>
      <c r="BY73" s="1278"/>
      <c r="BZ73" s="1278"/>
      <c r="CA73" s="1278"/>
      <c r="CB73" s="1278"/>
      <c r="CC73" s="1278"/>
      <c r="CD73" s="1278"/>
      <c r="CE73" s="1278"/>
      <c r="CF73" s="1278">
        <v>7.9</v>
      </c>
      <c r="CG73" s="1278"/>
      <c r="CH73" s="1278"/>
      <c r="CI73" s="1278"/>
      <c r="CJ73" s="1278"/>
      <c r="CK73" s="1278"/>
      <c r="CL73" s="1278"/>
      <c r="CM73" s="1278"/>
      <c r="CN73" s="1278">
        <v>11.4</v>
      </c>
      <c r="CO73" s="1278"/>
      <c r="CP73" s="1278"/>
      <c r="CQ73" s="1278"/>
      <c r="CR73" s="1278"/>
      <c r="CS73" s="1278"/>
      <c r="CT73" s="1278"/>
      <c r="CU73" s="1278"/>
      <c r="CV73" s="1278">
        <v>4.5999999999999996</v>
      </c>
      <c r="CW73" s="1278"/>
      <c r="CX73" s="1278"/>
      <c r="CY73" s="1278"/>
      <c r="CZ73" s="1278"/>
      <c r="DA73" s="1278"/>
      <c r="DB73" s="1278"/>
      <c r="DC73" s="1278"/>
    </row>
    <row r="74" spans="2:107" x14ac:dyDescent="0.15">
      <c r="B74" s="377"/>
      <c r="G74" s="1286"/>
      <c r="H74" s="1286"/>
      <c r="I74" s="1286"/>
      <c r="J74" s="1286"/>
      <c r="K74" s="1282"/>
      <c r="L74" s="1282"/>
      <c r="M74" s="1282"/>
      <c r="N74" s="1282"/>
      <c r="AM74" s="386"/>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7"/>
      <c r="G75" s="1286"/>
      <c r="H75" s="1286"/>
      <c r="I75" s="1284"/>
      <c r="J75" s="1284"/>
      <c r="K75" s="1285"/>
      <c r="L75" s="1285"/>
      <c r="M75" s="1285"/>
      <c r="N75" s="1285"/>
      <c r="AM75" s="386"/>
      <c r="AN75" s="1281"/>
      <c r="AO75" s="1281"/>
      <c r="AP75" s="1281"/>
      <c r="AQ75" s="1281"/>
      <c r="AR75" s="1281"/>
      <c r="AS75" s="1281"/>
      <c r="AT75" s="1281"/>
      <c r="AU75" s="1281"/>
      <c r="AV75" s="1281"/>
      <c r="AW75" s="1281"/>
      <c r="AX75" s="1281"/>
      <c r="AY75" s="1281"/>
      <c r="AZ75" s="1281"/>
      <c r="BA75" s="1281"/>
      <c r="BB75" s="1281" t="s">
        <v>622</v>
      </c>
      <c r="BC75" s="1281"/>
      <c r="BD75" s="1281"/>
      <c r="BE75" s="1281"/>
      <c r="BF75" s="1281"/>
      <c r="BG75" s="1281"/>
      <c r="BH75" s="1281"/>
      <c r="BI75" s="1281"/>
      <c r="BJ75" s="1281"/>
      <c r="BK75" s="1281"/>
      <c r="BL75" s="1281"/>
      <c r="BM75" s="1281"/>
      <c r="BN75" s="1281"/>
      <c r="BO75" s="1281"/>
      <c r="BP75" s="1278">
        <v>5.0999999999999996</v>
      </c>
      <c r="BQ75" s="1278"/>
      <c r="BR75" s="1278"/>
      <c r="BS75" s="1278"/>
      <c r="BT75" s="1278"/>
      <c r="BU75" s="1278"/>
      <c r="BV75" s="1278"/>
      <c r="BW75" s="1278"/>
      <c r="BX75" s="1278">
        <v>6.1</v>
      </c>
      <c r="BY75" s="1278"/>
      <c r="BZ75" s="1278"/>
      <c r="CA75" s="1278"/>
      <c r="CB75" s="1278"/>
      <c r="CC75" s="1278"/>
      <c r="CD75" s="1278"/>
      <c r="CE75" s="1278"/>
      <c r="CF75" s="1278">
        <v>5.8</v>
      </c>
      <c r="CG75" s="1278"/>
      <c r="CH75" s="1278"/>
      <c r="CI75" s="1278"/>
      <c r="CJ75" s="1278"/>
      <c r="CK75" s="1278"/>
      <c r="CL75" s="1278"/>
      <c r="CM75" s="1278"/>
      <c r="CN75" s="1278">
        <v>5</v>
      </c>
      <c r="CO75" s="1278"/>
      <c r="CP75" s="1278"/>
      <c r="CQ75" s="1278"/>
      <c r="CR75" s="1278"/>
      <c r="CS75" s="1278"/>
      <c r="CT75" s="1278"/>
      <c r="CU75" s="1278"/>
      <c r="CV75" s="1278">
        <v>3.4</v>
      </c>
      <c r="CW75" s="1278"/>
      <c r="CX75" s="1278"/>
      <c r="CY75" s="1278"/>
      <c r="CZ75" s="1278"/>
      <c r="DA75" s="1278"/>
      <c r="DB75" s="1278"/>
      <c r="DC75" s="1278"/>
    </row>
    <row r="76" spans="2:107" x14ac:dyDescent="0.15">
      <c r="B76" s="377"/>
      <c r="G76" s="1286"/>
      <c r="H76" s="1286"/>
      <c r="I76" s="1284"/>
      <c r="J76" s="1284"/>
      <c r="K76" s="1285"/>
      <c r="L76" s="1285"/>
      <c r="M76" s="1285"/>
      <c r="N76" s="1285"/>
      <c r="AM76" s="386"/>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7"/>
      <c r="G77" s="1284"/>
      <c r="H77" s="1284"/>
      <c r="I77" s="1284"/>
      <c r="J77" s="1284"/>
      <c r="K77" s="1282"/>
      <c r="L77" s="1282"/>
      <c r="M77" s="1282"/>
      <c r="N77" s="1282"/>
      <c r="AN77" s="1283" t="s">
        <v>618</v>
      </c>
      <c r="AO77" s="1283"/>
      <c r="AP77" s="1283"/>
      <c r="AQ77" s="1283"/>
      <c r="AR77" s="1283"/>
      <c r="AS77" s="1283"/>
      <c r="AT77" s="1283"/>
      <c r="AU77" s="1283"/>
      <c r="AV77" s="1283"/>
      <c r="AW77" s="1283"/>
      <c r="AX77" s="1283"/>
      <c r="AY77" s="1283"/>
      <c r="AZ77" s="1283"/>
      <c r="BA77" s="1283"/>
      <c r="BB77" s="1281" t="s">
        <v>616</v>
      </c>
      <c r="BC77" s="1281"/>
      <c r="BD77" s="1281"/>
      <c r="BE77" s="1281"/>
      <c r="BF77" s="1281"/>
      <c r="BG77" s="1281"/>
      <c r="BH77" s="1281"/>
      <c r="BI77" s="1281"/>
      <c r="BJ77" s="1281"/>
      <c r="BK77" s="1281"/>
      <c r="BL77" s="1281"/>
      <c r="BM77" s="1281"/>
      <c r="BN77" s="1281"/>
      <c r="BO77" s="1281"/>
      <c r="BP77" s="1278">
        <v>30</v>
      </c>
      <c r="BQ77" s="1278"/>
      <c r="BR77" s="1278"/>
      <c r="BS77" s="1278"/>
      <c r="BT77" s="1278"/>
      <c r="BU77" s="1278"/>
      <c r="BV77" s="1278"/>
      <c r="BW77" s="1278"/>
      <c r="BX77" s="1278">
        <v>34</v>
      </c>
      <c r="BY77" s="1278"/>
      <c r="BZ77" s="1278"/>
      <c r="CA77" s="1278"/>
      <c r="CB77" s="1278"/>
      <c r="CC77" s="1278"/>
      <c r="CD77" s="1278"/>
      <c r="CE77" s="1278"/>
      <c r="CF77" s="1278">
        <v>33.9</v>
      </c>
      <c r="CG77" s="1278"/>
      <c r="CH77" s="1278"/>
      <c r="CI77" s="1278"/>
      <c r="CJ77" s="1278"/>
      <c r="CK77" s="1278"/>
      <c r="CL77" s="1278"/>
      <c r="CM77" s="1278"/>
      <c r="CN77" s="1278">
        <v>31.5</v>
      </c>
      <c r="CO77" s="1278"/>
      <c r="CP77" s="1278"/>
      <c r="CQ77" s="1278"/>
      <c r="CR77" s="1278"/>
      <c r="CS77" s="1278"/>
      <c r="CT77" s="1278"/>
      <c r="CU77" s="1278"/>
      <c r="CV77" s="1278">
        <v>23.4</v>
      </c>
      <c r="CW77" s="1278"/>
      <c r="CX77" s="1278"/>
      <c r="CY77" s="1278"/>
      <c r="CZ77" s="1278"/>
      <c r="DA77" s="1278"/>
      <c r="DB77" s="1278"/>
      <c r="DC77" s="1278"/>
    </row>
    <row r="78" spans="2:107" x14ac:dyDescent="0.15">
      <c r="B78" s="377"/>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7"/>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622</v>
      </c>
      <c r="BC79" s="1281"/>
      <c r="BD79" s="1281"/>
      <c r="BE79" s="1281"/>
      <c r="BF79" s="1281"/>
      <c r="BG79" s="1281"/>
      <c r="BH79" s="1281"/>
      <c r="BI79" s="1281"/>
      <c r="BJ79" s="1281"/>
      <c r="BK79" s="1281"/>
      <c r="BL79" s="1281"/>
      <c r="BM79" s="1281"/>
      <c r="BN79" s="1281"/>
      <c r="BO79" s="1281"/>
      <c r="BP79" s="1278">
        <v>5</v>
      </c>
      <c r="BQ79" s="1278"/>
      <c r="BR79" s="1278"/>
      <c r="BS79" s="1278"/>
      <c r="BT79" s="1278"/>
      <c r="BU79" s="1278"/>
      <c r="BV79" s="1278"/>
      <c r="BW79" s="1278"/>
      <c r="BX79" s="1278">
        <v>5.9</v>
      </c>
      <c r="BY79" s="1278"/>
      <c r="BZ79" s="1278"/>
      <c r="CA79" s="1278"/>
      <c r="CB79" s="1278"/>
      <c r="CC79" s="1278"/>
      <c r="CD79" s="1278"/>
      <c r="CE79" s="1278"/>
      <c r="CF79" s="1278">
        <v>5.7</v>
      </c>
      <c r="CG79" s="1278"/>
      <c r="CH79" s="1278"/>
      <c r="CI79" s="1278"/>
      <c r="CJ79" s="1278"/>
      <c r="CK79" s="1278"/>
      <c r="CL79" s="1278"/>
      <c r="CM79" s="1278"/>
      <c r="CN79" s="1278">
        <v>5.4</v>
      </c>
      <c r="CO79" s="1278"/>
      <c r="CP79" s="1278"/>
      <c r="CQ79" s="1278"/>
      <c r="CR79" s="1278"/>
      <c r="CS79" s="1278"/>
      <c r="CT79" s="1278"/>
      <c r="CU79" s="1278"/>
      <c r="CV79" s="1278">
        <v>5.2</v>
      </c>
      <c r="CW79" s="1278"/>
      <c r="CX79" s="1278"/>
      <c r="CY79" s="1278"/>
      <c r="CZ79" s="1278"/>
      <c r="DA79" s="1278"/>
      <c r="DB79" s="1278"/>
      <c r="DC79" s="1278"/>
    </row>
    <row r="80" spans="2:107" x14ac:dyDescent="0.15">
      <c r="B80" s="377"/>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7"/>
    </row>
    <row r="82" spans="2:109" ht="17.25" x14ac:dyDescent="0.1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x14ac:dyDescent="0.15">
      <c r="DD84" s="371"/>
      <c r="DE84" s="371"/>
    </row>
    <row r="85" spans="2:109" x14ac:dyDescent="0.15">
      <c r="DD85" s="371"/>
      <c r="DE85" s="371"/>
    </row>
  </sheetData>
  <sheetProtection algorithmName="SHA-512" hashValue="260jPchZrQlYbncyZW9dkCAx9ljDW2jgi1Y3OBZIMniVQUr68/PtX1nt8NTCVfHXzWevVhsMnGeMwsViTAlUbA==" saltValue="oxhgaChBeBbTpd2bVv4k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1" zoomScale="85" zoomScaleNormal="85" zoomScaleSheetLayoutView="70" workbookViewId="0">
      <selection activeCell="BG15" sqref="BN15:BU15"/>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610</v>
      </c>
    </row>
  </sheetData>
  <sheetProtection algorithmName="SHA-512" hashValue="fY4LmYWYXmb2Yk7d3ixxwqiyOAMWQxcfZngPvQcMp5aT2jmIw+RTGe382K2GoxuiiVjfeBfD7v4ced4+vOl5ow==" saltValue="2dI+Ttp11vjTKst5ZhDd1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2" zoomScale="85" zoomScaleNormal="85" zoomScaleSheetLayoutView="55" workbookViewId="0">
      <selection activeCell="BG15" sqref="BN15:BU15"/>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623</v>
      </c>
    </row>
  </sheetData>
  <sheetProtection algorithmName="SHA-512" hashValue="tuXfJLduw/jUMugtfXvAEPiu59xjLodpQWFx/7Ry+MycoxZKJaGHnnBxinSSLAC+SK1C23/T7psPKzqL0LR4ZA==" saltValue="0qdVfMkOgjtNIoDo4/z1L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508</v>
      </c>
      <c r="G2" s="148"/>
      <c r="H2" s="149"/>
    </row>
    <row r="3" spans="1:8" x14ac:dyDescent="0.15">
      <c r="A3" s="145" t="s">
        <v>501</v>
      </c>
      <c r="B3" s="150"/>
      <c r="C3" s="151"/>
      <c r="D3" s="152">
        <v>57896</v>
      </c>
      <c r="E3" s="153"/>
      <c r="F3" s="154">
        <v>45426</v>
      </c>
      <c r="G3" s="155"/>
      <c r="H3" s="156"/>
    </row>
    <row r="4" spans="1:8" x14ac:dyDescent="0.15">
      <c r="A4" s="157"/>
      <c r="B4" s="158"/>
      <c r="C4" s="159"/>
      <c r="D4" s="160">
        <v>31209</v>
      </c>
      <c r="E4" s="161"/>
      <c r="F4" s="162">
        <v>24508</v>
      </c>
      <c r="G4" s="163"/>
      <c r="H4" s="164"/>
    </row>
    <row r="5" spans="1:8" x14ac:dyDescent="0.15">
      <c r="A5" s="145" t="s">
        <v>503</v>
      </c>
      <c r="B5" s="150"/>
      <c r="C5" s="151"/>
      <c r="D5" s="152">
        <v>40760</v>
      </c>
      <c r="E5" s="153"/>
      <c r="F5" s="154">
        <v>46457</v>
      </c>
      <c r="G5" s="155"/>
      <c r="H5" s="156"/>
    </row>
    <row r="6" spans="1:8" x14ac:dyDescent="0.15">
      <c r="A6" s="157"/>
      <c r="B6" s="158"/>
      <c r="C6" s="159"/>
      <c r="D6" s="160">
        <v>26975</v>
      </c>
      <c r="E6" s="161"/>
      <c r="F6" s="162">
        <v>24020</v>
      </c>
      <c r="G6" s="163"/>
      <c r="H6" s="164"/>
    </row>
    <row r="7" spans="1:8" x14ac:dyDescent="0.15">
      <c r="A7" s="145" t="s">
        <v>504</v>
      </c>
      <c r="B7" s="150"/>
      <c r="C7" s="151"/>
      <c r="D7" s="152">
        <v>52493</v>
      </c>
      <c r="E7" s="153"/>
      <c r="F7" s="154">
        <v>51849</v>
      </c>
      <c r="G7" s="155"/>
      <c r="H7" s="156"/>
    </row>
    <row r="8" spans="1:8" x14ac:dyDescent="0.15">
      <c r="A8" s="157"/>
      <c r="B8" s="158"/>
      <c r="C8" s="159"/>
      <c r="D8" s="160">
        <v>35997</v>
      </c>
      <c r="E8" s="161"/>
      <c r="F8" s="162">
        <v>26326</v>
      </c>
      <c r="G8" s="163"/>
      <c r="H8" s="164"/>
    </row>
    <row r="9" spans="1:8" x14ac:dyDescent="0.15">
      <c r="A9" s="145" t="s">
        <v>505</v>
      </c>
      <c r="B9" s="150"/>
      <c r="C9" s="151"/>
      <c r="D9" s="152">
        <v>51127</v>
      </c>
      <c r="E9" s="153"/>
      <c r="F9" s="154">
        <v>52191</v>
      </c>
      <c r="G9" s="155"/>
      <c r="H9" s="156"/>
    </row>
    <row r="10" spans="1:8" x14ac:dyDescent="0.15">
      <c r="A10" s="157"/>
      <c r="B10" s="158"/>
      <c r="C10" s="159"/>
      <c r="D10" s="160">
        <v>32965</v>
      </c>
      <c r="E10" s="161"/>
      <c r="F10" s="162">
        <v>26807</v>
      </c>
      <c r="G10" s="163"/>
      <c r="H10" s="164"/>
    </row>
    <row r="11" spans="1:8" x14ac:dyDescent="0.15">
      <c r="A11" s="145" t="s">
        <v>506</v>
      </c>
      <c r="B11" s="150"/>
      <c r="C11" s="151"/>
      <c r="D11" s="152">
        <v>42196</v>
      </c>
      <c r="E11" s="153"/>
      <c r="F11" s="154">
        <v>48105</v>
      </c>
      <c r="G11" s="155"/>
      <c r="H11" s="156"/>
    </row>
    <row r="12" spans="1:8" x14ac:dyDescent="0.15">
      <c r="A12" s="157"/>
      <c r="B12" s="158"/>
      <c r="C12" s="165"/>
      <c r="D12" s="160">
        <v>28615</v>
      </c>
      <c r="E12" s="161"/>
      <c r="F12" s="162">
        <v>24072</v>
      </c>
      <c r="G12" s="163"/>
      <c r="H12" s="164"/>
    </row>
    <row r="13" spans="1:8" x14ac:dyDescent="0.15">
      <c r="A13" s="145"/>
      <c r="B13" s="150"/>
      <c r="C13" s="166"/>
      <c r="D13" s="167">
        <v>48894</v>
      </c>
      <c r="E13" s="168"/>
      <c r="F13" s="169">
        <v>48806</v>
      </c>
      <c r="G13" s="170"/>
      <c r="H13" s="156"/>
    </row>
    <row r="14" spans="1:8" x14ac:dyDescent="0.15">
      <c r="A14" s="157"/>
      <c r="B14" s="158"/>
      <c r="C14" s="159"/>
      <c r="D14" s="160">
        <v>31152</v>
      </c>
      <c r="E14" s="161"/>
      <c r="F14" s="162">
        <v>25147</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9.17</v>
      </c>
      <c r="C19" s="171">
        <f>ROUND(VALUE(SUBSTITUTE(実質収支比率等に係る経年分析!G$48,"▲","-")),2)</f>
        <v>7.42</v>
      </c>
      <c r="D19" s="171">
        <f>ROUND(VALUE(SUBSTITUTE(実質収支比率等に係る経年分析!H$48,"▲","-")),2)</f>
        <v>7.02</v>
      </c>
      <c r="E19" s="171">
        <f>ROUND(VALUE(SUBSTITUTE(実質収支比率等に係る経年分析!I$48,"▲","-")),2)</f>
        <v>8.4499999999999993</v>
      </c>
      <c r="F19" s="171">
        <f>ROUND(VALUE(SUBSTITUTE(実質収支比率等に係る経年分析!J$48,"▲","-")),2)</f>
        <v>9.0500000000000007</v>
      </c>
    </row>
    <row r="20" spans="1:11" x14ac:dyDescent="0.15">
      <c r="A20" s="171" t="s">
        <v>57</v>
      </c>
      <c r="B20" s="171">
        <f>ROUND(VALUE(SUBSTITUTE(実質収支比率等に係る経年分析!F$47,"▲","-")),2)</f>
        <v>15.01</v>
      </c>
      <c r="C20" s="171">
        <f>ROUND(VALUE(SUBSTITUTE(実質収支比率等に係る経年分析!G$47,"▲","-")),2)</f>
        <v>13.58</v>
      </c>
      <c r="D20" s="171">
        <f>ROUND(VALUE(SUBSTITUTE(実質収支比率等に係る経年分析!H$47,"▲","-")),2)</f>
        <v>14.84</v>
      </c>
      <c r="E20" s="171">
        <f>ROUND(VALUE(SUBSTITUTE(実質収支比率等に係る経年分析!I$47,"▲","-")),2)</f>
        <v>10.08</v>
      </c>
      <c r="F20" s="171">
        <f>ROUND(VALUE(SUBSTITUTE(実質収支比率等に係る経年分析!J$47,"▲","-")),2)</f>
        <v>12.54</v>
      </c>
    </row>
    <row r="21" spans="1:11" x14ac:dyDescent="0.15">
      <c r="A21" s="171" t="s">
        <v>58</v>
      </c>
      <c r="B21" s="171">
        <f>IF(ISNUMBER(VALUE(SUBSTITUTE(実質収支比率等に係る経年分析!F$49,"▲","-"))),ROUND(VALUE(SUBSTITUTE(実質収支比率等に係る経年分析!F$49,"▲","-")),2),NA())</f>
        <v>-6.38</v>
      </c>
      <c r="C21" s="171">
        <f>IF(ISNUMBER(VALUE(SUBSTITUTE(実質収支比率等に係る経年分析!G$49,"▲","-"))),ROUND(VALUE(SUBSTITUTE(実質収支比率等に係る経年分析!G$49,"▲","-")),2),NA())</f>
        <v>-2.37</v>
      </c>
      <c r="D21" s="171">
        <f>IF(ISNUMBER(VALUE(SUBSTITUTE(実質収支比率等に係る経年分析!H$49,"▲","-"))),ROUND(VALUE(SUBSTITUTE(実質収支比率等に係る経年分析!H$49,"▲","-")),2),NA())</f>
        <v>1</v>
      </c>
      <c r="E21" s="171">
        <f>IF(ISNUMBER(VALUE(SUBSTITUTE(実質収支比率等に係る経年分析!I$49,"▲","-"))),ROUND(VALUE(SUBSTITUTE(実質収支比率等に係る経年分析!I$49,"▲","-")),2),NA())</f>
        <v>-2.72</v>
      </c>
      <c r="F21" s="171">
        <f>IF(ISNUMBER(VALUE(SUBSTITUTE(実質収支比率等に係る経年分析!J$49,"▲","-"))),ROUND(VALUE(SUBSTITUTE(実質収支比率等に係る経年分析!J$49,"▲","-")),2),NA())</f>
        <v>3.95</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母子父子寡婦福祉資金貸付事業</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小型自動車競走事業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0.24</v>
      </c>
    </row>
    <row r="31" spans="1:11" x14ac:dyDescent="0.15">
      <c r="A31" s="172" t="str">
        <f>IF(連結実質赤字比率に係る赤字・黒字の構成分析!C$39="",NA(),連結実質赤字比率に係る赤字・黒字の構成分析!C$39)</f>
        <v>国民健康保険事業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0.43</v>
      </c>
    </row>
    <row r="32" spans="1:11" x14ac:dyDescent="0.15">
      <c r="A32" s="172" t="str">
        <f>IF(連結実質赤字比率に係る赤字・黒字の構成分析!C$38="",NA(),連結実質赤字比率に係る赤字・黒字の構成分析!C$38)</f>
        <v>介護保険事業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1.1599999999999999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1.1599999999999999</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2.13</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2.4500000000000002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5.18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3.53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9.2100000000000009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8.36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8.98</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14738</v>
      </c>
      <c r="E42" s="173"/>
      <c r="F42" s="173"/>
      <c r="G42" s="173">
        <f>'実質公債費比率（分子）の構造'!L$52</f>
        <v>14354</v>
      </c>
      <c r="H42" s="173"/>
      <c r="I42" s="173"/>
      <c r="J42" s="173">
        <f>'実質公債費比率（分子）の構造'!M$52</f>
        <v>14088</v>
      </c>
      <c r="K42" s="173"/>
      <c r="L42" s="173"/>
      <c r="M42" s="173">
        <f>'実質公債費比率（分子）の構造'!N$52</f>
        <v>13995</v>
      </c>
      <c r="N42" s="173"/>
      <c r="O42" s="173"/>
      <c r="P42" s="173">
        <f>'実質公債費比率（分子）の構造'!O$52</f>
        <v>14002</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67</v>
      </c>
      <c r="B44" s="173">
        <f>'実質公債費比率（分子）の構造'!K$50</f>
        <v>2433</v>
      </c>
      <c r="C44" s="173"/>
      <c r="D44" s="173"/>
      <c r="E44" s="173">
        <f>'実質公債費比率（分子）の構造'!L$50</f>
        <v>3968</v>
      </c>
      <c r="F44" s="173"/>
      <c r="G44" s="173"/>
      <c r="H44" s="173">
        <f>'実質公債費比率（分子）の構造'!M$50</f>
        <v>1181</v>
      </c>
      <c r="I44" s="173"/>
      <c r="J44" s="173"/>
      <c r="K44" s="173">
        <f>'実質公債費比率（分子）の構造'!N$50</f>
        <v>1183</v>
      </c>
      <c r="L44" s="173"/>
      <c r="M44" s="173"/>
      <c r="N44" s="173">
        <f>'実質公債費比率（分子）の構造'!O$50</f>
        <v>615</v>
      </c>
      <c r="O44" s="173"/>
      <c r="P44" s="173"/>
    </row>
    <row r="45" spans="1:16" x14ac:dyDescent="0.15">
      <c r="A45" s="173" t="s">
        <v>68</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69</v>
      </c>
      <c r="B46" s="173">
        <f>'実質公債費比率（分子）の構造'!K$48</f>
        <v>2538</v>
      </c>
      <c r="C46" s="173"/>
      <c r="D46" s="173"/>
      <c r="E46" s="173">
        <f>'実質公債費比率（分子）の構造'!L$48</f>
        <v>2972</v>
      </c>
      <c r="F46" s="173"/>
      <c r="G46" s="173"/>
      <c r="H46" s="173">
        <f>'実質公債費比率（分子）の構造'!M$48</f>
        <v>1862</v>
      </c>
      <c r="I46" s="173"/>
      <c r="J46" s="173"/>
      <c r="K46" s="173">
        <f>'実質公債費比率（分子）の構造'!N$48</f>
        <v>2019</v>
      </c>
      <c r="L46" s="173"/>
      <c r="M46" s="173"/>
      <c r="N46" s="173">
        <f>'実質公債費比率（分子）の構造'!O$48</f>
        <v>2259</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15580</v>
      </c>
      <c r="C49" s="173"/>
      <c r="D49" s="173"/>
      <c r="E49" s="173">
        <f>'実質公債費比率（分子）の構造'!L$45</f>
        <v>14867</v>
      </c>
      <c r="F49" s="173"/>
      <c r="G49" s="173"/>
      <c r="H49" s="173">
        <f>'実質公債費比率（分子）の構造'!M$45</f>
        <v>14442</v>
      </c>
      <c r="I49" s="173"/>
      <c r="J49" s="173"/>
      <c r="K49" s="173">
        <f>'実質公債費比率（分子）の構造'!N$45</f>
        <v>14651</v>
      </c>
      <c r="L49" s="173"/>
      <c r="M49" s="173"/>
      <c r="N49" s="173">
        <f>'実質公債費比率（分子）の構造'!O$45</f>
        <v>14408</v>
      </c>
      <c r="O49" s="173"/>
      <c r="P49" s="173"/>
    </row>
    <row r="50" spans="1:16" x14ac:dyDescent="0.15">
      <c r="A50" s="173" t="s">
        <v>73</v>
      </c>
      <c r="B50" s="173" t="e">
        <f>NA()</f>
        <v>#N/A</v>
      </c>
      <c r="C50" s="173">
        <f>IF(ISNUMBER('実質公債費比率（分子）の構造'!K$53),'実質公債費比率（分子）の構造'!K$53,NA())</f>
        <v>5813</v>
      </c>
      <c r="D50" s="173" t="e">
        <f>NA()</f>
        <v>#N/A</v>
      </c>
      <c r="E50" s="173" t="e">
        <f>NA()</f>
        <v>#N/A</v>
      </c>
      <c r="F50" s="173">
        <f>IF(ISNUMBER('実質公債費比率（分子）の構造'!L$53),'実質公債費比率（分子）の構造'!L$53,NA())</f>
        <v>7453</v>
      </c>
      <c r="G50" s="173" t="e">
        <f>NA()</f>
        <v>#N/A</v>
      </c>
      <c r="H50" s="173" t="e">
        <f>NA()</f>
        <v>#N/A</v>
      </c>
      <c r="I50" s="173">
        <f>IF(ISNUMBER('実質公債費比率（分子）の構造'!M$53),'実質公債費比率（分子）の構造'!M$53,NA())</f>
        <v>3397</v>
      </c>
      <c r="J50" s="173" t="e">
        <f>NA()</f>
        <v>#N/A</v>
      </c>
      <c r="K50" s="173" t="e">
        <f>NA()</f>
        <v>#N/A</v>
      </c>
      <c r="L50" s="173">
        <f>IF(ISNUMBER('実質公債費比率（分子）の構造'!N$53),'実質公債費比率（分子）の構造'!N$53,NA())</f>
        <v>3858</v>
      </c>
      <c r="M50" s="173" t="e">
        <f>NA()</f>
        <v>#N/A</v>
      </c>
      <c r="N50" s="173" t="e">
        <f>NA()</f>
        <v>#N/A</v>
      </c>
      <c r="O50" s="173">
        <f>IF(ISNUMBER('実質公債費比率（分子）の構造'!O$53),'実質公債費比率（分子）の構造'!O$53,NA())</f>
        <v>3280</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116248</v>
      </c>
      <c r="E56" s="172"/>
      <c r="F56" s="172"/>
      <c r="G56" s="172">
        <f>'将来負担比率（分子）の構造'!J$52</f>
        <v>117036</v>
      </c>
      <c r="H56" s="172"/>
      <c r="I56" s="172"/>
      <c r="J56" s="172">
        <f>'将来負担比率（分子）の構造'!K$52</f>
        <v>117528</v>
      </c>
      <c r="K56" s="172"/>
      <c r="L56" s="172"/>
      <c r="M56" s="172">
        <f>'将来負担比率（分子）の構造'!L$52</f>
        <v>118150</v>
      </c>
      <c r="N56" s="172"/>
      <c r="O56" s="172"/>
      <c r="P56" s="172">
        <f>'将来負担比率（分子）の構造'!M$52</f>
        <v>120671</v>
      </c>
    </row>
    <row r="57" spans="1:16" x14ac:dyDescent="0.15">
      <c r="A57" s="172" t="s">
        <v>42</v>
      </c>
      <c r="B57" s="172"/>
      <c r="C57" s="172"/>
      <c r="D57" s="172">
        <f>'将来負担比率（分子）の構造'!I$51</f>
        <v>60426</v>
      </c>
      <c r="E57" s="172"/>
      <c r="F57" s="172"/>
      <c r="G57" s="172">
        <f>'将来負担比率（分子）の構造'!J$51</f>
        <v>55158</v>
      </c>
      <c r="H57" s="172"/>
      <c r="I57" s="172"/>
      <c r="J57" s="172">
        <f>'将来負担比率（分子）の構造'!K$51</f>
        <v>51269</v>
      </c>
      <c r="K57" s="172"/>
      <c r="L57" s="172"/>
      <c r="M57" s="172">
        <f>'将来負担比率（分子）の構造'!L$51</f>
        <v>50112</v>
      </c>
      <c r="N57" s="172"/>
      <c r="O57" s="172"/>
      <c r="P57" s="172">
        <f>'将来負担比率（分子）の構造'!M$51</f>
        <v>49281</v>
      </c>
    </row>
    <row r="58" spans="1:16" x14ac:dyDescent="0.15">
      <c r="A58" s="172" t="s">
        <v>41</v>
      </c>
      <c r="B58" s="172"/>
      <c r="C58" s="172"/>
      <c r="D58" s="172">
        <f>'将来負担比率（分子）の構造'!I$50</f>
        <v>50713</v>
      </c>
      <c r="E58" s="172"/>
      <c r="F58" s="172"/>
      <c r="G58" s="172">
        <f>'将来負担比率（分子）の構造'!J$50</f>
        <v>51701</v>
      </c>
      <c r="H58" s="172"/>
      <c r="I58" s="172"/>
      <c r="J58" s="172">
        <f>'将来負担比率（分子）の構造'!K$50</f>
        <v>46536</v>
      </c>
      <c r="K58" s="172"/>
      <c r="L58" s="172"/>
      <c r="M58" s="172">
        <f>'将来負担比率（分子）の構造'!L$50</f>
        <v>41544</v>
      </c>
      <c r="N58" s="172"/>
      <c r="O58" s="172"/>
      <c r="P58" s="172">
        <f>'将来負担比率（分子）の構造'!M$50</f>
        <v>47874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1172</v>
      </c>
      <c r="C61" s="172"/>
      <c r="D61" s="172"/>
      <c r="E61" s="172">
        <f>'将来負担比率（分子）の構造'!J$46</f>
        <v>1082</v>
      </c>
      <c r="F61" s="172"/>
      <c r="G61" s="172"/>
      <c r="H61" s="172">
        <f>'将来負担比率（分子）の構造'!K$46</f>
        <v>1321</v>
      </c>
      <c r="I61" s="172"/>
      <c r="J61" s="172"/>
      <c r="K61" s="172">
        <f>'将来負担比率（分子）の構造'!L$46</f>
        <v>1300</v>
      </c>
      <c r="L61" s="172"/>
      <c r="M61" s="172"/>
      <c r="N61" s="172">
        <f>'将来負担比率（分子）の構造'!M$46</f>
        <v>1335</v>
      </c>
      <c r="O61" s="172"/>
      <c r="P61" s="172"/>
    </row>
    <row r="62" spans="1:16" x14ac:dyDescent="0.15">
      <c r="A62" s="172" t="s">
        <v>35</v>
      </c>
      <c r="B62" s="172">
        <f>'将来負担比率（分子）の構造'!I$45</f>
        <v>23067</v>
      </c>
      <c r="C62" s="172"/>
      <c r="D62" s="172"/>
      <c r="E62" s="172">
        <f>'将来負担比率（分子）の構造'!J$45</f>
        <v>23292</v>
      </c>
      <c r="F62" s="172"/>
      <c r="G62" s="172"/>
      <c r="H62" s="172">
        <f>'将来負担比率（分子）の構造'!K$45</f>
        <v>22540</v>
      </c>
      <c r="I62" s="172"/>
      <c r="J62" s="172"/>
      <c r="K62" s="172">
        <f>'将来負担比率（分子）の構造'!L$45</f>
        <v>22099</v>
      </c>
      <c r="L62" s="172"/>
      <c r="M62" s="172"/>
      <c r="N62" s="172">
        <f>'将来負担比率（分子）の構造'!M$45</f>
        <v>22698</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29559</v>
      </c>
      <c r="C64" s="172"/>
      <c r="D64" s="172"/>
      <c r="E64" s="172">
        <f>'将来負担比率（分子）の構造'!J$43</f>
        <v>29166</v>
      </c>
      <c r="F64" s="172"/>
      <c r="G64" s="172"/>
      <c r="H64" s="172">
        <f>'将来負担比率（分子）の構造'!K$43</f>
        <v>25570</v>
      </c>
      <c r="I64" s="172"/>
      <c r="J64" s="172"/>
      <c r="K64" s="172">
        <f>'将来負担比率（分子）の構造'!L$43</f>
        <v>23221</v>
      </c>
      <c r="L64" s="172"/>
      <c r="M64" s="172"/>
      <c r="N64" s="172">
        <f>'将来負担比率（分子）の構造'!M$43</f>
        <v>19681</v>
      </c>
      <c r="O64" s="172"/>
      <c r="P64" s="172"/>
    </row>
    <row r="65" spans="1:16" x14ac:dyDescent="0.15">
      <c r="A65" s="172" t="s">
        <v>32</v>
      </c>
      <c r="B65" s="172">
        <f>'将来負担比率（分子）の構造'!I$42</f>
        <v>11284</v>
      </c>
      <c r="C65" s="172"/>
      <c r="D65" s="172"/>
      <c r="E65" s="172">
        <f>'将来負担比率（分子）の構造'!J$42</f>
        <v>7386</v>
      </c>
      <c r="F65" s="172"/>
      <c r="G65" s="172"/>
      <c r="H65" s="172">
        <f>'将来負担比率（分子）の構造'!K$42</f>
        <v>5337</v>
      </c>
      <c r="I65" s="172"/>
      <c r="J65" s="172"/>
      <c r="K65" s="172">
        <f>'将来負担比率（分子）の構造'!L$42</f>
        <v>5327</v>
      </c>
      <c r="L65" s="172"/>
      <c r="M65" s="172"/>
      <c r="N65" s="172">
        <f>'将来負担比率（分子）の構造'!M$42</f>
        <v>4624</v>
      </c>
      <c r="O65" s="172"/>
      <c r="P65" s="172"/>
    </row>
    <row r="66" spans="1:16" x14ac:dyDescent="0.15">
      <c r="A66" s="172" t="s">
        <v>31</v>
      </c>
      <c r="B66" s="172">
        <f>'将来負担比率（分子）の構造'!I$41</f>
        <v>168288</v>
      </c>
      <c r="C66" s="172"/>
      <c r="D66" s="172"/>
      <c r="E66" s="172">
        <f>'将来負担比率（分子）の構造'!J$41</f>
        <v>166807</v>
      </c>
      <c r="F66" s="172"/>
      <c r="G66" s="172"/>
      <c r="H66" s="172">
        <f>'将来負担比率（分子）の構造'!K$41</f>
        <v>168345</v>
      </c>
      <c r="I66" s="172"/>
      <c r="J66" s="172"/>
      <c r="K66" s="172">
        <f>'将来負担比率（分子）の構造'!L$41</f>
        <v>169391</v>
      </c>
      <c r="L66" s="172"/>
      <c r="M66" s="172"/>
      <c r="N66" s="172">
        <f>'将来負担比率（分子）の構造'!M$41</f>
        <v>174414</v>
      </c>
      <c r="O66" s="172"/>
      <c r="P66" s="172"/>
    </row>
    <row r="67" spans="1:16" x14ac:dyDescent="0.15">
      <c r="A67" s="172" t="s">
        <v>77</v>
      </c>
      <c r="B67" s="172" t="e">
        <f>NA()</f>
        <v>#N/A</v>
      </c>
      <c r="C67" s="172">
        <f>IF(ISNUMBER('将来負担比率（分子）の構造'!I$53), IF('将来負担比率（分子）の構造'!I$53 &lt; 0, 0, '将来負担比率（分子）の構造'!I$53), NA())</f>
        <v>5982</v>
      </c>
      <c r="D67" s="172" t="e">
        <f>NA()</f>
        <v>#N/A</v>
      </c>
      <c r="E67" s="172" t="e">
        <f>NA()</f>
        <v>#N/A</v>
      </c>
      <c r="F67" s="172">
        <f>IF(ISNUMBER('将来負担比率（分子）の構造'!J$53), IF('将来負担比率（分子）の構造'!J$53 &lt; 0, 0, '将来負担比率（分子）の構造'!J$53), NA())</f>
        <v>3837</v>
      </c>
      <c r="G67" s="172" t="e">
        <f>NA()</f>
        <v>#N/A</v>
      </c>
      <c r="H67" s="172" t="e">
        <f>NA()</f>
        <v>#N/A</v>
      </c>
      <c r="I67" s="172">
        <f>IF(ISNUMBER('将来負担比率（分子）の構造'!K$53), IF('将来負担比率（分子）の構造'!K$53 &lt; 0, 0, '将来負担比率（分子）の構造'!K$53), NA())</f>
        <v>7779</v>
      </c>
      <c r="J67" s="172" t="e">
        <f>NA()</f>
        <v>#N/A</v>
      </c>
      <c r="K67" s="172" t="e">
        <f>NA()</f>
        <v>#N/A</v>
      </c>
      <c r="L67" s="172">
        <f>IF(ISNUMBER('将来負担比率（分子）の構造'!L$53), IF('将来負担比率（分子）の構造'!L$53 &lt; 0, 0, '将来負担比率（分子）の構造'!L$53), NA())</f>
        <v>11534</v>
      </c>
      <c r="M67" s="172" t="e">
        <f>NA()</f>
        <v>#N/A</v>
      </c>
      <c r="N67" s="172" t="e">
        <f>NA()</f>
        <v>#N/A</v>
      </c>
      <c r="O67" s="172">
        <f>IF(ISNUMBER('将来負担比率（分子）の構造'!M$53), IF('将来負担比率（分子）の構造'!M$53 &lt; 0, 0, '将来負担比率（分子）の構造'!M$53), NA())</f>
        <v>4926</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15931</v>
      </c>
      <c r="C72" s="176">
        <f>基金残高に係る経年分析!G55</f>
        <v>11133</v>
      </c>
      <c r="D72" s="176">
        <f>基金残高に係る経年分析!H55</f>
        <v>14548</v>
      </c>
    </row>
    <row r="73" spans="1:16" x14ac:dyDescent="0.15">
      <c r="A73" s="175" t="s">
        <v>80</v>
      </c>
      <c r="B73" s="176">
        <f>基金残高に係る経年分析!F56</f>
        <v>5194</v>
      </c>
      <c r="C73" s="176">
        <f>基金残高に係る経年分析!G56</f>
        <v>4563</v>
      </c>
      <c r="D73" s="176">
        <f>基金残高に係る経年分析!H56</f>
        <v>3958</v>
      </c>
    </row>
    <row r="74" spans="1:16" x14ac:dyDescent="0.15">
      <c r="A74" s="175" t="s">
        <v>81</v>
      </c>
      <c r="B74" s="176">
        <f>基金残高に係る経年分析!F57</f>
        <v>23373</v>
      </c>
      <c r="C74" s="176">
        <f>基金残高に係る経年分析!G57</f>
        <v>22587</v>
      </c>
      <c r="D74" s="176">
        <f>基金残高に係る経年分析!H57</f>
        <v>25162</v>
      </c>
    </row>
  </sheetData>
  <sheetProtection algorithmName="SHA-512" hashValue="0ml34b+jusPZyO0lE6TmVVzW+gSvF9j79WX0ah67of4CuIHpd/dBxBTAGQXr/m+9R/9qwMQ8VGOs/Xg3rXhY7g==" saltValue="vvcEO4h7r1WBR1HnGH3+5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view="pageBreakPreview" zoomScale="60" zoomScaleNormal="100" workbookViewId="0">
      <selection activeCell="BG15" sqref="BG15:CB15"/>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3" t="s">
        <v>557</v>
      </c>
      <c r="DI1" s="784"/>
      <c r="DJ1" s="784"/>
      <c r="DK1" s="784"/>
      <c r="DL1" s="784"/>
      <c r="DM1" s="784"/>
      <c r="DN1" s="785"/>
      <c r="DO1" s="212"/>
      <c r="DP1" s="783" t="s">
        <v>558</v>
      </c>
      <c r="DQ1" s="784"/>
      <c r="DR1" s="784"/>
      <c r="DS1" s="784"/>
      <c r="DT1" s="784"/>
      <c r="DU1" s="784"/>
      <c r="DV1" s="784"/>
      <c r="DW1" s="784"/>
      <c r="DX1" s="784"/>
      <c r="DY1" s="784"/>
      <c r="DZ1" s="784"/>
      <c r="EA1" s="784"/>
      <c r="EB1" s="784"/>
      <c r="EC1" s="785"/>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5" t="s">
        <v>219</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5" t="s">
        <v>220</v>
      </c>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7"/>
      <c r="CD3" s="768" t="s">
        <v>559</v>
      </c>
      <c r="CE3" s="769"/>
      <c r="CF3" s="769"/>
      <c r="CG3" s="769"/>
      <c r="CH3" s="769"/>
      <c r="CI3" s="769"/>
      <c r="CJ3" s="769"/>
      <c r="CK3" s="769"/>
      <c r="CL3" s="769"/>
      <c r="CM3" s="769"/>
      <c r="CN3" s="769"/>
      <c r="CO3" s="769"/>
      <c r="CP3" s="769"/>
      <c r="CQ3" s="769"/>
      <c r="CR3" s="769"/>
      <c r="CS3" s="769"/>
      <c r="CT3" s="769"/>
      <c r="CU3" s="769"/>
      <c r="CV3" s="769"/>
      <c r="CW3" s="769"/>
      <c r="CX3" s="769"/>
      <c r="CY3" s="769"/>
      <c r="CZ3" s="769"/>
      <c r="DA3" s="769"/>
      <c r="DB3" s="769"/>
      <c r="DC3" s="769"/>
      <c r="DD3" s="769"/>
      <c r="DE3" s="769"/>
      <c r="DF3" s="769"/>
      <c r="DG3" s="769"/>
      <c r="DH3" s="769"/>
      <c r="DI3" s="769"/>
      <c r="DJ3" s="769"/>
      <c r="DK3" s="769"/>
      <c r="DL3" s="769"/>
      <c r="DM3" s="769"/>
      <c r="DN3" s="769"/>
      <c r="DO3" s="769"/>
      <c r="DP3" s="769"/>
      <c r="DQ3" s="769"/>
      <c r="DR3" s="769"/>
      <c r="DS3" s="769"/>
      <c r="DT3" s="769"/>
      <c r="DU3" s="769"/>
      <c r="DV3" s="769"/>
      <c r="DW3" s="769"/>
      <c r="DX3" s="769"/>
      <c r="DY3" s="769"/>
      <c r="DZ3" s="769"/>
      <c r="EA3" s="769"/>
      <c r="EB3" s="769"/>
      <c r="EC3" s="770"/>
    </row>
    <row r="4" spans="2:143" ht="11.25" customHeight="1" x14ac:dyDescent="0.15">
      <c r="B4" s="725" t="s">
        <v>1</v>
      </c>
      <c r="C4" s="726"/>
      <c r="D4" s="726"/>
      <c r="E4" s="726"/>
      <c r="F4" s="726"/>
      <c r="G4" s="726"/>
      <c r="H4" s="726"/>
      <c r="I4" s="726"/>
      <c r="J4" s="726"/>
      <c r="K4" s="726"/>
      <c r="L4" s="726"/>
      <c r="M4" s="726"/>
      <c r="N4" s="726"/>
      <c r="O4" s="726"/>
      <c r="P4" s="726"/>
      <c r="Q4" s="727"/>
      <c r="R4" s="725" t="s">
        <v>221</v>
      </c>
      <c r="S4" s="726"/>
      <c r="T4" s="726"/>
      <c r="U4" s="726"/>
      <c r="V4" s="726"/>
      <c r="W4" s="726"/>
      <c r="X4" s="726"/>
      <c r="Y4" s="727"/>
      <c r="Z4" s="725" t="s">
        <v>222</v>
      </c>
      <c r="AA4" s="726"/>
      <c r="AB4" s="726"/>
      <c r="AC4" s="727"/>
      <c r="AD4" s="725" t="s">
        <v>223</v>
      </c>
      <c r="AE4" s="726"/>
      <c r="AF4" s="726"/>
      <c r="AG4" s="726"/>
      <c r="AH4" s="726"/>
      <c r="AI4" s="726"/>
      <c r="AJ4" s="726"/>
      <c r="AK4" s="727"/>
      <c r="AL4" s="725" t="s">
        <v>222</v>
      </c>
      <c r="AM4" s="726"/>
      <c r="AN4" s="726"/>
      <c r="AO4" s="727"/>
      <c r="AP4" s="786" t="s">
        <v>224</v>
      </c>
      <c r="AQ4" s="786"/>
      <c r="AR4" s="786"/>
      <c r="AS4" s="786"/>
      <c r="AT4" s="786"/>
      <c r="AU4" s="786"/>
      <c r="AV4" s="786"/>
      <c r="AW4" s="786"/>
      <c r="AX4" s="786"/>
      <c r="AY4" s="786"/>
      <c r="AZ4" s="786"/>
      <c r="BA4" s="786"/>
      <c r="BB4" s="786"/>
      <c r="BC4" s="786"/>
      <c r="BD4" s="786"/>
      <c r="BE4" s="786"/>
      <c r="BF4" s="786"/>
      <c r="BG4" s="786" t="s">
        <v>225</v>
      </c>
      <c r="BH4" s="786"/>
      <c r="BI4" s="786"/>
      <c r="BJ4" s="786"/>
      <c r="BK4" s="786"/>
      <c r="BL4" s="786"/>
      <c r="BM4" s="786"/>
      <c r="BN4" s="786"/>
      <c r="BO4" s="786" t="s">
        <v>222</v>
      </c>
      <c r="BP4" s="786"/>
      <c r="BQ4" s="786"/>
      <c r="BR4" s="786"/>
      <c r="BS4" s="786" t="s">
        <v>226</v>
      </c>
      <c r="BT4" s="786"/>
      <c r="BU4" s="786"/>
      <c r="BV4" s="786"/>
      <c r="BW4" s="786"/>
      <c r="BX4" s="786"/>
      <c r="BY4" s="786"/>
      <c r="BZ4" s="786"/>
      <c r="CA4" s="786"/>
      <c r="CB4" s="786"/>
      <c r="CD4" s="768" t="s">
        <v>560</v>
      </c>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769"/>
      <c r="EB4" s="769"/>
      <c r="EC4" s="770"/>
    </row>
    <row r="5" spans="2:143" s="361" customFormat="1" ht="11.25" customHeight="1" x14ac:dyDescent="0.15">
      <c r="B5" s="734" t="s">
        <v>227</v>
      </c>
      <c r="C5" s="735"/>
      <c r="D5" s="735"/>
      <c r="E5" s="735"/>
      <c r="F5" s="735"/>
      <c r="G5" s="735"/>
      <c r="H5" s="735"/>
      <c r="I5" s="735"/>
      <c r="J5" s="735"/>
      <c r="K5" s="735"/>
      <c r="L5" s="735"/>
      <c r="M5" s="735"/>
      <c r="N5" s="735"/>
      <c r="O5" s="735"/>
      <c r="P5" s="735"/>
      <c r="Q5" s="736"/>
      <c r="R5" s="719">
        <v>97533185</v>
      </c>
      <c r="S5" s="720"/>
      <c r="T5" s="720"/>
      <c r="U5" s="720"/>
      <c r="V5" s="720"/>
      <c r="W5" s="720"/>
      <c r="X5" s="720"/>
      <c r="Y5" s="763"/>
      <c r="Z5" s="781">
        <v>39.4</v>
      </c>
      <c r="AA5" s="781"/>
      <c r="AB5" s="781"/>
      <c r="AC5" s="781"/>
      <c r="AD5" s="782">
        <v>88732928</v>
      </c>
      <c r="AE5" s="782"/>
      <c r="AF5" s="782"/>
      <c r="AG5" s="782"/>
      <c r="AH5" s="782"/>
      <c r="AI5" s="782"/>
      <c r="AJ5" s="782"/>
      <c r="AK5" s="782"/>
      <c r="AL5" s="764">
        <v>78.099999999999994</v>
      </c>
      <c r="AM5" s="739"/>
      <c r="AN5" s="739"/>
      <c r="AO5" s="765"/>
      <c r="AP5" s="734" t="s">
        <v>228</v>
      </c>
      <c r="AQ5" s="735"/>
      <c r="AR5" s="735"/>
      <c r="AS5" s="735"/>
      <c r="AT5" s="735"/>
      <c r="AU5" s="735"/>
      <c r="AV5" s="735"/>
      <c r="AW5" s="735"/>
      <c r="AX5" s="735"/>
      <c r="AY5" s="735"/>
      <c r="AZ5" s="735"/>
      <c r="BA5" s="735"/>
      <c r="BB5" s="735"/>
      <c r="BC5" s="735"/>
      <c r="BD5" s="735"/>
      <c r="BE5" s="735"/>
      <c r="BF5" s="736"/>
      <c r="BG5" s="666">
        <v>87301952</v>
      </c>
      <c r="BH5" s="667"/>
      <c r="BI5" s="667"/>
      <c r="BJ5" s="667"/>
      <c r="BK5" s="667"/>
      <c r="BL5" s="667"/>
      <c r="BM5" s="667"/>
      <c r="BN5" s="668"/>
      <c r="BO5" s="693">
        <v>89.5</v>
      </c>
      <c r="BP5" s="693"/>
      <c r="BQ5" s="693"/>
      <c r="BR5" s="693"/>
      <c r="BS5" s="694">
        <v>656159</v>
      </c>
      <c r="BT5" s="694"/>
      <c r="BU5" s="694"/>
      <c r="BV5" s="694"/>
      <c r="BW5" s="694"/>
      <c r="BX5" s="694"/>
      <c r="BY5" s="694"/>
      <c r="BZ5" s="694"/>
      <c r="CA5" s="694"/>
      <c r="CB5" s="752"/>
      <c r="CD5" s="768" t="s">
        <v>224</v>
      </c>
      <c r="CE5" s="769"/>
      <c r="CF5" s="769"/>
      <c r="CG5" s="769"/>
      <c r="CH5" s="769"/>
      <c r="CI5" s="769"/>
      <c r="CJ5" s="769"/>
      <c r="CK5" s="769"/>
      <c r="CL5" s="769"/>
      <c r="CM5" s="769"/>
      <c r="CN5" s="769"/>
      <c r="CO5" s="769"/>
      <c r="CP5" s="769"/>
      <c r="CQ5" s="770"/>
      <c r="CR5" s="768" t="s">
        <v>229</v>
      </c>
      <c r="CS5" s="769"/>
      <c r="CT5" s="769"/>
      <c r="CU5" s="769"/>
      <c r="CV5" s="769"/>
      <c r="CW5" s="769"/>
      <c r="CX5" s="769"/>
      <c r="CY5" s="770"/>
      <c r="CZ5" s="768" t="s">
        <v>222</v>
      </c>
      <c r="DA5" s="769"/>
      <c r="DB5" s="769"/>
      <c r="DC5" s="770"/>
      <c r="DD5" s="768" t="s">
        <v>230</v>
      </c>
      <c r="DE5" s="769"/>
      <c r="DF5" s="769"/>
      <c r="DG5" s="769"/>
      <c r="DH5" s="769"/>
      <c r="DI5" s="769"/>
      <c r="DJ5" s="769"/>
      <c r="DK5" s="769"/>
      <c r="DL5" s="769"/>
      <c r="DM5" s="769"/>
      <c r="DN5" s="769"/>
      <c r="DO5" s="769"/>
      <c r="DP5" s="770"/>
      <c r="DQ5" s="768" t="s">
        <v>231</v>
      </c>
      <c r="DR5" s="769"/>
      <c r="DS5" s="769"/>
      <c r="DT5" s="769"/>
      <c r="DU5" s="769"/>
      <c r="DV5" s="769"/>
      <c r="DW5" s="769"/>
      <c r="DX5" s="769"/>
      <c r="DY5" s="769"/>
      <c r="DZ5" s="769"/>
      <c r="EA5" s="769"/>
      <c r="EB5" s="769"/>
      <c r="EC5" s="770"/>
    </row>
    <row r="6" spans="2:143" ht="11.25" customHeight="1" x14ac:dyDescent="0.15">
      <c r="B6" s="663" t="s">
        <v>232</v>
      </c>
      <c r="C6" s="664"/>
      <c r="D6" s="664"/>
      <c r="E6" s="664"/>
      <c r="F6" s="664"/>
      <c r="G6" s="664"/>
      <c r="H6" s="664"/>
      <c r="I6" s="664"/>
      <c r="J6" s="664"/>
      <c r="K6" s="664"/>
      <c r="L6" s="664"/>
      <c r="M6" s="664"/>
      <c r="N6" s="664"/>
      <c r="O6" s="664"/>
      <c r="P6" s="664"/>
      <c r="Q6" s="665"/>
      <c r="R6" s="666">
        <v>985433</v>
      </c>
      <c r="S6" s="667"/>
      <c r="T6" s="667"/>
      <c r="U6" s="667"/>
      <c r="V6" s="667"/>
      <c r="W6" s="667"/>
      <c r="X6" s="667"/>
      <c r="Y6" s="668"/>
      <c r="Z6" s="693">
        <v>0.4</v>
      </c>
      <c r="AA6" s="693"/>
      <c r="AB6" s="693"/>
      <c r="AC6" s="693"/>
      <c r="AD6" s="694">
        <v>985433</v>
      </c>
      <c r="AE6" s="694"/>
      <c r="AF6" s="694"/>
      <c r="AG6" s="694"/>
      <c r="AH6" s="694"/>
      <c r="AI6" s="694"/>
      <c r="AJ6" s="694"/>
      <c r="AK6" s="694"/>
      <c r="AL6" s="669">
        <v>0.9</v>
      </c>
      <c r="AM6" s="670"/>
      <c r="AN6" s="670"/>
      <c r="AO6" s="695"/>
      <c r="AP6" s="663" t="s">
        <v>233</v>
      </c>
      <c r="AQ6" s="664"/>
      <c r="AR6" s="664"/>
      <c r="AS6" s="664"/>
      <c r="AT6" s="664"/>
      <c r="AU6" s="664"/>
      <c r="AV6" s="664"/>
      <c r="AW6" s="664"/>
      <c r="AX6" s="664"/>
      <c r="AY6" s="664"/>
      <c r="AZ6" s="664"/>
      <c r="BA6" s="664"/>
      <c r="BB6" s="664"/>
      <c r="BC6" s="664"/>
      <c r="BD6" s="664"/>
      <c r="BE6" s="664"/>
      <c r="BF6" s="665"/>
      <c r="BG6" s="666">
        <v>87301952</v>
      </c>
      <c r="BH6" s="667"/>
      <c r="BI6" s="667"/>
      <c r="BJ6" s="667"/>
      <c r="BK6" s="667"/>
      <c r="BL6" s="667"/>
      <c r="BM6" s="667"/>
      <c r="BN6" s="668"/>
      <c r="BO6" s="693">
        <v>89.5</v>
      </c>
      <c r="BP6" s="693"/>
      <c r="BQ6" s="693"/>
      <c r="BR6" s="693"/>
      <c r="BS6" s="694">
        <v>656159</v>
      </c>
      <c r="BT6" s="694"/>
      <c r="BU6" s="694"/>
      <c r="BV6" s="694"/>
      <c r="BW6" s="694"/>
      <c r="BX6" s="694"/>
      <c r="BY6" s="694"/>
      <c r="BZ6" s="694"/>
      <c r="CA6" s="694"/>
      <c r="CB6" s="752"/>
      <c r="CD6" s="722" t="s">
        <v>234</v>
      </c>
      <c r="CE6" s="723"/>
      <c r="CF6" s="723"/>
      <c r="CG6" s="723"/>
      <c r="CH6" s="723"/>
      <c r="CI6" s="723"/>
      <c r="CJ6" s="723"/>
      <c r="CK6" s="723"/>
      <c r="CL6" s="723"/>
      <c r="CM6" s="723"/>
      <c r="CN6" s="723"/>
      <c r="CO6" s="723"/>
      <c r="CP6" s="723"/>
      <c r="CQ6" s="724"/>
      <c r="CR6" s="666">
        <v>862012</v>
      </c>
      <c r="CS6" s="667"/>
      <c r="CT6" s="667"/>
      <c r="CU6" s="667"/>
      <c r="CV6" s="667"/>
      <c r="CW6" s="667"/>
      <c r="CX6" s="667"/>
      <c r="CY6" s="668"/>
      <c r="CZ6" s="764">
        <v>0.4</v>
      </c>
      <c r="DA6" s="739"/>
      <c r="DB6" s="739"/>
      <c r="DC6" s="767"/>
      <c r="DD6" s="672" t="s">
        <v>142</v>
      </c>
      <c r="DE6" s="667"/>
      <c r="DF6" s="667"/>
      <c r="DG6" s="667"/>
      <c r="DH6" s="667"/>
      <c r="DI6" s="667"/>
      <c r="DJ6" s="667"/>
      <c r="DK6" s="667"/>
      <c r="DL6" s="667"/>
      <c r="DM6" s="667"/>
      <c r="DN6" s="667"/>
      <c r="DO6" s="667"/>
      <c r="DP6" s="668"/>
      <c r="DQ6" s="672">
        <v>862008</v>
      </c>
      <c r="DR6" s="667"/>
      <c r="DS6" s="667"/>
      <c r="DT6" s="667"/>
      <c r="DU6" s="667"/>
      <c r="DV6" s="667"/>
      <c r="DW6" s="667"/>
      <c r="DX6" s="667"/>
      <c r="DY6" s="667"/>
      <c r="DZ6" s="667"/>
      <c r="EA6" s="667"/>
      <c r="EB6" s="667"/>
      <c r="EC6" s="710"/>
    </row>
    <row r="7" spans="2:143" ht="11.25" customHeight="1" x14ac:dyDescent="0.15">
      <c r="B7" s="663" t="s">
        <v>235</v>
      </c>
      <c r="C7" s="664"/>
      <c r="D7" s="664"/>
      <c r="E7" s="664"/>
      <c r="F7" s="664"/>
      <c r="G7" s="664"/>
      <c r="H7" s="664"/>
      <c r="I7" s="664"/>
      <c r="J7" s="664"/>
      <c r="K7" s="664"/>
      <c r="L7" s="664"/>
      <c r="M7" s="664"/>
      <c r="N7" s="664"/>
      <c r="O7" s="664"/>
      <c r="P7" s="664"/>
      <c r="Q7" s="665"/>
      <c r="R7" s="666">
        <v>61324</v>
      </c>
      <c r="S7" s="667"/>
      <c r="T7" s="667"/>
      <c r="U7" s="667"/>
      <c r="V7" s="667"/>
      <c r="W7" s="667"/>
      <c r="X7" s="667"/>
      <c r="Y7" s="668"/>
      <c r="Z7" s="693">
        <v>0</v>
      </c>
      <c r="AA7" s="693"/>
      <c r="AB7" s="693"/>
      <c r="AC7" s="693"/>
      <c r="AD7" s="694">
        <v>61324</v>
      </c>
      <c r="AE7" s="694"/>
      <c r="AF7" s="694"/>
      <c r="AG7" s="694"/>
      <c r="AH7" s="694"/>
      <c r="AI7" s="694"/>
      <c r="AJ7" s="694"/>
      <c r="AK7" s="694"/>
      <c r="AL7" s="669">
        <v>0.1</v>
      </c>
      <c r="AM7" s="670"/>
      <c r="AN7" s="670"/>
      <c r="AO7" s="695"/>
      <c r="AP7" s="663" t="s">
        <v>561</v>
      </c>
      <c r="AQ7" s="664"/>
      <c r="AR7" s="664"/>
      <c r="AS7" s="664"/>
      <c r="AT7" s="664"/>
      <c r="AU7" s="664"/>
      <c r="AV7" s="664"/>
      <c r="AW7" s="664"/>
      <c r="AX7" s="664"/>
      <c r="AY7" s="664"/>
      <c r="AZ7" s="664"/>
      <c r="BA7" s="664"/>
      <c r="BB7" s="664"/>
      <c r="BC7" s="664"/>
      <c r="BD7" s="664"/>
      <c r="BE7" s="664"/>
      <c r="BF7" s="665"/>
      <c r="BG7" s="666">
        <v>44821133</v>
      </c>
      <c r="BH7" s="667"/>
      <c r="BI7" s="667"/>
      <c r="BJ7" s="667"/>
      <c r="BK7" s="667"/>
      <c r="BL7" s="667"/>
      <c r="BM7" s="667"/>
      <c r="BN7" s="668"/>
      <c r="BO7" s="693">
        <v>46</v>
      </c>
      <c r="BP7" s="693"/>
      <c r="BQ7" s="693"/>
      <c r="BR7" s="693"/>
      <c r="BS7" s="694">
        <v>656159</v>
      </c>
      <c r="BT7" s="694"/>
      <c r="BU7" s="694"/>
      <c r="BV7" s="694"/>
      <c r="BW7" s="694"/>
      <c r="BX7" s="694"/>
      <c r="BY7" s="694"/>
      <c r="BZ7" s="694"/>
      <c r="CA7" s="694"/>
      <c r="CB7" s="752"/>
      <c r="CD7" s="700" t="s">
        <v>236</v>
      </c>
      <c r="CE7" s="701"/>
      <c r="CF7" s="701"/>
      <c r="CG7" s="701"/>
      <c r="CH7" s="701"/>
      <c r="CI7" s="701"/>
      <c r="CJ7" s="701"/>
      <c r="CK7" s="701"/>
      <c r="CL7" s="701"/>
      <c r="CM7" s="701"/>
      <c r="CN7" s="701"/>
      <c r="CO7" s="701"/>
      <c r="CP7" s="701"/>
      <c r="CQ7" s="702"/>
      <c r="CR7" s="666">
        <v>17360613</v>
      </c>
      <c r="CS7" s="667"/>
      <c r="CT7" s="667"/>
      <c r="CU7" s="667"/>
      <c r="CV7" s="667"/>
      <c r="CW7" s="667"/>
      <c r="CX7" s="667"/>
      <c r="CY7" s="668"/>
      <c r="CZ7" s="693">
        <v>7.4</v>
      </c>
      <c r="DA7" s="693"/>
      <c r="DB7" s="693"/>
      <c r="DC7" s="693"/>
      <c r="DD7" s="672">
        <v>1048055</v>
      </c>
      <c r="DE7" s="667"/>
      <c r="DF7" s="667"/>
      <c r="DG7" s="667"/>
      <c r="DH7" s="667"/>
      <c r="DI7" s="667"/>
      <c r="DJ7" s="667"/>
      <c r="DK7" s="667"/>
      <c r="DL7" s="667"/>
      <c r="DM7" s="667"/>
      <c r="DN7" s="667"/>
      <c r="DO7" s="667"/>
      <c r="DP7" s="668"/>
      <c r="DQ7" s="672">
        <v>14563490</v>
      </c>
      <c r="DR7" s="667"/>
      <c r="DS7" s="667"/>
      <c r="DT7" s="667"/>
      <c r="DU7" s="667"/>
      <c r="DV7" s="667"/>
      <c r="DW7" s="667"/>
      <c r="DX7" s="667"/>
      <c r="DY7" s="667"/>
      <c r="DZ7" s="667"/>
      <c r="EA7" s="667"/>
      <c r="EB7" s="667"/>
      <c r="EC7" s="710"/>
    </row>
    <row r="8" spans="2:143" ht="11.25" customHeight="1" x14ac:dyDescent="0.15">
      <c r="B8" s="663" t="s">
        <v>237</v>
      </c>
      <c r="C8" s="664"/>
      <c r="D8" s="664"/>
      <c r="E8" s="664"/>
      <c r="F8" s="664"/>
      <c r="G8" s="664"/>
      <c r="H8" s="664"/>
      <c r="I8" s="664"/>
      <c r="J8" s="664"/>
      <c r="K8" s="664"/>
      <c r="L8" s="664"/>
      <c r="M8" s="664"/>
      <c r="N8" s="664"/>
      <c r="O8" s="664"/>
      <c r="P8" s="664"/>
      <c r="Q8" s="665"/>
      <c r="R8" s="666">
        <v>604537</v>
      </c>
      <c r="S8" s="667"/>
      <c r="T8" s="667"/>
      <c r="U8" s="667"/>
      <c r="V8" s="667"/>
      <c r="W8" s="667"/>
      <c r="X8" s="667"/>
      <c r="Y8" s="668"/>
      <c r="Z8" s="693">
        <v>0.2</v>
      </c>
      <c r="AA8" s="693"/>
      <c r="AB8" s="693"/>
      <c r="AC8" s="693"/>
      <c r="AD8" s="694">
        <v>604537</v>
      </c>
      <c r="AE8" s="694"/>
      <c r="AF8" s="694"/>
      <c r="AG8" s="694"/>
      <c r="AH8" s="694"/>
      <c r="AI8" s="694"/>
      <c r="AJ8" s="694"/>
      <c r="AK8" s="694"/>
      <c r="AL8" s="669">
        <v>0.5</v>
      </c>
      <c r="AM8" s="670"/>
      <c r="AN8" s="670"/>
      <c r="AO8" s="695"/>
      <c r="AP8" s="663" t="s">
        <v>562</v>
      </c>
      <c r="AQ8" s="664"/>
      <c r="AR8" s="664"/>
      <c r="AS8" s="664"/>
      <c r="AT8" s="664"/>
      <c r="AU8" s="664"/>
      <c r="AV8" s="664"/>
      <c r="AW8" s="664"/>
      <c r="AX8" s="664"/>
      <c r="AY8" s="664"/>
      <c r="AZ8" s="664"/>
      <c r="BA8" s="664"/>
      <c r="BB8" s="664"/>
      <c r="BC8" s="664"/>
      <c r="BD8" s="664"/>
      <c r="BE8" s="664"/>
      <c r="BF8" s="665"/>
      <c r="BG8" s="666">
        <v>1128465</v>
      </c>
      <c r="BH8" s="667"/>
      <c r="BI8" s="667"/>
      <c r="BJ8" s="667"/>
      <c r="BK8" s="667"/>
      <c r="BL8" s="667"/>
      <c r="BM8" s="667"/>
      <c r="BN8" s="668"/>
      <c r="BO8" s="693">
        <v>1.2</v>
      </c>
      <c r="BP8" s="693"/>
      <c r="BQ8" s="693"/>
      <c r="BR8" s="693"/>
      <c r="BS8" s="694" t="s">
        <v>142</v>
      </c>
      <c r="BT8" s="694"/>
      <c r="BU8" s="694"/>
      <c r="BV8" s="694"/>
      <c r="BW8" s="694"/>
      <c r="BX8" s="694"/>
      <c r="BY8" s="694"/>
      <c r="BZ8" s="694"/>
      <c r="CA8" s="694"/>
      <c r="CB8" s="752"/>
      <c r="CD8" s="700" t="s">
        <v>238</v>
      </c>
      <c r="CE8" s="701"/>
      <c r="CF8" s="701"/>
      <c r="CG8" s="701"/>
      <c r="CH8" s="701"/>
      <c r="CI8" s="701"/>
      <c r="CJ8" s="701"/>
      <c r="CK8" s="701"/>
      <c r="CL8" s="701"/>
      <c r="CM8" s="701"/>
      <c r="CN8" s="701"/>
      <c r="CO8" s="701"/>
      <c r="CP8" s="701"/>
      <c r="CQ8" s="702"/>
      <c r="CR8" s="666">
        <v>108920484</v>
      </c>
      <c r="CS8" s="667"/>
      <c r="CT8" s="667"/>
      <c r="CU8" s="667"/>
      <c r="CV8" s="667"/>
      <c r="CW8" s="667"/>
      <c r="CX8" s="667"/>
      <c r="CY8" s="668"/>
      <c r="CZ8" s="693">
        <v>46.3</v>
      </c>
      <c r="DA8" s="693"/>
      <c r="DB8" s="693"/>
      <c r="DC8" s="693"/>
      <c r="DD8" s="672">
        <v>2330706</v>
      </c>
      <c r="DE8" s="667"/>
      <c r="DF8" s="667"/>
      <c r="DG8" s="667"/>
      <c r="DH8" s="667"/>
      <c r="DI8" s="667"/>
      <c r="DJ8" s="667"/>
      <c r="DK8" s="667"/>
      <c r="DL8" s="667"/>
      <c r="DM8" s="667"/>
      <c r="DN8" s="667"/>
      <c r="DO8" s="667"/>
      <c r="DP8" s="668"/>
      <c r="DQ8" s="672">
        <v>44444369</v>
      </c>
      <c r="DR8" s="667"/>
      <c r="DS8" s="667"/>
      <c r="DT8" s="667"/>
      <c r="DU8" s="667"/>
      <c r="DV8" s="667"/>
      <c r="DW8" s="667"/>
      <c r="DX8" s="667"/>
      <c r="DY8" s="667"/>
      <c r="DZ8" s="667"/>
      <c r="EA8" s="667"/>
      <c r="EB8" s="667"/>
      <c r="EC8" s="710"/>
    </row>
    <row r="9" spans="2:143" ht="11.25" customHeight="1" x14ac:dyDescent="0.15">
      <c r="B9" s="663" t="s">
        <v>239</v>
      </c>
      <c r="C9" s="664"/>
      <c r="D9" s="664"/>
      <c r="E9" s="664"/>
      <c r="F9" s="664"/>
      <c r="G9" s="664"/>
      <c r="H9" s="664"/>
      <c r="I9" s="664"/>
      <c r="J9" s="664"/>
      <c r="K9" s="664"/>
      <c r="L9" s="664"/>
      <c r="M9" s="664"/>
      <c r="N9" s="664"/>
      <c r="O9" s="664"/>
      <c r="P9" s="664"/>
      <c r="Q9" s="665"/>
      <c r="R9" s="666">
        <v>718856</v>
      </c>
      <c r="S9" s="667"/>
      <c r="T9" s="667"/>
      <c r="U9" s="667"/>
      <c r="V9" s="667"/>
      <c r="W9" s="667"/>
      <c r="X9" s="667"/>
      <c r="Y9" s="668"/>
      <c r="Z9" s="693">
        <v>0.3</v>
      </c>
      <c r="AA9" s="693"/>
      <c r="AB9" s="693"/>
      <c r="AC9" s="693"/>
      <c r="AD9" s="694">
        <v>718856</v>
      </c>
      <c r="AE9" s="694"/>
      <c r="AF9" s="694"/>
      <c r="AG9" s="694"/>
      <c r="AH9" s="694"/>
      <c r="AI9" s="694"/>
      <c r="AJ9" s="694"/>
      <c r="AK9" s="694"/>
      <c r="AL9" s="669">
        <v>0.6</v>
      </c>
      <c r="AM9" s="670"/>
      <c r="AN9" s="670"/>
      <c r="AO9" s="695"/>
      <c r="AP9" s="663" t="s">
        <v>240</v>
      </c>
      <c r="AQ9" s="664"/>
      <c r="AR9" s="664"/>
      <c r="AS9" s="664"/>
      <c r="AT9" s="664"/>
      <c r="AU9" s="664"/>
      <c r="AV9" s="664"/>
      <c r="AW9" s="664"/>
      <c r="AX9" s="664"/>
      <c r="AY9" s="664"/>
      <c r="AZ9" s="664"/>
      <c r="BA9" s="664"/>
      <c r="BB9" s="664"/>
      <c r="BC9" s="664"/>
      <c r="BD9" s="664"/>
      <c r="BE9" s="664"/>
      <c r="BF9" s="665"/>
      <c r="BG9" s="666">
        <v>39468733</v>
      </c>
      <c r="BH9" s="667"/>
      <c r="BI9" s="667"/>
      <c r="BJ9" s="667"/>
      <c r="BK9" s="667"/>
      <c r="BL9" s="667"/>
      <c r="BM9" s="667"/>
      <c r="BN9" s="668"/>
      <c r="BO9" s="693">
        <v>40.5</v>
      </c>
      <c r="BP9" s="693"/>
      <c r="BQ9" s="693"/>
      <c r="BR9" s="693"/>
      <c r="BS9" s="694" t="s">
        <v>142</v>
      </c>
      <c r="BT9" s="694"/>
      <c r="BU9" s="694"/>
      <c r="BV9" s="694"/>
      <c r="BW9" s="694"/>
      <c r="BX9" s="694"/>
      <c r="BY9" s="694"/>
      <c r="BZ9" s="694"/>
      <c r="CA9" s="694"/>
      <c r="CB9" s="752"/>
      <c r="CD9" s="700" t="s">
        <v>241</v>
      </c>
      <c r="CE9" s="701"/>
      <c r="CF9" s="701"/>
      <c r="CG9" s="701"/>
      <c r="CH9" s="701"/>
      <c r="CI9" s="701"/>
      <c r="CJ9" s="701"/>
      <c r="CK9" s="701"/>
      <c r="CL9" s="701"/>
      <c r="CM9" s="701"/>
      <c r="CN9" s="701"/>
      <c r="CO9" s="701"/>
      <c r="CP9" s="701"/>
      <c r="CQ9" s="702"/>
      <c r="CR9" s="666">
        <v>29336667</v>
      </c>
      <c r="CS9" s="667"/>
      <c r="CT9" s="667"/>
      <c r="CU9" s="667"/>
      <c r="CV9" s="667"/>
      <c r="CW9" s="667"/>
      <c r="CX9" s="667"/>
      <c r="CY9" s="668"/>
      <c r="CZ9" s="693">
        <v>12.5</v>
      </c>
      <c r="DA9" s="693"/>
      <c r="DB9" s="693"/>
      <c r="DC9" s="693"/>
      <c r="DD9" s="672">
        <v>438620</v>
      </c>
      <c r="DE9" s="667"/>
      <c r="DF9" s="667"/>
      <c r="DG9" s="667"/>
      <c r="DH9" s="667"/>
      <c r="DI9" s="667"/>
      <c r="DJ9" s="667"/>
      <c r="DK9" s="667"/>
      <c r="DL9" s="667"/>
      <c r="DM9" s="667"/>
      <c r="DN9" s="667"/>
      <c r="DO9" s="667"/>
      <c r="DP9" s="668"/>
      <c r="DQ9" s="672">
        <v>18722308</v>
      </c>
      <c r="DR9" s="667"/>
      <c r="DS9" s="667"/>
      <c r="DT9" s="667"/>
      <c r="DU9" s="667"/>
      <c r="DV9" s="667"/>
      <c r="DW9" s="667"/>
      <c r="DX9" s="667"/>
      <c r="DY9" s="667"/>
      <c r="DZ9" s="667"/>
      <c r="EA9" s="667"/>
      <c r="EB9" s="667"/>
      <c r="EC9" s="710"/>
    </row>
    <row r="10" spans="2:143" ht="11.25" customHeight="1" x14ac:dyDescent="0.15">
      <c r="B10" s="663" t="s">
        <v>242</v>
      </c>
      <c r="C10" s="664"/>
      <c r="D10" s="664"/>
      <c r="E10" s="664"/>
      <c r="F10" s="664"/>
      <c r="G10" s="664"/>
      <c r="H10" s="664"/>
      <c r="I10" s="664"/>
      <c r="J10" s="664"/>
      <c r="K10" s="664"/>
      <c r="L10" s="664"/>
      <c r="M10" s="664"/>
      <c r="N10" s="664"/>
      <c r="O10" s="664"/>
      <c r="P10" s="664"/>
      <c r="Q10" s="665"/>
      <c r="R10" s="666" t="s">
        <v>142</v>
      </c>
      <c r="S10" s="667"/>
      <c r="T10" s="667"/>
      <c r="U10" s="667"/>
      <c r="V10" s="667"/>
      <c r="W10" s="667"/>
      <c r="X10" s="667"/>
      <c r="Y10" s="668"/>
      <c r="Z10" s="693" t="s">
        <v>142</v>
      </c>
      <c r="AA10" s="693"/>
      <c r="AB10" s="693"/>
      <c r="AC10" s="693"/>
      <c r="AD10" s="694" t="s">
        <v>142</v>
      </c>
      <c r="AE10" s="694"/>
      <c r="AF10" s="694"/>
      <c r="AG10" s="694"/>
      <c r="AH10" s="694"/>
      <c r="AI10" s="694"/>
      <c r="AJ10" s="694"/>
      <c r="AK10" s="694"/>
      <c r="AL10" s="669" t="s">
        <v>142</v>
      </c>
      <c r="AM10" s="670"/>
      <c r="AN10" s="670"/>
      <c r="AO10" s="695"/>
      <c r="AP10" s="663" t="s">
        <v>243</v>
      </c>
      <c r="AQ10" s="664"/>
      <c r="AR10" s="664"/>
      <c r="AS10" s="664"/>
      <c r="AT10" s="664"/>
      <c r="AU10" s="664"/>
      <c r="AV10" s="664"/>
      <c r="AW10" s="664"/>
      <c r="AX10" s="664"/>
      <c r="AY10" s="664"/>
      <c r="AZ10" s="664"/>
      <c r="BA10" s="664"/>
      <c r="BB10" s="664"/>
      <c r="BC10" s="664"/>
      <c r="BD10" s="664"/>
      <c r="BE10" s="664"/>
      <c r="BF10" s="665"/>
      <c r="BG10" s="666">
        <v>1595154</v>
      </c>
      <c r="BH10" s="667"/>
      <c r="BI10" s="667"/>
      <c r="BJ10" s="667"/>
      <c r="BK10" s="667"/>
      <c r="BL10" s="667"/>
      <c r="BM10" s="667"/>
      <c r="BN10" s="668"/>
      <c r="BO10" s="693">
        <v>1.6</v>
      </c>
      <c r="BP10" s="693"/>
      <c r="BQ10" s="693"/>
      <c r="BR10" s="693"/>
      <c r="BS10" s="694" t="s">
        <v>142</v>
      </c>
      <c r="BT10" s="694"/>
      <c r="BU10" s="694"/>
      <c r="BV10" s="694"/>
      <c r="BW10" s="694"/>
      <c r="BX10" s="694"/>
      <c r="BY10" s="694"/>
      <c r="BZ10" s="694"/>
      <c r="CA10" s="694"/>
      <c r="CB10" s="752"/>
      <c r="CD10" s="700" t="s">
        <v>244</v>
      </c>
      <c r="CE10" s="701"/>
      <c r="CF10" s="701"/>
      <c r="CG10" s="701"/>
      <c r="CH10" s="701"/>
      <c r="CI10" s="701"/>
      <c r="CJ10" s="701"/>
      <c r="CK10" s="701"/>
      <c r="CL10" s="701"/>
      <c r="CM10" s="701"/>
      <c r="CN10" s="701"/>
      <c r="CO10" s="701"/>
      <c r="CP10" s="701"/>
      <c r="CQ10" s="702"/>
      <c r="CR10" s="666">
        <v>284220</v>
      </c>
      <c r="CS10" s="667"/>
      <c r="CT10" s="667"/>
      <c r="CU10" s="667"/>
      <c r="CV10" s="667"/>
      <c r="CW10" s="667"/>
      <c r="CX10" s="667"/>
      <c r="CY10" s="668"/>
      <c r="CZ10" s="693">
        <v>0.1</v>
      </c>
      <c r="DA10" s="693"/>
      <c r="DB10" s="693"/>
      <c r="DC10" s="693"/>
      <c r="DD10" s="672">
        <v>48114</v>
      </c>
      <c r="DE10" s="667"/>
      <c r="DF10" s="667"/>
      <c r="DG10" s="667"/>
      <c r="DH10" s="667"/>
      <c r="DI10" s="667"/>
      <c r="DJ10" s="667"/>
      <c r="DK10" s="667"/>
      <c r="DL10" s="667"/>
      <c r="DM10" s="667"/>
      <c r="DN10" s="667"/>
      <c r="DO10" s="667"/>
      <c r="DP10" s="668"/>
      <c r="DQ10" s="672">
        <v>267021</v>
      </c>
      <c r="DR10" s="667"/>
      <c r="DS10" s="667"/>
      <c r="DT10" s="667"/>
      <c r="DU10" s="667"/>
      <c r="DV10" s="667"/>
      <c r="DW10" s="667"/>
      <c r="DX10" s="667"/>
      <c r="DY10" s="667"/>
      <c r="DZ10" s="667"/>
      <c r="EA10" s="667"/>
      <c r="EB10" s="667"/>
      <c r="EC10" s="710"/>
    </row>
    <row r="11" spans="2:143" ht="11.25" customHeight="1" x14ac:dyDescent="0.15">
      <c r="B11" s="663" t="s">
        <v>245</v>
      </c>
      <c r="C11" s="664"/>
      <c r="D11" s="664"/>
      <c r="E11" s="664"/>
      <c r="F11" s="664"/>
      <c r="G11" s="664"/>
      <c r="H11" s="664"/>
      <c r="I11" s="664"/>
      <c r="J11" s="664"/>
      <c r="K11" s="664"/>
      <c r="L11" s="664"/>
      <c r="M11" s="664"/>
      <c r="N11" s="664"/>
      <c r="O11" s="664"/>
      <c r="P11" s="664"/>
      <c r="Q11" s="665"/>
      <c r="R11" s="666">
        <v>12614050</v>
      </c>
      <c r="S11" s="667"/>
      <c r="T11" s="667"/>
      <c r="U11" s="667"/>
      <c r="V11" s="667"/>
      <c r="W11" s="667"/>
      <c r="X11" s="667"/>
      <c r="Y11" s="668"/>
      <c r="Z11" s="669">
        <v>5.0999999999999996</v>
      </c>
      <c r="AA11" s="670"/>
      <c r="AB11" s="670"/>
      <c r="AC11" s="671"/>
      <c r="AD11" s="672">
        <v>12614050</v>
      </c>
      <c r="AE11" s="667"/>
      <c r="AF11" s="667"/>
      <c r="AG11" s="667"/>
      <c r="AH11" s="667"/>
      <c r="AI11" s="667"/>
      <c r="AJ11" s="667"/>
      <c r="AK11" s="668"/>
      <c r="AL11" s="669">
        <v>11.1</v>
      </c>
      <c r="AM11" s="670"/>
      <c r="AN11" s="670"/>
      <c r="AO11" s="695"/>
      <c r="AP11" s="663" t="s">
        <v>563</v>
      </c>
      <c r="AQ11" s="664"/>
      <c r="AR11" s="664"/>
      <c r="AS11" s="664"/>
      <c r="AT11" s="664"/>
      <c r="AU11" s="664"/>
      <c r="AV11" s="664"/>
      <c r="AW11" s="664"/>
      <c r="AX11" s="664"/>
      <c r="AY11" s="664"/>
      <c r="AZ11" s="664"/>
      <c r="BA11" s="664"/>
      <c r="BB11" s="664"/>
      <c r="BC11" s="664"/>
      <c r="BD11" s="664"/>
      <c r="BE11" s="664"/>
      <c r="BF11" s="665"/>
      <c r="BG11" s="666">
        <v>2628781</v>
      </c>
      <c r="BH11" s="667"/>
      <c r="BI11" s="667"/>
      <c r="BJ11" s="667"/>
      <c r="BK11" s="667"/>
      <c r="BL11" s="667"/>
      <c r="BM11" s="667"/>
      <c r="BN11" s="668"/>
      <c r="BO11" s="693">
        <v>2.7</v>
      </c>
      <c r="BP11" s="693"/>
      <c r="BQ11" s="693"/>
      <c r="BR11" s="693"/>
      <c r="BS11" s="694">
        <v>656159</v>
      </c>
      <c r="BT11" s="694"/>
      <c r="BU11" s="694"/>
      <c r="BV11" s="694"/>
      <c r="BW11" s="694"/>
      <c r="BX11" s="694"/>
      <c r="BY11" s="694"/>
      <c r="BZ11" s="694"/>
      <c r="CA11" s="694"/>
      <c r="CB11" s="752"/>
      <c r="CD11" s="700" t="s">
        <v>246</v>
      </c>
      <c r="CE11" s="701"/>
      <c r="CF11" s="701"/>
      <c r="CG11" s="701"/>
      <c r="CH11" s="701"/>
      <c r="CI11" s="701"/>
      <c r="CJ11" s="701"/>
      <c r="CK11" s="701"/>
      <c r="CL11" s="701"/>
      <c r="CM11" s="701"/>
      <c r="CN11" s="701"/>
      <c r="CO11" s="701"/>
      <c r="CP11" s="701"/>
      <c r="CQ11" s="702"/>
      <c r="CR11" s="666">
        <v>2013232</v>
      </c>
      <c r="CS11" s="667"/>
      <c r="CT11" s="667"/>
      <c r="CU11" s="667"/>
      <c r="CV11" s="667"/>
      <c r="CW11" s="667"/>
      <c r="CX11" s="667"/>
      <c r="CY11" s="668"/>
      <c r="CZ11" s="693">
        <v>0.9</v>
      </c>
      <c r="DA11" s="693"/>
      <c r="DB11" s="693"/>
      <c r="DC11" s="693"/>
      <c r="DD11" s="672">
        <v>1032514</v>
      </c>
      <c r="DE11" s="667"/>
      <c r="DF11" s="667"/>
      <c r="DG11" s="667"/>
      <c r="DH11" s="667"/>
      <c r="DI11" s="667"/>
      <c r="DJ11" s="667"/>
      <c r="DK11" s="667"/>
      <c r="DL11" s="667"/>
      <c r="DM11" s="667"/>
      <c r="DN11" s="667"/>
      <c r="DO11" s="667"/>
      <c r="DP11" s="668"/>
      <c r="DQ11" s="672">
        <v>1130513</v>
      </c>
      <c r="DR11" s="667"/>
      <c r="DS11" s="667"/>
      <c r="DT11" s="667"/>
      <c r="DU11" s="667"/>
      <c r="DV11" s="667"/>
      <c r="DW11" s="667"/>
      <c r="DX11" s="667"/>
      <c r="DY11" s="667"/>
      <c r="DZ11" s="667"/>
      <c r="EA11" s="667"/>
      <c r="EB11" s="667"/>
      <c r="EC11" s="710"/>
    </row>
    <row r="12" spans="2:143" ht="11.25" customHeight="1" x14ac:dyDescent="0.15">
      <c r="B12" s="663" t="s">
        <v>247</v>
      </c>
      <c r="C12" s="664"/>
      <c r="D12" s="664"/>
      <c r="E12" s="664"/>
      <c r="F12" s="664"/>
      <c r="G12" s="664"/>
      <c r="H12" s="664"/>
      <c r="I12" s="664"/>
      <c r="J12" s="664"/>
      <c r="K12" s="664"/>
      <c r="L12" s="664"/>
      <c r="M12" s="664"/>
      <c r="N12" s="664"/>
      <c r="O12" s="664"/>
      <c r="P12" s="664"/>
      <c r="Q12" s="665"/>
      <c r="R12" s="666">
        <v>8309</v>
      </c>
      <c r="S12" s="667"/>
      <c r="T12" s="667"/>
      <c r="U12" s="667"/>
      <c r="V12" s="667"/>
      <c r="W12" s="667"/>
      <c r="X12" s="667"/>
      <c r="Y12" s="668"/>
      <c r="Z12" s="693">
        <v>0</v>
      </c>
      <c r="AA12" s="693"/>
      <c r="AB12" s="693"/>
      <c r="AC12" s="693"/>
      <c r="AD12" s="694">
        <v>8309</v>
      </c>
      <c r="AE12" s="694"/>
      <c r="AF12" s="694"/>
      <c r="AG12" s="694"/>
      <c r="AH12" s="694"/>
      <c r="AI12" s="694"/>
      <c r="AJ12" s="694"/>
      <c r="AK12" s="694"/>
      <c r="AL12" s="669">
        <v>0</v>
      </c>
      <c r="AM12" s="670"/>
      <c r="AN12" s="670"/>
      <c r="AO12" s="695"/>
      <c r="AP12" s="663" t="s">
        <v>564</v>
      </c>
      <c r="AQ12" s="664"/>
      <c r="AR12" s="664"/>
      <c r="AS12" s="664"/>
      <c r="AT12" s="664"/>
      <c r="AU12" s="664"/>
      <c r="AV12" s="664"/>
      <c r="AW12" s="664"/>
      <c r="AX12" s="664"/>
      <c r="AY12" s="664"/>
      <c r="AZ12" s="664"/>
      <c r="BA12" s="664"/>
      <c r="BB12" s="664"/>
      <c r="BC12" s="664"/>
      <c r="BD12" s="664"/>
      <c r="BE12" s="664"/>
      <c r="BF12" s="665"/>
      <c r="BG12" s="666">
        <v>37546444</v>
      </c>
      <c r="BH12" s="667"/>
      <c r="BI12" s="667"/>
      <c r="BJ12" s="667"/>
      <c r="BK12" s="667"/>
      <c r="BL12" s="667"/>
      <c r="BM12" s="667"/>
      <c r="BN12" s="668"/>
      <c r="BO12" s="693">
        <v>38.5</v>
      </c>
      <c r="BP12" s="693"/>
      <c r="BQ12" s="693"/>
      <c r="BR12" s="693"/>
      <c r="BS12" s="694" t="s">
        <v>565</v>
      </c>
      <c r="BT12" s="694"/>
      <c r="BU12" s="694"/>
      <c r="BV12" s="694"/>
      <c r="BW12" s="694"/>
      <c r="BX12" s="694"/>
      <c r="BY12" s="694"/>
      <c r="BZ12" s="694"/>
      <c r="CA12" s="694"/>
      <c r="CB12" s="752"/>
      <c r="CD12" s="700" t="s">
        <v>248</v>
      </c>
      <c r="CE12" s="701"/>
      <c r="CF12" s="701"/>
      <c r="CG12" s="701"/>
      <c r="CH12" s="701"/>
      <c r="CI12" s="701"/>
      <c r="CJ12" s="701"/>
      <c r="CK12" s="701"/>
      <c r="CL12" s="701"/>
      <c r="CM12" s="701"/>
      <c r="CN12" s="701"/>
      <c r="CO12" s="701"/>
      <c r="CP12" s="701"/>
      <c r="CQ12" s="702"/>
      <c r="CR12" s="666">
        <v>1592192</v>
      </c>
      <c r="CS12" s="667"/>
      <c r="CT12" s="667"/>
      <c r="CU12" s="667"/>
      <c r="CV12" s="667"/>
      <c r="CW12" s="667"/>
      <c r="CX12" s="667"/>
      <c r="CY12" s="668"/>
      <c r="CZ12" s="693">
        <v>0.7</v>
      </c>
      <c r="DA12" s="693"/>
      <c r="DB12" s="693"/>
      <c r="DC12" s="693"/>
      <c r="DD12" s="672">
        <v>15675</v>
      </c>
      <c r="DE12" s="667"/>
      <c r="DF12" s="667"/>
      <c r="DG12" s="667"/>
      <c r="DH12" s="667"/>
      <c r="DI12" s="667"/>
      <c r="DJ12" s="667"/>
      <c r="DK12" s="667"/>
      <c r="DL12" s="667"/>
      <c r="DM12" s="667"/>
      <c r="DN12" s="667"/>
      <c r="DO12" s="667"/>
      <c r="DP12" s="668"/>
      <c r="DQ12" s="672">
        <v>1552743</v>
      </c>
      <c r="DR12" s="667"/>
      <c r="DS12" s="667"/>
      <c r="DT12" s="667"/>
      <c r="DU12" s="667"/>
      <c r="DV12" s="667"/>
      <c r="DW12" s="667"/>
      <c r="DX12" s="667"/>
      <c r="DY12" s="667"/>
      <c r="DZ12" s="667"/>
      <c r="EA12" s="667"/>
      <c r="EB12" s="667"/>
      <c r="EC12" s="710"/>
    </row>
    <row r="13" spans="2:143" ht="11.25" customHeight="1" x14ac:dyDescent="0.15">
      <c r="B13" s="663" t="s">
        <v>249</v>
      </c>
      <c r="C13" s="664"/>
      <c r="D13" s="664"/>
      <c r="E13" s="664"/>
      <c r="F13" s="664"/>
      <c r="G13" s="664"/>
      <c r="H13" s="664"/>
      <c r="I13" s="664"/>
      <c r="J13" s="664"/>
      <c r="K13" s="664"/>
      <c r="L13" s="664"/>
      <c r="M13" s="664"/>
      <c r="N13" s="664"/>
      <c r="O13" s="664"/>
      <c r="P13" s="664"/>
      <c r="Q13" s="665"/>
      <c r="R13" s="666" t="s">
        <v>142</v>
      </c>
      <c r="S13" s="667"/>
      <c r="T13" s="667"/>
      <c r="U13" s="667"/>
      <c r="V13" s="667"/>
      <c r="W13" s="667"/>
      <c r="X13" s="667"/>
      <c r="Y13" s="668"/>
      <c r="Z13" s="693" t="s">
        <v>142</v>
      </c>
      <c r="AA13" s="693"/>
      <c r="AB13" s="693"/>
      <c r="AC13" s="693"/>
      <c r="AD13" s="694" t="s">
        <v>142</v>
      </c>
      <c r="AE13" s="694"/>
      <c r="AF13" s="694"/>
      <c r="AG13" s="694"/>
      <c r="AH13" s="694"/>
      <c r="AI13" s="694"/>
      <c r="AJ13" s="694"/>
      <c r="AK13" s="694"/>
      <c r="AL13" s="669" t="s">
        <v>142</v>
      </c>
      <c r="AM13" s="670"/>
      <c r="AN13" s="670"/>
      <c r="AO13" s="695"/>
      <c r="AP13" s="663" t="s">
        <v>566</v>
      </c>
      <c r="AQ13" s="664"/>
      <c r="AR13" s="664"/>
      <c r="AS13" s="664"/>
      <c r="AT13" s="664"/>
      <c r="AU13" s="664"/>
      <c r="AV13" s="664"/>
      <c r="AW13" s="664"/>
      <c r="AX13" s="664"/>
      <c r="AY13" s="664"/>
      <c r="AZ13" s="664"/>
      <c r="BA13" s="664"/>
      <c r="BB13" s="664"/>
      <c r="BC13" s="664"/>
      <c r="BD13" s="664"/>
      <c r="BE13" s="664"/>
      <c r="BF13" s="665"/>
      <c r="BG13" s="666">
        <v>37486046</v>
      </c>
      <c r="BH13" s="667"/>
      <c r="BI13" s="667"/>
      <c r="BJ13" s="667"/>
      <c r="BK13" s="667"/>
      <c r="BL13" s="667"/>
      <c r="BM13" s="667"/>
      <c r="BN13" s="668"/>
      <c r="BO13" s="693">
        <v>38.4</v>
      </c>
      <c r="BP13" s="693"/>
      <c r="BQ13" s="693"/>
      <c r="BR13" s="693"/>
      <c r="BS13" s="694" t="s">
        <v>142</v>
      </c>
      <c r="BT13" s="694"/>
      <c r="BU13" s="694"/>
      <c r="BV13" s="694"/>
      <c r="BW13" s="694"/>
      <c r="BX13" s="694"/>
      <c r="BY13" s="694"/>
      <c r="BZ13" s="694"/>
      <c r="CA13" s="694"/>
      <c r="CB13" s="752"/>
      <c r="CD13" s="700" t="s">
        <v>250</v>
      </c>
      <c r="CE13" s="701"/>
      <c r="CF13" s="701"/>
      <c r="CG13" s="701"/>
      <c r="CH13" s="701"/>
      <c r="CI13" s="701"/>
      <c r="CJ13" s="701"/>
      <c r="CK13" s="701"/>
      <c r="CL13" s="701"/>
      <c r="CM13" s="701"/>
      <c r="CN13" s="701"/>
      <c r="CO13" s="701"/>
      <c r="CP13" s="701"/>
      <c r="CQ13" s="702"/>
      <c r="CR13" s="666">
        <v>23314625</v>
      </c>
      <c r="CS13" s="667"/>
      <c r="CT13" s="667"/>
      <c r="CU13" s="667"/>
      <c r="CV13" s="667"/>
      <c r="CW13" s="667"/>
      <c r="CX13" s="667"/>
      <c r="CY13" s="668"/>
      <c r="CZ13" s="693">
        <v>9.9</v>
      </c>
      <c r="DA13" s="693"/>
      <c r="DB13" s="693"/>
      <c r="DC13" s="693"/>
      <c r="DD13" s="672">
        <v>12461141</v>
      </c>
      <c r="DE13" s="667"/>
      <c r="DF13" s="667"/>
      <c r="DG13" s="667"/>
      <c r="DH13" s="667"/>
      <c r="DI13" s="667"/>
      <c r="DJ13" s="667"/>
      <c r="DK13" s="667"/>
      <c r="DL13" s="667"/>
      <c r="DM13" s="667"/>
      <c r="DN13" s="667"/>
      <c r="DO13" s="667"/>
      <c r="DP13" s="668"/>
      <c r="DQ13" s="672">
        <v>13607357</v>
      </c>
      <c r="DR13" s="667"/>
      <c r="DS13" s="667"/>
      <c r="DT13" s="667"/>
      <c r="DU13" s="667"/>
      <c r="DV13" s="667"/>
      <c r="DW13" s="667"/>
      <c r="DX13" s="667"/>
      <c r="DY13" s="667"/>
      <c r="DZ13" s="667"/>
      <c r="EA13" s="667"/>
      <c r="EB13" s="667"/>
      <c r="EC13" s="710"/>
    </row>
    <row r="14" spans="2:143" ht="11.25" customHeight="1" x14ac:dyDescent="0.15">
      <c r="B14" s="663" t="s">
        <v>251</v>
      </c>
      <c r="C14" s="664"/>
      <c r="D14" s="664"/>
      <c r="E14" s="664"/>
      <c r="F14" s="664"/>
      <c r="G14" s="664"/>
      <c r="H14" s="664"/>
      <c r="I14" s="664"/>
      <c r="J14" s="664"/>
      <c r="K14" s="664"/>
      <c r="L14" s="664"/>
      <c r="M14" s="664"/>
      <c r="N14" s="664"/>
      <c r="O14" s="664"/>
      <c r="P14" s="664"/>
      <c r="Q14" s="665"/>
      <c r="R14" s="666">
        <v>52</v>
      </c>
      <c r="S14" s="667"/>
      <c r="T14" s="667"/>
      <c r="U14" s="667"/>
      <c r="V14" s="667"/>
      <c r="W14" s="667"/>
      <c r="X14" s="667"/>
      <c r="Y14" s="668"/>
      <c r="Z14" s="693">
        <v>0</v>
      </c>
      <c r="AA14" s="693"/>
      <c r="AB14" s="693"/>
      <c r="AC14" s="693"/>
      <c r="AD14" s="694">
        <v>52</v>
      </c>
      <c r="AE14" s="694"/>
      <c r="AF14" s="694"/>
      <c r="AG14" s="694"/>
      <c r="AH14" s="694"/>
      <c r="AI14" s="694"/>
      <c r="AJ14" s="694"/>
      <c r="AK14" s="694"/>
      <c r="AL14" s="669">
        <v>0</v>
      </c>
      <c r="AM14" s="670"/>
      <c r="AN14" s="670"/>
      <c r="AO14" s="695"/>
      <c r="AP14" s="663" t="s">
        <v>567</v>
      </c>
      <c r="AQ14" s="664"/>
      <c r="AR14" s="664"/>
      <c r="AS14" s="664"/>
      <c r="AT14" s="664"/>
      <c r="AU14" s="664"/>
      <c r="AV14" s="664"/>
      <c r="AW14" s="664"/>
      <c r="AX14" s="664"/>
      <c r="AY14" s="664"/>
      <c r="AZ14" s="664"/>
      <c r="BA14" s="664"/>
      <c r="BB14" s="664"/>
      <c r="BC14" s="664"/>
      <c r="BD14" s="664"/>
      <c r="BE14" s="664"/>
      <c r="BF14" s="665"/>
      <c r="BG14" s="666">
        <v>706460</v>
      </c>
      <c r="BH14" s="667"/>
      <c r="BI14" s="667"/>
      <c r="BJ14" s="667"/>
      <c r="BK14" s="667"/>
      <c r="BL14" s="667"/>
      <c r="BM14" s="667"/>
      <c r="BN14" s="668"/>
      <c r="BO14" s="693">
        <v>0.7</v>
      </c>
      <c r="BP14" s="693"/>
      <c r="BQ14" s="693"/>
      <c r="BR14" s="693"/>
      <c r="BS14" s="694" t="s">
        <v>142</v>
      </c>
      <c r="BT14" s="694"/>
      <c r="BU14" s="694"/>
      <c r="BV14" s="694"/>
      <c r="BW14" s="694"/>
      <c r="BX14" s="694"/>
      <c r="BY14" s="694"/>
      <c r="BZ14" s="694"/>
      <c r="CA14" s="694"/>
      <c r="CB14" s="752"/>
      <c r="CD14" s="700" t="s">
        <v>252</v>
      </c>
      <c r="CE14" s="701"/>
      <c r="CF14" s="701"/>
      <c r="CG14" s="701"/>
      <c r="CH14" s="701"/>
      <c r="CI14" s="701"/>
      <c r="CJ14" s="701"/>
      <c r="CK14" s="701"/>
      <c r="CL14" s="701"/>
      <c r="CM14" s="701"/>
      <c r="CN14" s="701"/>
      <c r="CO14" s="701"/>
      <c r="CP14" s="701"/>
      <c r="CQ14" s="702"/>
      <c r="CR14" s="666">
        <v>6779142</v>
      </c>
      <c r="CS14" s="667"/>
      <c r="CT14" s="667"/>
      <c r="CU14" s="667"/>
      <c r="CV14" s="667"/>
      <c r="CW14" s="667"/>
      <c r="CX14" s="667"/>
      <c r="CY14" s="668"/>
      <c r="CZ14" s="693">
        <v>2.9</v>
      </c>
      <c r="DA14" s="693"/>
      <c r="DB14" s="693"/>
      <c r="DC14" s="693"/>
      <c r="DD14" s="672">
        <v>1133687</v>
      </c>
      <c r="DE14" s="667"/>
      <c r="DF14" s="667"/>
      <c r="DG14" s="667"/>
      <c r="DH14" s="667"/>
      <c r="DI14" s="667"/>
      <c r="DJ14" s="667"/>
      <c r="DK14" s="667"/>
      <c r="DL14" s="667"/>
      <c r="DM14" s="667"/>
      <c r="DN14" s="667"/>
      <c r="DO14" s="667"/>
      <c r="DP14" s="668"/>
      <c r="DQ14" s="672">
        <v>6101213</v>
      </c>
      <c r="DR14" s="667"/>
      <c r="DS14" s="667"/>
      <c r="DT14" s="667"/>
      <c r="DU14" s="667"/>
      <c r="DV14" s="667"/>
      <c r="DW14" s="667"/>
      <c r="DX14" s="667"/>
      <c r="DY14" s="667"/>
      <c r="DZ14" s="667"/>
      <c r="EA14" s="667"/>
      <c r="EB14" s="667"/>
      <c r="EC14" s="710"/>
    </row>
    <row r="15" spans="2:143" ht="11.25" customHeight="1" x14ac:dyDescent="0.15">
      <c r="B15" s="663" t="s">
        <v>253</v>
      </c>
      <c r="C15" s="664"/>
      <c r="D15" s="664"/>
      <c r="E15" s="664"/>
      <c r="F15" s="664"/>
      <c r="G15" s="664"/>
      <c r="H15" s="664"/>
      <c r="I15" s="664"/>
      <c r="J15" s="664"/>
      <c r="K15" s="664"/>
      <c r="L15" s="664"/>
      <c r="M15" s="664"/>
      <c r="N15" s="664"/>
      <c r="O15" s="664"/>
      <c r="P15" s="664"/>
      <c r="Q15" s="665"/>
      <c r="R15" s="666" t="s">
        <v>142</v>
      </c>
      <c r="S15" s="667"/>
      <c r="T15" s="667"/>
      <c r="U15" s="667"/>
      <c r="V15" s="667"/>
      <c r="W15" s="667"/>
      <c r="X15" s="667"/>
      <c r="Y15" s="668"/>
      <c r="Z15" s="693" t="s">
        <v>142</v>
      </c>
      <c r="AA15" s="693"/>
      <c r="AB15" s="693"/>
      <c r="AC15" s="693"/>
      <c r="AD15" s="694" t="s">
        <v>568</v>
      </c>
      <c r="AE15" s="694"/>
      <c r="AF15" s="694"/>
      <c r="AG15" s="694"/>
      <c r="AH15" s="694"/>
      <c r="AI15" s="694"/>
      <c r="AJ15" s="694"/>
      <c r="AK15" s="694"/>
      <c r="AL15" s="669" t="s">
        <v>568</v>
      </c>
      <c r="AM15" s="670"/>
      <c r="AN15" s="670"/>
      <c r="AO15" s="695"/>
      <c r="AP15" s="663" t="s">
        <v>569</v>
      </c>
      <c r="AQ15" s="664"/>
      <c r="AR15" s="664"/>
      <c r="AS15" s="664"/>
      <c r="AT15" s="664"/>
      <c r="AU15" s="664"/>
      <c r="AV15" s="664"/>
      <c r="AW15" s="664"/>
      <c r="AX15" s="664"/>
      <c r="AY15" s="664"/>
      <c r="AZ15" s="664"/>
      <c r="BA15" s="664"/>
      <c r="BB15" s="664"/>
      <c r="BC15" s="664"/>
      <c r="BD15" s="664"/>
      <c r="BE15" s="664"/>
      <c r="BF15" s="665"/>
      <c r="BG15" s="666">
        <v>4227915</v>
      </c>
      <c r="BH15" s="667"/>
      <c r="BI15" s="667"/>
      <c r="BJ15" s="667"/>
      <c r="BK15" s="667"/>
      <c r="BL15" s="667"/>
      <c r="BM15" s="667"/>
      <c r="BN15" s="668"/>
      <c r="BO15" s="693">
        <v>4.3</v>
      </c>
      <c r="BP15" s="693"/>
      <c r="BQ15" s="693"/>
      <c r="BR15" s="693"/>
      <c r="BS15" s="694" t="s">
        <v>570</v>
      </c>
      <c r="BT15" s="694"/>
      <c r="BU15" s="694"/>
      <c r="BV15" s="694"/>
      <c r="BW15" s="694"/>
      <c r="BX15" s="694"/>
      <c r="BY15" s="694"/>
      <c r="BZ15" s="694"/>
      <c r="CA15" s="694"/>
      <c r="CB15" s="752"/>
      <c r="CD15" s="700" t="s">
        <v>254</v>
      </c>
      <c r="CE15" s="701"/>
      <c r="CF15" s="701"/>
      <c r="CG15" s="701"/>
      <c r="CH15" s="701"/>
      <c r="CI15" s="701"/>
      <c r="CJ15" s="701"/>
      <c r="CK15" s="701"/>
      <c r="CL15" s="701"/>
      <c r="CM15" s="701"/>
      <c r="CN15" s="701"/>
      <c r="CO15" s="701"/>
      <c r="CP15" s="701"/>
      <c r="CQ15" s="702"/>
      <c r="CR15" s="666">
        <v>30320156</v>
      </c>
      <c r="CS15" s="667"/>
      <c r="CT15" s="667"/>
      <c r="CU15" s="667"/>
      <c r="CV15" s="667"/>
      <c r="CW15" s="667"/>
      <c r="CX15" s="667"/>
      <c r="CY15" s="668"/>
      <c r="CZ15" s="693">
        <v>12.9</v>
      </c>
      <c r="DA15" s="693"/>
      <c r="DB15" s="693"/>
      <c r="DC15" s="693"/>
      <c r="DD15" s="672">
        <v>7042819</v>
      </c>
      <c r="DE15" s="667"/>
      <c r="DF15" s="667"/>
      <c r="DG15" s="667"/>
      <c r="DH15" s="667"/>
      <c r="DI15" s="667"/>
      <c r="DJ15" s="667"/>
      <c r="DK15" s="667"/>
      <c r="DL15" s="667"/>
      <c r="DM15" s="667"/>
      <c r="DN15" s="667"/>
      <c r="DO15" s="667"/>
      <c r="DP15" s="668"/>
      <c r="DQ15" s="672">
        <v>20215266</v>
      </c>
      <c r="DR15" s="667"/>
      <c r="DS15" s="667"/>
      <c r="DT15" s="667"/>
      <c r="DU15" s="667"/>
      <c r="DV15" s="667"/>
      <c r="DW15" s="667"/>
      <c r="DX15" s="667"/>
      <c r="DY15" s="667"/>
      <c r="DZ15" s="667"/>
      <c r="EA15" s="667"/>
      <c r="EB15" s="667"/>
      <c r="EC15" s="710"/>
    </row>
    <row r="16" spans="2:143" ht="11.25" customHeight="1" x14ac:dyDescent="0.15">
      <c r="B16" s="663" t="s">
        <v>571</v>
      </c>
      <c r="C16" s="664"/>
      <c r="D16" s="664"/>
      <c r="E16" s="664"/>
      <c r="F16" s="664"/>
      <c r="G16" s="664"/>
      <c r="H16" s="664"/>
      <c r="I16" s="664"/>
      <c r="J16" s="664"/>
      <c r="K16" s="664"/>
      <c r="L16" s="664"/>
      <c r="M16" s="664"/>
      <c r="N16" s="664"/>
      <c r="O16" s="664"/>
      <c r="P16" s="664"/>
      <c r="Q16" s="665"/>
      <c r="R16" s="666">
        <v>127935</v>
      </c>
      <c r="S16" s="667"/>
      <c r="T16" s="667"/>
      <c r="U16" s="667"/>
      <c r="V16" s="667"/>
      <c r="W16" s="667"/>
      <c r="X16" s="667"/>
      <c r="Y16" s="668"/>
      <c r="Z16" s="693">
        <v>0.1</v>
      </c>
      <c r="AA16" s="693"/>
      <c r="AB16" s="693"/>
      <c r="AC16" s="693"/>
      <c r="AD16" s="694">
        <v>127935</v>
      </c>
      <c r="AE16" s="694"/>
      <c r="AF16" s="694"/>
      <c r="AG16" s="694"/>
      <c r="AH16" s="694"/>
      <c r="AI16" s="694"/>
      <c r="AJ16" s="694"/>
      <c r="AK16" s="694"/>
      <c r="AL16" s="669">
        <v>0.1</v>
      </c>
      <c r="AM16" s="670"/>
      <c r="AN16" s="670"/>
      <c r="AO16" s="695"/>
      <c r="AP16" s="663" t="s">
        <v>572</v>
      </c>
      <c r="AQ16" s="664"/>
      <c r="AR16" s="664"/>
      <c r="AS16" s="664"/>
      <c r="AT16" s="664"/>
      <c r="AU16" s="664"/>
      <c r="AV16" s="664"/>
      <c r="AW16" s="664"/>
      <c r="AX16" s="664"/>
      <c r="AY16" s="664"/>
      <c r="AZ16" s="664"/>
      <c r="BA16" s="664"/>
      <c r="BB16" s="664"/>
      <c r="BC16" s="664"/>
      <c r="BD16" s="664"/>
      <c r="BE16" s="664"/>
      <c r="BF16" s="665"/>
      <c r="BG16" s="666" t="s">
        <v>568</v>
      </c>
      <c r="BH16" s="667"/>
      <c r="BI16" s="667"/>
      <c r="BJ16" s="667"/>
      <c r="BK16" s="667"/>
      <c r="BL16" s="667"/>
      <c r="BM16" s="667"/>
      <c r="BN16" s="668"/>
      <c r="BO16" s="693" t="s">
        <v>568</v>
      </c>
      <c r="BP16" s="693"/>
      <c r="BQ16" s="693"/>
      <c r="BR16" s="693"/>
      <c r="BS16" s="694" t="s">
        <v>568</v>
      </c>
      <c r="BT16" s="694"/>
      <c r="BU16" s="694"/>
      <c r="BV16" s="694"/>
      <c r="BW16" s="694"/>
      <c r="BX16" s="694"/>
      <c r="BY16" s="694"/>
      <c r="BZ16" s="694"/>
      <c r="CA16" s="694"/>
      <c r="CB16" s="752"/>
      <c r="CD16" s="700" t="s">
        <v>255</v>
      </c>
      <c r="CE16" s="701"/>
      <c r="CF16" s="701"/>
      <c r="CG16" s="701"/>
      <c r="CH16" s="701"/>
      <c r="CI16" s="701"/>
      <c r="CJ16" s="701"/>
      <c r="CK16" s="701"/>
      <c r="CL16" s="701"/>
      <c r="CM16" s="701"/>
      <c r="CN16" s="701"/>
      <c r="CO16" s="701"/>
      <c r="CP16" s="701"/>
      <c r="CQ16" s="702"/>
      <c r="CR16" s="666" t="s">
        <v>568</v>
      </c>
      <c r="CS16" s="667"/>
      <c r="CT16" s="667"/>
      <c r="CU16" s="667"/>
      <c r="CV16" s="667"/>
      <c r="CW16" s="667"/>
      <c r="CX16" s="667"/>
      <c r="CY16" s="668"/>
      <c r="CZ16" s="693" t="s">
        <v>142</v>
      </c>
      <c r="DA16" s="693"/>
      <c r="DB16" s="693"/>
      <c r="DC16" s="693"/>
      <c r="DD16" s="672" t="s">
        <v>568</v>
      </c>
      <c r="DE16" s="667"/>
      <c r="DF16" s="667"/>
      <c r="DG16" s="667"/>
      <c r="DH16" s="667"/>
      <c r="DI16" s="667"/>
      <c r="DJ16" s="667"/>
      <c r="DK16" s="667"/>
      <c r="DL16" s="667"/>
      <c r="DM16" s="667"/>
      <c r="DN16" s="667"/>
      <c r="DO16" s="667"/>
      <c r="DP16" s="668"/>
      <c r="DQ16" s="672" t="s">
        <v>568</v>
      </c>
      <c r="DR16" s="667"/>
      <c r="DS16" s="667"/>
      <c r="DT16" s="667"/>
      <c r="DU16" s="667"/>
      <c r="DV16" s="667"/>
      <c r="DW16" s="667"/>
      <c r="DX16" s="667"/>
      <c r="DY16" s="667"/>
      <c r="DZ16" s="667"/>
      <c r="EA16" s="667"/>
      <c r="EB16" s="667"/>
      <c r="EC16" s="710"/>
    </row>
    <row r="17" spans="2:133" ht="11.25" customHeight="1" x14ac:dyDescent="0.15">
      <c r="B17" s="663" t="s">
        <v>256</v>
      </c>
      <c r="C17" s="664"/>
      <c r="D17" s="664"/>
      <c r="E17" s="664"/>
      <c r="F17" s="664"/>
      <c r="G17" s="664"/>
      <c r="H17" s="664"/>
      <c r="I17" s="664"/>
      <c r="J17" s="664"/>
      <c r="K17" s="664"/>
      <c r="L17" s="664"/>
      <c r="M17" s="664"/>
      <c r="N17" s="664"/>
      <c r="O17" s="664"/>
      <c r="P17" s="664"/>
      <c r="Q17" s="665"/>
      <c r="R17" s="666">
        <v>725031</v>
      </c>
      <c r="S17" s="667"/>
      <c r="T17" s="667"/>
      <c r="U17" s="667"/>
      <c r="V17" s="667"/>
      <c r="W17" s="667"/>
      <c r="X17" s="667"/>
      <c r="Y17" s="668"/>
      <c r="Z17" s="693">
        <v>0.3</v>
      </c>
      <c r="AA17" s="693"/>
      <c r="AB17" s="693"/>
      <c r="AC17" s="693"/>
      <c r="AD17" s="694">
        <v>725031</v>
      </c>
      <c r="AE17" s="694"/>
      <c r="AF17" s="694"/>
      <c r="AG17" s="694"/>
      <c r="AH17" s="694"/>
      <c r="AI17" s="694"/>
      <c r="AJ17" s="694"/>
      <c r="AK17" s="694"/>
      <c r="AL17" s="669">
        <v>0.6</v>
      </c>
      <c r="AM17" s="670"/>
      <c r="AN17" s="670"/>
      <c r="AO17" s="695"/>
      <c r="AP17" s="663" t="s">
        <v>257</v>
      </c>
      <c r="AQ17" s="664"/>
      <c r="AR17" s="664"/>
      <c r="AS17" s="664"/>
      <c r="AT17" s="664"/>
      <c r="AU17" s="664"/>
      <c r="AV17" s="664"/>
      <c r="AW17" s="664"/>
      <c r="AX17" s="664"/>
      <c r="AY17" s="664"/>
      <c r="AZ17" s="664"/>
      <c r="BA17" s="664"/>
      <c r="BB17" s="664"/>
      <c r="BC17" s="664"/>
      <c r="BD17" s="664"/>
      <c r="BE17" s="664"/>
      <c r="BF17" s="665"/>
      <c r="BG17" s="666" t="s">
        <v>568</v>
      </c>
      <c r="BH17" s="667"/>
      <c r="BI17" s="667"/>
      <c r="BJ17" s="667"/>
      <c r="BK17" s="667"/>
      <c r="BL17" s="667"/>
      <c r="BM17" s="667"/>
      <c r="BN17" s="668"/>
      <c r="BO17" s="693" t="s">
        <v>142</v>
      </c>
      <c r="BP17" s="693"/>
      <c r="BQ17" s="693"/>
      <c r="BR17" s="693"/>
      <c r="BS17" s="694" t="s">
        <v>142</v>
      </c>
      <c r="BT17" s="694"/>
      <c r="BU17" s="694"/>
      <c r="BV17" s="694"/>
      <c r="BW17" s="694"/>
      <c r="BX17" s="694"/>
      <c r="BY17" s="694"/>
      <c r="BZ17" s="694"/>
      <c r="CA17" s="694"/>
      <c r="CB17" s="752"/>
      <c r="CD17" s="700" t="s">
        <v>258</v>
      </c>
      <c r="CE17" s="701"/>
      <c r="CF17" s="701"/>
      <c r="CG17" s="701"/>
      <c r="CH17" s="701"/>
      <c r="CI17" s="701"/>
      <c r="CJ17" s="701"/>
      <c r="CK17" s="701"/>
      <c r="CL17" s="701"/>
      <c r="CM17" s="701"/>
      <c r="CN17" s="701"/>
      <c r="CO17" s="701"/>
      <c r="CP17" s="701"/>
      <c r="CQ17" s="702"/>
      <c r="CR17" s="666">
        <v>14408067</v>
      </c>
      <c r="CS17" s="667"/>
      <c r="CT17" s="667"/>
      <c r="CU17" s="667"/>
      <c r="CV17" s="667"/>
      <c r="CW17" s="667"/>
      <c r="CX17" s="667"/>
      <c r="CY17" s="668"/>
      <c r="CZ17" s="693">
        <v>6.1</v>
      </c>
      <c r="DA17" s="693"/>
      <c r="DB17" s="693"/>
      <c r="DC17" s="693"/>
      <c r="DD17" s="672" t="s">
        <v>142</v>
      </c>
      <c r="DE17" s="667"/>
      <c r="DF17" s="667"/>
      <c r="DG17" s="667"/>
      <c r="DH17" s="667"/>
      <c r="DI17" s="667"/>
      <c r="DJ17" s="667"/>
      <c r="DK17" s="667"/>
      <c r="DL17" s="667"/>
      <c r="DM17" s="667"/>
      <c r="DN17" s="667"/>
      <c r="DO17" s="667"/>
      <c r="DP17" s="668"/>
      <c r="DQ17" s="672">
        <v>14260768</v>
      </c>
      <c r="DR17" s="667"/>
      <c r="DS17" s="667"/>
      <c r="DT17" s="667"/>
      <c r="DU17" s="667"/>
      <c r="DV17" s="667"/>
      <c r="DW17" s="667"/>
      <c r="DX17" s="667"/>
      <c r="DY17" s="667"/>
      <c r="DZ17" s="667"/>
      <c r="EA17" s="667"/>
      <c r="EB17" s="667"/>
      <c r="EC17" s="710"/>
    </row>
    <row r="18" spans="2:133" ht="11.25" customHeight="1" x14ac:dyDescent="0.15">
      <c r="B18" s="663" t="s">
        <v>259</v>
      </c>
      <c r="C18" s="664"/>
      <c r="D18" s="664"/>
      <c r="E18" s="664"/>
      <c r="F18" s="664"/>
      <c r="G18" s="664"/>
      <c r="H18" s="664"/>
      <c r="I18" s="664"/>
      <c r="J18" s="664"/>
      <c r="K18" s="664"/>
      <c r="L18" s="664"/>
      <c r="M18" s="664"/>
      <c r="N18" s="664"/>
      <c r="O18" s="664"/>
      <c r="P18" s="664"/>
      <c r="Q18" s="665"/>
      <c r="R18" s="666">
        <v>1353480</v>
      </c>
      <c r="S18" s="667"/>
      <c r="T18" s="667"/>
      <c r="U18" s="667"/>
      <c r="V18" s="667"/>
      <c r="W18" s="667"/>
      <c r="X18" s="667"/>
      <c r="Y18" s="668"/>
      <c r="Z18" s="693">
        <v>0.5</v>
      </c>
      <c r="AA18" s="693"/>
      <c r="AB18" s="693"/>
      <c r="AC18" s="693"/>
      <c r="AD18" s="694">
        <v>1279347</v>
      </c>
      <c r="AE18" s="694"/>
      <c r="AF18" s="694"/>
      <c r="AG18" s="694"/>
      <c r="AH18" s="694"/>
      <c r="AI18" s="694"/>
      <c r="AJ18" s="694"/>
      <c r="AK18" s="694"/>
      <c r="AL18" s="669">
        <v>1.1000000238418579</v>
      </c>
      <c r="AM18" s="670"/>
      <c r="AN18" s="670"/>
      <c r="AO18" s="695"/>
      <c r="AP18" s="663" t="s">
        <v>260</v>
      </c>
      <c r="AQ18" s="664"/>
      <c r="AR18" s="664"/>
      <c r="AS18" s="664"/>
      <c r="AT18" s="664"/>
      <c r="AU18" s="664"/>
      <c r="AV18" s="664"/>
      <c r="AW18" s="664"/>
      <c r="AX18" s="664"/>
      <c r="AY18" s="664"/>
      <c r="AZ18" s="664"/>
      <c r="BA18" s="664"/>
      <c r="BB18" s="664"/>
      <c r="BC18" s="664"/>
      <c r="BD18" s="664"/>
      <c r="BE18" s="664"/>
      <c r="BF18" s="665"/>
      <c r="BG18" s="666" t="s">
        <v>142</v>
      </c>
      <c r="BH18" s="667"/>
      <c r="BI18" s="667"/>
      <c r="BJ18" s="667"/>
      <c r="BK18" s="667"/>
      <c r="BL18" s="667"/>
      <c r="BM18" s="667"/>
      <c r="BN18" s="668"/>
      <c r="BO18" s="693" t="s">
        <v>142</v>
      </c>
      <c r="BP18" s="693"/>
      <c r="BQ18" s="693"/>
      <c r="BR18" s="693"/>
      <c r="BS18" s="694" t="s">
        <v>142</v>
      </c>
      <c r="BT18" s="694"/>
      <c r="BU18" s="694"/>
      <c r="BV18" s="694"/>
      <c r="BW18" s="694"/>
      <c r="BX18" s="694"/>
      <c r="BY18" s="694"/>
      <c r="BZ18" s="694"/>
      <c r="CA18" s="694"/>
      <c r="CB18" s="752"/>
      <c r="CD18" s="700" t="s">
        <v>261</v>
      </c>
      <c r="CE18" s="701"/>
      <c r="CF18" s="701"/>
      <c r="CG18" s="701"/>
      <c r="CH18" s="701"/>
      <c r="CI18" s="701"/>
      <c r="CJ18" s="701"/>
      <c r="CK18" s="701"/>
      <c r="CL18" s="701"/>
      <c r="CM18" s="701"/>
      <c r="CN18" s="701"/>
      <c r="CO18" s="701"/>
      <c r="CP18" s="701"/>
      <c r="CQ18" s="702"/>
      <c r="CR18" s="666" t="s">
        <v>142</v>
      </c>
      <c r="CS18" s="667"/>
      <c r="CT18" s="667"/>
      <c r="CU18" s="667"/>
      <c r="CV18" s="667"/>
      <c r="CW18" s="667"/>
      <c r="CX18" s="667"/>
      <c r="CY18" s="668"/>
      <c r="CZ18" s="693" t="s">
        <v>142</v>
      </c>
      <c r="DA18" s="693"/>
      <c r="DB18" s="693"/>
      <c r="DC18" s="693"/>
      <c r="DD18" s="672" t="s">
        <v>142</v>
      </c>
      <c r="DE18" s="667"/>
      <c r="DF18" s="667"/>
      <c r="DG18" s="667"/>
      <c r="DH18" s="667"/>
      <c r="DI18" s="667"/>
      <c r="DJ18" s="667"/>
      <c r="DK18" s="667"/>
      <c r="DL18" s="667"/>
      <c r="DM18" s="667"/>
      <c r="DN18" s="667"/>
      <c r="DO18" s="667"/>
      <c r="DP18" s="668"/>
      <c r="DQ18" s="672" t="s">
        <v>142</v>
      </c>
      <c r="DR18" s="667"/>
      <c r="DS18" s="667"/>
      <c r="DT18" s="667"/>
      <c r="DU18" s="667"/>
      <c r="DV18" s="667"/>
      <c r="DW18" s="667"/>
      <c r="DX18" s="667"/>
      <c r="DY18" s="667"/>
      <c r="DZ18" s="667"/>
      <c r="EA18" s="667"/>
      <c r="EB18" s="667"/>
      <c r="EC18" s="710"/>
    </row>
    <row r="19" spans="2:133" ht="11.25" customHeight="1" x14ac:dyDescent="0.15">
      <c r="B19" s="663" t="s">
        <v>262</v>
      </c>
      <c r="C19" s="664"/>
      <c r="D19" s="664"/>
      <c r="E19" s="664"/>
      <c r="F19" s="664"/>
      <c r="G19" s="664"/>
      <c r="H19" s="664"/>
      <c r="I19" s="664"/>
      <c r="J19" s="664"/>
      <c r="K19" s="664"/>
      <c r="L19" s="664"/>
      <c r="M19" s="664"/>
      <c r="N19" s="664"/>
      <c r="O19" s="664"/>
      <c r="P19" s="664"/>
      <c r="Q19" s="665"/>
      <c r="R19" s="666">
        <v>678305</v>
      </c>
      <c r="S19" s="667"/>
      <c r="T19" s="667"/>
      <c r="U19" s="667"/>
      <c r="V19" s="667"/>
      <c r="W19" s="667"/>
      <c r="X19" s="667"/>
      <c r="Y19" s="668"/>
      <c r="Z19" s="693">
        <v>0.3</v>
      </c>
      <c r="AA19" s="693"/>
      <c r="AB19" s="693"/>
      <c r="AC19" s="693"/>
      <c r="AD19" s="694">
        <v>678305</v>
      </c>
      <c r="AE19" s="694"/>
      <c r="AF19" s="694"/>
      <c r="AG19" s="694"/>
      <c r="AH19" s="694"/>
      <c r="AI19" s="694"/>
      <c r="AJ19" s="694"/>
      <c r="AK19" s="694"/>
      <c r="AL19" s="669">
        <v>0.6</v>
      </c>
      <c r="AM19" s="670"/>
      <c r="AN19" s="670"/>
      <c r="AO19" s="695"/>
      <c r="AP19" s="663" t="s">
        <v>263</v>
      </c>
      <c r="AQ19" s="664"/>
      <c r="AR19" s="664"/>
      <c r="AS19" s="664"/>
      <c r="AT19" s="664"/>
      <c r="AU19" s="664"/>
      <c r="AV19" s="664"/>
      <c r="AW19" s="664"/>
      <c r="AX19" s="664"/>
      <c r="AY19" s="664"/>
      <c r="AZ19" s="664"/>
      <c r="BA19" s="664"/>
      <c r="BB19" s="664"/>
      <c r="BC19" s="664"/>
      <c r="BD19" s="664"/>
      <c r="BE19" s="664"/>
      <c r="BF19" s="665"/>
      <c r="BG19" s="666">
        <v>10231233</v>
      </c>
      <c r="BH19" s="667"/>
      <c r="BI19" s="667"/>
      <c r="BJ19" s="667"/>
      <c r="BK19" s="667"/>
      <c r="BL19" s="667"/>
      <c r="BM19" s="667"/>
      <c r="BN19" s="668"/>
      <c r="BO19" s="693">
        <v>10.5</v>
      </c>
      <c r="BP19" s="693"/>
      <c r="BQ19" s="693"/>
      <c r="BR19" s="693"/>
      <c r="BS19" s="694" t="s">
        <v>568</v>
      </c>
      <c r="BT19" s="694"/>
      <c r="BU19" s="694"/>
      <c r="BV19" s="694"/>
      <c r="BW19" s="694"/>
      <c r="BX19" s="694"/>
      <c r="BY19" s="694"/>
      <c r="BZ19" s="694"/>
      <c r="CA19" s="694"/>
      <c r="CB19" s="752"/>
      <c r="CD19" s="700" t="s">
        <v>573</v>
      </c>
      <c r="CE19" s="701"/>
      <c r="CF19" s="701"/>
      <c r="CG19" s="701"/>
      <c r="CH19" s="701"/>
      <c r="CI19" s="701"/>
      <c r="CJ19" s="701"/>
      <c r="CK19" s="701"/>
      <c r="CL19" s="701"/>
      <c r="CM19" s="701"/>
      <c r="CN19" s="701"/>
      <c r="CO19" s="701"/>
      <c r="CP19" s="701"/>
      <c r="CQ19" s="702"/>
      <c r="CR19" s="666" t="s">
        <v>568</v>
      </c>
      <c r="CS19" s="667"/>
      <c r="CT19" s="667"/>
      <c r="CU19" s="667"/>
      <c r="CV19" s="667"/>
      <c r="CW19" s="667"/>
      <c r="CX19" s="667"/>
      <c r="CY19" s="668"/>
      <c r="CZ19" s="693" t="s">
        <v>142</v>
      </c>
      <c r="DA19" s="693"/>
      <c r="DB19" s="693"/>
      <c r="DC19" s="693"/>
      <c r="DD19" s="672" t="s">
        <v>142</v>
      </c>
      <c r="DE19" s="667"/>
      <c r="DF19" s="667"/>
      <c r="DG19" s="667"/>
      <c r="DH19" s="667"/>
      <c r="DI19" s="667"/>
      <c r="DJ19" s="667"/>
      <c r="DK19" s="667"/>
      <c r="DL19" s="667"/>
      <c r="DM19" s="667"/>
      <c r="DN19" s="667"/>
      <c r="DO19" s="667"/>
      <c r="DP19" s="668"/>
      <c r="DQ19" s="672" t="s">
        <v>142</v>
      </c>
      <c r="DR19" s="667"/>
      <c r="DS19" s="667"/>
      <c r="DT19" s="667"/>
      <c r="DU19" s="667"/>
      <c r="DV19" s="667"/>
      <c r="DW19" s="667"/>
      <c r="DX19" s="667"/>
      <c r="DY19" s="667"/>
      <c r="DZ19" s="667"/>
      <c r="EA19" s="667"/>
      <c r="EB19" s="667"/>
      <c r="EC19" s="710"/>
    </row>
    <row r="20" spans="2:133" ht="11.25" customHeight="1" x14ac:dyDescent="0.15">
      <c r="B20" s="663" t="s">
        <v>264</v>
      </c>
      <c r="C20" s="664"/>
      <c r="D20" s="664"/>
      <c r="E20" s="664"/>
      <c r="F20" s="664"/>
      <c r="G20" s="664"/>
      <c r="H20" s="664"/>
      <c r="I20" s="664"/>
      <c r="J20" s="664"/>
      <c r="K20" s="664"/>
      <c r="L20" s="664"/>
      <c r="M20" s="664"/>
      <c r="N20" s="664"/>
      <c r="O20" s="664"/>
      <c r="P20" s="664"/>
      <c r="Q20" s="665"/>
      <c r="R20" s="666">
        <v>41565</v>
      </c>
      <c r="S20" s="667"/>
      <c r="T20" s="667"/>
      <c r="U20" s="667"/>
      <c r="V20" s="667"/>
      <c r="W20" s="667"/>
      <c r="X20" s="667"/>
      <c r="Y20" s="668"/>
      <c r="Z20" s="693">
        <v>0</v>
      </c>
      <c r="AA20" s="693"/>
      <c r="AB20" s="693"/>
      <c r="AC20" s="693"/>
      <c r="AD20" s="694">
        <v>41565</v>
      </c>
      <c r="AE20" s="694"/>
      <c r="AF20" s="694"/>
      <c r="AG20" s="694"/>
      <c r="AH20" s="694"/>
      <c r="AI20" s="694"/>
      <c r="AJ20" s="694"/>
      <c r="AK20" s="694"/>
      <c r="AL20" s="669">
        <v>0</v>
      </c>
      <c r="AM20" s="670"/>
      <c r="AN20" s="670"/>
      <c r="AO20" s="695"/>
      <c r="AP20" s="663" t="s">
        <v>574</v>
      </c>
      <c r="AQ20" s="664"/>
      <c r="AR20" s="664"/>
      <c r="AS20" s="664"/>
      <c r="AT20" s="664"/>
      <c r="AU20" s="664"/>
      <c r="AV20" s="664"/>
      <c r="AW20" s="664"/>
      <c r="AX20" s="664"/>
      <c r="AY20" s="664"/>
      <c r="AZ20" s="664"/>
      <c r="BA20" s="664"/>
      <c r="BB20" s="664"/>
      <c r="BC20" s="664"/>
      <c r="BD20" s="664"/>
      <c r="BE20" s="664"/>
      <c r="BF20" s="665"/>
      <c r="BG20" s="666">
        <v>10231233</v>
      </c>
      <c r="BH20" s="667"/>
      <c r="BI20" s="667"/>
      <c r="BJ20" s="667"/>
      <c r="BK20" s="667"/>
      <c r="BL20" s="667"/>
      <c r="BM20" s="667"/>
      <c r="BN20" s="668"/>
      <c r="BO20" s="693">
        <v>10.5</v>
      </c>
      <c r="BP20" s="693"/>
      <c r="BQ20" s="693"/>
      <c r="BR20" s="693"/>
      <c r="BS20" s="694" t="s">
        <v>142</v>
      </c>
      <c r="BT20" s="694"/>
      <c r="BU20" s="694"/>
      <c r="BV20" s="694"/>
      <c r="BW20" s="694"/>
      <c r="BX20" s="694"/>
      <c r="BY20" s="694"/>
      <c r="BZ20" s="694"/>
      <c r="CA20" s="694"/>
      <c r="CB20" s="752"/>
      <c r="CD20" s="700" t="s">
        <v>265</v>
      </c>
      <c r="CE20" s="701"/>
      <c r="CF20" s="701"/>
      <c r="CG20" s="701"/>
      <c r="CH20" s="701"/>
      <c r="CI20" s="701"/>
      <c r="CJ20" s="701"/>
      <c r="CK20" s="701"/>
      <c r="CL20" s="701"/>
      <c r="CM20" s="701"/>
      <c r="CN20" s="701"/>
      <c r="CO20" s="701"/>
      <c r="CP20" s="701"/>
      <c r="CQ20" s="702"/>
      <c r="CR20" s="666">
        <v>235191410</v>
      </c>
      <c r="CS20" s="667"/>
      <c r="CT20" s="667"/>
      <c r="CU20" s="667"/>
      <c r="CV20" s="667"/>
      <c r="CW20" s="667"/>
      <c r="CX20" s="667"/>
      <c r="CY20" s="668"/>
      <c r="CZ20" s="693">
        <v>100</v>
      </c>
      <c r="DA20" s="693"/>
      <c r="DB20" s="693"/>
      <c r="DC20" s="693"/>
      <c r="DD20" s="672">
        <v>25551331</v>
      </c>
      <c r="DE20" s="667"/>
      <c r="DF20" s="667"/>
      <c r="DG20" s="667"/>
      <c r="DH20" s="667"/>
      <c r="DI20" s="667"/>
      <c r="DJ20" s="667"/>
      <c r="DK20" s="667"/>
      <c r="DL20" s="667"/>
      <c r="DM20" s="667"/>
      <c r="DN20" s="667"/>
      <c r="DO20" s="667"/>
      <c r="DP20" s="668"/>
      <c r="DQ20" s="672">
        <v>135727056</v>
      </c>
      <c r="DR20" s="667"/>
      <c r="DS20" s="667"/>
      <c r="DT20" s="667"/>
      <c r="DU20" s="667"/>
      <c r="DV20" s="667"/>
      <c r="DW20" s="667"/>
      <c r="DX20" s="667"/>
      <c r="DY20" s="667"/>
      <c r="DZ20" s="667"/>
      <c r="EA20" s="667"/>
      <c r="EB20" s="667"/>
      <c r="EC20" s="710"/>
    </row>
    <row r="21" spans="2:133" ht="11.25" customHeight="1" x14ac:dyDescent="0.15">
      <c r="B21" s="663" t="s">
        <v>266</v>
      </c>
      <c r="C21" s="664"/>
      <c r="D21" s="664"/>
      <c r="E21" s="664"/>
      <c r="F21" s="664"/>
      <c r="G21" s="664"/>
      <c r="H21" s="664"/>
      <c r="I21" s="664"/>
      <c r="J21" s="664"/>
      <c r="K21" s="664"/>
      <c r="L21" s="664"/>
      <c r="M21" s="664"/>
      <c r="N21" s="664"/>
      <c r="O21" s="664"/>
      <c r="P21" s="664"/>
      <c r="Q21" s="665"/>
      <c r="R21" s="666">
        <v>15681</v>
      </c>
      <c r="S21" s="667"/>
      <c r="T21" s="667"/>
      <c r="U21" s="667"/>
      <c r="V21" s="667"/>
      <c r="W21" s="667"/>
      <c r="X21" s="667"/>
      <c r="Y21" s="668"/>
      <c r="Z21" s="693">
        <v>0</v>
      </c>
      <c r="AA21" s="693"/>
      <c r="AB21" s="693"/>
      <c r="AC21" s="693"/>
      <c r="AD21" s="694">
        <v>15681</v>
      </c>
      <c r="AE21" s="694"/>
      <c r="AF21" s="694"/>
      <c r="AG21" s="694"/>
      <c r="AH21" s="694"/>
      <c r="AI21" s="694"/>
      <c r="AJ21" s="694"/>
      <c r="AK21" s="694"/>
      <c r="AL21" s="669">
        <v>0</v>
      </c>
      <c r="AM21" s="670"/>
      <c r="AN21" s="670"/>
      <c r="AO21" s="695"/>
      <c r="AP21" s="759" t="s">
        <v>575</v>
      </c>
      <c r="AQ21" s="766"/>
      <c r="AR21" s="766"/>
      <c r="AS21" s="766"/>
      <c r="AT21" s="766"/>
      <c r="AU21" s="766"/>
      <c r="AV21" s="766"/>
      <c r="AW21" s="766"/>
      <c r="AX21" s="766"/>
      <c r="AY21" s="766"/>
      <c r="AZ21" s="766"/>
      <c r="BA21" s="766"/>
      <c r="BB21" s="766"/>
      <c r="BC21" s="766"/>
      <c r="BD21" s="766"/>
      <c r="BE21" s="766"/>
      <c r="BF21" s="761"/>
      <c r="BG21" s="666" t="s">
        <v>568</v>
      </c>
      <c r="BH21" s="667"/>
      <c r="BI21" s="667"/>
      <c r="BJ21" s="667"/>
      <c r="BK21" s="667"/>
      <c r="BL21" s="667"/>
      <c r="BM21" s="667"/>
      <c r="BN21" s="668"/>
      <c r="BO21" s="693" t="s">
        <v>565</v>
      </c>
      <c r="BP21" s="693"/>
      <c r="BQ21" s="693"/>
      <c r="BR21" s="693"/>
      <c r="BS21" s="694" t="s">
        <v>142</v>
      </c>
      <c r="BT21" s="694"/>
      <c r="BU21" s="694"/>
      <c r="BV21" s="694"/>
      <c r="BW21" s="694"/>
      <c r="BX21" s="694"/>
      <c r="BY21" s="694"/>
      <c r="BZ21" s="694"/>
      <c r="CA21" s="694"/>
      <c r="CB21" s="752"/>
      <c r="CD21" s="771"/>
      <c r="CE21" s="697"/>
      <c r="CF21" s="697"/>
      <c r="CG21" s="697"/>
      <c r="CH21" s="697"/>
      <c r="CI21" s="697"/>
      <c r="CJ21" s="697"/>
      <c r="CK21" s="697"/>
      <c r="CL21" s="697"/>
      <c r="CM21" s="697"/>
      <c r="CN21" s="697"/>
      <c r="CO21" s="697"/>
      <c r="CP21" s="697"/>
      <c r="CQ21" s="698"/>
      <c r="CR21" s="772"/>
      <c r="CS21" s="773"/>
      <c r="CT21" s="773"/>
      <c r="CU21" s="773"/>
      <c r="CV21" s="773"/>
      <c r="CW21" s="773"/>
      <c r="CX21" s="773"/>
      <c r="CY21" s="774"/>
      <c r="CZ21" s="775"/>
      <c r="DA21" s="775"/>
      <c r="DB21" s="775"/>
      <c r="DC21" s="775"/>
      <c r="DD21" s="776"/>
      <c r="DE21" s="773"/>
      <c r="DF21" s="773"/>
      <c r="DG21" s="773"/>
      <c r="DH21" s="773"/>
      <c r="DI21" s="773"/>
      <c r="DJ21" s="773"/>
      <c r="DK21" s="773"/>
      <c r="DL21" s="773"/>
      <c r="DM21" s="773"/>
      <c r="DN21" s="773"/>
      <c r="DO21" s="773"/>
      <c r="DP21" s="774"/>
      <c r="DQ21" s="776"/>
      <c r="DR21" s="773"/>
      <c r="DS21" s="773"/>
      <c r="DT21" s="773"/>
      <c r="DU21" s="773"/>
      <c r="DV21" s="773"/>
      <c r="DW21" s="773"/>
      <c r="DX21" s="773"/>
      <c r="DY21" s="773"/>
      <c r="DZ21" s="773"/>
      <c r="EA21" s="773"/>
      <c r="EB21" s="773"/>
      <c r="EC21" s="780"/>
    </row>
    <row r="22" spans="2:133" ht="11.25" customHeight="1" x14ac:dyDescent="0.15">
      <c r="B22" s="729" t="s">
        <v>576</v>
      </c>
      <c r="C22" s="730"/>
      <c r="D22" s="730"/>
      <c r="E22" s="730"/>
      <c r="F22" s="730"/>
      <c r="G22" s="730"/>
      <c r="H22" s="730"/>
      <c r="I22" s="730"/>
      <c r="J22" s="730"/>
      <c r="K22" s="730"/>
      <c r="L22" s="730"/>
      <c r="M22" s="730"/>
      <c r="N22" s="730"/>
      <c r="O22" s="730"/>
      <c r="P22" s="730"/>
      <c r="Q22" s="731"/>
      <c r="R22" s="666">
        <v>617929</v>
      </c>
      <c r="S22" s="667"/>
      <c r="T22" s="667"/>
      <c r="U22" s="667"/>
      <c r="V22" s="667"/>
      <c r="W22" s="667"/>
      <c r="X22" s="667"/>
      <c r="Y22" s="668"/>
      <c r="Z22" s="693">
        <v>0.2</v>
      </c>
      <c r="AA22" s="693"/>
      <c r="AB22" s="693"/>
      <c r="AC22" s="693"/>
      <c r="AD22" s="694">
        <v>543796</v>
      </c>
      <c r="AE22" s="694"/>
      <c r="AF22" s="694"/>
      <c r="AG22" s="694"/>
      <c r="AH22" s="694"/>
      <c r="AI22" s="694"/>
      <c r="AJ22" s="694"/>
      <c r="AK22" s="694"/>
      <c r="AL22" s="669">
        <v>0.5</v>
      </c>
      <c r="AM22" s="670"/>
      <c r="AN22" s="670"/>
      <c r="AO22" s="695"/>
      <c r="AP22" s="759" t="s">
        <v>577</v>
      </c>
      <c r="AQ22" s="766"/>
      <c r="AR22" s="766"/>
      <c r="AS22" s="766"/>
      <c r="AT22" s="766"/>
      <c r="AU22" s="766"/>
      <c r="AV22" s="766"/>
      <c r="AW22" s="766"/>
      <c r="AX22" s="766"/>
      <c r="AY22" s="766"/>
      <c r="AZ22" s="766"/>
      <c r="BA22" s="766"/>
      <c r="BB22" s="766"/>
      <c r="BC22" s="766"/>
      <c r="BD22" s="766"/>
      <c r="BE22" s="766"/>
      <c r="BF22" s="761"/>
      <c r="BG22" s="666">
        <v>1430976</v>
      </c>
      <c r="BH22" s="667"/>
      <c r="BI22" s="667"/>
      <c r="BJ22" s="667"/>
      <c r="BK22" s="667"/>
      <c r="BL22" s="667"/>
      <c r="BM22" s="667"/>
      <c r="BN22" s="668"/>
      <c r="BO22" s="693">
        <v>1.5</v>
      </c>
      <c r="BP22" s="693"/>
      <c r="BQ22" s="693"/>
      <c r="BR22" s="693"/>
      <c r="BS22" s="694" t="s">
        <v>142</v>
      </c>
      <c r="BT22" s="694"/>
      <c r="BU22" s="694"/>
      <c r="BV22" s="694"/>
      <c r="BW22" s="694"/>
      <c r="BX22" s="694"/>
      <c r="BY22" s="694"/>
      <c r="BZ22" s="694"/>
      <c r="CA22" s="694"/>
      <c r="CB22" s="752"/>
      <c r="CD22" s="768" t="s">
        <v>267</v>
      </c>
      <c r="CE22" s="769"/>
      <c r="CF22" s="769"/>
      <c r="CG22" s="769"/>
      <c r="CH22" s="769"/>
      <c r="CI22" s="769"/>
      <c r="CJ22" s="769"/>
      <c r="CK22" s="769"/>
      <c r="CL22" s="769"/>
      <c r="CM22" s="769"/>
      <c r="CN22" s="769"/>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769"/>
      <c r="DR22" s="769"/>
      <c r="DS22" s="769"/>
      <c r="DT22" s="769"/>
      <c r="DU22" s="769"/>
      <c r="DV22" s="769"/>
      <c r="DW22" s="769"/>
      <c r="DX22" s="769"/>
      <c r="DY22" s="769"/>
      <c r="DZ22" s="769"/>
      <c r="EA22" s="769"/>
      <c r="EB22" s="769"/>
      <c r="EC22" s="770"/>
    </row>
    <row r="23" spans="2:133" ht="11.25" customHeight="1" x14ac:dyDescent="0.15">
      <c r="B23" s="663" t="s">
        <v>268</v>
      </c>
      <c r="C23" s="664"/>
      <c r="D23" s="664"/>
      <c r="E23" s="664"/>
      <c r="F23" s="664"/>
      <c r="G23" s="664"/>
      <c r="H23" s="664"/>
      <c r="I23" s="664"/>
      <c r="J23" s="664"/>
      <c r="K23" s="664"/>
      <c r="L23" s="664"/>
      <c r="M23" s="664"/>
      <c r="N23" s="664"/>
      <c r="O23" s="664"/>
      <c r="P23" s="664"/>
      <c r="Q23" s="665"/>
      <c r="R23" s="666">
        <v>8431804</v>
      </c>
      <c r="S23" s="667"/>
      <c r="T23" s="667"/>
      <c r="U23" s="667"/>
      <c r="V23" s="667"/>
      <c r="W23" s="667"/>
      <c r="X23" s="667"/>
      <c r="Y23" s="668"/>
      <c r="Z23" s="693">
        <v>3.4</v>
      </c>
      <c r="AA23" s="693"/>
      <c r="AB23" s="693"/>
      <c r="AC23" s="693"/>
      <c r="AD23" s="694">
        <v>7639895</v>
      </c>
      <c r="AE23" s="694"/>
      <c r="AF23" s="694"/>
      <c r="AG23" s="694"/>
      <c r="AH23" s="694"/>
      <c r="AI23" s="694"/>
      <c r="AJ23" s="694"/>
      <c r="AK23" s="694"/>
      <c r="AL23" s="669">
        <v>6.7</v>
      </c>
      <c r="AM23" s="670"/>
      <c r="AN23" s="670"/>
      <c r="AO23" s="695"/>
      <c r="AP23" s="759" t="s">
        <v>578</v>
      </c>
      <c r="AQ23" s="766"/>
      <c r="AR23" s="766"/>
      <c r="AS23" s="766"/>
      <c r="AT23" s="766"/>
      <c r="AU23" s="766"/>
      <c r="AV23" s="766"/>
      <c r="AW23" s="766"/>
      <c r="AX23" s="766"/>
      <c r="AY23" s="766"/>
      <c r="AZ23" s="766"/>
      <c r="BA23" s="766"/>
      <c r="BB23" s="766"/>
      <c r="BC23" s="766"/>
      <c r="BD23" s="766"/>
      <c r="BE23" s="766"/>
      <c r="BF23" s="761"/>
      <c r="BG23" s="666">
        <v>8800257</v>
      </c>
      <c r="BH23" s="667"/>
      <c r="BI23" s="667"/>
      <c r="BJ23" s="667"/>
      <c r="BK23" s="667"/>
      <c r="BL23" s="667"/>
      <c r="BM23" s="667"/>
      <c r="BN23" s="668"/>
      <c r="BO23" s="693">
        <v>9</v>
      </c>
      <c r="BP23" s="693"/>
      <c r="BQ23" s="693"/>
      <c r="BR23" s="693"/>
      <c r="BS23" s="694" t="s">
        <v>142</v>
      </c>
      <c r="BT23" s="694"/>
      <c r="BU23" s="694"/>
      <c r="BV23" s="694"/>
      <c r="BW23" s="694"/>
      <c r="BX23" s="694"/>
      <c r="BY23" s="694"/>
      <c r="BZ23" s="694"/>
      <c r="CA23" s="694"/>
      <c r="CB23" s="752"/>
      <c r="CD23" s="768" t="s">
        <v>224</v>
      </c>
      <c r="CE23" s="769"/>
      <c r="CF23" s="769"/>
      <c r="CG23" s="769"/>
      <c r="CH23" s="769"/>
      <c r="CI23" s="769"/>
      <c r="CJ23" s="769"/>
      <c r="CK23" s="769"/>
      <c r="CL23" s="769"/>
      <c r="CM23" s="769"/>
      <c r="CN23" s="769"/>
      <c r="CO23" s="769"/>
      <c r="CP23" s="769"/>
      <c r="CQ23" s="770"/>
      <c r="CR23" s="768" t="s">
        <v>269</v>
      </c>
      <c r="CS23" s="769"/>
      <c r="CT23" s="769"/>
      <c r="CU23" s="769"/>
      <c r="CV23" s="769"/>
      <c r="CW23" s="769"/>
      <c r="CX23" s="769"/>
      <c r="CY23" s="770"/>
      <c r="CZ23" s="768" t="s">
        <v>270</v>
      </c>
      <c r="DA23" s="769"/>
      <c r="DB23" s="769"/>
      <c r="DC23" s="770"/>
      <c r="DD23" s="768" t="s">
        <v>271</v>
      </c>
      <c r="DE23" s="769"/>
      <c r="DF23" s="769"/>
      <c r="DG23" s="769"/>
      <c r="DH23" s="769"/>
      <c r="DI23" s="769"/>
      <c r="DJ23" s="769"/>
      <c r="DK23" s="770"/>
      <c r="DL23" s="777" t="s">
        <v>272</v>
      </c>
      <c r="DM23" s="778"/>
      <c r="DN23" s="778"/>
      <c r="DO23" s="778"/>
      <c r="DP23" s="778"/>
      <c r="DQ23" s="778"/>
      <c r="DR23" s="778"/>
      <c r="DS23" s="778"/>
      <c r="DT23" s="778"/>
      <c r="DU23" s="778"/>
      <c r="DV23" s="779"/>
      <c r="DW23" s="768" t="s">
        <v>273</v>
      </c>
      <c r="DX23" s="769"/>
      <c r="DY23" s="769"/>
      <c r="DZ23" s="769"/>
      <c r="EA23" s="769"/>
      <c r="EB23" s="769"/>
      <c r="EC23" s="770"/>
    </row>
    <row r="24" spans="2:133" ht="11.25" customHeight="1" x14ac:dyDescent="0.15">
      <c r="B24" s="663" t="s">
        <v>274</v>
      </c>
      <c r="C24" s="664"/>
      <c r="D24" s="664"/>
      <c r="E24" s="664"/>
      <c r="F24" s="664"/>
      <c r="G24" s="664"/>
      <c r="H24" s="664"/>
      <c r="I24" s="664"/>
      <c r="J24" s="664"/>
      <c r="K24" s="664"/>
      <c r="L24" s="664"/>
      <c r="M24" s="664"/>
      <c r="N24" s="664"/>
      <c r="O24" s="664"/>
      <c r="P24" s="664"/>
      <c r="Q24" s="665"/>
      <c r="R24" s="666">
        <v>7639895</v>
      </c>
      <c r="S24" s="667"/>
      <c r="T24" s="667"/>
      <c r="U24" s="667"/>
      <c r="V24" s="667"/>
      <c r="W24" s="667"/>
      <c r="X24" s="667"/>
      <c r="Y24" s="668"/>
      <c r="Z24" s="693">
        <v>3.1</v>
      </c>
      <c r="AA24" s="693"/>
      <c r="AB24" s="693"/>
      <c r="AC24" s="693"/>
      <c r="AD24" s="694">
        <v>7639895</v>
      </c>
      <c r="AE24" s="694"/>
      <c r="AF24" s="694"/>
      <c r="AG24" s="694"/>
      <c r="AH24" s="694"/>
      <c r="AI24" s="694"/>
      <c r="AJ24" s="694"/>
      <c r="AK24" s="694"/>
      <c r="AL24" s="669">
        <v>6.7</v>
      </c>
      <c r="AM24" s="670"/>
      <c r="AN24" s="670"/>
      <c r="AO24" s="695"/>
      <c r="AP24" s="759" t="s">
        <v>579</v>
      </c>
      <c r="AQ24" s="766"/>
      <c r="AR24" s="766"/>
      <c r="AS24" s="766"/>
      <c r="AT24" s="766"/>
      <c r="AU24" s="766"/>
      <c r="AV24" s="766"/>
      <c r="AW24" s="766"/>
      <c r="AX24" s="766"/>
      <c r="AY24" s="766"/>
      <c r="AZ24" s="766"/>
      <c r="BA24" s="766"/>
      <c r="BB24" s="766"/>
      <c r="BC24" s="766"/>
      <c r="BD24" s="766"/>
      <c r="BE24" s="766"/>
      <c r="BF24" s="761"/>
      <c r="BG24" s="666" t="s">
        <v>142</v>
      </c>
      <c r="BH24" s="667"/>
      <c r="BI24" s="667"/>
      <c r="BJ24" s="667"/>
      <c r="BK24" s="667"/>
      <c r="BL24" s="667"/>
      <c r="BM24" s="667"/>
      <c r="BN24" s="668"/>
      <c r="BO24" s="693" t="s">
        <v>142</v>
      </c>
      <c r="BP24" s="693"/>
      <c r="BQ24" s="693"/>
      <c r="BR24" s="693"/>
      <c r="BS24" s="694" t="s">
        <v>142</v>
      </c>
      <c r="BT24" s="694"/>
      <c r="BU24" s="694"/>
      <c r="BV24" s="694"/>
      <c r="BW24" s="694"/>
      <c r="BX24" s="694"/>
      <c r="BY24" s="694"/>
      <c r="BZ24" s="694"/>
      <c r="CA24" s="694"/>
      <c r="CB24" s="752"/>
      <c r="CD24" s="722" t="s">
        <v>275</v>
      </c>
      <c r="CE24" s="723"/>
      <c r="CF24" s="723"/>
      <c r="CG24" s="723"/>
      <c r="CH24" s="723"/>
      <c r="CI24" s="723"/>
      <c r="CJ24" s="723"/>
      <c r="CK24" s="723"/>
      <c r="CL24" s="723"/>
      <c r="CM24" s="723"/>
      <c r="CN24" s="723"/>
      <c r="CO24" s="723"/>
      <c r="CP24" s="723"/>
      <c r="CQ24" s="724"/>
      <c r="CR24" s="719">
        <v>124781841</v>
      </c>
      <c r="CS24" s="720"/>
      <c r="CT24" s="720"/>
      <c r="CU24" s="720"/>
      <c r="CV24" s="720"/>
      <c r="CW24" s="720"/>
      <c r="CX24" s="720"/>
      <c r="CY24" s="763"/>
      <c r="CZ24" s="764">
        <v>53.1</v>
      </c>
      <c r="DA24" s="739"/>
      <c r="DB24" s="739"/>
      <c r="DC24" s="767"/>
      <c r="DD24" s="762">
        <v>61961757</v>
      </c>
      <c r="DE24" s="720"/>
      <c r="DF24" s="720"/>
      <c r="DG24" s="720"/>
      <c r="DH24" s="720"/>
      <c r="DI24" s="720"/>
      <c r="DJ24" s="720"/>
      <c r="DK24" s="763"/>
      <c r="DL24" s="762">
        <v>60715931</v>
      </c>
      <c r="DM24" s="720"/>
      <c r="DN24" s="720"/>
      <c r="DO24" s="720"/>
      <c r="DP24" s="720"/>
      <c r="DQ24" s="720"/>
      <c r="DR24" s="720"/>
      <c r="DS24" s="720"/>
      <c r="DT24" s="720"/>
      <c r="DU24" s="720"/>
      <c r="DV24" s="763"/>
      <c r="DW24" s="764">
        <v>51</v>
      </c>
      <c r="DX24" s="739"/>
      <c r="DY24" s="739"/>
      <c r="DZ24" s="739"/>
      <c r="EA24" s="739"/>
      <c r="EB24" s="739"/>
      <c r="EC24" s="765"/>
    </row>
    <row r="25" spans="2:133" ht="11.25" customHeight="1" x14ac:dyDescent="0.15">
      <c r="B25" s="663" t="s">
        <v>276</v>
      </c>
      <c r="C25" s="664"/>
      <c r="D25" s="664"/>
      <c r="E25" s="664"/>
      <c r="F25" s="664"/>
      <c r="G25" s="664"/>
      <c r="H25" s="664"/>
      <c r="I25" s="664"/>
      <c r="J25" s="664"/>
      <c r="K25" s="664"/>
      <c r="L25" s="664"/>
      <c r="M25" s="664"/>
      <c r="N25" s="664"/>
      <c r="O25" s="664"/>
      <c r="P25" s="664"/>
      <c r="Q25" s="665"/>
      <c r="R25" s="666">
        <v>791417</v>
      </c>
      <c r="S25" s="667"/>
      <c r="T25" s="667"/>
      <c r="U25" s="667"/>
      <c r="V25" s="667"/>
      <c r="W25" s="667"/>
      <c r="X25" s="667"/>
      <c r="Y25" s="668"/>
      <c r="Z25" s="693">
        <v>0.3</v>
      </c>
      <c r="AA25" s="693"/>
      <c r="AB25" s="693"/>
      <c r="AC25" s="693"/>
      <c r="AD25" s="694" t="s">
        <v>142</v>
      </c>
      <c r="AE25" s="694"/>
      <c r="AF25" s="694"/>
      <c r="AG25" s="694"/>
      <c r="AH25" s="694"/>
      <c r="AI25" s="694"/>
      <c r="AJ25" s="694"/>
      <c r="AK25" s="694"/>
      <c r="AL25" s="669" t="s">
        <v>570</v>
      </c>
      <c r="AM25" s="670"/>
      <c r="AN25" s="670"/>
      <c r="AO25" s="695"/>
      <c r="AP25" s="759" t="s">
        <v>580</v>
      </c>
      <c r="AQ25" s="766"/>
      <c r="AR25" s="766"/>
      <c r="AS25" s="766"/>
      <c r="AT25" s="766"/>
      <c r="AU25" s="766"/>
      <c r="AV25" s="766"/>
      <c r="AW25" s="766"/>
      <c r="AX25" s="766"/>
      <c r="AY25" s="766"/>
      <c r="AZ25" s="766"/>
      <c r="BA25" s="766"/>
      <c r="BB25" s="766"/>
      <c r="BC25" s="766"/>
      <c r="BD25" s="766"/>
      <c r="BE25" s="766"/>
      <c r="BF25" s="761"/>
      <c r="BG25" s="666" t="s">
        <v>142</v>
      </c>
      <c r="BH25" s="667"/>
      <c r="BI25" s="667"/>
      <c r="BJ25" s="667"/>
      <c r="BK25" s="667"/>
      <c r="BL25" s="667"/>
      <c r="BM25" s="667"/>
      <c r="BN25" s="668"/>
      <c r="BO25" s="693" t="s">
        <v>568</v>
      </c>
      <c r="BP25" s="693"/>
      <c r="BQ25" s="693"/>
      <c r="BR25" s="693"/>
      <c r="BS25" s="694" t="s">
        <v>568</v>
      </c>
      <c r="BT25" s="694"/>
      <c r="BU25" s="694"/>
      <c r="BV25" s="694"/>
      <c r="BW25" s="694"/>
      <c r="BX25" s="694"/>
      <c r="BY25" s="694"/>
      <c r="BZ25" s="694"/>
      <c r="CA25" s="694"/>
      <c r="CB25" s="752"/>
      <c r="CD25" s="700" t="s">
        <v>581</v>
      </c>
      <c r="CE25" s="701"/>
      <c r="CF25" s="701"/>
      <c r="CG25" s="701"/>
      <c r="CH25" s="701"/>
      <c r="CI25" s="701"/>
      <c r="CJ25" s="701"/>
      <c r="CK25" s="701"/>
      <c r="CL25" s="701"/>
      <c r="CM25" s="701"/>
      <c r="CN25" s="701"/>
      <c r="CO25" s="701"/>
      <c r="CP25" s="701"/>
      <c r="CQ25" s="702"/>
      <c r="CR25" s="666">
        <v>31449991</v>
      </c>
      <c r="CS25" s="677"/>
      <c r="CT25" s="677"/>
      <c r="CU25" s="677"/>
      <c r="CV25" s="677"/>
      <c r="CW25" s="677"/>
      <c r="CX25" s="677"/>
      <c r="CY25" s="678"/>
      <c r="CZ25" s="669">
        <v>13.4</v>
      </c>
      <c r="DA25" s="679"/>
      <c r="DB25" s="679"/>
      <c r="DC25" s="680"/>
      <c r="DD25" s="672">
        <v>27920977</v>
      </c>
      <c r="DE25" s="677"/>
      <c r="DF25" s="677"/>
      <c r="DG25" s="677"/>
      <c r="DH25" s="677"/>
      <c r="DI25" s="677"/>
      <c r="DJ25" s="677"/>
      <c r="DK25" s="678"/>
      <c r="DL25" s="672">
        <v>27121550</v>
      </c>
      <c r="DM25" s="677"/>
      <c r="DN25" s="677"/>
      <c r="DO25" s="677"/>
      <c r="DP25" s="677"/>
      <c r="DQ25" s="677"/>
      <c r="DR25" s="677"/>
      <c r="DS25" s="677"/>
      <c r="DT25" s="677"/>
      <c r="DU25" s="677"/>
      <c r="DV25" s="678"/>
      <c r="DW25" s="669">
        <v>22.8</v>
      </c>
      <c r="DX25" s="679"/>
      <c r="DY25" s="679"/>
      <c r="DZ25" s="679"/>
      <c r="EA25" s="679"/>
      <c r="EB25" s="679"/>
      <c r="EC25" s="711"/>
    </row>
    <row r="26" spans="2:133" ht="11.25" customHeight="1" x14ac:dyDescent="0.15">
      <c r="B26" s="663" t="s">
        <v>582</v>
      </c>
      <c r="C26" s="664"/>
      <c r="D26" s="664"/>
      <c r="E26" s="664"/>
      <c r="F26" s="664"/>
      <c r="G26" s="664"/>
      <c r="H26" s="664"/>
      <c r="I26" s="664"/>
      <c r="J26" s="664"/>
      <c r="K26" s="664"/>
      <c r="L26" s="664"/>
      <c r="M26" s="664"/>
      <c r="N26" s="664"/>
      <c r="O26" s="664"/>
      <c r="P26" s="664"/>
      <c r="Q26" s="665"/>
      <c r="R26" s="666">
        <v>492</v>
      </c>
      <c r="S26" s="667"/>
      <c r="T26" s="667"/>
      <c r="U26" s="667"/>
      <c r="V26" s="667"/>
      <c r="W26" s="667"/>
      <c r="X26" s="667"/>
      <c r="Y26" s="668"/>
      <c r="Z26" s="693">
        <v>0</v>
      </c>
      <c r="AA26" s="693"/>
      <c r="AB26" s="693"/>
      <c r="AC26" s="693"/>
      <c r="AD26" s="694" t="s">
        <v>568</v>
      </c>
      <c r="AE26" s="694"/>
      <c r="AF26" s="694"/>
      <c r="AG26" s="694"/>
      <c r="AH26" s="694"/>
      <c r="AI26" s="694"/>
      <c r="AJ26" s="694"/>
      <c r="AK26" s="694"/>
      <c r="AL26" s="669" t="s">
        <v>568</v>
      </c>
      <c r="AM26" s="670"/>
      <c r="AN26" s="670"/>
      <c r="AO26" s="695"/>
      <c r="AP26" s="759" t="s">
        <v>277</v>
      </c>
      <c r="AQ26" s="760"/>
      <c r="AR26" s="760"/>
      <c r="AS26" s="760"/>
      <c r="AT26" s="760"/>
      <c r="AU26" s="760"/>
      <c r="AV26" s="760"/>
      <c r="AW26" s="760"/>
      <c r="AX26" s="760"/>
      <c r="AY26" s="760"/>
      <c r="AZ26" s="760"/>
      <c r="BA26" s="760"/>
      <c r="BB26" s="760"/>
      <c r="BC26" s="760"/>
      <c r="BD26" s="760"/>
      <c r="BE26" s="760"/>
      <c r="BF26" s="761"/>
      <c r="BG26" s="666" t="s">
        <v>142</v>
      </c>
      <c r="BH26" s="667"/>
      <c r="BI26" s="667"/>
      <c r="BJ26" s="667"/>
      <c r="BK26" s="667"/>
      <c r="BL26" s="667"/>
      <c r="BM26" s="667"/>
      <c r="BN26" s="668"/>
      <c r="BO26" s="693" t="s">
        <v>142</v>
      </c>
      <c r="BP26" s="693"/>
      <c r="BQ26" s="693"/>
      <c r="BR26" s="693"/>
      <c r="BS26" s="694" t="s">
        <v>568</v>
      </c>
      <c r="BT26" s="694"/>
      <c r="BU26" s="694"/>
      <c r="BV26" s="694"/>
      <c r="BW26" s="694"/>
      <c r="BX26" s="694"/>
      <c r="BY26" s="694"/>
      <c r="BZ26" s="694"/>
      <c r="CA26" s="694"/>
      <c r="CB26" s="752"/>
      <c r="CD26" s="700" t="s">
        <v>278</v>
      </c>
      <c r="CE26" s="701"/>
      <c r="CF26" s="701"/>
      <c r="CG26" s="701"/>
      <c r="CH26" s="701"/>
      <c r="CI26" s="701"/>
      <c r="CJ26" s="701"/>
      <c r="CK26" s="701"/>
      <c r="CL26" s="701"/>
      <c r="CM26" s="701"/>
      <c r="CN26" s="701"/>
      <c r="CO26" s="701"/>
      <c r="CP26" s="701"/>
      <c r="CQ26" s="702"/>
      <c r="CR26" s="666">
        <v>22773945</v>
      </c>
      <c r="CS26" s="667"/>
      <c r="CT26" s="667"/>
      <c r="CU26" s="667"/>
      <c r="CV26" s="667"/>
      <c r="CW26" s="667"/>
      <c r="CX26" s="667"/>
      <c r="CY26" s="668"/>
      <c r="CZ26" s="669">
        <v>9.6999999999999993</v>
      </c>
      <c r="DA26" s="679"/>
      <c r="DB26" s="679"/>
      <c r="DC26" s="680"/>
      <c r="DD26" s="672">
        <v>19269568</v>
      </c>
      <c r="DE26" s="667"/>
      <c r="DF26" s="667"/>
      <c r="DG26" s="667"/>
      <c r="DH26" s="667"/>
      <c r="DI26" s="667"/>
      <c r="DJ26" s="667"/>
      <c r="DK26" s="668"/>
      <c r="DL26" s="672" t="s">
        <v>568</v>
      </c>
      <c r="DM26" s="667"/>
      <c r="DN26" s="667"/>
      <c r="DO26" s="667"/>
      <c r="DP26" s="667"/>
      <c r="DQ26" s="667"/>
      <c r="DR26" s="667"/>
      <c r="DS26" s="667"/>
      <c r="DT26" s="667"/>
      <c r="DU26" s="667"/>
      <c r="DV26" s="668"/>
      <c r="DW26" s="669" t="s">
        <v>142</v>
      </c>
      <c r="DX26" s="679"/>
      <c r="DY26" s="679"/>
      <c r="DZ26" s="679"/>
      <c r="EA26" s="679"/>
      <c r="EB26" s="679"/>
      <c r="EC26" s="711"/>
    </row>
    <row r="27" spans="2:133" ht="11.25" customHeight="1" x14ac:dyDescent="0.15">
      <c r="B27" s="663" t="s">
        <v>583</v>
      </c>
      <c r="C27" s="664"/>
      <c r="D27" s="664"/>
      <c r="E27" s="664"/>
      <c r="F27" s="664"/>
      <c r="G27" s="664"/>
      <c r="H27" s="664"/>
      <c r="I27" s="664"/>
      <c r="J27" s="664"/>
      <c r="K27" s="664"/>
      <c r="L27" s="664"/>
      <c r="M27" s="664"/>
      <c r="N27" s="664"/>
      <c r="O27" s="664"/>
      <c r="P27" s="664"/>
      <c r="Q27" s="665"/>
      <c r="R27" s="666">
        <v>123163996</v>
      </c>
      <c r="S27" s="667"/>
      <c r="T27" s="667"/>
      <c r="U27" s="667"/>
      <c r="V27" s="667"/>
      <c r="W27" s="667"/>
      <c r="X27" s="667"/>
      <c r="Y27" s="668"/>
      <c r="Z27" s="693">
        <v>49.8</v>
      </c>
      <c r="AA27" s="693"/>
      <c r="AB27" s="693"/>
      <c r="AC27" s="693"/>
      <c r="AD27" s="694">
        <v>113497697</v>
      </c>
      <c r="AE27" s="694"/>
      <c r="AF27" s="694"/>
      <c r="AG27" s="694"/>
      <c r="AH27" s="694"/>
      <c r="AI27" s="694"/>
      <c r="AJ27" s="694"/>
      <c r="AK27" s="694"/>
      <c r="AL27" s="669">
        <v>99.900001525878906</v>
      </c>
      <c r="AM27" s="670"/>
      <c r="AN27" s="670"/>
      <c r="AO27" s="695"/>
      <c r="AP27" s="663" t="s">
        <v>279</v>
      </c>
      <c r="AQ27" s="664"/>
      <c r="AR27" s="664"/>
      <c r="AS27" s="664"/>
      <c r="AT27" s="664"/>
      <c r="AU27" s="664"/>
      <c r="AV27" s="664"/>
      <c r="AW27" s="664"/>
      <c r="AX27" s="664"/>
      <c r="AY27" s="664"/>
      <c r="AZ27" s="664"/>
      <c r="BA27" s="664"/>
      <c r="BB27" s="664"/>
      <c r="BC27" s="664"/>
      <c r="BD27" s="664"/>
      <c r="BE27" s="664"/>
      <c r="BF27" s="665"/>
      <c r="BG27" s="666">
        <v>97533185</v>
      </c>
      <c r="BH27" s="667"/>
      <c r="BI27" s="667"/>
      <c r="BJ27" s="667"/>
      <c r="BK27" s="667"/>
      <c r="BL27" s="667"/>
      <c r="BM27" s="667"/>
      <c r="BN27" s="668"/>
      <c r="BO27" s="693">
        <v>100</v>
      </c>
      <c r="BP27" s="693"/>
      <c r="BQ27" s="693"/>
      <c r="BR27" s="693"/>
      <c r="BS27" s="694">
        <v>656159</v>
      </c>
      <c r="BT27" s="694"/>
      <c r="BU27" s="694"/>
      <c r="BV27" s="694"/>
      <c r="BW27" s="694"/>
      <c r="BX27" s="694"/>
      <c r="BY27" s="694"/>
      <c r="BZ27" s="694"/>
      <c r="CA27" s="694"/>
      <c r="CB27" s="752"/>
      <c r="CD27" s="700" t="s">
        <v>584</v>
      </c>
      <c r="CE27" s="701"/>
      <c r="CF27" s="701"/>
      <c r="CG27" s="701"/>
      <c r="CH27" s="701"/>
      <c r="CI27" s="701"/>
      <c r="CJ27" s="701"/>
      <c r="CK27" s="701"/>
      <c r="CL27" s="701"/>
      <c r="CM27" s="701"/>
      <c r="CN27" s="701"/>
      <c r="CO27" s="701"/>
      <c r="CP27" s="701"/>
      <c r="CQ27" s="702"/>
      <c r="CR27" s="666">
        <v>78923783</v>
      </c>
      <c r="CS27" s="677"/>
      <c r="CT27" s="677"/>
      <c r="CU27" s="677"/>
      <c r="CV27" s="677"/>
      <c r="CW27" s="677"/>
      <c r="CX27" s="677"/>
      <c r="CY27" s="678"/>
      <c r="CZ27" s="669">
        <v>33.6</v>
      </c>
      <c r="DA27" s="679"/>
      <c r="DB27" s="679"/>
      <c r="DC27" s="680"/>
      <c r="DD27" s="672">
        <v>19780012</v>
      </c>
      <c r="DE27" s="677"/>
      <c r="DF27" s="677"/>
      <c r="DG27" s="677"/>
      <c r="DH27" s="677"/>
      <c r="DI27" s="677"/>
      <c r="DJ27" s="677"/>
      <c r="DK27" s="678"/>
      <c r="DL27" s="672">
        <v>19333613</v>
      </c>
      <c r="DM27" s="677"/>
      <c r="DN27" s="677"/>
      <c r="DO27" s="677"/>
      <c r="DP27" s="677"/>
      <c r="DQ27" s="677"/>
      <c r="DR27" s="677"/>
      <c r="DS27" s="677"/>
      <c r="DT27" s="677"/>
      <c r="DU27" s="677"/>
      <c r="DV27" s="678"/>
      <c r="DW27" s="669">
        <v>16.2</v>
      </c>
      <c r="DX27" s="679"/>
      <c r="DY27" s="679"/>
      <c r="DZ27" s="679"/>
      <c r="EA27" s="679"/>
      <c r="EB27" s="679"/>
      <c r="EC27" s="711"/>
    </row>
    <row r="28" spans="2:133" ht="11.25" customHeight="1" x14ac:dyDescent="0.15">
      <c r="B28" s="663" t="s">
        <v>585</v>
      </c>
      <c r="C28" s="664"/>
      <c r="D28" s="664"/>
      <c r="E28" s="664"/>
      <c r="F28" s="664"/>
      <c r="G28" s="664"/>
      <c r="H28" s="664"/>
      <c r="I28" s="664"/>
      <c r="J28" s="664"/>
      <c r="K28" s="664"/>
      <c r="L28" s="664"/>
      <c r="M28" s="664"/>
      <c r="N28" s="664"/>
      <c r="O28" s="664"/>
      <c r="P28" s="664"/>
      <c r="Q28" s="665"/>
      <c r="R28" s="666">
        <v>67256</v>
      </c>
      <c r="S28" s="667"/>
      <c r="T28" s="667"/>
      <c r="U28" s="667"/>
      <c r="V28" s="667"/>
      <c r="W28" s="667"/>
      <c r="X28" s="667"/>
      <c r="Y28" s="668"/>
      <c r="Z28" s="693">
        <v>0</v>
      </c>
      <c r="AA28" s="693"/>
      <c r="AB28" s="693"/>
      <c r="AC28" s="693"/>
      <c r="AD28" s="694">
        <v>67256</v>
      </c>
      <c r="AE28" s="694"/>
      <c r="AF28" s="694"/>
      <c r="AG28" s="694"/>
      <c r="AH28" s="694"/>
      <c r="AI28" s="694"/>
      <c r="AJ28" s="694"/>
      <c r="AK28" s="694"/>
      <c r="AL28" s="669">
        <v>0.1</v>
      </c>
      <c r="AM28" s="670"/>
      <c r="AN28" s="670"/>
      <c r="AO28" s="695"/>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93"/>
      <c r="BP28" s="693"/>
      <c r="BQ28" s="693"/>
      <c r="BR28" s="693"/>
      <c r="BS28" s="672"/>
      <c r="BT28" s="667"/>
      <c r="BU28" s="667"/>
      <c r="BV28" s="667"/>
      <c r="BW28" s="667"/>
      <c r="BX28" s="667"/>
      <c r="BY28" s="667"/>
      <c r="BZ28" s="667"/>
      <c r="CA28" s="667"/>
      <c r="CB28" s="710"/>
      <c r="CD28" s="700" t="s">
        <v>586</v>
      </c>
      <c r="CE28" s="701"/>
      <c r="CF28" s="701"/>
      <c r="CG28" s="701"/>
      <c r="CH28" s="701"/>
      <c r="CI28" s="701"/>
      <c r="CJ28" s="701"/>
      <c r="CK28" s="701"/>
      <c r="CL28" s="701"/>
      <c r="CM28" s="701"/>
      <c r="CN28" s="701"/>
      <c r="CO28" s="701"/>
      <c r="CP28" s="701"/>
      <c r="CQ28" s="702"/>
      <c r="CR28" s="666">
        <v>14408067</v>
      </c>
      <c r="CS28" s="667"/>
      <c r="CT28" s="667"/>
      <c r="CU28" s="667"/>
      <c r="CV28" s="667"/>
      <c r="CW28" s="667"/>
      <c r="CX28" s="667"/>
      <c r="CY28" s="668"/>
      <c r="CZ28" s="669">
        <v>6.1</v>
      </c>
      <c r="DA28" s="679"/>
      <c r="DB28" s="679"/>
      <c r="DC28" s="680"/>
      <c r="DD28" s="672">
        <v>14260768</v>
      </c>
      <c r="DE28" s="667"/>
      <c r="DF28" s="667"/>
      <c r="DG28" s="667"/>
      <c r="DH28" s="667"/>
      <c r="DI28" s="667"/>
      <c r="DJ28" s="667"/>
      <c r="DK28" s="668"/>
      <c r="DL28" s="672">
        <v>14260768</v>
      </c>
      <c r="DM28" s="667"/>
      <c r="DN28" s="667"/>
      <c r="DO28" s="667"/>
      <c r="DP28" s="667"/>
      <c r="DQ28" s="667"/>
      <c r="DR28" s="667"/>
      <c r="DS28" s="667"/>
      <c r="DT28" s="667"/>
      <c r="DU28" s="667"/>
      <c r="DV28" s="668"/>
      <c r="DW28" s="669">
        <v>12</v>
      </c>
      <c r="DX28" s="679"/>
      <c r="DY28" s="679"/>
      <c r="DZ28" s="679"/>
      <c r="EA28" s="679"/>
      <c r="EB28" s="679"/>
      <c r="EC28" s="711"/>
    </row>
    <row r="29" spans="2:133" ht="11.25" customHeight="1" x14ac:dyDescent="0.15">
      <c r="B29" s="663" t="s">
        <v>280</v>
      </c>
      <c r="C29" s="664"/>
      <c r="D29" s="664"/>
      <c r="E29" s="664"/>
      <c r="F29" s="664"/>
      <c r="G29" s="664"/>
      <c r="H29" s="664"/>
      <c r="I29" s="664"/>
      <c r="J29" s="664"/>
      <c r="K29" s="664"/>
      <c r="L29" s="664"/>
      <c r="M29" s="664"/>
      <c r="N29" s="664"/>
      <c r="O29" s="664"/>
      <c r="P29" s="664"/>
      <c r="Q29" s="665"/>
      <c r="R29" s="666">
        <v>1099771</v>
      </c>
      <c r="S29" s="667"/>
      <c r="T29" s="667"/>
      <c r="U29" s="667"/>
      <c r="V29" s="667"/>
      <c r="W29" s="667"/>
      <c r="X29" s="667"/>
      <c r="Y29" s="668"/>
      <c r="Z29" s="693">
        <v>0.4</v>
      </c>
      <c r="AA29" s="693"/>
      <c r="AB29" s="693"/>
      <c r="AC29" s="693"/>
      <c r="AD29" s="694" t="s">
        <v>142</v>
      </c>
      <c r="AE29" s="694"/>
      <c r="AF29" s="694"/>
      <c r="AG29" s="694"/>
      <c r="AH29" s="694"/>
      <c r="AI29" s="694"/>
      <c r="AJ29" s="694"/>
      <c r="AK29" s="694"/>
      <c r="AL29" s="669" t="s">
        <v>142</v>
      </c>
      <c r="AM29" s="670"/>
      <c r="AN29" s="670"/>
      <c r="AO29" s="695"/>
      <c r="AP29" s="643"/>
      <c r="AQ29" s="644"/>
      <c r="AR29" s="644"/>
      <c r="AS29" s="644"/>
      <c r="AT29" s="644"/>
      <c r="AU29" s="644"/>
      <c r="AV29" s="644"/>
      <c r="AW29" s="644"/>
      <c r="AX29" s="644"/>
      <c r="AY29" s="644"/>
      <c r="AZ29" s="644"/>
      <c r="BA29" s="644"/>
      <c r="BB29" s="644"/>
      <c r="BC29" s="644"/>
      <c r="BD29" s="644"/>
      <c r="BE29" s="644"/>
      <c r="BF29" s="645"/>
      <c r="BG29" s="666"/>
      <c r="BH29" s="667"/>
      <c r="BI29" s="667"/>
      <c r="BJ29" s="667"/>
      <c r="BK29" s="667"/>
      <c r="BL29" s="667"/>
      <c r="BM29" s="667"/>
      <c r="BN29" s="668"/>
      <c r="BO29" s="693"/>
      <c r="BP29" s="693"/>
      <c r="BQ29" s="693"/>
      <c r="BR29" s="693"/>
      <c r="BS29" s="694"/>
      <c r="BT29" s="694"/>
      <c r="BU29" s="694"/>
      <c r="BV29" s="694"/>
      <c r="BW29" s="694"/>
      <c r="BX29" s="694"/>
      <c r="BY29" s="694"/>
      <c r="BZ29" s="694"/>
      <c r="CA29" s="694"/>
      <c r="CB29" s="752"/>
      <c r="CD29" s="753" t="s">
        <v>281</v>
      </c>
      <c r="CE29" s="754"/>
      <c r="CF29" s="700" t="s">
        <v>587</v>
      </c>
      <c r="CG29" s="701"/>
      <c r="CH29" s="701"/>
      <c r="CI29" s="701"/>
      <c r="CJ29" s="701"/>
      <c r="CK29" s="701"/>
      <c r="CL29" s="701"/>
      <c r="CM29" s="701"/>
      <c r="CN29" s="701"/>
      <c r="CO29" s="701"/>
      <c r="CP29" s="701"/>
      <c r="CQ29" s="702"/>
      <c r="CR29" s="666">
        <v>14408067</v>
      </c>
      <c r="CS29" s="677"/>
      <c r="CT29" s="677"/>
      <c r="CU29" s="677"/>
      <c r="CV29" s="677"/>
      <c r="CW29" s="677"/>
      <c r="CX29" s="677"/>
      <c r="CY29" s="678"/>
      <c r="CZ29" s="669">
        <v>6.1</v>
      </c>
      <c r="DA29" s="679"/>
      <c r="DB29" s="679"/>
      <c r="DC29" s="680"/>
      <c r="DD29" s="672">
        <v>14260768</v>
      </c>
      <c r="DE29" s="677"/>
      <c r="DF29" s="677"/>
      <c r="DG29" s="677"/>
      <c r="DH29" s="677"/>
      <c r="DI29" s="677"/>
      <c r="DJ29" s="677"/>
      <c r="DK29" s="678"/>
      <c r="DL29" s="672">
        <v>14260768</v>
      </c>
      <c r="DM29" s="677"/>
      <c r="DN29" s="677"/>
      <c r="DO29" s="677"/>
      <c r="DP29" s="677"/>
      <c r="DQ29" s="677"/>
      <c r="DR29" s="677"/>
      <c r="DS29" s="677"/>
      <c r="DT29" s="677"/>
      <c r="DU29" s="677"/>
      <c r="DV29" s="678"/>
      <c r="DW29" s="669">
        <v>12</v>
      </c>
      <c r="DX29" s="679"/>
      <c r="DY29" s="679"/>
      <c r="DZ29" s="679"/>
      <c r="EA29" s="679"/>
      <c r="EB29" s="679"/>
      <c r="EC29" s="711"/>
    </row>
    <row r="30" spans="2:133" ht="11.25" customHeight="1" x14ac:dyDescent="0.15">
      <c r="B30" s="663" t="s">
        <v>282</v>
      </c>
      <c r="C30" s="664"/>
      <c r="D30" s="664"/>
      <c r="E30" s="664"/>
      <c r="F30" s="664"/>
      <c r="G30" s="664"/>
      <c r="H30" s="664"/>
      <c r="I30" s="664"/>
      <c r="J30" s="664"/>
      <c r="K30" s="664"/>
      <c r="L30" s="664"/>
      <c r="M30" s="664"/>
      <c r="N30" s="664"/>
      <c r="O30" s="664"/>
      <c r="P30" s="664"/>
      <c r="Q30" s="665"/>
      <c r="R30" s="666">
        <v>3440684</v>
      </c>
      <c r="S30" s="667"/>
      <c r="T30" s="667"/>
      <c r="U30" s="667"/>
      <c r="V30" s="667"/>
      <c r="W30" s="667"/>
      <c r="X30" s="667"/>
      <c r="Y30" s="668"/>
      <c r="Z30" s="693">
        <v>1.4</v>
      </c>
      <c r="AA30" s="693"/>
      <c r="AB30" s="693"/>
      <c r="AC30" s="693"/>
      <c r="AD30" s="694">
        <v>57027</v>
      </c>
      <c r="AE30" s="694"/>
      <c r="AF30" s="694"/>
      <c r="AG30" s="694"/>
      <c r="AH30" s="694"/>
      <c r="AI30" s="694"/>
      <c r="AJ30" s="694"/>
      <c r="AK30" s="694"/>
      <c r="AL30" s="669">
        <v>0.1</v>
      </c>
      <c r="AM30" s="670"/>
      <c r="AN30" s="670"/>
      <c r="AO30" s="695"/>
      <c r="AP30" s="725" t="s">
        <v>224</v>
      </c>
      <c r="AQ30" s="726"/>
      <c r="AR30" s="726"/>
      <c r="AS30" s="726"/>
      <c r="AT30" s="726"/>
      <c r="AU30" s="726"/>
      <c r="AV30" s="726"/>
      <c r="AW30" s="726"/>
      <c r="AX30" s="726"/>
      <c r="AY30" s="726"/>
      <c r="AZ30" s="726"/>
      <c r="BA30" s="726"/>
      <c r="BB30" s="726"/>
      <c r="BC30" s="726"/>
      <c r="BD30" s="726"/>
      <c r="BE30" s="726"/>
      <c r="BF30" s="727"/>
      <c r="BG30" s="725" t="s">
        <v>283</v>
      </c>
      <c r="BH30" s="750"/>
      <c r="BI30" s="750"/>
      <c r="BJ30" s="750"/>
      <c r="BK30" s="750"/>
      <c r="BL30" s="750"/>
      <c r="BM30" s="750"/>
      <c r="BN30" s="750"/>
      <c r="BO30" s="750"/>
      <c r="BP30" s="750"/>
      <c r="BQ30" s="751"/>
      <c r="BR30" s="725" t="s">
        <v>284</v>
      </c>
      <c r="BS30" s="750"/>
      <c r="BT30" s="750"/>
      <c r="BU30" s="750"/>
      <c r="BV30" s="750"/>
      <c r="BW30" s="750"/>
      <c r="BX30" s="750"/>
      <c r="BY30" s="750"/>
      <c r="BZ30" s="750"/>
      <c r="CA30" s="750"/>
      <c r="CB30" s="751"/>
      <c r="CD30" s="755"/>
      <c r="CE30" s="756"/>
      <c r="CF30" s="700" t="s">
        <v>285</v>
      </c>
      <c r="CG30" s="701"/>
      <c r="CH30" s="701"/>
      <c r="CI30" s="701"/>
      <c r="CJ30" s="701"/>
      <c r="CK30" s="701"/>
      <c r="CL30" s="701"/>
      <c r="CM30" s="701"/>
      <c r="CN30" s="701"/>
      <c r="CO30" s="701"/>
      <c r="CP30" s="701"/>
      <c r="CQ30" s="702"/>
      <c r="CR30" s="666">
        <v>13772409</v>
      </c>
      <c r="CS30" s="667"/>
      <c r="CT30" s="667"/>
      <c r="CU30" s="667"/>
      <c r="CV30" s="667"/>
      <c r="CW30" s="667"/>
      <c r="CX30" s="667"/>
      <c r="CY30" s="668"/>
      <c r="CZ30" s="669">
        <v>5.9</v>
      </c>
      <c r="DA30" s="679"/>
      <c r="DB30" s="679"/>
      <c r="DC30" s="680"/>
      <c r="DD30" s="672">
        <v>13632085</v>
      </c>
      <c r="DE30" s="667"/>
      <c r="DF30" s="667"/>
      <c r="DG30" s="667"/>
      <c r="DH30" s="667"/>
      <c r="DI30" s="667"/>
      <c r="DJ30" s="667"/>
      <c r="DK30" s="668"/>
      <c r="DL30" s="672">
        <v>13632085</v>
      </c>
      <c r="DM30" s="667"/>
      <c r="DN30" s="667"/>
      <c r="DO30" s="667"/>
      <c r="DP30" s="667"/>
      <c r="DQ30" s="667"/>
      <c r="DR30" s="667"/>
      <c r="DS30" s="667"/>
      <c r="DT30" s="667"/>
      <c r="DU30" s="667"/>
      <c r="DV30" s="668"/>
      <c r="DW30" s="669">
        <v>11.5</v>
      </c>
      <c r="DX30" s="679"/>
      <c r="DY30" s="679"/>
      <c r="DZ30" s="679"/>
      <c r="EA30" s="679"/>
      <c r="EB30" s="679"/>
      <c r="EC30" s="711"/>
    </row>
    <row r="31" spans="2:133" ht="11.25" customHeight="1" x14ac:dyDescent="0.15">
      <c r="B31" s="663" t="s">
        <v>286</v>
      </c>
      <c r="C31" s="664"/>
      <c r="D31" s="664"/>
      <c r="E31" s="664"/>
      <c r="F31" s="664"/>
      <c r="G31" s="664"/>
      <c r="H31" s="664"/>
      <c r="I31" s="664"/>
      <c r="J31" s="664"/>
      <c r="K31" s="664"/>
      <c r="L31" s="664"/>
      <c r="M31" s="664"/>
      <c r="N31" s="664"/>
      <c r="O31" s="664"/>
      <c r="P31" s="664"/>
      <c r="Q31" s="665"/>
      <c r="R31" s="666">
        <v>1331897</v>
      </c>
      <c r="S31" s="667"/>
      <c r="T31" s="667"/>
      <c r="U31" s="667"/>
      <c r="V31" s="667"/>
      <c r="W31" s="667"/>
      <c r="X31" s="667"/>
      <c r="Y31" s="668"/>
      <c r="Z31" s="693">
        <v>0.5</v>
      </c>
      <c r="AA31" s="693"/>
      <c r="AB31" s="693"/>
      <c r="AC31" s="693"/>
      <c r="AD31" s="694">
        <v>1</v>
      </c>
      <c r="AE31" s="694"/>
      <c r="AF31" s="694"/>
      <c r="AG31" s="694"/>
      <c r="AH31" s="694"/>
      <c r="AI31" s="694"/>
      <c r="AJ31" s="694"/>
      <c r="AK31" s="694"/>
      <c r="AL31" s="669">
        <v>0</v>
      </c>
      <c r="AM31" s="670"/>
      <c r="AN31" s="670"/>
      <c r="AO31" s="695"/>
      <c r="AP31" s="741" t="s">
        <v>287</v>
      </c>
      <c r="AQ31" s="742"/>
      <c r="AR31" s="742"/>
      <c r="AS31" s="742"/>
      <c r="AT31" s="747" t="s">
        <v>288</v>
      </c>
      <c r="AU31" s="360"/>
      <c r="AV31" s="360"/>
      <c r="AW31" s="360"/>
      <c r="AX31" s="734" t="s">
        <v>192</v>
      </c>
      <c r="AY31" s="735"/>
      <c r="AZ31" s="735"/>
      <c r="BA31" s="735"/>
      <c r="BB31" s="735"/>
      <c r="BC31" s="735"/>
      <c r="BD31" s="735"/>
      <c r="BE31" s="735"/>
      <c r="BF31" s="736"/>
      <c r="BG31" s="737">
        <v>99.1</v>
      </c>
      <c r="BH31" s="738"/>
      <c r="BI31" s="738"/>
      <c r="BJ31" s="738"/>
      <c r="BK31" s="738"/>
      <c r="BL31" s="738"/>
      <c r="BM31" s="739">
        <v>97.9</v>
      </c>
      <c r="BN31" s="738"/>
      <c r="BO31" s="738"/>
      <c r="BP31" s="738"/>
      <c r="BQ31" s="740"/>
      <c r="BR31" s="737">
        <v>98.7</v>
      </c>
      <c r="BS31" s="738"/>
      <c r="BT31" s="738"/>
      <c r="BU31" s="738"/>
      <c r="BV31" s="738"/>
      <c r="BW31" s="738"/>
      <c r="BX31" s="739">
        <v>97.3</v>
      </c>
      <c r="BY31" s="738"/>
      <c r="BZ31" s="738"/>
      <c r="CA31" s="738"/>
      <c r="CB31" s="740"/>
      <c r="CD31" s="755"/>
      <c r="CE31" s="756"/>
      <c r="CF31" s="700" t="s">
        <v>289</v>
      </c>
      <c r="CG31" s="701"/>
      <c r="CH31" s="701"/>
      <c r="CI31" s="701"/>
      <c r="CJ31" s="701"/>
      <c r="CK31" s="701"/>
      <c r="CL31" s="701"/>
      <c r="CM31" s="701"/>
      <c r="CN31" s="701"/>
      <c r="CO31" s="701"/>
      <c r="CP31" s="701"/>
      <c r="CQ31" s="702"/>
      <c r="CR31" s="666">
        <v>635658</v>
      </c>
      <c r="CS31" s="677"/>
      <c r="CT31" s="677"/>
      <c r="CU31" s="677"/>
      <c r="CV31" s="677"/>
      <c r="CW31" s="677"/>
      <c r="CX31" s="677"/>
      <c r="CY31" s="678"/>
      <c r="CZ31" s="669">
        <v>0.3</v>
      </c>
      <c r="DA31" s="679"/>
      <c r="DB31" s="679"/>
      <c r="DC31" s="680"/>
      <c r="DD31" s="672">
        <v>628683</v>
      </c>
      <c r="DE31" s="677"/>
      <c r="DF31" s="677"/>
      <c r="DG31" s="677"/>
      <c r="DH31" s="677"/>
      <c r="DI31" s="677"/>
      <c r="DJ31" s="677"/>
      <c r="DK31" s="678"/>
      <c r="DL31" s="672">
        <v>628683</v>
      </c>
      <c r="DM31" s="677"/>
      <c r="DN31" s="677"/>
      <c r="DO31" s="677"/>
      <c r="DP31" s="677"/>
      <c r="DQ31" s="677"/>
      <c r="DR31" s="677"/>
      <c r="DS31" s="677"/>
      <c r="DT31" s="677"/>
      <c r="DU31" s="677"/>
      <c r="DV31" s="678"/>
      <c r="DW31" s="669">
        <v>0.5</v>
      </c>
      <c r="DX31" s="679"/>
      <c r="DY31" s="679"/>
      <c r="DZ31" s="679"/>
      <c r="EA31" s="679"/>
      <c r="EB31" s="679"/>
      <c r="EC31" s="711"/>
    </row>
    <row r="32" spans="2:133" ht="11.25" customHeight="1" x14ac:dyDescent="0.15">
      <c r="B32" s="663" t="s">
        <v>290</v>
      </c>
      <c r="C32" s="664"/>
      <c r="D32" s="664"/>
      <c r="E32" s="664"/>
      <c r="F32" s="664"/>
      <c r="G32" s="664"/>
      <c r="H32" s="664"/>
      <c r="I32" s="664"/>
      <c r="J32" s="664"/>
      <c r="K32" s="664"/>
      <c r="L32" s="664"/>
      <c r="M32" s="664"/>
      <c r="N32" s="664"/>
      <c r="O32" s="664"/>
      <c r="P32" s="664"/>
      <c r="Q32" s="665"/>
      <c r="R32" s="666">
        <v>65744794</v>
      </c>
      <c r="S32" s="667"/>
      <c r="T32" s="667"/>
      <c r="U32" s="667"/>
      <c r="V32" s="667"/>
      <c r="W32" s="667"/>
      <c r="X32" s="667"/>
      <c r="Y32" s="668"/>
      <c r="Z32" s="693">
        <v>26.6</v>
      </c>
      <c r="AA32" s="693"/>
      <c r="AB32" s="693"/>
      <c r="AC32" s="693"/>
      <c r="AD32" s="694" t="s">
        <v>142</v>
      </c>
      <c r="AE32" s="694"/>
      <c r="AF32" s="694"/>
      <c r="AG32" s="694"/>
      <c r="AH32" s="694"/>
      <c r="AI32" s="694"/>
      <c r="AJ32" s="694"/>
      <c r="AK32" s="694"/>
      <c r="AL32" s="669" t="s">
        <v>142</v>
      </c>
      <c r="AM32" s="670"/>
      <c r="AN32" s="670"/>
      <c r="AO32" s="695"/>
      <c r="AP32" s="743"/>
      <c r="AQ32" s="744"/>
      <c r="AR32" s="744"/>
      <c r="AS32" s="744"/>
      <c r="AT32" s="748"/>
      <c r="AU32" s="361" t="s">
        <v>291</v>
      </c>
      <c r="AV32" s="361"/>
      <c r="AW32" s="361"/>
      <c r="AX32" s="663" t="s">
        <v>292</v>
      </c>
      <c r="AY32" s="664"/>
      <c r="AZ32" s="664"/>
      <c r="BA32" s="664"/>
      <c r="BB32" s="664"/>
      <c r="BC32" s="664"/>
      <c r="BD32" s="664"/>
      <c r="BE32" s="664"/>
      <c r="BF32" s="665"/>
      <c r="BG32" s="732">
        <v>98.8</v>
      </c>
      <c r="BH32" s="677"/>
      <c r="BI32" s="677"/>
      <c r="BJ32" s="677"/>
      <c r="BK32" s="677"/>
      <c r="BL32" s="677"/>
      <c r="BM32" s="670">
        <v>96.7</v>
      </c>
      <c r="BN32" s="733"/>
      <c r="BO32" s="733"/>
      <c r="BP32" s="733"/>
      <c r="BQ32" s="709"/>
      <c r="BR32" s="732">
        <v>98.4</v>
      </c>
      <c r="BS32" s="677"/>
      <c r="BT32" s="677"/>
      <c r="BU32" s="677"/>
      <c r="BV32" s="677"/>
      <c r="BW32" s="677"/>
      <c r="BX32" s="670">
        <v>96.1</v>
      </c>
      <c r="BY32" s="733"/>
      <c r="BZ32" s="733"/>
      <c r="CA32" s="733"/>
      <c r="CB32" s="709"/>
      <c r="CD32" s="757"/>
      <c r="CE32" s="758"/>
      <c r="CF32" s="700" t="s">
        <v>588</v>
      </c>
      <c r="CG32" s="701"/>
      <c r="CH32" s="701"/>
      <c r="CI32" s="701"/>
      <c r="CJ32" s="701"/>
      <c r="CK32" s="701"/>
      <c r="CL32" s="701"/>
      <c r="CM32" s="701"/>
      <c r="CN32" s="701"/>
      <c r="CO32" s="701"/>
      <c r="CP32" s="701"/>
      <c r="CQ32" s="702"/>
      <c r="CR32" s="666" t="s">
        <v>568</v>
      </c>
      <c r="CS32" s="667"/>
      <c r="CT32" s="667"/>
      <c r="CU32" s="667"/>
      <c r="CV32" s="667"/>
      <c r="CW32" s="667"/>
      <c r="CX32" s="667"/>
      <c r="CY32" s="668"/>
      <c r="CZ32" s="669" t="s">
        <v>142</v>
      </c>
      <c r="DA32" s="679"/>
      <c r="DB32" s="679"/>
      <c r="DC32" s="680"/>
      <c r="DD32" s="672" t="s">
        <v>568</v>
      </c>
      <c r="DE32" s="667"/>
      <c r="DF32" s="667"/>
      <c r="DG32" s="667"/>
      <c r="DH32" s="667"/>
      <c r="DI32" s="667"/>
      <c r="DJ32" s="667"/>
      <c r="DK32" s="668"/>
      <c r="DL32" s="672" t="s">
        <v>142</v>
      </c>
      <c r="DM32" s="667"/>
      <c r="DN32" s="667"/>
      <c r="DO32" s="667"/>
      <c r="DP32" s="667"/>
      <c r="DQ32" s="667"/>
      <c r="DR32" s="667"/>
      <c r="DS32" s="667"/>
      <c r="DT32" s="667"/>
      <c r="DU32" s="667"/>
      <c r="DV32" s="668"/>
      <c r="DW32" s="669" t="s">
        <v>142</v>
      </c>
      <c r="DX32" s="679"/>
      <c r="DY32" s="679"/>
      <c r="DZ32" s="679"/>
      <c r="EA32" s="679"/>
      <c r="EB32" s="679"/>
      <c r="EC32" s="711"/>
    </row>
    <row r="33" spans="2:133" ht="11.25" customHeight="1" x14ac:dyDescent="0.15">
      <c r="B33" s="729" t="s">
        <v>293</v>
      </c>
      <c r="C33" s="730"/>
      <c r="D33" s="730"/>
      <c r="E33" s="730"/>
      <c r="F33" s="730"/>
      <c r="G33" s="730"/>
      <c r="H33" s="730"/>
      <c r="I33" s="730"/>
      <c r="J33" s="730"/>
      <c r="K33" s="730"/>
      <c r="L33" s="730"/>
      <c r="M33" s="730"/>
      <c r="N33" s="730"/>
      <c r="O33" s="730"/>
      <c r="P33" s="730"/>
      <c r="Q33" s="731"/>
      <c r="R33" s="666" t="s">
        <v>142</v>
      </c>
      <c r="S33" s="667"/>
      <c r="T33" s="667"/>
      <c r="U33" s="667"/>
      <c r="V33" s="667"/>
      <c r="W33" s="667"/>
      <c r="X33" s="667"/>
      <c r="Y33" s="668"/>
      <c r="Z33" s="693" t="s">
        <v>142</v>
      </c>
      <c r="AA33" s="693"/>
      <c r="AB33" s="693"/>
      <c r="AC33" s="693"/>
      <c r="AD33" s="694" t="s">
        <v>142</v>
      </c>
      <c r="AE33" s="694"/>
      <c r="AF33" s="694"/>
      <c r="AG33" s="694"/>
      <c r="AH33" s="694"/>
      <c r="AI33" s="694"/>
      <c r="AJ33" s="694"/>
      <c r="AK33" s="694"/>
      <c r="AL33" s="669" t="s">
        <v>142</v>
      </c>
      <c r="AM33" s="670"/>
      <c r="AN33" s="670"/>
      <c r="AO33" s="695"/>
      <c r="AP33" s="745"/>
      <c r="AQ33" s="746"/>
      <c r="AR33" s="746"/>
      <c r="AS33" s="746"/>
      <c r="AT33" s="749"/>
      <c r="AU33" s="362"/>
      <c r="AV33" s="362"/>
      <c r="AW33" s="362"/>
      <c r="AX33" s="643" t="s">
        <v>294</v>
      </c>
      <c r="AY33" s="644"/>
      <c r="AZ33" s="644"/>
      <c r="BA33" s="644"/>
      <c r="BB33" s="644"/>
      <c r="BC33" s="644"/>
      <c r="BD33" s="644"/>
      <c r="BE33" s="644"/>
      <c r="BF33" s="645"/>
      <c r="BG33" s="728">
        <v>99.4</v>
      </c>
      <c r="BH33" s="647"/>
      <c r="BI33" s="647"/>
      <c r="BJ33" s="647"/>
      <c r="BK33" s="647"/>
      <c r="BL33" s="647"/>
      <c r="BM33" s="685">
        <v>98.9</v>
      </c>
      <c r="BN33" s="647"/>
      <c r="BO33" s="647"/>
      <c r="BP33" s="647"/>
      <c r="BQ33" s="696"/>
      <c r="BR33" s="728">
        <v>99</v>
      </c>
      <c r="BS33" s="647"/>
      <c r="BT33" s="647"/>
      <c r="BU33" s="647"/>
      <c r="BV33" s="647"/>
      <c r="BW33" s="647"/>
      <c r="BX33" s="685">
        <v>98.3</v>
      </c>
      <c r="BY33" s="647"/>
      <c r="BZ33" s="647"/>
      <c r="CA33" s="647"/>
      <c r="CB33" s="696"/>
      <c r="CD33" s="700" t="s">
        <v>295</v>
      </c>
      <c r="CE33" s="701"/>
      <c r="CF33" s="701"/>
      <c r="CG33" s="701"/>
      <c r="CH33" s="701"/>
      <c r="CI33" s="701"/>
      <c r="CJ33" s="701"/>
      <c r="CK33" s="701"/>
      <c r="CL33" s="701"/>
      <c r="CM33" s="701"/>
      <c r="CN33" s="701"/>
      <c r="CO33" s="701"/>
      <c r="CP33" s="701"/>
      <c r="CQ33" s="702"/>
      <c r="CR33" s="666">
        <v>84858238</v>
      </c>
      <c r="CS33" s="677"/>
      <c r="CT33" s="677"/>
      <c r="CU33" s="677"/>
      <c r="CV33" s="677"/>
      <c r="CW33" s="677"/>
      <c r="CX33" s="677"/>
      <c r="CY33" s="678"/>
      <c r="CZ33" s="669">
        <v>36.1</v>
      </c>
      <c r="DA33" s="679"/>
      <c r="DB33" s="679"/>
      <c r="DC33" s="680"/>
      <c r="DD33" s="672">
        <v>66530144</v>
      </c>
      <c r="DE33" s="677"/>
      <c r="DF33" s="677"/>
      <c r="DG33" s="677"/>
      <c r="DH33" s="677"/>
      <c r="DI33" s="677"/>
      <c r="DJ33" s="677"/>
      <c r="DK33" s="678"/>
      <c r="DL33" s="672">
        <v>51073467</v>
      </c>
      <c r="DM33" s="677"/>
      <c r="DN33" s="677"/>
      <c r="DO33" s="677"/>
      <c r="DP33" s="677"/>
      <c r="DQ33" s="677"/>
      <c r="DR33" s="677"/>
      <c r="DS33" s="677"/>
      <c r="DT33" s="677"/>
      <c r="DU33" s="677"/>
      <c r="DV33" s="678"/>
      <c r="DW33" s="669">
        <v>42.9</v>
      </c>
      <c r="DX33" s="679"/>
      <c r="DY33" s="679"/>
      <c r="DZ33" s="679"/>
      <c r="EA33" s="679"/>
      <c r="EB33" s="679"/>
      <c r="EC33" s="711"/>
    </row>
    <row r="34" spans="2:133" ht="11.25" customHeight="1" x14ac:dyDescent="0.15">
      <c r="B34" s="663" t="s">
        <v>296</v>
      </c>
      <c r="C34" s="664"/>
      <c r="D34" s="664"/>
      <c r="E34" s="664"/>
      <c r="F34" s="664"/>
      <c r="G34" s="664"/>
      <c r="H34" s="664"/>
      <c r="I34" s="664"/>
      <c r="J34" s="664"/>
      <c r="K34" s="664"/>
      <c r="L34" s="664"/>
      <c r="M34" s="664"/>
      <c r="N34" s="664"/>
      <c r="O34" s="664"/>
      <c r="P34" s="664"/>
      <c r="Q34" s="665"/>
      <c r="R34" s="666">
        <v>13017826</v>
      </c>
      <c r="S34" s="667"/>
      <c r="T34" s="667"/>
      <c r="U34" s="667"/>
      <c r="V34" s="667"/>
      <c r="W34" s="667"/>
      <c r="X34" s="667"/>
      <c r="Y34" s="668"/>
      <c r="Z34" s="693">
        <v>5.3</v>
      </c>
      <c r="AA34" s="693"/>
      <c r="AB34" s="693"/>
      <c r="AC34" s="693"/>
      <c r="AD34" s="694" t="s">
        <v>142</v>
      </c>
      <c r="AE34" s="694"/>
      <c r="AF34" s="694"/>
      <c r="AG34" s="694"/>
      <c r="AH34" s="694"/>
      <c r="AI34" s="694"/>
      <c r="AJ34" s="694"/>
      <c r="AK34" s="694"/>
      <c r="AL34" s="669" t="s">
        <v>142</v>
      </c>
      <c r="AM34" s="670"/>
      <c r="AN34" s="670"/>
      <c r="AO34" s="695"/>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0" t="s">
        <v>589</v>
      </c>
      <c r="CE34" s="701"/>
      <c r="CF34" s="701"/>
      <c r="CG34" s="701"/>
      <c r="CH34" s="701"/>
      <c r="CI34" s="701"/>
      <c r="CJ34" s="701"/>
      <c r="CK34" s="701"/>
      <c r="CL34" s="701"/>
      <c r="CM34" s="701"/>
      <c r="CN34" s="701"/>
      <c r="CO34" s="701"/>
      <c r="CP34" s="701"/>
      <c r="CQ34" s="702"/>
      <c r="CR34" s="666">
        <v>39564557</v>
      </c>
      <c r="CS34" s="667"/>
      <c r="CT34" s="667"/>
      <c r="CU34" s="667"/>
      <c r="CV34" s="667"/>
      <c r="CW34" s="667"/>
      <c r="CX34" s="667"/>
      <c r="CY34" s="668"/>
      <c r="CZ34" s="669">
        <v>16.8</v>
      </c>
      <c r="DA34" s="679"/>
      <c r="DB34" s="679"/>
      <c r="DC34" s="680"/>
      <c r="DD34" s="672">
        <v>28515921</v>
      </c>
      <c r="DE34" s="667"/>
      <c r="DF34" s="667"/>
      <c r="DG34" s="667"/>
      <c r="DH34" s="667"/>
      <c r="DI34" s="667"/>
      <c r="DJ34" s="667"/>
      <c r="DK34" s="668"/>
      <c r="DL34" s="672">
        <v>27166266</v>
      </c>
      <c r="DM34" s="667"/>
      <c r="DN34" s="667"/>
      <c r="DO34" s="667"/>
      <c r="DP34" s="667"/>
      <c r="DQ34" s="667"/>
      <c r="DR34" s="667"/>
      <c r="DS34" s="667"/>
      <c r="DT34" s="667"/>
      <c r="DU34" s="667"/>
      <c r="DV34" s="668"/>
      <c r="DW34" s="669">
        <v>22.8</v>
      </c>
      <c r="DX34" s="679"/>
      <c r="DY34" s="679"/>
      <c r="DZ34" s="679"/>
      <c r="EA34" s="679"/>
      <c r="EB34" s="679"/>
      <c r="EC34" s="711"/>
    </row>
    <row r="35" spans="2:133" ht="11.25" customHeight="1" x14ac:dyDescent="0.15">
      <c r="B35" s="663" t="s">
        <v>297</v>
      </c>
      <c r="C35" s="664"/>
      <c r="D35" s="664"/>
      <c r="E35" s="664"/>
      <c r="F35" s="664"/>
      <c r="G35" s="664"/>
      <c r="H35" s="664"/>
      <c r="I35" s="664"/>
      <c r="J35" s="664"/>
      <c r="K35" s="664"/>
      <c r="L35" s="664"/>
      <c r="M35" s="664"/>
      <c r="N35" s="664"/>
      <c r="O35" s="664"/>
      <c r="P35" s="664"/>
      <c r="Q35" s="665"/>
      <c r="R35" s="666">
        <v>891837</v>
      </c>
      <c r="S35" s="667"/>
      <c r="T35" s="667"/>
      <c r="U35" s="667"/>
      <c r="V35" s="667"/>
      <c r="W35" s="667"/>
      <c r="X35" s="667"/>
      <c r="Y35" s="668"/>
      <c r="Z35" s="693">
        <v>0.4</v>
      </c>
      <c r="AA35" s="693"/>
      <c r="AB35" s="693"/>
      <c r="AC35" s="693"/>
      <c r="AD35" s="694" t="s">
        <v>570</v>
      </c>
      <c r="AE35" s="694"/>
      <c r="AF35" s="694"/>
      <c r="AG35" s="694"/>
      <c r="AH35" s="694"/>
      <c r="AI35" s="694"/>
      <c r="AJ35" s="694"/>
      <c r="AK35" s="694"/>
      <c r="AL35" s="669" t="s">
        <v>570</v>
      </c>
      <c r="AM35" s="670"/>
      <c r="AN35" s="670"/>
      <c r="AO35" s="695"/>
      <c r="AP35" s="218"/>
      <c r="AQ35" s="725" t="s">
        <v>298</v>
      </c>
      <c r="AR35" s="726"/>
      <c r="AS35" s="726"/>
      <c r="AT35" s="726"/>
      <c r="AU35" s="726"/>
      <c r="AV35" s="726"/>
      <c r="AW35" s="726"/>
      <c r="AX35" s="726"/>
      <c r="AY35" s="726"/>
      <c r="AZ35" s="726"/>
      <c r="BA35" s="726"/>
      <c r="BB35" s="726"/>
      <c r="BC35" s="726"/>
      <c r="BD35" s="726"/>
      <c r="BE35" s="726"/>
      <c r="BF35" s="727"/>
      <c r="BG35" s="725" t="s">
        <v>299</v>
      </c>
      <c r="BH35" s="726"/>
      <c r="BI35" s="726"/>
      <c r="BJ35" s="726"/>
      <c r="BK35" s="726"/>
      <c r="BL35" s="726"/>
      <c r="BM35" s="726"/>
      <c r="BN35" s="726"/>
      <c r="BO35" s="726"/>
      <c r="BP35" s="726"/>
      <c r="BQ35" s="726"/>
      <c r="BR35" s="726"/>
      <c r="BS35" s="726"/>
      <c r="BT35" s="726"/>
      <c r="BU35" s="726"/>
      <c r="BV35" s="726"/>
      <c r="BW35" s="726"/>
      <c r="BX35" s="726"/>
      <c r="BY35" s="726"/>
      <c r="BZ35" s="726"/>
      <c r="CA35" s="726"/>
      <c r="CB35" s="727"/>
      <c r="CD35" s="700" t="s">
        <v>590</v>
      </c>
      <c r="CE35" s="701"/>
      <c r="CF35" s="701"/>
      <c r="CG35" s="701"/>
      <c r="CH35" s="701"/>
      <c r="CI35" s="701"/>
      <c r="CJ35" s="701"/>
      <c r="CK35" s="701"/>
      <c r="CL35" s="701"/>
      <c r="CM35" s="701"/>
      <c r="CN35" s="701"/>
      <c r="CO35" s="701"/>
      <c r="CP35" s="701"/>
      <c r="CQ35" s="702"/>
      <c r="CR35" s="666">
        <v>4370027</v>
      </c>
      <c r="CS35" s="677"/>
      <c r="CT35" s="677"/>
      <c r="CU35" s="677"/>
      <c r="CV35" s="677"/>
      <c r="CW35" s="677"/>
      <c r="CX35" s="677"/>
      <c r="CY35" s="678"/>
      <c r="CZ35" s="669">
        <v>1.9</v>
      </c>
      <c r="DA35" s="679"/>
      <c r="DB35" s="679"/>
      <c r="DC35" s="680"/>
      <c r="DD35" s="672">
        <v>2196026</v>
      </c>
      <c r="DE35" s="677"/>
      <c r="DF35" s="677"/>
      <c r="DG35" s="677"/>
      <c r="DH35" s="677"/>
      <c r="DI35" s="677"/>
      <c r="DJ35" s="677"/>
      <c r="DK35" s="678"/>
      <c r="DL35" s="672">
        <v>2132332</v>
      </c>
      <c r="DM35" s="677"/>
      <c r="DN35" s="677"/>
      <c r="DO35" s="677"/>
      <c r="DP35" s="677"/>
      <c r="DQ35" s="677"/>
      <c r="DR35" s="677"/>
      <c r="DS35" s="677"/>
      <c r="DT35" s="677"/>
      <c r="DU35" s="677"/>
      <c r="DV35" s="678"/>
      <c r="DW35" s="669">
        <v>1.8</v>
      </c>
      <c r="DX35" s="679"/>
      <c r="DY35" s="679"/>
      <c r="DZ35" s="679"/>
      <c r="EA35" s="679"/>
      <c r="EB35" s="679"/>
      <c r="EC35" s="711"/>
    </row>
    <row r="36" spans="2:133" ht="11.25" customHeight="1" x14ac:dyDescent="0.15">
      <c r="B36" s="663" t="s">
        <v>300</v>
      </c>
      <c r="C36" s="664"/>
      <c r="D36" s="664"/>
      <c r="E36" s="664"/>
      <c r="F36" s="664"/>
      <c r="G36" s="664"/>
      <c r="H36" s="664"/>
      <c r="I36" s="664"/>
      <c r="J36" s="664"/>
      <c r="K36" s="664"/>
      <c r="L36" s="664"/>
      <c r="M36" s="664"/>
      <c r="N36" s="664"/>
      <c r="O36" s="664"/>
      <c r="P36" s="664"/>
      <c r="Q36" s="665"/>
      <c r="R36" s="666">
        <v>77324</v>
      </c>
      <c r="S36" s="667"/>
      <c r="T36" s="667"/>
      <c r="U36" s="667"/>
      <c r="V36" s="667"/>
      <c r="W36" s="667"/>
      <c r="X36" s="667"/>
      <c r="Y36" s="668"/>
      <c r="Z36" s="693">
        <v>0</v>
      </c>
      <c r="AA36" s="693"/>
      <c r="AB36" s="693"/>
      <c r="AC36" s="693"/>
      <c r="AD36" s="694" t="s">
        <v>570</v>
      </c>
      <c r="AE36" s="694"/>
      <c r="AF36" s="694"/>
      <c r="AG36" s="694"/>
      <c r="AH36" s="694"/>
      <c r="AI36" s="694"/>
      <c r="AJ36" s="694"/>
      <c r="AK36" s="694"/>
      <c r="AL36" s="669" t="s">
        <v>570</v>
      </c>
      <c r="AM36" s="670"/>
      <c r="AN36" s="670"/>
      <c r="AO36" s="695"/>
      <c r="AP36" s="218"/>
      <c r="AQ36" s="716" t="s">
        <v>591</v>
      </c>
      <c r="AR36" s="717"/>
      <c r="AS36" s="717"/>
      <c r="AT36" s="717"/>
      <c r="AU36" s="717"/>
      <c r="AV36" s="717"/>
      <c r="AW36" s="717"/>
      <c r="AX36" s="717"/>
      <c r="AY36" s="718"/>
      <c r="AZ36" s="719">
        <v>22489137</v>
      </c>
      <c r="BA36" s="720"/>
      <c r="BB36" s="720"/>
      <c r="BC36" s="720"/>
      <c r="BD36" s="720"/>
      <c r="BE36" s="720"/>
      <c r="BF36" s="721"/>
      <c r="BG36" s="722" t="s">
        <v>301</v>
      </c>
      <c r="BH36" s="723"/>
      <c r="BI36" s="723"/>
      <c r="BJ36" s="723"/>
      <c r="BK36" s="723"/>
      <c r="BL36" s="723"/>
      <c r="BM36" s="723"/>
      <c r="BN36" s="723"/>
      <c r="BO36" s="723"/>
      <c r="BP36" s="723"/>
      <c r="BQ36" s="723"/>
      <c r="BR36" s="723"/>
      <c r="BS36" s="723"/>
      <c r="BT36" s="723"/>
      <c r="BU36" s="724"/>
      <c r="BV36" s="719">
        <v>509127</v>
      </c>
      <c r="BW36" s="720"/>
      <c r="BX36" s="720"/>
      <c r="BY36" s="720"/>
      <c r="BZ36" s="720"/>
      <c r="CA36" s="720"/>
      <c r="CB36" s="721"/>
      <c r="CD36" s="700" t="s">
        <v>302</v>
      </c>
      <c r="CE36" s="701"/>
      <c r="CF36" s="701"/>
      <c r="CG36" s="701"/>
      <c r="CH36" s="701"/>
      <c r="CI36" s="701"/>
      <c r="CJ36" s="701"/>
      <c r="CK36" s="701"/>
      <c r="CL36" s="701"/>
      <c r="CM36" s="701"/>
      <c r="CN36" s="701"/>
      <c r="CO36" s="701"/>
      <c r="CP36" s="701"/>
      <c r="CQ36" s="702"/>
      <c r="CR36" s="666">
        <v>14540923</v>
      </c>
      <c r="CS36" s="667"/>
      <c r="CT36" s="667"/>
      <c r="CU36" s="667"/>
      <c r="CV36" s="667"/>
      <c r="CW36" s="667"/>
      <c r="CX36" s="667"/>
      <c r="CY36" s="668"/>
      <c r="CZ36" s="669">
        <v>6.2</v>
      </c>
      <c r="DA36" s="679"/>
      <c r="DB36" s="679"/>
      <c r="DC36" s="680"/>
      <c r="DD36" s="672">
        <v>12571196</v>
      </c>
      <c r="DE36" s="667"/>
      <c r="DF36" s="667"/>
      <c r="DG36" s="667"/>
      <c r="DH36" s="667"/>
      <c r="DI36" s="667"/>
      <c r="DJ36" s="667"/>
      <c r="DK36" s="668"/>
      <c r="DL36" s="672">
        <v>8720315</v>
      </c>
      <c r="DM36" s="667"/>
      <c r="DN36" s="667"/>
      <c r="DO36" s="667"/>
      <c r="DP36" s="667"/>
      <c r="DQ36" s="667"/>
      <c r="DR36" s="667"/>
      <c r="DS36" s="667"/>
      <c r="DT36" s="667"/>
      <c r="DU36" s="667"/>
      <c r="DV36" s="668"/>
      <c r="DW36" s="669">
        <v>7.3</v>
      </c>
      <c r="DX36" s="679"/>
      <c r="DY36" s="679"/>
      <c r="DZ36" s="679"/>
      <c r="EA36" s="679"/>
      <c r="EB36" s="679"/>
      <c r="EC36" s="711"/>
    </row>
    <row r="37" spans="2:133" ht="11.25" customHeight="1" x14ac:dyDescent="0.15">
      <c r="B37" s="663" t="s">
        <v>303</v>
      </c>
      <c r="C37" s="664"/>
      <c r="D37" s="664"/>
      <c r="E37" s="664"/>
      <c r="F37" s="664"/>
      <c r="G37" s="664"/>
      <c r="H37" s="664"/>
      <c r="I37" s="664"/>
      <c r="J37" s="664"/>
      <c r="K37" s="664"/>
      <c r="L37" s="664"/>
      <c r="M37" s="664"/>
      <c r="N37" s="664"/>
      <c r="O37" s="664"/>
      <c r="P37" s="664"/>
      <c r="Q37" s="665"/>
      <c r="R37" s="666">
        <v>3268330</v>
      </c>
      <c r="S37" s="667"/>
      <c r="T37" s="667"/>
      <c r="U37" s="667"/>
      <c r="V37" s="667"/>
      <c r="W37" s="667"/>
      <c r="X37" s="667"/>
      <c r="Y37" s="668"/>
      <c r="Z37" s="693">
        <v>1.3</v>
      </c>
      <c r="AA37" s="693"/>
      <c r="AB37" s="693"/>
      <c r="AC37" s="693"/>
      <c r="AD37" s="694" t="s">
        <v>142</v>
      </c>
      <c r="AE37" s="694"/>
      <c r="AF37" s="694"/>
      <c r="AG37" s="694"/>
      <c r="AH37" s="694"/>
      <c r="AI37" s="694"/>
      <c r="AJ37" s="694"/>
      <c r="AK37" s="694"/>
      <c r="AL37" s="669" t="s">
        <v>142</v>
      </c>
      <c r="AM37" s="670"/>
      <c r="AN37" s="670"/>
      <c r="AO37" s="695"/>
      <c r="AQ37" s="706" t="s">
        <v>592</v>
      </c>
      <c r="AR37" s="707"/>
      <c r="AS37" s="707"/>
      <c r="AT37" s="707"/>
      <c r="AU37" s="707"/>
      <c r="AV37" s="707"/>
      <c r="AW37" s="707"/>
      <c r="AX37" s="707"/>
      <c r="AY37" s="708"/>
      <c r="AZ37" s="666">
        <v>3113523</v>
      </c>
      <c r="BA37" s="667"/>
      <c r="BB37" s="667"/>
      <c r="BC37" s="667"/>
      <c r="BD37" s="677"/>
      <c r="BE37" s="677"/>
      <c r="BF37" s="709"/>
      <c r="BG37" s="700" t="s">
        <v>304</v>
      </c>
      <c r="BH37" s="701"/>
      <c r="BI37" s="701"/>
      <c r="BJ37" s="701"/>
      <c r="BK37" s="701"/>
      <c r="BL37" s="701"/>
      <c r="BM37" s="701"/>
      <c r="BN37" s="701"/>
      <c r="BO37" s="701"/>
      <c r="BP37" s="701"/>
      <c r="BQ37" s="701"/>
      <c r="BR37" s="701"/>
      <c r="BS37" s="701"/>
      <c r="BT37" s="701"/>
      <c r="BU37" s="702"/>
      <c r="BV37" s="666">
        <v>509127</v>
      </c>
      <c r="BW37" s="667"/>
      <c r="BX37" s="667"/>
      <c r="BY37" s="667"/>
      <c r="BZ37" s="667"/>
      <c r="CA37" s="667"/>
      <c r="CB37" s="710"/>
      <c r="CD37" s="700" t="s">
        <v>593</v>
      </c>
      <c r="CE37" s="701"/>
      <c r="CF37" s="701"/>
      <c r="CG37" s="701"/>
      <c r="CH37" s="701"/>
      <c r="CI37" s="701"/>
      <c r="CJ37" s="701"/>
      <c r="CK37" s="701"/>
      <c r="CL37" s="701"/>
      <c r="CM37" s="701"/>
      <c r="CN37" s="701"/>
      <c r="CO37" s="701"/>
      <c r="CP37" s="701"/>
      <c r="CQ37" s="702"/>
      <c r="CR37" s="666">
        <v>9758</v>
      </c>
      <c r="CS37" s="677"/>
      <c r="CT37" s="677"/>
      <c r="CU37" s="677"/>
      <c r="CV37" s="677"/>
      <c r="CW37" s="677"/>
      <c r="CX37" s="677"/>
      <c r="CY37" s="678"/>
      <c r="CZ37" s="669">
        <v>0</v>
      </c>
      <c r="DA37" s="679"/>
      <c r="DB37" s="679"/>
      <c r="DC37" s="680"/>
      <c r="DD37" s="672">
        <v>9758</v>
      </c>
      <c r="DE37" s="677"/>
      <c r="DF37" s="677"/>
      <c r="DG37" s="677"/>
      <c r="DH37" s="677"/>
      <c r="DI37" s="677"/>
      <c r="DJ37" s="677"/>
      <c r="DK37" s="678"/>
      <c r="DL37" s="672">
        <v>9758</v>
      </c>
      <c r="DM37" s="677"/>
      <c r="DN37" s="677"/>
      <c r="DO37" s="677"/>
      <c r="DP37" s="677"/>
      <c r="DQ37" s="677"/>
      <c r="DR37" s="677"/>
      <c r="DS37" s="677"/>
      <c r="DT37" s="677"/>
      <c r="DU37" s="677"/>
      <c r="DV37" s="678"/>
      <c r="DW37" s="669">
        <v>0</v>
      </c>
      <c r="DX37" s="679"/>
      <c r="DY37" s="679"/>
      <c r="DZ37" s="679"/>
      <c r="EA37" s="679"/>
      <c r="EB37" s="679"/>
      <c r="EC37" s="711"/>
    </row>
    <row r="38" spans="2:133" ht="11.25" customHeight="1" x14ac:dyDescent="0.15">
      <c r="B38" s="663" t="s">
        <v>305</v>
      </c>
      <c r="C38" s="664"/>
      <c r="D38" s="664"/>
      <c r="E38" s="664"/>
      <c r="F38" s="664"/>
      <c r="G38" s="664"/>
      <c r="H38" s="664"/>
      <c r="I38" s="664"/>
      <c r="J38" s="664"/>
      <c r="K38" s="664"/>
      <c r="L38" s="664"/>
      <c r="M38" s="664"/>
      <c r="N38" s="664"/>
      <c r="O38" s="664"/>
      <c r="P38" s="664"/>
      <c r="Q38" s="665"/>
      <c r="R38" s="666">
        <v>11941497</v>
      </c>
      <c r="S38" s="667"/>
      <c r="T38" s="667"/>
      <c r="U38" s="667"/>
      <c r="V38" s="667"/>
      <c r="W38" s="667"/>
      <c r="X38" s="667"/>
      <c r="Y38" s="668"/>
      <c r="Z38" s="693">
        <v>4.8</v>
      </c>
      <c r="AA38" s="693"/>
      <c r="AB38" s="693"/>
      <c r="AC38" s="693"/>
      <c r="AD38" s="694" t="s">
        <v>142</v>
      </c>
      <c r="AE38" s="694"/>
      <c r="AF38" s="694"/>
      <c r="AG38" s="694"/>
      <c r="AH38" s="694"/>
      <c r="AI38" s="694"/>
      <c r="AJ38" s="694"/>
      <c r="AK38" s="694"/>
      <c r="AL38" s="669" t="s">
        <v>142</v>
      </c>
      <c r="AM38" s="670"/>
      <c r="AN38" s="670"/>
      <c r="AO38" s="695"/>
      <c r="AQ38" s="706" t="s">
        <v>594</v>
      </c>
      <c r="AR38" s="707"/>
      <c r="AS38" s="707"/>
      <c r="AT38" s="707"/>
      <c r="AU38" s="707"/>
      <c r="AV38" s="707"/>
      <c r="AW38" s="707"/>
      <c r="AX38" s="707"/>
      <c r="AY38" s="708"/>
      <c r="AZ38" s="666">
        <v>2462229</v>
      </c>
      <c r="BA38" s="667"/>
      <c r="BB38" s="667"/>
      <c r="BC38" s="667"/>
      <c r="BD38" s="677"/>
      <c r="BE38" s="677"/>
      <c r="BF38" s="709"/>
      <c r="BG38" s="700" t="s">
        <v>306</v>
      </c>
      <c r="BH38" s="701"/>
      <c r="BI38" s="701"/>
      <c r="BJ38" s="701"/>
      <c r="BK38" s="701"/>
      <c r="BL38" s="701"/>
      <c r="BM38" s="701"/>
      <c r="BN38" s="701"/>
      <c r="BO38" s="701"/>
      <c r="BP38" s="701"/>
      <c r="BQ38" s="701"/>
      <c r="BR38" s="701"/>
      <c r="BS38" s="701"/>
      <c r="BT38" s="701"/>
      <c r="BU38" s="702"/>
      <c r="BV38" s="666">
        <v>84473</v>
      </c>
      <c r="BW38" s="667"/>
      <c r="BX38" s="667"/>
      <c r="BY38" s="667"/>
      <c r="BZ38" s="667"/>
      <c r="CA38" s="667"/>
      <c r="CB38" s="710"/>
      <c r="CD38" s="700" t="s">
        <v>595</v>
      </c>
      <c r="CE38" s="701"/>
      <c r="CF38" s="701"/>
      <c r="CG38" s="701"/>
      <c r="CH38" s="701"/>
      <c r="CI38" s="701"/>
      <c r="CJ38" s="701"/>
      <c r="CK38" s="701"/>
      <c r="CL38" s="701"/>
      <c r="CM38" s="701"/>
      <c r="CN38" s="701"/>
      <c r="CO38" s="701"/>
      <c r="CP38" s="701"/>
      <c r="CQ38" s="702"/>
      <c r="CR38" s="666">
        <v>16754608</v>
      </c>
      <c r="CS38" s="667"/>
      <c r="CT38" s="667"/>
      <c r="CU38" s="667"/>
      <c r="CV38" s="667"/>
      <c r="CW38" s="667"/>
      <c r="CX38" s="667"/>
      <c r="CY38" s="668"/>
      <c r="CZ38" s="669">
        <v>7.1</v>
      </c>
      <c r="DA38" s="679"/>
      <c r="DB38" s="679"/>
      <c r="DC38" s="680"/>
      <c r="DD38" s="672">
        <v>13840105</v>
      </c>
      <c r="DE38" s="667"/>
      <c r="DF38" s="667"/>
      <c r="DG38" s="667"/>
      <c r="DH38" s="667"/>
      <c r="DI38" s="667"/>
      <c r="DJ38" s="667"/>
      <c r="DK38" s="668"/>
      <c r="DL38" s="672">
        <v>13023576</v>
      </c>
      <c r="DM38" s="667"/>
      <c r="DN38" s="667"/>
      <c r="DO38" s="667"/>
      <c r="DP38" s="667"/>
      <c r="DQ38" s="667"/>
      <c r="DR38" s="667"/>
      <c r="DS38" s="667"/>
      <c r="DT38" s="667"/>
      <c r="DU38" s="667"/>
      <c r="DV38" s="668"/>
      <c r="DW38" s="669">
        <v>10.9</v>
      </c>
      <c r="DX38" s="679"/>
      <c r="DY38" s="679"/>
      <c r="DZ38" s="679"/>
      <c r="EA38" s="679"/>
      <c r="EB38" s="679"/>
      <c r="EC38" s="711"/>
    </row>
    <row r="39" spans="2:133" ht="11.25" customHeight="1" x14ac:dyDescent="0.15">
      <c r="B39" s="663" t="s">
        <v>307</v>
      </c>
      <c r="C39" s="664"/>
      <c r="D39" s="664"/>
      <c r="E39" s="664"/>
      <c r="F39" s="664"/>
      <c r="G39" s="664"/>
      <c r="H39" s="664"/>
      <c r="I39" s="664"/>
      <c r="J39" s="664"/>
      <c r="K39" s="664"/>
      <c r="L39" s="664"/>
      <c r="M39" s="664"/>
      <c r="N39" s="664"/>
      <c r="O39" s="664"/>
      <c r="P39" s="664"/>
      <c r="Q39" s="665"/>
      <c r="R39" s="666">
        <v>4931556</v>
      </c>
      <c r="S39" s="667"/>
      <c r="T39" s="667"/>
      <c r="U39" s="667"/>
      <c r="V39" s="667"/>
      <c r="W39" s="667"/>
      <c r="X39" s="667"/>
      <c r="Y39" s="668"/>
      <c r="Z39" s="693">
        <v>2</v>
      </c>
      <c r="AA39" s="693"/>
      <c r="AB39" s="693"/>
      <c r="AC39" s="693"/>
      <c r="AD39" s="694">
        <v>842</v>
      </c>
      <c r="AE39" s="694"/>
      <c r="AF39" s="694"/>
      <c r="AG39" s="694"/>
      <c r="AH39" s="694"/>
      <c r="AI39" s="694"/>
      <c r="AJ39" s="694"/>
      <c r="AK39" s="694"/>
      <c r="AL39" s="669">
        <v>0</v>
      </c>
      <c r="AM39" s="670"/>
      <c r="AN39" s="670"/>
      <c r="AO39" s="695"/>
      <c r="AQ39" s="706" t="s">
        <v>308</v>
      </c>
      <c r="AR39" s="707"/>
      <c r="AS39" s="707"/>
      <c r="AT39" s="707"/>
      <c r="AU39" s="707"/>
      <c r="AV39" s="707"/>
      <c r="AW39" s="707"/>
      <c r="AX39" s="707"/>
      <c r="AY39" s="708"/>
      <c r="AZ39" s="666">
        <v>815873</v>
      </c>
      <c r="BA39" s="667"/>
      <c r="BB39" s="667"/>
      <c r="BC39" s="667"/>
      <c r="BD39" s="677"/>
      <c r="BE39" s="677"/>
      <c r="BF39" s="709"/>
      <c r="BG39" s="700" t="s">
        <v>309</v>
      </c>
      <c r="BH39" s="701"/>
      <c r="BI39" s="701"/>
      <c r="BJ39" s="701"/>
      <c r="BK39" s="701"/>
      <c r="BL39" s="701"/>
      <c r="BM39" s="701"/>
      <c r="BN39" s="701"/>
      <c r="BO39" s="701"/>
      <c r="BP39" s="701"/>
      <c r="BQ39" s="701"/>
      <c r="BR39" s="701"/>
      <c r="BS39" s="701"/>
      <c r="BT39" s="701"/>
      <c r="BU39" s="702"/>
      <c r="BV39" s="666">
        <v>124573</v>
      </c>
      <c r="BW39" s="667"/>
      <c r="BX39" s="667"/>
      <c r="BY39" s="667"/>
      <c r="BZ39" s="667"/>
      <c r="CA39" s="667"/>
      <c r="CB39" s="710"/>
      <c r="CD39" s="700" t="s">
        <v>310</v>
      </c>
      <c r="CE39" s="701"/>
      <c r="CF39" s="701"/>
      <c r="CG39" s="701"/>
      <c r="CH39" s="701"/>
      <c r="CI39" s="701"/>
      <c r="CJ39" s="701"/>
      <c r="CK39" s="701"/>
      <c r="CL39" s="701"/>
      <c r="CM39" s="701"/>
      <c r="CN39" s="701"/>
      <c r="CO39" s="701"/>
      <c r="CP39" s="701"/>
      <c r="CQ39" s="702"/>
      <c r="CR39" s="666">
        <v>8619787</v>
      </c>
      <c r="CS39" s="677"/>
      <c r="CT39" s="677"/>
      <c r="CU39" s="677"/>
      <c r="CV39" s="677"/>
      <c r="CW39" s="677"/>
      <c r="CX39" s="677"/>
      <c r="CY39" s="678"/>
      <c r="CZ39" s="669">
        <v>3.7</v>
      </c>
      <c r="DA39" s="679"/>
      <c r="DB39" s="679"/>
      <c r="DC39" s="680"/>
      <c r="DD39" s="672">
        <v>8510643</v>
      </c>
      <c r="DE39" s="677"/>
      <c r="DF39" s="677"/>
      <c r="DG39" s="677"/>
      <c r="DH39" s="677"/>
      <c r="DI39" s="677"/>
      <c r="DJ39" s="677"/>
      <c r="DK39" s="678"/>
      <c r="DL39" s="672" t="s">
        <v>142</v>
      </c>
      <c r="DM39" s="677"/>
      <c r="DN39" s="677"/>
      <c r="DO39" s="677"/>
      <c r="DP39" s="677"/>
      <c r="DQ39" s="677"/>
      <c r="DR39" s="677"/>
      <c r="DS39" s="677"/>
      <c r="DT39" s="677"/>
      <c r="DU39" s="677"/>
      <c r="DV39" s="678"/>
      <c r="DW39" s="669" t="s">
        <v>142</v>
      </c>
      <c r="DX39" s="679"/>
      <c r="DY39" s="679"/>
      <c r="DZ39" s="679"/>
      <c r="EA39" s="679"/>
      <c r="EB39" s="679"/>
      <c r="EC39" s="711"/>
    </row>
    <row r="40" spans="2:133" ht="11.25" customHeight="1" x14ac:dyDescent="0.15">
      <c r="B40" s="663" t="s">
        <v>311</v>
      </c>
      <c r="C40" s="664"/>
      <c r="D40" s="664"/>
      <c r="E40" s="664"/>
      <c r="F40" s="664"/>
      <c r="G40" s="664"/>
      <c r="H40" s="664"/>
      <c r="I40" s="664"/>
      <c r="J40" s="664"/>
      <c r="K40" s="664"/>
      <c r="L40" s="664"/>
      <c r="M40" s="664"/>
      <c r="N40" s="664"/>
      <c r="O40" s="664"/>
      <c r="P40" s="664"/>
      <c r="Q40" s="665"/>
      <c r="R40" s="666">
        <v>18490757</v>
      </c>
      <c r="S40" s="667"/>
      <c r="T40" s="667"/>
      <c r="U40" s="667"/>
      <c r="V40" s="667"/>
      <c r="W40" s="667"/>
      <c r="X40" s="667"/>
      <c r="Y40" s="668"/>
      <c r="Z40" s="693">
        <v>7.5</v>
      </c>
      <c r="AA40" s="693"/>
      <c r="AB40" s="693"/>
      <c r="AC40" s="693"/>
      <c r="AD40" s="694" t="s">
        <v>142</v>
      </c>
      <c r="AE40" s="694"/>
      <c r="AF40" s="694"/>
      <c r="AG40" s="694"/>
      <c r="AH40" s="694"/>
      <c r="AI40" s="694"/>
      <c r="AJ40" s="694"/>
      <c r="AK40" s="694"/>
      <c r="AL40" s="669" t="s">
        <v>142</v>
      </c>
      <c r="AM40" s="670"/>
      <c r="AN40" s="670"/>
      <c r="AO40" s="695"/>
      <c r="AQ40" s="706" t="s">
        <v>312</v>
      </c>
      <c r="AR40" s="707"/>
      <c r="AS40" s="707"/>
      <c r="AT40" s="707"/>
      <c r="AU40" s="707"/>
      <c r="AV40" s="707"/>
      <c r="AW40" s="707"/>
      <c r="AX40" s="707"/>
      <c r="AY40" s="708"/>
      <c r="AZ40" s="666">
        <v>209278</v>
      </c>
      <c r="BA40" s="667"/>
      <c r="BB40" s="667"/>
      <c r="BC40" s="667"/>
      <c r="BD40" s="677"/>
      <c r="BE40" s="677"/>
      <c r="BF40" s="709"/>
      <c r="BG40" s="712" t="s">
        <v>313</v>
      </c>
      <c r="BH40" s="713"/>
      <c r="BI40" s="713"/>
      <c r="BJ40" s="713"/>
      <c r="BK40" s="713"/>
      <c r="BL40" s="363"/>
      <c r="BM40" s="701" t="s">
        <v>314</v>
      </c>
      <c r="BN40" s="701"/>
      <c r="BO40" s="701"/>
      <c r="BP40" s="701"/>
      <c r="BQ40" s="701"/>
      <c r="BR40" s="701"/>
      <c r="BS40" s="701"/>
      <c r="BT40" s="701"/>
      <c r="BU40" s="702"/>
      <c r="BV40" s="666">
        <v>105</v>
      </c>
      <c r="BW40" s="667"/>
      <c r="BX40" s="667"/>
      <c r="BY40" s="667"/>
      <c r="BZ40" s="667"/>
      <c r="CA40" s="667"/>
      <c r="CB40" s="710"/>
      <c r="CD40" s="700" t="s">
        <v>315</v>
      </c>
      <c r="CE40" s="701"/>
      <c r="CF40" s="701"/>
      <c r="CG40" s="701"/>
      <c r="CH40" s="701"/>
      <c r="CI40" s="701"/>
      <c r="CJ40" s="701"/>
      <c r="CK40" s="701"/>
      <c r="CL40" s="701"/>
      <c r="CM40" s="701"/>
      <c r="CN40" s="701"/>
      <c r="CO40" s="701"/>
      <c r="CP40" s="701"/>
      <c r="CQ40" s="702"/>
      <c r="CR40" s="666">
        <v>1008336</v>
      </c>
      <c r="CS40" s="667"/>
      <c r="CT40" s="667"/>
      <c r="CU40" s="667"/>
      <c r="CV40" s="667"/>
      <c r="CW40" s="667"/>
      <c r="CX40" s="667"/>
      <c r="CY40" s="668"/>
      <c r="CZ40" s="669">
        <v>0.4</v>
      </c>
      <c r="DA40" s="679"/>
      <c r="DB40" s="679"/>
      <c r="DC40" s="680"/>
      <c r="DD40" s="672">
        <v>896253</v>
      </c>
      <c r="DE40" s="667"/>
      <c r="DF40" s="667"/>
      <c r="DG40" s="667"/>
      <c r="DH40" s="667"/>
      <c r="DI40" s="667"/>
      <c r="DJ40" s="667"/>
      <c r="DK40" s="668"/>
      <c r="DL40" s="672">
        <v>30978</v>
      </c>
      <c r="DM40" s="667"/>
      <c r="DN40" s="667"/>
      <c r="DO40" s="667"/>
      <c r="DP40" s="667"/>
      <c r="DQ40" s="667"/>
      <c r="DR40" s="667"/>
      <c r="DS40" s="667"/>
      <c r="DT40" s="667"/>
      <c r="DU40" s="667"/>
      <c r="DV40" s="668"/>
      <c r="DW40" s="669">
        <v>0</v>
      </c>
      <c r="DX40" s="679"/>
      <c r="DY40" s="679"/>
      <c r="DZ40" s="679"/>
      <c r="EA40" s="679"/>
      <c r="EB40" s="679"/>
      <c r="EC40" s="711"/>
    </row>
    <row r="41" spans="2:133" ht="11.25" customHeight="1" x14ac:dyDescent="0.15">
      <c r="B41" s="663" t="s">
        <v>316</v>
      </c>
      <c r="C41" s="664"/>
      <c r="D41" s="664"/>
      <c r="E41" s="664"/>
      <c r="F41" s="664"/>
      <c r="G41" s="664"/>
      <c r="H41" s="664"/>
      <c r="I41" s="664"/>
      <c r="J41" s="664"/>
      <c r="K41" s="664"/>
      <c r="L41" s="664"/>
      <c r="M41" s="664"/>
      <c r="N41" s="664"/>
      <c r="O41" s="664"/>
      <c r="P41" s="664"/>
      <c r="Q41" s="665"/>
      <c r="R41" s="666" t="s">
        <v>142</v>
      </c>
      <c r="S41" s="667"/>
      <c r="T41" s="667"/>
      <c r="U41" s="667"/>
      <c r="V41" s="667"/>
      <c r="W41" s="667"/>
      <c r="X41" s="667"/>
      <c r="Y41" s="668"/>
      <c r="Z41" s="693" t="s">
        <v>142</v>
      </c>
      <c r="AA41" s="693"/>
      <c r="AB41" s="693"/>
      <c r="AC41" s="693"/>
      <c r="AD41" s="694" t="s">
        <v>142</v>
      </c>
      <c r="AE41" s="694"/>
      <c r="AF41" s="694"/>
      <c r="AG41" s="694"/>
      <c r="AH41" s="694"/>
      <c r="AI41" s="694"/>
      <c r="AJ41" s="694"/>
      <c r="AK41" s="694"/>
      <c r="AL41" s="669" t="s">
        <v>142</v>
      </c>
      <c r="AM41" s="670"/>
      <c r="AN41" s="670"/>
      <c r="AO41" s="695"/>
      <c r="AQ41" s="706" t="s">
        <v>596</v>
      </c>
      <c r="AR41" s="707"/>
      <c r="AS41" s="707"/>
      <c r="AT41" s="707"/>
      <c r="AU41" s="707"/>
      <c r="AV41" s="707"/>
      <c r="AW41" s="707"/>
      <c r="AX41" s="707"/>
      <c r="AY41" s="708"/>
      <c r="AZ41" s="666">
        <v>3613696</v>
      </c>
      <c r="BA41" s="667"/>
      <c r="BB41" s="667"/>
      <c r="BC41" s="667"/>
      <c r="BD41" s="677"/>
      <c r="BE41" s="677"/>
      <c r="BF41" s="709"/>
      <c r="BG41" s="712"/>
      <c r="BH41" s="713"/>
      <c r="BI41" s="713"/>
      <c r="BJ41" s="713"/>
      <c r="BK41" s="713"/>
      <c r="BL41" s="363"/>
      <c r="BM41" s="701" t="s">
        <v>597</v>
      </c>
      <c r="BN41" s="701"/>
      <c r="BO41" s="701"/>
      <c r="BP41" s="701"/>
      <c r="BQ41" s="701"/>
      <c r="BR41" s="701"/>
      <c r="BS41" s="701"/>
      <c r="BT41" s="701"/>
      <c r="BU41" s="702"/>
      <c r="BV41" s="666">
        <v>1</v>
      </c>
      <c r="BW41" s="667"/>
      <c r="BX41" s="667"/>
      <c r="BY41" s="667"/>
      <c r="BZ41" s="667"/>
      <c r="CA41" s="667"/>
      <c r="CB41" s="710"/>
      <c r="CD41" s="700" t="s">
        <v>598</v>
      </c>
      <c r="CE41" s="701"/>
      <c r="CF41" s="701"/>
      <c r="CG41" s="701"/>
      <c r="CH41" s="701"/>
      <c r="CI41" s="701"/>
      <c r="CJ41" s="701"/>
      <c r="CK41" s="701"/>
      <c r="CL41" s="701"/>
      <c r="CM41" s="701"/>
      <c r="CN41" s="701"/>
      <c r="CO41" s="701"/>
      <c r="CP41" s="701"/>
      <c r="CQ41" s="702"/>
      <c r="CR41" s="666" t="s">
        <v>142</v>
      </c>
      <c r="CS41" s="677"/>
      <c r="CT41" s="677"/>
      <c r="CU41" s="677"/>
      <c r="CV41" s="677"/>
      <c r="CW41" s="677"/>
      <c r="CX41" s="677"/>
      <c r="CY41" s="678"/>
      <c r="CZ41" s="669" t="s">
        <v>570</v>
      </c>
      <c r="DA41" s="679"/>
      <c r="DB41" s="679"/>
      <c r="DC41" s="680"/>
      <c r="DD41" s="672" t="s">
        <v>142</v>
      </c>
      <c r="DE41" s="677"/>
      <c r="DF41" s="677"/>
      <c r="DG41" s="677"/>
      <c r="DH41" s="677"/>
      <c r="DI41" s="677"/>
      <c r="DJ41" s="677"/>
      <c r="DK41" s="678"/>
      <c r="DL41" s="673"/>
      <c r="DM41" s="674"/>
      <c r="DN41" s="674"/>
      <c r="DO41" s="674"/>
      <c r="DP41" s="674"/>
      <c r="DQ41" s="674"/>
      <c r="DR41" s="674"/>
      <c r="DS41" s="674"/>
      <c r="DT41" s="674"/>
      <c r="DU41" s="674"/>
      <c r="DV41" s="675"/>
      <c r="DW41" s="659"/>
      <c r="DX41" s="660"/>
      <c r="DY41" s="660"/>
      <c r="DZ41" s="660"/>
      <c r="EA41" s="660"/>
      <c r="EB41" s="660"/>
      <c r="EC41" s="661"/>
    </row>
    <row r="42" spans="2:133" ht="11.25" customHeight="1" x14ac:dyDescent="0.15">
      <c r="B42" s="663" t="s">
        <v>599</v>
      </c>
      <c r="C42" s="664"/>
      <c r="D42" s="664"/>
      <c r="E42" s="664"/>
      <c r="F42" s="664"/>
      <c r="G42" s="664"/>
      <c r="H42" s="664"/>
      <c r="I42" s="664"/>
      <c r="J42" s="664"/>
      <c r="K42" s="664"/>
      <c r="L42" s="664"/>
      <c r="M42" s="664"/>
      <c r="N42" s="664"/>
      <c r="O42" s="664"/>
      <c r="P42" s="664"/>
      <c r="Q42" s="665"/>
      <c r="R42" s="666" t="s">
        <v>570</v>
      </c>
      <c r="S42" s="667"/>
      <c r="T42" s="667"/>
      <c r="U42" s="667"/>
      <c r="V42" s="667"/>
      <c r="W42" s="667"/>
      <c r="X42" s="667"/>
      <c r="Y42" s="668"/>
      <c r="Z42" s="693" t="s">
        <v>142</v>
      </c>
      <c r="AA42" s="693"/>
      <c r="AB42" s="693"/>
      <c r="AC42" s="693"/>
      <c r="AD42" s="694" t="s">
        <v>142</v>
      </c>
      <c r="AE42" s="694"/>
      <c r="AF42" s="694"/>
      <c r="AG42" s="694"/>
      <c r="AH42" s="694"/>
      <c r="AI42" s="694"/>
      <c r="AJ42" s="694"/>
      <c r="AK42" s="694"/>
      <c r="AL42" s="669" t="s">
        <v>142</v>
      </c>
      <c r="AM42" s="670"/>
      <c r="AN42" s="670"/>
      <c r="AO42" s="695"/>
      <c r="AQ42" s="703" t="s">
        <v>600</v>
      </c>
      <c r="AR42" s="704"/>
      <c r="AS42" s="704"/>
      <c r="AT42" s="704"/>
      <c r="AU42" s="704"/>
      <c r="AV42" s="704"/>
      <c r="AW42" s="704"/>
      <c r="AX42" s="704"/>
      <c r="AY42" s="705"/>
      <c r="AZ42" s="646">
        <v>12274538</v>
      </c>
      <c r="BA42" s="681"/>
      <c r="BB42" s="681"/>
      <c r="BC42" s="681"/>
      <c r="BD42" s="647"/>
      <c r="BE42" s="647"/>
      <c r="BF42" s="696"/>
      <c r="BG42" s="714"/>
      <c r="BH42" s="715"/>
      <c r="BI42" s="715"/>
      <c r="BJ42" s="715"/>
      <c r="BK42" s="715"/>
      <c r="BL42" s="364"/>
      <c r="BM42" s="697" t="s">
        <v>601</v>
      </c>
      <c r="BN42" s="697"/>
      <c r="BO42" s="697"/>
      <c r="BP42" s="697"/>
      <c r="BQ42" s="697"/>
      <c r="BR42" s="697"/>
      <c r="BS42" s="697"/>
      <c r="BT42" s="697"/>
      <c r="BU42" s="698"/>
      <c r="BV42" s="646">
        <v>288</v>
      </c>
      <c r="BW42" s="681"/>
      <c r="BX42" s="681"/>
      <c r="BY42" s="681"/>
      <c r="BZ42" s="681"/>
      <c r="CA42" s="681"/>
      <c r="CB42" s="699"/>
      <c r="CD42" s="663" t="s">
        <v>317</v>
      </c>
      <c r="CE42" s="664"/>
      <c r="CF42" s="664"/>
      <c r="CG42" s="664"/>
      <c r="CH42" s="664"/>
      <c r="CI42" s="664"/>
      <c r="CJ42" s="664"/>
      <c r="CK42" s="664"/>
      <c r="CL42" s="664"/>
      <c r="CM42" s="664"/>
      <c r="CN42" s="664"/>
      <c r="CO42" s="664"/>
      <c r="CP42" s="664"/>
      <c r="CQ42" s="665"/>
      <c r="CR42" s="666">
        <v>25551331</v>
      </c>
      <c r="CS42" s="677"/>
      <c r="CT42" s="677"/>
      <c r="CU42" s="677"/>
      <c r="CV42" s="677"/>
      <c r="CW42" s="677"/>
      <c r="CX42" s="677"/>
      <c r="CY42" s="678"/>
      <c r="CZ42" s="669">
        <v>10.9</v>
      </c>
      <c r="DA42" s="679"/>
      <c r="DB42" s="679"/>
      <c r="DC42" s="680"/>
      <c r="DD42" s="672">
        <v>7235155</v>
      </c>
      <c r="DE42" s="677"/>
      <c r="DF42" s="677"/>
      <c r="DG42" s="677"/>
      <c r="DH42" s="677"/>
      <c r="DI42" s="677"/>
      <c r="DJ42" s="677"/>
      <c r="DK42" s="678"/>
      <c r="DL42" s="673"/>
      <c r="DM42" s="674"/>
      <c r="DN42" s="674"/>
      <c r="DO42" s="674"/>
      <c r="DP42" s="674"/>
      <c r="DQ42" s="674"/>
      <c r="DR42" s="674"/>
      <c r="DS42" s="674"/>
      <c r="DT42" s="674"/>
      <c r="DU42" s="674"/>
      <c r="DV42" s="675"/>
      <c r="DW42" s="659"/>
      <c r="DX42" s="660"/>
      <c r="DY42" s="660"/>
      <c r="DZ42" s="660"/>
      <c r="EA42" s="660"/>
      <c r="EB42" s="660"/>
      <c r="EC42" s="661"/>
    </row>
    <row r="43" spans="2:133" ht="11.25" customHeight="1" x14ac:dyDescent="0.15">
      <c r="B43" s="663" t="s">
        <v>602</v>
      </c>
      <c r="C43" s="664"/>
      <c r="D43" s="664"/>
      <c r="E43" s="664"/>
      <c r="F43" s="664"/>
      <c r="G43" s="664"/>
      <c r="H43" s="664"/>
      <c r="I43" s="664"/>
      <c r="J43" s="664"/>
      <c r="K43" s="664"/>
      <c r="L43" s="664"/>
      <c r="M43" s="664"/>
      <c r="N43" s="664"/>
      <c r="O43" s="664"/>
      <c r="P43" s="664"/>
      <c r="Q43" s="665"/>
      <c r="R43" s="666">
        <v>5409157</v>
      </c>
      <c r="S43" s="667"/>
      <c r="T43" s="667"/>
      <c r="U43" s="667"/>
      <c r="V43" s="667"/>
      <c r="W43" s="667"/>
      <c r="X43" s="667"/>
      <c r="Y43" s="668"/>
      <c r="Z43" s="693">
        <v>2.2000000000000002</v>
      </c>
      <c r="AA43" s="693"/>
      <c r="AB43" s="693"/>
      <c r="AC43" s="693"/>
      <c r="AD43" s="694" t="s">
        <v>142</v>
      </c>
      <c r="AE43" s="694"/>
      <c r="AF43" s="694"/>
      <c r="AG43" s="694"/>
      <c r="AH43" s="694"/>
      <c r="AI43" s="694"/>
      <c r="AJ43" s="694"/>
      <c r="AK43" s="694"/>
      <c r="AL43" s="669" t="s">
        <v>142</v>
      </c>
      <c r="AM43" s="670"/>
      <c r="AN43" s="670"/>
      <c r="AO43" s="695"/>
      <c r="BV43" s="219"/>
      <c r="BW43" s="219"/>
      <c r="BX43" s="219"/>
      <c r="BY43" s="219"/>
      <c r="BZ43" s="219"/>
      <c r="CA43" s="219"/>
      <c r="CB43" s="219"/>
      <c r="CD43" s="663" t="s">
        <v>603</v>
      </c>
      <c r="CE43" s="664"/>
      <c r="CF43" s="664"/>
      <c r="CG43" s="664"/>
      <c r="CH43" s="664"/>
      <c r="CI43" s="664"/>
      <c r="CJ43" s="664"/>
      <c r="CK43" s="664"/>
      <c r="CL43" s="664"/>
      <c r="CM43" s="664"/>
      <c r="CN43" s="664"/>
      <c r="CO43" s="664"/>
      <c r="CP43" s="664"/>
      <c r="CQ43" s="665"/>
      <c r="CR43" s="666">
        <v>261766</v>
      </c>
      <c r="CS43" s="677"/>
      <c r="CT43" s="677"/>
      <c r="CU43" s="677"/>
      <c r="CV43" s="677"/>
      <c r="CW43" s="677"/>
      <c r="CX43" s="677"/>
      <c r="CY43" s="678"/>
      <c r="CZ43" s="669">
        <v>0.1</v>
      </c>
      <c r="DA43" s="679"/>
      <c r="DB43" s="679"/>
      <c r="DC43" s="680"/>
      <c r="DD43" s="672">
        <v>261766</v>
      </c>
      <c r="DE43" s="677"/>
      <c r="DF43" s="677"/>
      <c r="DG43" s="677"/>
      <c r="DH43" s="677"/>
      <c r="DI43" s="677"/>
      <c r="DJ43" s="677"/>
      <c r="DK43" s="678"/>
      <c r="DL43" s="673"/>
      <c r="DM43" s="674"/>
      <c r="DN43" s="674"/>
      <c r="DO43" s="674"/>
      <c r="DP43" s="674"/>
      <c r="DQ43" s="674"/>
      <c r="DR43" s="674"/>
      <c r="DS43" s="674"/>
      <c r="DT43" s="674"/>
      <c r="DU43" s="674"/>
      <c r="DV43" s="675"/>
      <c r="DW43" s="659"/>
      <c r="DX43" s="660"/>
      <c r="DY43" s="660"/>
      <c r="DZ43" s="660"/>
      <c r="EA43" s="660"/>
      <c r="EB43" s="660"/>
      <c r="EC43" s="661"/>
    </row>
    <row r="44" spans="2:133" ht="11.25" customHeight="1" x14ac:dyDescent="0.15">
      <c r="B44" s="643" t="s">
        <v>604</v>
      </c>
      <c r="C44" s="644"/>
      <c r="D44" s="644"/>
      <c r="E44" s="644"/>
      <c r="F44" s="644"/>
      <c r="G44" s="644"/>
      <c r="H44" s="644"/>
      <c r="I44" s="644"/>
      <c r="J44" s="644"/>
      <c r="K44" s="644"/>
      <c r="L44" s="644"/>
      <c r="M44" s="644"/>
      <c r="N44" s="644"/>
      <c r="O44" s="644"/>
      <c r="P44" s="644"/>
      <c r="Q44" s="645"/>
      <c r="R44" s="646">
        <v>247467525</v>
      </c>
      <c r="S44" s="681"/>
      <c r="T44" s="681"/>
      <c r="U44" s="681"/>
      <c r="V44" s="681"/>
      <c r="W44" s="681"/>
      <c r="X44" s="681"/>
      <c r="Y44" s="682"/>
      <c r="Z44" s="683">
        <v>100</v>
      </c>
      <c r="AA44" s="683"/>
      <c r="AB44" s="683"/>
      <c r="AC44" s="683"/>
      <c r="AD44" s="684">
        <v>113622823</v>
      </c>
      <c r="AE44" s="684"/>
      <c r="AF44" s="684"/>
      <c r="AG44" s="684"/>
      <c r="AH44" s="684"/>
      <c r="AI44" s="684"/>
      <c r="AJ44" s="684"/>
      <c r="AK44" s="684"/>
      <c r="AL44" s="649">
        <v>100</v>
      </c>
      <c r="AM44" s="685"/>
      <c r="AN44" s="685"/>
      <c r="AO44" s="686"/>
      <c r="CD44" s="687" t="s">
        <v>281</v>
      </c>
      <c r="CE44" s="688"/>
      <c r="CF44" s="663" t="s">
        <v>605</v>
      </c>
      <c r="CG44" s="664"/>
      <c r="CH44" s="664"/>
      <c r="CI44" s="664"/>
      <c r="CJ44" s="664"/>
      <c r="CK44" s="664"/>
      <c r="CL44" s="664"/>
      <c r="CM44" s="664"/>
      <c r="CN44" s="664"/>
      <c r="CO44" s="664"/>
      <c r="CP44" s="664"/>
      <c r="CQ44" s="665"/>
      <c r="CR44" s="666">
        <v>25551331</v>
      </c>
      <c r="CS44" s="667"/>
      <c r="CT44" s="667"/>
      <c r="CU44" s="667"/>
      <c r="CV44" s="667"/>
      <c r="CW44" s="667"/>
      <c r="CX44" s="667"/>
      <c r="CY44" s="668"/>
      <c r="CZ44" s="669">
        <v>10.9</v>
      </c>
      <c r="DA44" s="670"/>
      <c r="DB44" s="670"/>
      <c r="DC44" s="671"/>
      <c r="DD44" s="672">
        <v>7235155</v>
      </c>
      <c r="DE44" s="667"/>
      <c r="DF44" s="667"/>
      <c r="DG44" s="667"/>
      <c r="DH44" s="667"/>
      <c r="DI44" s="667"/>
      <c r="DJ44" s="667"/>
      <c r="DK44" s="668"/>
      <c r="DL44" s="673"/>
      <c r="DM44" s="674"/>
      <c r="DN44" s="674"/>
      <c r="DO44" s="674"/>
      <c r="DP44" s="674"/>
      <c r="DQ44" s="674"/>
      <c r="DR44" s="674"/>
      <c r="DS44" s="674"/>
      <c r="DT44" s="674"/>
      <c r="DU44" s="674"/>
      <c r="DV44" s="675"/>
      <c r="DW44" s="659"/>
      <c r="DX44" s="660"/>
      <c r="DY44" s="660"/>
      <c r="DZ44" s="660"/>
      <c r="EA44" s="660"/>
      <c r="EB44" s="660"/>
      <c r="EC44" s="661"/>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9"/>
      <c r="CE45" s="690"/>
      <c r="CF45" s="663" t="s">
        <v>318</v>
      </c>
      <c r="CG45" s="664"/>
      <c r="CH45" s="664"/>
      <c r="CI45" s="664"/>
      <c r="CJ45" s="664"/>
      <c r="CK45" s="664"/>
      <c r="CL45" s="664"/>
      <c r="CM45" s="664"/>
      <c r="CN45" s="664"/>
      <c r="CO45" s="664"/>
      <c r="CP45" s="664"/>
      <c r="CQ45" s="665"/>
      <c r="CR45" s="666">
        <v>8179996</v>
      </c>
      <c r="CS45" s="677"/>
      <c r="CT45" s="677"/>
      <c r="CU45" s="677"/>
      <c r="CV45" s="677"/>
      <c r="CW45" s="677"/>
      <c r="CX45" s="677"/>
      <c r="CY45" s="678"/>
      <c r="CZ45" s="669">
        <v>3.5</v>
      </c>
      <c r="DA45" s="679"/>
      <c r="DB45" s="679"/>
      <c r="DC45" s="680"/>
      <c r="DD45" s="672">
        <v>870569</v>
      </c>
      <c r="DE45" s="677"/>
      <c r="DF45" s="677"/>
      <c r="DG45" s="677"/>
      <c r="DH45" s="677"/>
      <c r="DI45" s="677"/>
      <c r="DJ45" s="677"/>
      <c r="DK45" s="678"/>
      <c r="DL45" s="673"/>
      <c r="DM45" s="674"/>
      <c r="DN45" s="674"/>
      <c r="DO45" s="674"/>
      <c r="DP45" s="674"/>
      <c r="DQ45" s="674"/>
      <c r="DR45" s="674"/>
      <c r="DS45" s="674"/>
      <c r="DT45" s="674"/>
      <c r="DU45" s="674"/>
      <c r="DV45" s="675"/>
      <c r="DW45" s="659"/>
      <c r="DX45" s="660"/>
      <c r="DY45" s="660"/>
      <c r="DZ45" s="660"/>
      <c r="EA45" s="660"/>
      <c r="EB45" s="660"/>
      <c r="EC45" s="661"/>
    </row>
    <row r="46" spans="2:133" ht="11.25" customHeight="1" x14ac:dyDescent="0.15">
      <c r="B46" s="221" t="s">
        <v>319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9"/>
      <c r="CE46" s="690"/>
      <c r="CF46" s="663" t="s">
        <v>606</v>
      </c>
      <c r="CG46" s="664"/>
      <c r="CH46" s="664"/>
      <c r="CI46" s="664"/>
      <c r="CJ46" s="664"/>
      <c r="CK46" s="664"/>
      <c r="CL46" s="664"/>
      <c r="CM46" s="664"/>
      <c r="CN46" s="664"/>
      <c r="CO46" s="664"/>
      <c r="CP46" s="664"/>
      <c r="CQ46" s="665"/>
      <c r="CR46" s="666">
        <v>17327811</v>
      </c>
      <c r="CS46" s="667"/>
      <c r="CT46" s="667"/>
      <c r="CU46" s="667"/>
      <c r="CV46" s="667"/>
      <c r="CW46" s="667"/>
      <c r="CX46" s="667"/>
      <c r="CY46" s="668"/>
      <c r="CZ46" s="669">
        <v>7.4</v>
      </c>
      <c r="DA46" s="670"/>
      <c r="DB46" s="670"/>
      <c r="DC46" s="671"/>
      <c r="DD46" s="672">
        <v>6323462</v>
      </c>
      <c r="DE46" s="667"/>
      <c r="DF46" s="667"/>
      <c r="DG46" s="667"/>
      <c r="DH46" s="667"/>
      <c r="DI46" s="667"/>
      <c r="DJ46" s="667"/>
      <c r="DK46" s="668"/>
      <c r="DL46" s="673"/>
      <c r="DM46" s="674"/>
      <c r="DN46" s="674"/>
      <c r="DO46" s="674"/>
      <c r="DP46" s="674"/>
      <c r="DQ46" s="674"/>
      <c r="DR46" s="674"/>
      <c r="DS46" s="674"/>
      <c r="DT46" s="674"/>
      <c r="DU46" s="674"/>
      <c r="DV46" s="675"/>
      <c r="DW46" s="659"/>
      <c r="DX46" s="660"/>
      <c r="DY46" s="660"/>
      <c r="DZ46" s="660"/>
      <c r="EA46" s="660"/>
      <c r="EB46" s="660"/>
      <c r="EC46" s="661"/>
    </row>
    <row r="47" spans="2:133" ht="11.25" customHeight="1" x14ac:dyDescent="0.15">
      <c r="B47" s="676" t="s">
        <v>320</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D47" s="689"/>
      <c r="CE47" s="690"/>
      <c r="CF47" s="663" t="s">
        <v>321</v>
      </c>
      <c r="CG47" s="664"/>
      <c r="CH47" s="664"/>
      <c r="CI47" s="664"/>
      <c r="CJ47" s="664"/>
      <c r="CK47" s="664"/>
      <c r="CL47" s="664"/>
      <c r="CM47" s="664"/>
      <c r="CN47" s="664"/>
      <c r="CO47" s="664"/>
      <c r="CP47" s="664"/>
      <c r="CQ47" s="665"/>
      <c r="CR47" s="666" t="s">
        <v>142</v>
      </c>
      <c r="CS47" s="677"/>
      <c r="CT47" s="677"/>
      <c r="CU47" s="677"/>
      <c r="CV47" s="677"/>
      <c r="CW47" s="677"/>
      <c r="CX47" s="677"/>
      <c r="CY47" s="678"/>
      <c r="CZ47" s="669" t="s">
        <v>565</v>
      </c>
      <c r="DA47" s="679"/>
      <c r="DB47" s="679"/>
      <c r="DC47" s="680"/>
      <c r="DD47" s="672" t="s">
        <v>565</v>
      </c>
      <c r="DE47" s="677"/>
      <c r="DF47" s="677"/>
      <c r="DG47" s="677"/>
      <c r="DH47" s="677"/>
      <c r="DI47" s="677"/>
      <c r="DJ47" s="677"/>
      <c r="DK47" s="678"/>
      <c r="DL47" s="673"/>
      <c r="DM47" s="674"/>
      <c r="DN47" s="674"/>
      <c r="DO47" s="674"/>
      <c r="DP47" s="674"/>
      <c r="DQ47" s="674"/>
      <c r="DR47" s="674"/>
      <c r="DS47" s="674"/>
      <c r="DT47" s="674"/>
      <c r="DU47" s="674"/>
      <c r="DV47" s="675"/>
      <c r="DW47" s="659"/>
      <c r="DX47" s="660"/>
      <c r="DY47" s="660"/>
      <c r="DZ47" s="660"/>
      <c r="EA47" s="660"/>
      <c r="EB47" s="660"/>
      <c r="EC47" s="661"/>
    </row>
    <row r="48" spans="2:133" x14ac:dyDescent="0.15">
      <c r="B48" s="662" t="s">
        <v>322</v>
      </c>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D48" s="691"/>
      <c r="CE48" s="692"/>
      <c r="CF48" s="663" t="s">
        <v>607</v>
      </c>
      <c r="CG48" s="664"/>
      <c r="CH48" s="664"/>
      <c r="CI48" s="664"/>
      <c r="CJ48" s="664"/>
      <c r="CK48" s="664"/>
      <c r="CL48" s="664"/>
      <c r="CM48" s="664"/>
      <c r="CN48" s="664"/>
      <c r="CO48" s="664"/>
      <c r="CP48" s="664"/>
      <c r="CQ48" s="665"/>
      <c r="CR48" s="666" t="s">
        <v>565</v>
      </c>
      <c r="CS48" s="667"/>
      <c r="CT48" s="667"/>
      <c r="CU48" s="667"/>
      <c r="CV48" s="667"/>
      <c r="CW48" s="667"/>
      <c r="CX48" s="667"/>
      <c r="CY48" s="668"/>
      <c r="CZ48" s="669" t="s">
        <v>142</v>
      </c>
      <c r="DA48" s="670"/>
      <c r="DB48" s="670"/>
      <c r="DC48" s="671"/>
      <c r="DD48" s="672" t="s">
        <v>142</v>
      </c>
      <c r="DE48" s="667"/>
      <c r="DF48" s="667"/>
      <c r="DG48" s="667"/>
      <c r="DH48" s="667"/>
      <c r="DI48" s="667"/>
      <c r="DJ48" s="667"/>
      <c r="DK48" s="668"/>
      <c r="DL48" s="673"/>
      <c r="DM48" s="674"/>
      <c r="DN48" s="674"/>
      <c r="DO48" s="674"/>
      <c r="DP48" s="674"/>
      <c r="DQ48" s="674"/>
      <c r="DR48" s="674"/>
      <c r="DS48" s="674"/>
      <c r="DT48" s="674"/>
      <c r="DU48" s="674"/>
      <c r="DV48" s="675"/>
      <c r="DW48" s="659"/>
      <c r="DX48" s="660"/>
      <c r="DY48" s="660"/>
      <c r="DZ48" s="660"/>
      <c r="EA48" s="660"/>
      <c r="EB48" s="660"/>
      <c r="EC48" s="661"/>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3" t="s">
        <v>608</v>
      </c>
      <c r="CE49" s="644"/>
      <c r="CF49" s="644"/>
      <c r="CG49" s="644"/>
      <c r="CH49" s="644"/>
      <c r="CI49" s="644"/>
      <c r="CJ49" s="644"/>
      <c r="CK49" s="644"/>
      <c r="CL49" s="644"/>
      <c r="CM49" s="644"/>
      <c r="CN49" s="644"/>
      <c r="CO49" s="644"/>
      <c r="CP49" s="644"/>
      <c r="CQ49" s="645"/>
      <c r="CR49" s="646">
        <v>235191410</v>
      </c>
      <c r="CS49" s="647"/>
      <c r="CT49" s="647"/>
      <c r="CU49" s="647"/>
      <c r="CV49" s="647"/>
      <c r="CW49" s="647"/>
      <c r="CX49" s="647"/>
      <c r="CY49" s="648"/>
      <c r="CZ49" s="649">
        <v>100</v>
      </c>
      <c r="DA49" s="650"/>
      <c r="DB49" s="650"/>
      <c r="DC49" s="651"/>
      <c r="DD49" s="652">
        <v>135727056</v>
      </c>
      <c r="DE49" s="647"/>
      <c r="DF49" s="647"/>
      <c r="DG49" s="647"/>
      <c r="DH49" s="647"/>
      <c r="DI49" s="647"/>
      <c r="DJ49" s="647"/>
      <c r="DK49" s="648"/>
      <c r="DL49" s="653"/>
      <c r="DM49" s="654"/>
      <c r="DN49" s="654"/>
      <c r="DO49" s="654"/>
      <c r="DP49" s="654"/>
      <c r="DQ49" s="654"/>
      <c r="DR49" s="654"/>
      <c r="DS49" s="654"/>
      <c r="DT49" s="654"/>
      <c r="DU49" s="654"/>
      <c r="DV49" s="655"/>
      <c r="DW49" s="656"/>
      <c r="DX49" s="657"/>
      <c r="DY49" s="657"/>
      <c r="DZ49" s="657"/>
      <c r="EA49" s="657"/>
      <c r="EB49" s="657"/>
      <c r="EC49" s="658"/>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3fz6KhDJ0NXnE/sK6OrxIayXMiTIH2L0b2OLTeUlzj4ttemoAaSoIq8WSgxqEGJgz1H6XRaL7mgzuG1QH4DwzA==" saltValue="eWIXsxkuAQSxsWi2T5XfR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0" zoomScale="60" zoomScaleNormal="60" zoomScaleSheetLayoutView="70" workbookViewId="0">
      <selection activeCell="BG15" sqref="BN15:CG1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7" t="s">
        <v>323</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8" t="s">
        <v>324</v>
      </c>
      <c r="DK2" s="789"/>
      <c r="DL2" s="789"/>
      <c r="DM2" s="789"/>
      <c r="DN2" s="789"/>
      <c r="DO2" s="790"/>
      <c r="DP2" s="224"/>
      <c r="DQ2" s="788" t="s">
        <v>325</v>
      </c>
      <c r="DR2" s="789"/>
      <c r="DS2" s="789"/>
      <c r="DT2" s="789"/>
      <c r="DU2" s="789"/>
      <c r="DV2" s="789"/>
      <c r="DW2" s="789"/>
      <c r="DX2" s="789"/>
      <c r="DY2" s="789"/>
      <c r="DZ2" s="79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1" t="s">
        <v>326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28"/>
      <c r="BA4" s="228"/>
      <c r="BB4" s="228"/>
      <c r="BC4" s="228"/>
      <c r="BD4" s="228"/>
      <c r="BE4" s="229"/>
      <c r="BF4" s="229"/>
      <c r="BG4" s="229"/>
      <c r="BH4" s="229"/>
      <c r="BI4" s="229"/>
      <c r="BJ4" s="229"/>
      <c r="BK4" s="229"/>
      <c r="BL4" s="229"/>
      <c r="BM4" s="229"/>
      <c r="BN4" s="229"/>
      <c r="BO4" s="229"/>
      <c r="BP4" s="229"/>
      <c r="BQ4" s="792" t="s">
        <v>327</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0"/>
    </row>
    <row r="5" spans="1:131" s="231" customFormat="1" ht="26.25" customHeight="1" x14ac:dyDescent="0.15">
      <c r="A5" s="793" t="s">
        <v>328</v>
      </c>
      <c r="B5" s="794"/>
      <c r="C5" s="794"/>
      <c r="D5" s="794"/>
      <c r="E5" s="794"/>
      <c r="F5" s="794"/>
      <c r="G5" s="794"/>
      <c r="H5" s="794"/>
      <c r="I5" s="794"/>
      <c r="J5" s="794"/>
      <c r="K5" s="794"/>
      <c r="L5" s="794"/>
      <c r="M5" s="794"/>
      <c r="N5" s="794"/>
      <c r="O5" s="794"/>
      <c r="P5" s="795"/>
      <c r="Q5" s="799" t="s">
        <v>329</v>
      </c>
      <c r="R5" s="800"/>
      <c r="S5" s="800"/>
      <c r="T5" s="800"/>
      <c r="U5" s="801"/>
      <c r="V5" s="799" t="s">
        <v>330</v>
      </c>
      <c r="W5" s="800"/>
      <c r="X5" s="800"/>
      <c r="Y5" s="800"/>
      <c r="Z5" s="801"/>
      <c r="AA5" s="799" t="s">
        <v>331</v>
      </c>
      <c r="AB5" s="800"/>
      <c r="AC5" s="800"/>
      <c r="AD5" s="800"/>
      <c r="AE5" s="800"/>
      <c r="AF5" s="805" t="s">
        <v>332</v>
      </c>
      <c r="AG5" s="800"/>
      <c r="AH5" s="800"/>
      <c r="AI5" s="800"/>
      <c r="AJ5" s="806"/>
      <c r="AK5" s="800" t="s">
        <v>333</v>
      </c>
      <c r="AL5" s="800"/>
      <c r="AM5" s="800"/>
      <c r="AN5" s="800"/>
      <c r="AO5" s="801"/>
      <c r="AP5" s="799" t="s">
        <v>334</v>
      </c>
      <c r="AQ5" s="800"/>
      <c r="AR5" s="800"/>
      <c r="AS5" s="800"/>
      <c r="AT5" s="801"/>
      <c r="AU5" s="799" t="s">
        <v>335</v>
      </c>
      <c r="AV5" s="800"/>
      <c r="AW5" s="800"/>
      <c r="AX5" s="800"/>
      <c r="AY5" s="806"/>
      <c r="AZ5" s="228"/>
      <c r="BA5" s="228"/>
      <c r="BB5" s="228"/>
      <c r="BC5" s="228"/>
      <c r="BD5" s="228"/>
      <c r="BE5" s="229"/>
      <c r="BF5" s="229"/>
      <c r="BG5" s="229"/>
      <c r="BH5" s="229"/>
      <c r="BI5" s="229"/>
      <c r="BJ5" s="229"/>
      <c r="BK5" s="229"/>
      <c r="BL5" s="229"/>
      <c r="BM5" s="229"/>
      <c r="BN5" s="229"/>
      <c r="BO5" s="229"/>
      <c r="BP5" s="229"/>
      <c r="BQ5" s="793" t="s">
        <v>336</v>
      </c>
      <c r="BR5" s="794"/>
      <c r="BS5" s="794"/>
      <c r="BT5" s="794"/>
      <c r="BU5" s="794"/>
      <c r="BV5" s="794"/>
      <c r="BW5" s="794"/>
      <c r="BX5" s="794"/>
      <c r="BY5" s="794"/>
      <c r="BZ5" s="794"/>
      <c r="CA5" s="794"/>
      <c r="CB5" s="794"/>
      <c r="CC5" s="794"/>
      <c r="CD5" s="794"/>
      <c r="CE5" s="794"/>
      <c r="CF5" s="794"/>
      <c r="CG5" s="795"/>
      <c r="CH5" s="799" t="s">
        <v>337</v>
      </c>
      <c r="CI5" s="800"/>
      <c r="CJ5" s="800"/>
      <c r="CK5" s="800"/>
      <c r="CL5" s="801"/>
      <c r="CM5" s="799" t="s">
        <v>338</v>
      </c>
      <c r="CN5" s="800"/>
      <c r="CO5" s="800"/>
      <c r="CP5" s="800"/>
      <c r="CQ5" s="801"/>
      <c r="CR5" s="799" t="s">
        <v>339</v>
      </c>
      <c r="CS5" s="800"/>
      <c r="CT5" s="800"/>
      <c r="CU5" s="800"/>
      <c r="CV5" s="801"/>
      <c r="CW5" s="799" t="s">
        <v>340</v>
      </c>
      <c r="CX5" s="800"/>
      <c r="CY5" s="800"/>
      <c r="CZ5" s="800"/>
      <c r="DA5" s="801"/>
      <c r="DB5" s="799" t="s">
        <v>341</v>
      </c>
      <c r="DC5" s="800"/>
      <c r="DD5" s="800"/>
      <c r="DE5" s="800"/>
      <c r="DF5" s="801"/>
      <c r="DG5" s="829" t="s">
        <v>342</v>
      </c>
      <c r="DH5" s="830"/>
      <c r="DI5" s="830"/>
      <c r="DJ5" s="830"/>
      <c r="DK5" s="831"/>
      <c r="DL5" s="829" t="s">
        <v>343</v>
      </c>
      <c r="DM5" s="830"/>
      <c r="DN5" s="830"/>
      <c r="DO5" s="830"/>
      <c r="DP5" s="831"/>
      <c r="DQ5" s="799" t="s">
        <v>344</v>
      </c>
      <c r="DR5" s="800"/>
      <c r="DS5" s="800"/>
      <c r="DT5" s="800"/>
      <c r="DU5" s="801"/>
      <c r="DV5" s="799" t="s">
        <v>335</v>
      </c>
      <c r="DW5" s="800"/>
      <c r="DX5" s="800"/>
      <c r="DY5" s="800"/>
      <c r="DZ5" s="806"/>
      <c r="EA5" s="230"/>
    </row>
    <row r="6" spans="1:131" s="231" customFormat="1" ht="26.25" customHeight="1" thickBot="1" x14ac:dyDescent="0.2">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28"/>
      <c r="BA6" s="228"/>
      <c r="BB6" s="228"/>
      <c r="BC6" s="228"/>
      <c r="BD6" s="228"/>
      <c r="BE6" s="229"/>
      <c r="BF6" s="229"/>
      <c r="BG6" s="229"/>
      <c r="BH6" s="229"/>
      <c r="BI6" s="229"/>
      <c r="BJ6" s="229"/>
      <c r="BK6" s="229"/>
      <c r="BL6" s="229"/>
      <c r="BM6" s="229"/>
      <c r="BN6" s="229"/>
      <c r="BO6" s="229"/>
      <c r="BP6" s="229"/>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30"/>
    </row>
    <row r="7" spans="1:131" s="231" customFormat="1" ht="26.25" customHeight="1" thickTop="1" x14ac:dyDescent="0.15">
      <c r="A7" s="232">
        <v>1</v>
      </c>
      <c r="B7" s="815" t="s">
        <v>345</v>
      </c>
      <c r="C7" s="816"/>
      <c r="D7" s="816"/>
      <c r="E7" s="816"/>
      <c r="F7" s="816"/>
      <c r="G7" s="816"/>
      <c r="H7" s="816"/>
      <c r="I7" s="816"/>
      <c r="J7" s="816"/>
      <c r="K7" s="816"/>
      <c r="L7" s="816"/>
      <c r="M7" s="816"/>
      <c r="N7" s="816"/>
      <c r="O7" s="816"/>
      <c r="P7" s="817"/>
      <c r="Q7" s="818">
        <v>244074</v>
      </c>
      <c r="R7" s="819"/>
      <c r="S7" s="819"/>
      <c r="T7" s="819"/>
      <c r="U7" s="819"/>
      <c r="V7" s="819">
        <v>231929</v>
      </c>
      <c r="W7" s="819"/>
      <c r="X7" s="819"/>
      <c r="Y7" s="819"/>
      <c r="Z7" s="819"/>
      <c r="AA7" s="819">
        <v>12145</v>
      </c>
      <c r="AB7" s="819"/>
      <c r="AC7" s="819"/>
      <c r="AD7" s="819"/>
      <c r="AE7" s="820"/>
      <c r="AF7" s="821">
        <v>10428</v>
      </c>
      <c r="AG7" s="822"/>
      <c r="AH7" s="822"/>
      <c r="AI7" s="822"/>
      <c r="AJ7" s="823"/>
      <c r="AK7" s="824">
        <v>3233</v>
      </c>
      <c r="AL7" s="825"/>
      <c r="AM7" s="825"/>
      <c r="AN7" s="825"/>
      <c r="AO7" s="825"/>
      <c r="AP7" s="825">
        <v>153179</v>
      </c>
      <c r="AQ7" s="825"/>
      <c r="AR7" s="825"/>
      <c r="AS7" s="825"/>
      <c r="AT7" s="825"/>
      <c r="AU7" s="826"/>
      <c r="AV7" s="826"/>
      <c r="AW7" s="826"/>
      <c r="AX7" s="826"/>
      <c r="AY7" s="827"/>
      <c r="AZ7" s="228"/>
      <c r="BA7" s="228"/>
      <c r="BB7" s="228"/>
      <c r="BC7" s="228"/>
      <c r="BD7" s="228"/>
      <c r="BE7" s="229"/>
      <c r="BF7" s="229"/>
      <c r="BG7" s="229"/>
      <c r="BH7" s="229"/>
      <c r="BI7" s="229"/>
      <c r="BJ7" s="229"/>
      <c r="BK7" s="229"/>
      <c r="BL7" s="229"/>
      <c r="BM7" s="229"/>
      <c r="BN7" s="229"/>
      <c r="BO7" s="229"/>
      <c r="BP7" s="229"/>
      <c r="BQ7" s="232">
        <v>1</v>
      </c>
      <c r="BR7" s="233"/>
      <c r="BS7" s="812" t="s">
        <v>535</v>
      </c>
      <c r="BT7" s="813"/>
      <c r="BU7" s="813"/>
      <c r="BV7" s="813"/>
      <c r="BW7" s="813"/>
      <c r="BX7" s="813"/>
      <c r="BY7" s="813"/>
      <c r="BZ7" s="813"/>
      <c r="CA7" s="813"/>
      <c r="CB7" s="813"/>
      <c r="CC7" s="813"/>
      <c r="CD7" s="813"/>
      <c r="CE7" s="813"/>
      <c r="CF7" s="813"/>
      <c r="CG7" s="828"/>
      <c r="CH7" s="809">
        <v>2278</v>
      </c>
      <c r="CI7" s="810"/>
      <c r="CJ7" s="810"/>
      <c r="CK7" s="810"/>
      <c r="CL7" s="811"/>
      <c r="CM7" s="809">
        <v>23911</v>
      </c>
      <c r="CN7" s="810"/>
      <c r="CO7" s="810"/>
      <c r="CP7" s="810"/>
      <c r="CQ7" s="811"/>
      <c r="CR7" s="809">
        <v>24259</v>
      </c>
      <c r="CS7" s="810"/>
      <c r="CT7" s="810"/>
      <c r="CU7" s="810"/>
      <c r="CV7" s="811"/>
      <c r="CW7" s="809" t="s">
        <v>470</v>
      </c>
      <c r="CX7" s="810"/>
      <c r="CY7" s="810"/>
      <c r="CZ7" s="810"/>
      <c r="DA7" s="811"/>
      <c r="DB7" s="809">
        <v>1107</v>
      </c>
      <c r="DC7" s="810"/>
      <c r="DD7" s="810"/>
      <c r="DE7" s="810"/>
      <c r="DF7" s="811"/>
      <c r="DG7" s="809" t="s">
        <v>470</v>
      </c>
      <c r="DH7" s="810"/>
      <c r="DI7" s="810"/>
      <c r="DJ7" s="810"/>
      <c r="DK7" s="811"/>
      <c r="DL7" s="809" t="s">
        <v>470</v>
      </c>
      <c r="DM7" s="810"/>
      <c r="DN7" s="810"/>
      <c r="DO7" s="810"/>
      <c r="DP7" s="811"/>
      <c r="DQ7" s="809" t="s">
        <v>470</v>
      </c>
      <c r="DR7" s="810"/>
      <c r="DS7" s="810"/>
      <c r="DT7" s="810"/>
      <c r="DU7" s="811"/>
      <c r="DV7" s="812"/>
      <c r="DW7" s="813"/>
      <c r="DX7" s="813"/>
      <c r="DY7" s="813"/>
      <c r="DZ7" s="814"/>
      <c r="EA7" s="230"/>
    </row>
    <row r="8" spans="1:131" s="231" customFormat="1" ht="26.25" customHeight="1" x14ac:dyDescent="0.15">
      <c r="A8" s="234">
        <v>2</v>
      </c>
      <c r="B8" s="846" t="s">
        <v>346</v>
      </c>
      <c r="C8" s="847"/>
      <c r="D8" s="847"/>
      <c r="E8" s="847"/>
      <c r="F8" s="847"/>
      <c r="G8" s="847"/>
      <c r="H8" s="847"/>
      <c r="I8" s="847"/>
      <c r="J8" s="847"/>
      <c r="K8" s="847"/>
      <c r="L8" s="847"/>
      <c r="M8" s="847"/>
      <c r="N8" s="847"/>
      <c r="O8" s="847"/>
      <c r="P8" s="848"/>
      <c r="Q8" s="849">
        <v>236</v>
      </c>
      <c r="R8" s="850"/>
      <c r="S8" s="850"/>
      <c r="T8" s="850"/>
      <c r="U8" s="850"/>
      <c r="V8" s="850">
        <v>236</v>
      </c>
      <c r="W8" s="850"/>
      <c r="X8" s="850"/>
      <c r="Y8" s="850"/>
      <c r="Z8" s="850"/>
      <c r="AA8" s="850" t="s">
        <v>470</v>
      </c>
      <c r="AB8" s="850"/>
      <c r="AC8" s="850"/>
      <c r="AD8" s="850"/>
      <c r="AE8" s="851"/>
      <c r="AF8" s="852" t="s">
        <v>132</v>
      </c>
      <c r="AG8" s="853"/>
      <c r="AH8" s="853"/>
      <c r="AI8" s="853"/>
      <c r="AJ8" s="854"/>
      <c r="AK8" s="835">
        <v>208</v>
      </c>
      <c r="AL8" s="836"/>
      <c r="AM8" s="836"/>
      <c r="AN8" s="836"/>
      <c r="AO8" s="836"/>
      <c r="AP8" s="836" t="s">
        <v>470</v>
      </c>
      <c r="AQ8" s="836"/>
      <c r="AR8" s="836"/>
      <c r="AS8" s="836"/>
      <c r="AT8" s="836"/>
      <c r="AU8" s="837"/>
      <c r="AV8" s="837"/>
      <c r="AW8" s="837"/>
      <c r="AX8" s="837"/>
      <c r="AY8" s="838"/>
      <c r="AZ8" s="228"/>
      <c r="BA8" s="228"/>
      <c r="BB8" s="228"/>
      <c r="BC8" s="228"/>
      <c r="BD8" s="228"/>
      <c r="BE8" s="229"/>
      <c r="BF8" s="229"/>
      <c r="BG8" s="229"/>
      <c r="BH8" s="229"/>
      <c r="BI8" s="229"/>
      <c r="BJ8" s="229"/>
      <c r="BK8" s="229"/>
      <c r="BL8" s="229"/>
      <c r="BM8" s="229"/>
      <c r="BN8" s="229"/>
      <c r="BO8" s="229"/>
      <c r="BP8" s="229"/>
      <c r="BQ8" s="234">
        <v>2</v>
      </c>
      <c r="BR8" s="235" t="s">
        <v>547</v>
      </c>
      <c r="BS8" s="839" t="s">
        <v>536</v>
      </c>
      <c r="BT8" s="840"/>
      <c r="BU8" s="840"/>
      <c r="BV8" s="840"/>
      <c r="BW8" s="840"/>
      <c r="BX8" s="840"/>
      <c r="BY8" s="840"/>
      <c r="BZ8" s="840"/>
      <c r="CA8" s="840"/>
      <c r="CB8" s="840"/>
      <c r="CC8" s="840"/>
      <c r="CD8" s="840"/>
      <c r="CE8" s="840"/>
      <c r="CF8" s="840"/>
      <c r="CG8" s="841"/>
      <c r="CH8" s="842">
        <v>7790</v>
      </c>
      <c r="CI8" s="843"/>
      <c r="CJ8" s="843"/>
      <c r="CK8" s="843"/>
      <c r="CL8" s="844"/>
      <c r="CM8" s="842">
        <v>108094</v>
      </c>
      <c r="CN8" s="843"/>
      <c r="CO8" s="843"/>
      <c r="CP8" s="843"/>
      <c r="CQ8" s="844"/>
      <c r="CR8" s="842">
        <v>67</v>
      </c>
      <c r="CS8" s="843"/>
      <c r="CT8" s="843"/>
      <c r="CU8" s="843"/>
      <c r="CV8" s="844"/>
      <c r="CW8" s="842" t="s">
        <v>470</v>
      </c>
      <c r="CX8" s="843"/>
      <c r="CY8" s="843"/>
      <c r="CZ8" s="843"/>
      <c r="DA8" s="844"/>
      <c r="DB8" s="842" t="s">
        <v>470</v>
      </c>
      <c r="DC8" s="843"/>
      <c r="DD8" s="843"/>
      <c r="DE8" s="843"/>
      <c r="DF8" s="844"/>
      <c r="DG8" s="842" t="s">
        <v>470</v>
      </c>
      <c r="DH8" s="843"/>
      <c r="DI8" s="843"/>
      <c r="DJ8" s="843"/>
      <c r="DK8" s="844"/>
      <c r="DL8" s="842">
        <v>179</v>
      </c>
      <c r="DM8" s="843"/>
      <c r="DN8" s="843"/>
      <c r="DO8" s="843"/>
      <c r="DP8" s="844"/>
      <c r="DQ8" s="842">
        <v>2</v>
      </c>
      <c r="DR8" s="843"/>
      <c r="DS8" s="843"/>
      <c r="DT8" s="843"/>
      <c r="DU8" s="844"/>
      <c r="DV8" s="839"/>
      <c r="DW8" s="840"/>
      <c r="DX8" s="840"/>
      <c r="DY8" s="840"/>
      <c r="DZ8" s="845"/>
      <c r="EA8" s="230"/>
    </row>
    <row r="9" spans="1:131" s="231" customFormat="1" ht="26.25" customHeight="1" x14ac:dyDescent="0.15">
      <c r="A9" s="234">
        <v>3</v>
      </c>
      <c r="B9" s="846" t="s">
        <v>347</v>
      </c>
      <c r="C9" s="847"/>
      <c r="D9" s="847"/>
      <c r="E9" s="847"/>
      <c r="F9" s="847"/>
      <c r="G9" s="847"/>
      <c r="H9" s="847"/>
      <c r="I9" s="847"/>
      <c r="J9" s="847"/>
      <c r="K9" s="847"/>
      <c r="L9" s="847"/>
      <c r="M9" s="847"/>
      <c r="N9" s="847"/>
      <c r="O9" s="847"/>
      <c r="P9" s="848"/>
      <c r="Q9" s="849">
        <v>153</v>
      </c>
      <c r="R9" s="850"/>
      <c r="S9" s="850"/>
      <c r="T9" s="850"/>
      <c r="U9" s="850"/>
      <c r="V9" s="850">
        <v>83</v>
      </c>
      <c r="W9" s="850"/>
      <c r="X9" s="850"/>
      <c r="Y9" s="850"/>
      <c r="Z9" s="850"/>
      <c r="AA9" s="850">
        <v>70</v>
      </c>
      <c r="AB9" s="850"/>
      <c r="AC9" s="850"/>
      <c r="AD9" s="850"/>
      <c r="AE9" s="851"/>
      <c r="AF9" s="852">
        <v>70</v>
      </c>
      <c r="AG9" s="853"/>
      <c r="AH9" s="853"/>
      <c r="AI9" s="853"/>
      <c r="AJ9" s="854"/>
      <c r="AK9" s="835">
        <v>2</v>
      </c>
      <c r="AL9" s="836"/>
      <c r="AM9" s="836"/>
      <c r="AN9" s="836"/>
      <c r="AO9" s="836"/>
      <c r="AP9" s="836">
        <v>304</v>
      </c>
      <c r="AQ9" s="836"/>
      <c r="AR9" s="836"/>
      <c r="AS9" s="836"/>
      <c r="AT9" s="836"/>
      <c r="AU9" s="837"/>
      <c r="AV9" s="837"/>
      <c r="AW9" s="837"/>
      <c r="AX9" s="837"/>
      <c r="AY9" s="838"/>
      <c r="AZ9" s="228"/>
      <c r="BA9" s="228"/>
      <c r="BB9" s="228"/>
      <c r="BC9" s="228"/>
      <c r="BD9" s="228"/>
      <c r="BE9" s="229"/>
      <c r="BF9" s="229"/>
      <c r="BG9" s="229"/>
      <c r="BH9" s="229"/>
      <c r="BI9" s="229"/>
      <c r="BJ9" s="229"/>
      <c r="BK9" s="229"/>
      <c r="BL9" s="229"/>
      <c r="BM9" s="229"/>
      <c r="BN9" s="229"/>
      <c r="BO9" s="229"/>
      <c r="BP9" s="229"/>
      <c r="BQ9" s="234">
        <v>3</v>
      </c>
      <c r="BR9" s="235" t="s">
        <v>548</v>
      </c>
      <c r="BS9" s="839" t="s">
        <v>537</v>
      </c>
      <c r="BT9" s="840"/>
      <c r="BU9" s="840"/>
      <c r="BV9" s="840"/>
      <c r="BW9" s="840"/>
      <c r="BX9" s="840"/>
      <c r="BY9" s="840"/>
      <c r="BZ9" s="840"/>
      <c r="CA9" s="840"/>
      <c r="CB9" s="840"/>
      <c r="CC9" s="840"/>
      <c r="CD9" s="840"/>
      <c r="CE9" s="840"/>
      <c r="CF9" s="840"/>
      <c r="CG9" s="841"/>
      <c r="CH9" s="842">
        <v>14</v>
      </c>
      <c r="CI9" s="843"/>
      <c r="CJ9" s="843"/>
      <c r="CK9" s="843"/>
      <c r="CL9" s="844"/>
      <c r="CM9" s="842">
        <v>930</v>
      </c>
      <c r="CN9" s="843"/>
      <c r="CO9" s="843"/>
      <c r="CP9" s="843"/>
      <c r="CQ9" s="844"/>
      <c r="CR9" s="842" t="s">
        <v>556</v>
      </c>
      <c r="CS9" s="843"/>
      <c r="CT9" s="843"/>
      <c r="CU9" s="843"/>
      <c r="CV9" s="844"/>
      <c r="CW9" s="842" t="s">
        <v>556</v>
      </c>
      <c r="CX9" s="843"/>
      <c r="CY9" s="843"/>
      <c r="CZ9" s="843"/>
      <c r="DA9" s="844"/>
      <c r="DB9" s="842" t="s">
        <v>556</v>
      </c>
      <c r="DC9" s="843"/>
      <c r="DD9" s="843"/>
      <c r="DE9" s="843"/>
      <c r="DF9" s="844"/>
      <c r="DG9" s="842" t="s">
        <v>556</v>
      </c>
      <c r="DH9" s="843"/>
      <c r="DI9" s="843"/>
      <c r="DJ9" s="843"/>
      <c r="DK9" s="844"/>
      <c r="DL9" s="842" t="s">
        <v>470</v>
      </c>
      <c r="DM9" s="843"/>
      <c r="DN9" s="843"/>
      <c r="DO9" s="843"/>
      <c r="DP9" s="844"/>
      <c r="DQ9" s="842" t="s">
        <v>470</v>
      </c>
      <c r="DR9" s="843"/>
      <c r="DS9" s="843"/>
      <c r="DT9" s="843"/>
      <c r="DU9" s="844"/>
      <c r="DV9" s="839"/>
      <c r="DW9" s="840"/>
      <c r="DX9" s="840"/>
      <c r="DY9" s="840"/>
      <c r="DZ9" s="845"/>
      <c r="EA9" s="230"/>
    </row>
    <row r="10" spans="1:131" s="231" customFormat="1" ht="26.25" customHeight="1" x14ac:dyDescent="0.15">
      <c r="A10" s="234">
        <v>4</v>
      </c>
      <c r="B10" s="846" t="s">
        <v>348</v>
      </c>
      <c r="C10" s="847"/>
      <c r="D10" s="847"/>
      <c r="E10" s="847"/>
      <c r="F10" s="847"/>
      <c r="G10" s="847"/>
      <c r="H10" s="847"/>
      <c r="I10" s="847"/>
      <c r="J10" s="847"/>
      <c r="K10" s="847"/>
      <c r="L10" s="847"/>
      <c r="M10" s="847"/>
      <c r="N10" s="847"/>
      <c r="O10" s="847"/>
      <c r="P10" s="848"/>
      <c r="Q10" s="849">
        <v>55</v>
      </c>
      <c r="R10" s="850"/>
      <c r="S10" s="850"/>
      <c r="T10" s="850"/>
      <c r="U10" s="850"/>
      <c r="V10" s="850">
        <v>55</v>
      </c>
      <c r="W10" s="850"/>
      <c r="X10" s="850"/>
      <c r="Y10" s="850"/>
      <c r="Z10" s="850"/>
      <c r="AA10" s="850" t="s">
        <v>470</v>
      </c>
      <c r="AB10" s="850"/>
      <c r="AC10" s="850"/>
      <c r="AD10" s="850"/>
      <c r="AE10" s="851"/>
      <c r="AF10" s="852" t="s">
        <v>132</v>
      </c>
      <c r="AG10" s="853"/>
      <c r="AH10" s="853"/>
      <c r="AI10" s="853"/>
      <c r="AJ10" s="854"/>
      <c r="AK10" s="835">
        <v>55</v>
      </c>
      <c r="AL10" s="836"/>
      <c r="AM10" s="836"/>
      <c r="AN10" s="836"/>
      <c r="AO10" s="836"/>
      <c r="AP10" s="836" t="s">
        <v>470</v>
      </c>
      <c r="AQ10" s="836"/>
      <c r="AR10" s="836"/>
      <c r="AS10" s="836"/>
      <c r="AT10" s="836"/>
      <c r="AU10" s="837"/>
      <c r="AV10" s="837"/>
      <c r="AW10" s="837"/>
      <c r="AX10" s="837"/>
      <c r="AY10" s="838"/>
      <c r="AZ10" s="228"/>
      <c r="BA10" s="228"/>
      <c r="BB10" s="228"/>
      <c r="BC10" s="228"/>
      <c r="BD10" s="228"/>
      <c r="BE10" s="229"/>
      <c r="BF10" s="229"/>
      <c r="BG10" s="229"/>
      <c r="BH10" s="229"/>
      <c r="BI10" s="229"/>
      <c r="BJ10" s="229"/>
      <c r="BK10" s="229"/>
      <c r="BL10" s="229"/>
      <c r="BM10" s="229"/>
      <c r="BN10" s="229"/>
      <c r="BO10" s="229"/>
      <c r="BP10" s="229"/>
      <c r="BQ10" s="234">
        <v>4</v>
      </c>
      <c r="BR10" s="235" t="s">
        <v>548</v>
      </c>
      <c r="BS10" s="839" t="s">
        <v>538</v>
      </c>
      <c r="BT10" s="840"/>
      <c r="BU10" s="840"/>
      <c r="BV10" s="840"/>
      <c r="BW10" s="840"/>
      <c r="BX10" s="840"/>
      <c r="BY10" s="840"/>
      <c r="BZ10" s="840"/>
      <c r="CA10" s="840"/>
      <c r="CB10" s="840"/>
      <c r="CC10" s="840"/>
      <c r="CD10" s="840"/>
      <c r="CE10" s="840"/>
      <c r="CF10" s="840"/>
      <c r="CG10" s="841"/>
      <c r="CH10" s="842">
        <v>-33</v>
      </c>
      <c r="CI10" s="843"/>
      <c r="CJ10" s="843"/>
      <c r="CK10" s="843"/>
      <c r="CL10" s="844"/>
      <c r="CM10" s="842">
        <v>5433</v>
      </c>
      <c r="CN10" s="843"/>
      <c r="CO10" s="843"/>
      <c r="CP10" s="843"/>
      <c r="CQ10" s="844"/>
      <c r="CR10" s="842">
        <v>5</v>
      </c>
      <c r="CS10" s="843"/>
      <c r="CT10" s="843"/>
      <c r="CU10" s="843"/>
      <c r="CV10" s="844"/>
      <c r="CW10" s="842" t="s">
        <v>470</v>
      </c>
      <c r="CX10" s="843"/>
      <c r="CY10" s="843"/>
      <c r="CZ10" s="843"/>
      <c r="DA10" s="844"/>
      <c r="DB10" s="842">
        <v>2980</v>
      </c>
      <c r="DC10" s="843"/>
      <c r="DD10" s="843"/>
      <c r="DE10" s="843"/>
      <c r="DF10" s="844"/>
      <c r="DG10" s="842">
        <v>2213</v>
      </c>
      <c r="DH10" s="843"/>
      <c r="DI10" s="843"/>
      <c r="DJ10" s="843"/>
      <c r="DK10" s="844"/>
      <c r="DL10" s="842" t="s">
        <v>470</v>
      </c>
      <c r="DM10" s="843"/>
      <c r="DN10" s="843"/>
      <c r="DO10" s="843"/>
      <c r="DP10" s="844"/>
      <c r="DQ10" s="842">
        <v>1333</v>
      </c>
      <c r="DR10" s="843"/>
      <c r="DS10" s="843"/>
      <c r="DT10" s="843"/>
      <c r="DU10" s="844"/>
      <c r="DV10" s="839"/>
      <c r="DW10" s="840"/>
      <c r="DX10" s="840"/>
      <c r="DY10" s="840"/>
      <c r="DZ10" s="845"/>
      <c r="EA10" s="230"/>
    </row>
    <row r="11" spans="1:131" s="231" customFormat="1" ht="26.25" customHeight="1" x14ac:dyDescent="0.15">
      <c r="A11" s="234">
        <v>5</v>
      </c>
      <c r="B11" s="846" t="s">
        <v>349</v>
      </c>
      <c r="C11" s="847"/>
      <c r="D11" s="847"/>
      <c r="E11" s="847"/>
      <c r="F11" s="847"/>
      <c r="G11" s="847"/>
      <c r="H11" s="847"/>
      <c r="I11" s="847"/>
      <c r="J11" s="847"/>
      <c r="K11" s="847"/>
      <c r="L11" s="847"/>
      <c r="M11" s="847"/>
      <c r="N11" s="847"/>
      <c r="O11" s="847"/>
      <c r="P11" s="848"/>
      <c r="Q11" s="849">
        <v>7105</v>
      </c>
      <c r="R11" s="850"/>
      <c r="S11" s="850"/>
      <c r="T11" s="850"/>
      <c r="U11" s="850"/>
      <c r="V11" s="850">
        <v>7043</v>
      </c>
      <c r="W11" s="850"/>
      <c r="X11" s="850"/>
      <c r="Y11" s="850"/>
      <c r="Z11" s="850"/>
      <c r="AA11" s="850">
        <v>62</v>
      </c>
      <c r="AB11" s="850"/>
      <c r="AC11" s="850"/>
      <c r="AD11" s="850"/>
      <c r="AE11" s="851"/>
      <c r="AF11" s="852" t="s">
        <v>132</v>
      </c>
      <c r="AG11" s="853"/>
      <c r="AH11" s="853"/>
      <c r="AI11" s="853"/>
      <c r="AJ11" s="854"/>
      <c r="AK11" s="835">
        <v>3562</v>
      </c>
      <c r="AL11" s="836"/>
      <c r="AM11" s="836"/>
      <c r="AN11" s="836"/>
      <c r="AO11" s="836"/>
      <c r="AP11" s="836">
        <v>20931</v>
      </c>
      <c r="AQ11" s="836"/>
      <c r="AR11" s="836"/>
      <c r="AS11" s="836"/>
      <c r="AT11" s="836"/>
      <c r="AU11" s="837"/>
      <c r="AV11" s="837"/>
      <c r="AW11" s="837"/>
      <c r="AX11" s="837"/>
      <c r="AY11" s="838"/>
      <c r="AZ11" s="228"/>
      <c r="BA11" s="228"/>
      <c r="BB11" s="228"/>
      <c r="BC11" s="228"/>
      <c r="BD11" s="228"/>
      <c r="BE11" s="229"/>
      <c r="BF11" s="229"/>
      <c r="BG11" s="229"/>
      <c r="BH11" s="229"/>
      <c r="BI11" s="229"/>
      <c r="BJ11" s="229"/>
      <c r="BK11" s="229"/>
      <c r="BL11" s="229"/>
      <c r="BM11" s="229"/>
      <c r="BN11" s="229"/>
      <c r="BO11" s="229"/>
      <c r="BP11" s="229"/>
      <c r="BQ11" s="234">
        <v>5</v>
      </c>
      <c r="BR11" s="235"/>
      <c r="BS11" s="839" t="s">
        <v>539</v>
      </c>
      <c r="BT11" s="840"/>
      <c r="BU11" s="840"/>
      <c r="BV11" s="840"/>
      <c r="BW11" s="840"/>
      <c r="BX11" s="840"/>
      <c r="BY11" s="840"/>
      <c r="BZ11" s="840"/>
      <c r="CA11" s="840"/>
      <c r="CB11" s="840"/>
      <c r="CC11" s="840"/>
      <c r="CD11" s="840"/>
      <c r="CE11" s="840"/>
      <c r="CF11" s="840"/>
      <c r="CG11" s="841"/>
      <c r="CH11" s="842" t="s">
        <v>470</v>
      </c>
      <c r="CI11" s="843"/>
      <c r="CJ11" s="843"/>
      <c r="CK11" s="843"/>
      <c r="CL11" s="844"/>
      <c r="CM11" s="842">
        <v>110</v>
      </c>
      <c r="CN11" s="843"/>
      <c r="CO11" s="843"/>
      <c r="CP11" s="843"/>
      <c r="CQ11" s="844"/>
      <c r="CR11" s="842">
        <v>100</v>
      </c>
      <c r="CS11" s="843"/>
      <c r="CT11" s="843"/>
      <c r="CU11" s="843"/>
      <c r="CV11" s="844"/>
      <c r="CW11" s="842">
        <v>74</v>
      </c>
      <c r="CX11" s="843"/>
      <c r="CY11" s="843"/>
      <c r="CZ11" s="843"/>
      <c r="DA11" s="844"/>
      <c r="DB11" s="842" t="s">
        <v>470</v>
      </c>
      <c r="DC11" s="843"/>
      <c r="DD11" s="843"/>
      <c r="DE11" s="843"/>
      <c r="DF11" s="844"/>
      <c r="DG11" s="842" t="s">
        <v>470</v>
      </c>
      <c r="DH11" s="843"/>
      <c r="DI11" s="843"/>
      <c r="DJ11" s="843"/>
      <c r="DK11" s="844"/>
      <c r="DL11" s="842" t="s">
        <v>470</v>
      </c>
      <c r="DM11" s="843"/>
      <c r="DN11" s="843"/>
      <c r="DO11" s="843"/>
      <c r="DP11" s="844"/>
      <c r="DQ11" s="842" t="s">
        <v>470</v>
      </c>
      <c r="DR11" s="843"/>
      <c r="DS11" s="843"/>
      <c r="DT11" s="843"/>
      <c r="DU11" s="844"/>
      <c r="DV11" s="839"/>
      <c r="DW11" s="840"/>
      <c r="DX11" s="840"/>
      <c r="DY11" s="840"/>
      <c r="DZ11" s="845"/>
      <c r="EA11" s="230"/>
    </row>
    <row r="12" spans="1:131" s="231" customFormat="1" ht="26.25" customHeight="1" x14ac:dyDescent="0.15">
      <c r="A12" s="234">
        <v>6</v>
      </c>
      <c r="B12" s="846" t="s">
        <v>350</v>
      </c>
      <c r="C12" s="847"/>
      <c r="D12" s="847"/>
      <c r="E12" s="847"/>
      <c r="F12" s="847"/>
      <c r="G12" s="847"/>
      <c r="H12" s="847"/>
      <c r="I12" s="847"/>
      <c r="J12" s="847"/>
      <c r="K12" s="847"/>
      <c r="L12" s="847"/>
      <c r="M12" s="847"/>
      <c r="N12" s="847"/>
      <c r="O12" s="847"/>
      <c r="P12" s="848"/>
      <c r="Q12" s="849">
        <v>6</v>
      </c>
      <c r="R12" s="850"/>
      <c r="S12" s="850"/>
      <c r="T12" s="850"/>
      <c r="U12" s="850"/>
      <c r="V12" s="850">
        <v>6</v>
      </c>
      <c r="W12" s="850"/>
      <c r="X12" s="850"/>
      <c r="Y12" s="850"/>
      <c r="Z12" s="850"/>
      <c r="AA12" s="850" t="s">
        <v>470</v>
      </c>
      <c r="AB12" s="850"/>
      <c r="AC12" s="850"/>
      <c r="AD12" s="850"/>
      <c r="AE12" s="851"/>
      <c r="AF12" s="852" t="s">
        <v>132</v>
      </c>
      <c r="AG12" s="853"/>
      <c r="AH12" s="853"/>
      <c r="AI12" s="853"/>
      <c r="AJ12" s="854"/>
      <c r="AK12" s="835">
        <v>6</v>
      </c>
      <c r="AL12" s="836"/>
      <c r="AM12" s="836"/>
      <c r="AN12" s="836"/>
      <c r="AO12" s="836"/>
      <c r="AP12" s="836" t="s">
        <v>470</v>
      </c>
      <c r="AQ12" s="836"/>
      <c r="AR12" s="836"/>
      <c r="AS12" s="836"/>
      <c r="AT12" s="836"/>
      <c r="AU12" s="837"/>
      <c r="AV12" s="837"/>
      <c r="AW12" s="837"/>
      <c r="AX12" s="837"/>
      <c r="AY12" s="838"/>
      <c r="AZ12" s="228"/>
      <c r="BA12" s="228"/>
      <c r="BB12" s="228"/>
      <c r="BC12" s="228"/>
      <c r="BD12" s="228"/>
      <c r="BE12" s="229"/>
      <c r="BF12" s="229"/>
      <c r="BG12" s="229"/>
      <c r="BH12" s="229"/>
      <c r="BI12" s="229"/>
      <c r="BJ12" s="229"/>
      <c r="BK12" s="229"/>
      <c r="BL12" s="229"/>
      <c r="BM12" s="229"/>
      <c r="BN12" s="229"/>
      <c r="BO12" s="229"/>
      <c r="BP12" s="229"/>
      <c r="BQ12" s="234">
        <v>6</v>
      </c>
      <c r="BR12" s="235"/>
      <c r="BS12" s="839" t="s">
        <v>540</v>
      </c>
      <c r="BT12" s="840"/>
      <c r="BU12" s="840"/>
      <c r="BV12" s="840"/>
      <c r="BW12" s="840"/>
      <c r="BX12" s="840"/>
      <c r="BY12" s="840"/>
      <c r="BZ12" s="840"/>
      <c r="CA12" s="840"/>
      <c r="CB12" s="840"/>
      <c r="CC12" s="840"/>
      <c r="CD12" s="840"/>
      <c r="CE12" s="840"/>
      <c r="CF12" s="840"/>
      <c r="CG12" s="841"/>
      <c r="CH12" s="842">
        <v>-49</v>
      </c>
      <c r="CI12" s="843"/>
      <c r="CJ12" s="843"/>
      <c r="CK12" s="843"/>
      <c r="CL12" s="844"/>
      <c r="CM12" s="842">
        <v>815</v>
      </c>
      <c r="CN12" s="843"/>
      <c r="CO12" s="843"/>
      <c r="CP12" s="843"/>
      <c r="CQ12" s="844"/>
      <c r="CR12" s="842">
        <v>50</v>
      </c>
      <c r="CS12" s="843"/>
      <c r="CT12" s="843"/>
      <c r="CU12" s="843"/>
      <c r="CV12" s="844"/>
      <c r="CW12" s="842" t="s">
        <v>470</v>
      </c>
      <c r="CX12" s="843"/>
      <c r="CY12" s="843"/>
      <c r="CZ12" s="843"/>
      <c r="DA12" s="844"/>
      <c r="DB12" s="842" t="s">
        <v>470</v>
      </c>
      <c r="DC12" s="843"/>
      <c r="DD12" s="843"/>
      <c r="DE12" s="843"/>
      <c r="DF12" s="844"/>
      <c r="DG12" s="842" t="s">
        <v>470</v>
      </c>
      <c r="DH12" s="843"/>
      <c r="DI12" s="843"/>
      <c r="DJ12" s="843"/>
      <c r="DK12" s="844"/>
      <c r="DL12" s="842" t="s">
        <v>470</v>
      </c>
      <c r="DM12" s="843"/>
      <c r="DN12" s="843"/>
      <c r="DO12" s="843"/>
      <c r="DP12" s="844"/>
      <c r="DQ12" s="842" t="s">
        <v>470</v>
      </c>
      <c r="DR12" s="843"/>
      <c r="DS12" s="843"/>
      <c r="DT12" s="843"/>
      <c r="DU12" s="844"/>
      <c r="DV12" s="839"/>
      <c r="DW12" s="840"/>
      <c r="DX12" s="840"/>
      <c r="DY12" s="840"/>
      <c r="DZ12" s="845"/>
      <c r="EA12" s="230"/>
    </row>
    <row r="13" spans="1:131" s="231" customFormat="1" ht="26.25" customHeight="1" x14ac:dyDescent="0.15">
      <c r="A13" s="234">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28"/>
      <c r="BA13" s="228"/>
      <c r="BB13" s="228"/>
      <c r="BC13" s="228"/>
      <c r="BD13" s="228"/>
      <c r="BE13" s="229"/>
      <c r="BF13" s="229"/>
      <c r="BG13" s="229"/>
      <c r="BH13" s="229"/>
      <c r="BI13" s="229"/>
      <c r="BJ13" s="229"/>
      <c r="BK13" s="229"/>
      <c r="BL13" s="229"/>
      <c r="BM13" s="229"/>
      <c r="BN13" s="229"/>
      <c r="BO13" s="229"/>
      <c r="BP13" s="229"/>
      <c r="BQ13" s="234">
        <v>7</v>
      </c>
      <c r="BR13" s="235"/>
      <c r="BS13" s="839" t="s">
        <v>541</v>
      </c>
      <c r="BT13" s="840"/>
      <c r="BU13" s="840"/>
      <c r="BV13" s="840"/>
      <c r="BW13" s="840"/>
      <c r="BX13" s="840"/>
      <c r="BY13" s="840"/>
      <c r="BZ13" s="840"/>
      <c r="CA13" s="840"/>
      <c r="CB13" s="840"/>
      <c r="CC13" s="840"/>
      <c r="CD13" s="840"/>
      <c r="CE13" s="840"/>
      <c r="CF13" s="840"/>
      <c r="CG13" s="841"/>
      <c r="CH13" s="842">
        <v>18</v>
      </c>
      <c r="CI13" s="843"/>
      <c r="CJ13" s="843"/>
      <c r="CK13" s="843"/>
      <c r="CL13" s="844"/>
      <c r="CM13" s="842">
        <v>844</v>
      </c>
      <c r="CN13" s="843"/>
      <c r="CO13" s="843"/>
      <c r="CP13" s="843"/>
      <c r="CQ13" s="844"/>
      <c r="CR13" s="842">
        <v>50</v>
      </c>
      <c r="CS13" s="843"/>
      <c r="CT13" s="843"/>
      <c r="CU13" s="843"/>
      <c r="CV13" s="844"/>
      <c r="CW13" s="842">
        <v>77</v>
      </c>
      <c r="CX13" s="843"/>
      <c r="CY13" s="843"/>
      <c r="CZ13" s="843"/>
      <c r="DA13" s="844"/>
      <c r="DB13" s="842" t="s">
        <v>470</v>
      </c>
      <c r="DC13" s="843"/>
      <c r="DD13" s="843"/>
      <c r="DE13" s="843"/>
      <c r="DF13" s="844"/>
      <c r="DG13" s="842" t="s">
        <v>470</v>
      </c>
      <c r="DH13" s="843"/>
      <c r="DI13" s="843"/>
      <c r="DJ13" s="843"/>
      <c r="DK13" s="844"/>
      <c r="DL13" s="842" t="s">
        <v>470</v>
      </c>
      <c r="DM13" s="843"/>
      <c r="DN13" s="843"/>
      <c r="DO13" s="843"/>
      <c r="DP13" s="844"/>
      <c r="DQ13" s="842" t="s">
        <v>470</v>
      </c>
      <c r="DR13" s="843"/>
      <c r="DS13" s="843"/>
      <c r="DT13" s="843"/>
      <c r="DU13" s="844"/>
      <c r="DV13" s="839"/>
      <c r="DW13" s="840"/>
      <c r="DX13" s="840"/>
      <c r="DY13" s="840"/>
      <c r="DZ13" s="845"/>
      <c r="EA13" s="230"/>
    </row>
    <row r="14" spans="1:131" s="231" customFormat="1" ht="26.25" customHeight="1" x14ac:dyDescent="0.15">
      <c r="A14" s="234">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28"/>
      <c r="BA14" s="228"/>
      <c r="BB14" s="228"/>
      <c r="BC14" s="228"/>
      <c r="BD14" s="228"/>
      <c r="BE14" s="229"/>
      <c r="BF14" s="229"/>
      <c r="BG14" s="229"/>
      <c r="BH14" s="229"/>
      <c r="BI14" s="229"/>
      <c r="BJ14" s="229"/>
      <c r="BK14" s="229"/>
      <c r="BL14" s="229"/>
      <c r="BM14" s="229"/>
      <c r="BN14" s="229"/>
      <c r="BO14" s="229"/>
      <c r="BP14" s="229"/>
      <c r="BQ14" s="234">
        <v>8</v>
      </c>
      <c r="BR14" s="235"/>
      <c r="BS14" s="839" t="s">
        <v>542</v>
      </c>
      <c r="BT14" s="840"/>
      <c r="BU14" s="840"/>
      <c r="BV14" s="840"/>
      <c r="BW14" s="840"/>
      <c r="BX14" s="840"/>
      <c r="BY14" s="840"/>
      <c r="BZ14" s="840"/>
      <c r="CA14" s="840"/>
      <c r="CB14" s="840"/>
      <c r="CC14" s="840"/>
      <c r="CD14" s="840"/>
      <c r="CE14" s="840"/>
      <c r="CF14" s="840"/>
      <c r="CG14" s="841"/>
      <c r="CH14" s="842">
        <v>2</v>
      </c>
      <c r="CI14" s="843"/>
      <c r="CJ14" s="843"/>
      <c r="CK14" s="843"/>
      <c r="CL14" s="844"/>
      <c r="CM14" s="842">
        <v>196</v>
      </c>
      <c r="CN14" s="843"/>
      <c r="CO14" s="843"/>
      <c r="CP14" s="843"/>
      <c r="CQ14" s="844"/>
      <c r="CR14" s="842">
        <v>55</v>
      </c>
      <c r="CS14" s="843"/>
      <c r="CT14" s="843"/>
      <c r="CU14" s="843"/>
      <c r="CV14" s="844"/>
      <c r="CW14" s="842">
        <v>42</v>
      </c>
      <c r="CX14" s="843"/>
      <c r="CY14" s="843"/>
      <c r="CZ14" s="843"/>
      <c r="DA14" s="844"/>
      <c r="DB14" s="842" t="s">
        <v>470</v>
      </c>
      <c r="DC14" s="843"/>
      <c r="DD14" s="843"/>
      <c r="DE14" s="843"/>
      <c r="DF14" s="844"/>
      <c r="DG14" s="842" t="s">
        <v>470</v>
      </c>
      <c r="DH14" s="843"/>
      <c r="DI14" s="843"/>
      <c r="DJ14" s="843"/>
      <c r="DK14" s="844"/>
      <c r="DL14" s="842" t="s">
        <v>470</v>
      </c>
      <c r="DM14" s="843"/>
      <c r="DN14" s="843"/>
      <c r="DO14" s="843"/>
      <c r="DP14" s="844"/>
      <c r="DQ14" s="842" t="s">
        <v>470</v>
      </c>
      <c r="DR14" s="843"/>
      <c r="DS14" s="843"/>
      <c r="DT14" s="843"/>
      <c r="DU14" s="844"/>
      <c r="DV14" s="839"/>
      <c r="DW14" s="840"/>
      <c r="DX14" s="840"/>
      <c r="DY14" s="840"/>
      <c r="DZ14" s="845"/>
      <c r="EA14" s="230"/>
    </row>
    <row r="15" spans="1:131" s="231" customFormat="1" ht="26.25" customHeight="1" x14ac:dyDescent="0.15">
      <c r="A15" s="234">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28"/>
      <c r="BA15" s="228"/>
      <c r="BB15" s="228"/>
      <c r="BC15" s="228"/>
      <c r="BD15" s="228"/>
      <c r="BE15" s="229"/>
      <c r="BF15" s="229"/>
      <c r="BG15" s="229"/>
      <c r="BH15" s="229"/>
      <c r="BI15" s="229"/>
      <c r="BJ15" s="229"/>
      <c r="BK15" s="229"/>
      <c r="BL15" s="229"/>
      <c r="BM15" s="229"/>
      <c r="BN15" s="229"/>
      <c r="BO15" s="229"/>
      <c r="BP15" s="229"/>
      <c r="BQ15" s="234">
        <v>9</v>
      </c>
      <c r="BR15" s="235"/>
      <c r="BS15" s="839" t="s">
        <v>543</v>
      </c>
      <c r="BT15" s="840"/>
      <c r="BU15" s="840"/>
      <c r="BV15" s="840"/>
      <c r="BW15" s="840"/>
      <c r="BX15" s="840"/>
      <c r="BY15" s="840"/>
      <c r="BZ15" s="840"/>
      <c r="CA15" s="840"/>
      <c r="CB15" s="840"/>
      <c r="CC15" s="840"/>
      <c r="CD15" s="840"/>
      <c r="CE15" s="840"/>
      <c r="CF15" s="840"/>
      <c r="CG15" s="841"/>
      <c r="CH15" s="842">
        <v>833</v>
      </c>
      <c r="CI15" s="843"/>
      <c r="CJ15" s="843"/>
      <c r="CK15" s="843"/>
      <c r="CL15" s="844"/>
      <c r="CM15" s="842">
        <v>711</v>
      </c>
      <c r="CN15" s="843"/>
      <c r="CO15" s="843"/>
      <c r="CP15" s="843"/>
      <c r="CQ15" s="844"/>
      <c r="CR15" s="842">
        <v>500</v>
      </c>
      <c r="CS15" s="843"/>
      <c r="CT15" s="843"/>
      <c r="CU15" s="843"/>
      <c r="CV15" s="844"/>
      <c r="CW15" s="842" t="s">
        <v>470</v>
      </c>
      <c r="CX15" s="843"/>
      <c r="CY15" s="843"/>
      <c r="CZ15" s="843"/>
      <c r="DA15" s="844"/>
      <c r="DB15" s="842" t="s">
        <v>470</v>
      </c>
      <c r="DC15" s="843"/>
      <c r="DD15" s="843"/>
      <c r="DE15" s="843"/>
      <c r="DF15" s="844"/>
      <c r="DG15" s="842" t="s">
        <v>470</v>
      </c>
      <c r="DH15" s="843"/>
      <c r="DI15" s="843"/>
      <c r="DJ15" s="843"/>
      <c r="DK15" s="844"/>
      <c r="DL15" s="842" t="s">
        <v>470</v>
      </c>
      <c r="DM15" s="843"/>
      <c r="DN15" s="843"/>
      <c r="DO15" s="843"/>
      <c r="DP15" s="844"/>
      <c r="DQ15" s="842" t="s">
        <v>470</v>
      </c>
      <c r="DR15" s="843"/>
      <c r="DS15" s="843"/>
      <c r="DT15" s="843"/>
      <c r="DU15" s="844"/>
      <c r="DV15" s="839"/>
      <c r="DW15" s="840"/>
      <c r="DX15" s="840"/>
      <c r="DY15" s="840"/>
      <c r="DZ15" s="845"/>
      <c r="EA15" s="230"/>
    </row>
    <row r="16" spans="1:131" s="231" customFormat="1" ht="26.25" customHeight="1" x14ac:dyDescent="0.15">
      <c r="A16" s="234">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28"/>
      <c r="BA16" s="228"/>
      <c r="BB16" s="228"/>
      <c r="BC16" s="228"/>
      <c r="BD16" s="228"/>
      <c r="BE16" s="229"/>
      <c r="BF16" s="229"/>
      <c r="BG16" s="229"/>
      <c r="BH16" s="229"/>
      <c r="BI16" s="229"/>
      <c r="BJ16" s="229"/>
      <c r="BK16" s="229"/>
      <c r="BL16" s="229"/>
      <c r="BM16" s="229"/>
      <c r="BN16" s="229"/>
      <c r="BO16" s="229"/>
      <c r="BP16" s="229"/>
      <c r="BQ16" s="234">
        <v>10</v>
      </c>
      <c r="BR16" s="235"/>
      <c r="BS16" s="839" t="s">
        <v>544</v>
      </c>
      <c r="BT16" s="840"/>
      <c r="BU16" s="840"/>
      <c r="BV16" s="840"/>
      <c r="BW16" s="840"/>
      <c r="BX16" s="840"/>
      <c r="BY16" s="840"/>
      <c r="BZ16" s="840"/>
      <c r="CA16" s="840"/>
      <c r="CB16" s="840"/>
      <c r="CC16" s="840"/>
      <c r="CD16" s="840"/>
      <c r="CE16" s="840"/>
      <c r="CF16" s="840"/>
      <c r="CG16" s="841"/>
      <c r="CH16" s="842">
        <v>2</v>
      </c>
      <c r="CI16" s="843"/>
      <c r="CJ16" s="843"/>
      <c r="CK16" s="843"/>
      <c r="CL16" s="844"/>
      <c r="CM16" s="842">
        <v>242</v>
      </c>
      <c r="CN16" s="843"/>
      <c r="CO16" s="843"/>
      <c r="CP16" s="843"/>
      <c r="CQ16" s="844"/>
      <c r="CR16" s="842">
        <v>200</v>
      </c>
      <c r="CS16" s="843"/>
      <c r="CT16" s="843"/>
      <c r="CU16" s="843"/>
      <c r="CV16" s="844"/>
      <c r="CW16" s="842" t="s">
        <v>470</v>
      </c>
      <c r="CX16" s="843"/>
      <c r="CY16" s="843"/>
      <c r="CZ16" s="843"/>
      <c r="DA16" s="844"/>
      <c r="DB16" s="842" t="s">
        <v>470</v>
      </c>
      <c r="DC16" s="843"/>
      <c r="DD16" s="843"/>
      <c r="DE16" s="843"/>
      <c r="DF16" s="844"/>
      <c r="DG16" s="842" t="s">
        <v>470</v>
      </c>
      <c r="DH16" s="843"/>
      <c r="DI16" s="843"/>
      <c r="DJ16" s="843"/>
      <c r="DK16" s="844"/>
      <c r="DL16" s="842" t="s">
        <v>470</v>
      </c>
      <c r="DM16" s="843"/>
      <c r="DN16" s="843"/>
      <c r="DO16" s="843"/>
      <c r="DP16" s="844"/>
      <c r="DQ16" s="842" t="s">
        <v>470</v>
      </c>
      <c r="DR16" s="843"/>
      <c r="DS16" s="843"/>
      <c r="DT16" s="843"/>
      <c r="DU16" s="844"/>
      <c r="DV16" s="839"/>
      <c r="DW16" s="840"/>
      <c r="DX16" s="840"/>
      <c r="DY16" s="840"/>
      <c r="DZ16" s="845"/>
      <c r="EA16" s="230"/>
    </row>
    <row r="17" spans="1:131" s="231" customFormat="1" ht="26.25" customHeight="1" x14ac:dyDescent="0.15">
      <c r="A17" s="234">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28"/>
      <c r="BA17" s="228"/>
      <c r="BB17" s="228"/>
      <c r="BC17" s="228"/>
      <c r="BD17" s="228"/>
      <c r="BE17" s="229"/>
      <c r="BF17" s="229"/>
      <c r="BG17" s="229"/>
      <c r="BH17" s="229"/>
      <c r="BI17" s="229"/>
      <c r="BJ17" s="229"/>
      <c r="BK17" s="229"/>
      <c r="BL17" s="229"/>
      <c r="BM17" s="229"/>
      <c r="BN17" s="229"/>
      <c r="BO17" s="229"/>
      <c r="BP17" s="229"/>
      <c r="BQ17" s="234">
        <v>11</v>
      </c>
      <c r="BR17" s="235"/>
      <c r="BS17" s="839" t="s">
        <v>545</v>
      </c>
      <c r="BT17" s="840"/>
      <c r="BU17" s="840"/>
      <c r="BV17" s="840"/>
      <c r="BW17" s="840"/>
      <c r="BX17" s="840"/>
      <c r="BY17" s="840"/>
      <c r="BZ17" s="840"/>
      <c r="CA17" s="840"/>
      <c r="CB17" s="840"/>
      <c r="CC17" s="840"/>
      <c r="CD17" s="840"/>
      <c r="CE17" s="840"/>
      <c r="CF17" s="840"/>
      <c r="CG17" s="841"/>
      <c r="CH17" s="842">
        <v>33</v>
      </c>
      <c r="CI17" s="843"/>
      <c r="CJ17" s="843"/>
      <c r="CK17" s="843"/>
      <c r="CL17" s="844"/>
      <c r="CM17" s="842">
        <v>347</v>
      </c>
      <c r="CN17" s="843"/>
      <c r="CO17" s="843"/>
      <c r="CP17" s="843"/>
      <c r="CQ17" s="844"/>
      <c r="CR17" s="842">
        <v>30</v>
      </c>
      <c r="CS17" s="843"/>
      <c r="CT17" s="843"/>
      <c r="CU17" s="843"/>
      <c r="CV17" s="844"/>
      <c r="CW17" s="842" t="s">
        <v>470</v>
      </c>
      <c r="CX17" s="843"/>
      <c r="CY17" s="843"/>
      <c r="CZ17" s="843"/>
      <c r="DA17" s="844"/>
      <c r="DB17" s="842" t="s">
        <v>470</v>
      </c>
      <c r="DC17" s="843"/>
      <c r="DD17" s="843"/>
      <c r="DE17" s="843"/>
      <c r="DF17" s="844"/>
      <c r="DG17" s="842" t="s">
        <v>470</v>
      </c>
      <c r="DH17" s="843"/>
      <c r="DI17" s="843"/>
      <c r="DJ17" s="843"/>
      <c r="DK17" s="844"/>
      <c r="DL17" s="842" t="s">
        <v>470</v>
      </c>
      <c r="DM17" s="843"/>
      <c r="DN17" s="843"/>
      <c r="DO17" s="843"/>
      <c r="DP17" s="844"/>
      <c r="DQ17" s="842" t="s">
        <v>470</v>
      </c>
      <c r="DR17" s="843"/>
      <c r="DS17" s="843"/>
      <c r="DT17" s="843"/>
      <c r="DU17" s="844"/>
      <c r="DV17" s="839"/>
      <c r="DW17" s="840"/>
      <c r="DX17" s="840"/>
      <c r="DY17" s="840"/>
      <c r="DZ17" s="845"/>
      <c r="EA17" s="230"/>
    </row>
    <row r="18" spans="1:131" s="231" customFormat="1" ht="26.25" customHeight="1" x14ac:dyDescent="0.15">
      <c r="A18" s="234">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28"/>
      <c r="BA18" s="228"/>
      <c r="BB18" s="228"/>
      <c r="BC18" s="228"/>
      <c r="BD18" s="228"/>
      <c r="BE18" s="229"/>
      <c r="BF18" s="229"/>
      <c r="BG18" s="229"/>
      <c r="BH18" s="229"/>
      <c r="BI18" s="229"/>
      <c r="BJ18" s="229"/>
      <c r="BK18" s="229"/>
      <c r="BL18" s="229"/>
      <c r="BM18" s="229"/>
      <c r="BN18" s="229"/>
      <c r="BO18" s="229"/>
      <c r="BP18" s="229"/>
      <c r="BQ18" s="234">
        <v>12</v>
      </c>
      <c r="BR18" s="235"/>
      <c r="BS18" s="839" t="s">
        <v>546</v>
      </c>
      <c r="BT18" s="840"/>
      <c r="BU18" s="840"/>
      <c r="BV18" s="840"/>
      <c r="BW18" s="840"/>
      <c r="BX18" s="840"/>
      <c r="BY18" s="840"/>
      <c r="BZ18" s="840"/>
      <c r="CA18" s="840"/>
      <c r="CB18" s="840"/>
      <c r="CC18" s="840"/>
      <c r="CD18" s="840"/>
      <c r="CE18" s="840"/>
      <c r="CF18" s="840"/>
      <c r="CG18" s="841"/>
      <c r="CH18" s="842">
        <v>-135</v>
      </c>
      <c r="CI18" s="843"/>
      <c r="CJ18" s="843"/>
      <c r="CK18" s="843"/>
      <c r="CL18" s="844"/>
      <c r="CM18" s="842">
        <v>508</v>
      </c>
      <c r="CN18" s="843"/>
      <c r="CO18" s="843"/>
      <c r="CP18" s="843"/>
      <c r="CQ18" s="844"/>
      <c r="CR18" s="842">
        <v>5</v>
      </c>
      <c r="CS18" s="843"/>
      <c r="CT18" s="843"/>
      <c r="CU18" s="843"/>
      <c r="CV18" s="844"/>
      <c r="CW18" s="842">
        <v>114</v>
      </c>
      <c r="CX18" s="843"/>
      <c r="CY18" s="843"/>
      <c r="CZ18" s="843"/>
      <c r="DA18" s="844"/>
      <c r="DB18" s="842" t="s">
        <v>470</v>
      </c>
      <c r="DC18" s="843"/>
      <c r="DD18" s="843"/>
      <c r="DE18" s="843"/>
      <c r="DF18" s="844"/>
      <c r="DG18" s="842" t="s">
        <v>470</v>
      </c>
      <c r="DH18" s="843"/>
      <c r="DI18" s="843"/>
      <c r="DJ18" s="843"/>
      <c r="DK18" s="844"/>
      <c r="DL18" s="842" t="s">
        <v>470</v>
      </c>
      <c r="DM18" s="843"/>
      <c r="DN18" s="843"/>
      <c r="DO18" s="843"/>
      <c r="DP18" s="844"/>
      <c r="DQ18" s="842" t="s">
        <v>470</v>
      </c>
      <c r="DR18" s="843"/>
      <c r="DS18" s="843"/>
      <c r="DT18" s="843"/>
      <c r="DU18" s="844"/>
      <c r="DV18" s="839"/>
      <c r="DW18" s="840"/>
      <c r="DX18" s="840"/>
      <c r="DY18" s="840"/>
      <c r="DZ18" s="845"/>
      <c r="EA18" s="230"/>
    </row>
    <row r="19" spans="1:131" s="231" customFormat="1" ht="26.25" customHeight="1" x14ac:dyDescent="0.15">
      <c r="A19" s="234">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28"/>
      <c r="BA19" s="228"/>
      <c r="BB19" s="228"/>
      <c r="BC19" s="228"/>
      <c r="BD19" s="228"/>
      <c r="BE19" s="229"/>
      <c r="BF19" s="229"/>
      <c r="BG19" s="229"/>
      <c r="BH19" s="229"/>
      <c r="BI19" s="229"/>
      <c r="BJ19" s="229"/>
      <c r="BK19" s="229"/>
      <c r="BL19" s="229"/>
      <c r="BM19" s="229"/>
      <c r="BN19" s="229"/>
      <c r="BO19" s="229"/>
      <c r="BP19" s="229"/>
      <c r="BQ19" s="234">
        <v>13</v>
      </c>
      <c r="BR19" s="235"/>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0"/>
    </row>
    <row r="20" spans="1:131" s="231" customFormat="1" ht="26.25" customHeight="1" x14ac:dyDescent="0.15">
      <c r="A20" s="234">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28"/>
      <c r="BA20" s="228"/>
      <c r="BB20" s="228"/>
      <c r="BC20" s="228"/>
      <c r="BD20" s="228"/>
      <c r="BE20" s="229"/>
      <c r="BF20" s="229"/>
      <c r="BG20" s="229"/>
      <c r="BH20" s="229"/>
      <c r="BI20" s="229"/>
      <c r="BJ20" s="229"/>
      <c r="BK20" s="229"/>
      <c r="BL20" s="229"/>
      <c r="BM20" s="229"/>
      <c r="BN20" s="229"/>
      <c r="BO20" s="229"/>
      <c r="BP20" s="229"/>
      <c r="BQ20" s="234">
        <v>14</v>
      </c>
      <c r="BR20" s="235"/>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0"/>
    </row>
    <row r="21" spans="1:131" s="231" customFormat="1" ht="26.25" customHeight="1" thickBot="1" x14ac:dyDescent="0.2">
      <c r="A21" s="234">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28"/>
      <c r="BA21" s="228"/>
      <c r="BB21" s="228"/>
      <c r="BC21" s="228"/>
      <c r="BD21" s="228"/>
      <c r="BE21" s="229"/>
      <c r="BF21" s="229"/>
      <c r="BG21" s="229"/>
      <c r="BH21" s="229"/>
      <c r="BI21" s="229"/>
      <c r="BJ21" s="229"/>
      <c r="BK21" s="229"/>
      <c r="BL21" s="229"/>
      <c r="BM21" s="229"/>
      <c r="BN21" s="229"/>
      <c r="BO21" s="229"/>
      <c r="BP21" s="229"/>
      <c r="BQ21" s="234">
        <v>15</v>
      </c>
      <c r="BR21" s="235"/>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0"/>
    </row>
    <row r="22" spans="1:131" s="231" customFormat="1" ht="26.25" customHeight="1" x14ac:dyDescent="0.15">
      <c r="A22" s="234">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351</v>
      </c>
      <c r="BA22" s="872"/>
      <c r="BB22" s="872"/>
      <c r="BC22" s="872"/>
      <c r="BD22" s="873"/>
      <c r="BE22" s="229"/>
      <c r="BF22" s="229"/>
      <c r="BG22" s="229"/>
      <c r="BH22" s="229"/>
      <c r="BI22" s="229"/>
      <c r="BJ22" s="229"/>
      <c r="BK22" s="229"/>
      <c r="BL22" s="229"/>
      <c r="BM22" s="229"/>
      <c r="BN22" s="229"/>
      <c r="BO22" s="229"/>
      <c r="BP22" s="229"/>
      <c r="BQ22" s="234">
        <v>16</v>
      </c>
      <c r="BR22" s="235"/>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0"/>
    </row>
    <row r="23" spans="1:131" s="231" customFormat="1" ht="26.25" customHeight="1" thickBot="1" x14ac:dyDescent="0.2">
      <c r="A23" s="236" t="s">
        <v>352</v>
      </c>
      <c r="B23" s="855" t="s">
        <v>353</v>
      </c>
      <c r="C23" s="856"/>
      <c r="D23" s="856"/>
      <c r="E23" s="856"/>
      <c r="F23" s="856"/>
      <c r="G23" s="856"/>
      <c r="H23" s="856"/>
      <c r="I23" s="856"/>
      <c r="J23" s="856"/>
      <c r="K23" s="856"/>
      <c r="L23" s="856"/>
      <c r="M23" s="856"/>
      <c r="N23" s="856"/>
      <c r="O23" s="856"/>
      <c r="P23" s="857"/>
      <c r="Q23" s="858">
        <v>247850</v>
      </c>
      <c r="R23" s="859"/>
      <c r="S23" s="859"/>
      <c r="T23" s="859"/>
      <c r="U23" s="859"/>
      <c r="V23" s="859">
        <v>235574</v>
      </c>
      <c r="W23" s="859"/>
      <c r="X23" s="859"/>
      <c r="Y23" s="859"/>
      <c r="Z23" s="859"/>
      <c r="AA23" s="859">
        <v>12276</v>
      </c>
      <c r="AB23" s="859"/>
      <c r="AC23" s="859"/>
      <c r="AD23" s="859"/>
      <c r="AE23" s="860"/>
      <c r="AF23" s="861">
        <v>10498</v>
      </c>
      <c r="AG23" s="859"/>
      <c r="AH23" s="859"/>
      <c r="AI23" s="859"/>
      <c r="AJ23" s="862"/>
      <c r="AK23" s="863"/>
      <c r="AL23" s="864"/>
      <c r="AM23" s="864"/>
      <c r="AN23" s="864"/>
      <c r="AO23" s="864"/>
      <c r="AP23" s="859">
        <v>174414</v>
      </c>
      <c r="AQ23" s="859"/>
      <c r="AR23" s="859"/>
      <c r="AS23" s="859"/>
      <c r="AT23" s="859"/>
      <c r="AU23" s="875"/>
      <c r="AV23" s="875"/>
      <c r="AW23" s="875"/>
      <c r="AX23" s="875"/>
      <c r="AY23" s="876"/>
      <c r="AZ23" s="877" t="s">
        <v>132</v>
      </c>
      <c r="BA23" s="878"/>
      <c r="BB23" s="878"/>
      <c r="BC23" s="878"/>
      <c r="BD23" s="879"/>
      <c r="BE23" s="229"/>
      <c r="BF23" s="229"/>
      <c r="BG23" s="229"/>
      <c r="BH23" s="229"/>
      <c r="BI23" s="229"/>
      <c r="BJ23" s="229"/>
      <c r="BK23" s="229"/>
      <c r="BL23" s="229"/>
      <c r="BM23" s="229"/>
      <c r="BN23" s="229"/>
      <c r="BO23" s="229"/>
      <c r="BP23" s="229"/>
      <c r="BQ23" s="234">
        <v>17</v>
      </c>
      <c r="BR23" s="235"/>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0"/>
    </row>
    <row r="24" spans="1:131" s="231" customFormat="1" ht="26.25" customHeight="1" x14ac:dyDescent="0.15">
      <c r="A24" s="874" t="s">
        <v>354</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28"/>
      <c r="BA24" s="228"/>
      <c r="BB24" s="228"/>
      <c r="BC24" s="228"/>
      <c r="BD24" s="228"/>
      <c r="BE24" s="229"/>
      <c r="BF24" s="229"/>
      <c r="BG24" s="229"/>
      <c r="BH24" s="229"/>
      <c r="BI24" s="229"/>
      <c r="BJ24" s="229"/>
      <c r="BK24" s="229"/>
      <c r="BL24" s="229"/>
      <c r="BM24" s="229"/>
      <c r="BN24" s="229"/>
      <c r="BO24" s="229"/>
      <c r="BP24" s="229"/>
      <c r="BQ24" s="234">
        <v>18</v>
      </c>
      <c r="BR24" s="235"/>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0"/>
    </row>
    <row r="25" spans="1:131" ht="26.25" customHeight="1" thickBot="1" x14ac:dyDescent="0.2">
      <c r="A25" s="791" t="s">
        <v>355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28"/>
      <c r="BK25" s="228"/>
      <c r="BL25" s="228"/>
      <c r="BM25" s="228"/>
      <c r="BN25" s="228"/>
      <c r="BO25" s="237"/>
      <c r="BP25" s="237"/>
      <c r="BQ25" s="234">
        <v>19</v>
      </c>
      <c r="BR25" s="235"/>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26"/>
    </row>
    <row r="26" spans="1:131" ht="26.25" customHeight="1" x14ac:dyDescent="0.15">
      <c r="A26" s="793" t="s">
        <v>328</v>
      </c>
      <c r="B26" s="794"/>
      <c r="C26" s="794"/>
      <c r="D26" s="794"/>
      <c r="E26" s="794"/>
      <c r="F26" s="794"/>
      <c r="G26" s="794"/>
      <c r="H26" s="794"/>
      <c r="I26" s="794"/>
      <c r="J26" s="794"/>
      <c r="K26" s="794"/>
      <c r="L26" s="794"/>
      <c r="M26" s="794"/>
      <c r="N26" s="794"/>
      <c r="O26" s="794"/>
      <c r="P26" s="795"/>
      <c r="Q26" s="799" t="s">
        <v>356</v>
      </c>
      <c r="R26" s="800"/>
      <c r="S26" s="800"/>
      <c r="T26" s="800"/>
      <c r="U26" s="801"/>
      <c r="V26" s="799" t="s">
        <v>357</v>
      </c>
      <c r="W26" s="800"/>
      <c r="X26" s="800"/>
      <c r="Y26" s="800"/>
      <c r="Z26" s="801"/>
      <c r="AA26" s="799" t="s">
        <v>358</v>
      </c>
      <c r="AB26" s="800"/>
      <c r="AC26" s="800"/>
      <c r="AD26" s="800"/>
      <c r="AE26" s="800"/>
      <c r="AF26" s="880" t="s">
        <v>359</v>
      </c>
      <c r="AG26" s="881"/>
      <c r="AH26" s="881"/>
      <c r="AI26" s="881"/>
      <c r="AJ26" s="882"/>
      <c r="AK26" s="800" t="s">
        <v>360</v>
      </c>
      <c r="AL26" s="800"/>
      <c r="AM26" s="800"/>
      <c r="AN26" s="800"/>
      <c r="AO26" s="801"/>
      <c r="AP26" s="799" t="s">
        <v>361</v>
      </c>
      <c r="AQ26" s="800"/>
      <c r="AR26" s="800"/>
      <c r="AS26" s="800"/>
      <c r="AT26" s="801"/>
      <c r="AU26" s="799" t="s">
        <v>362</v>
      </c>
      <c r="AV26" s="800"/>
      <c r="AW26" s="800"/>
      <c r="AX26" s="800"/>
      <c r="AY26" s="801"/>
      <c r="AZ26" s="799" t="s">
        <v>363</v>
      </c>
      <c r="BA26" s="800"/>
      <c r="BB26" s="800"/>
      <c r="BC26" s="800"/>
      <c r="BD26" s="801"/>
      <c r="BE26" s="799" t="s">
        <v>335</v>
      </c>
      <c r="BF26" s="800"/>
      <c r="BG26" s="800"/>
      <c r="BH26" s="800"/>
      <c r="BI26" s="806"/>
      <c r="BJ26" s="228"/>
      <c r="BK26" s="228"/>
      <c r="BL26" s="228"/>
      <c r="BM26" s="228"/>
      <c r="BN26" s="228"/>
      <c r="BO26" s="237"/>
      <c r="BP26" s="237"/>
      <c r="BQ26" s="234">
        <v>20</v>
      </c>
      <c r="BR26" s="235"/>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26"/>
    </row>
    <row r="27" spans="1:131" ht="26.25" customHeight="1" thickBot="1" x14ac:dyDescent="0.2">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28"/>
      <c r="BK27" s="228"/>
      <c r="BL27" s="228"/>
      <c r="BM27" s="228"/>
      <c r="BN27" s="228"/>
      <c r="BO27" s="237"/>
      <c r="BP27" s="237"/>
      <c r="BQ27" s="234">
        <v>21</v>
      </c>
      <c r="BR27" s="235"/>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26"/>
    </row>
    <row r="28" spans="1:131" ht="26.25" customHeight="1" thickTop="1" x14ac:dyDescent="0.15">
      <c r="A28" s="238">
        <v>1</v>
      </c>
      <c r="B28" s="815" t="s">
        <v>364</v>
      </c>
      <c r="C28" s="816"/>
      <c r="D28" s="816"/>
      <c r="E28" s="816"/>
      <c r="F28" s="816"/>
      <c r="G28" s="816"/>
      <c r="H28" s="816"/>
      <c r="I28" s="816"/>
      <c r="J28" s="816"/>
      <c r="K28" s="816"/>
      <c r="L28" s="816"/>
      <c r="M28" s="816"/>
      <c r="N28" s="816"/>
      <c r="O28" s="816"/>
      <c r="P28" s="817"/>
      <c r="Q28" s="888">
        <v>54655</v>
      </c>
      <c r="R28" s="889"/>
      <c r="S28" s="889"/>
      <c r="T28" s="889"/>
      <c r="U28" s="889"/>
      <c r="V28" s="889">
        <v>54146</v>
      </c>
      <c r="W28" s="889"/>
      <c r="X28" s="889"/>
      <c r="Y28" s="889"/>
      <c r="Z28" s="889"/>
      <c r="AA28" s="889">
        <v>509</v>
      </c>
      <c r="AB28" s="889"/>
      <c r="AC28" s="889"/>
      <c r="AD28" s="889"/>
      <c r="AE28" s="890"/>
      <c r="AF28" s="891">
        <v>509</v>
      </c>
      <c r="AG28" s="889"/>
      <c r="AH28" s="889"/>
      <c r="AI28" s="889"/>
      <c r="AJ28" s="892"/>
      <c r="AK28" s="893">
        <v>3614</v>
      </c>
      <c r="AL28" s="894"/>
      <c r="AM28" s="894"/>
      <c r="AN28" s="894"/>
      <c r="AO28" s="894"/>
      <c r="AP28" s="894"/>
      <c r="AQ28" s="894"/>
      <c r="AR28" s="894"/>
      <c r="AS28" s="894"/>
      <c r="AT28" s="894"/>
      <c r="AU28" s="894" t="s">
        <v>470</v>
      </c>
      <c r="AV28" s="894"/>
      <c r="AW28" s="894"/>
      <c r="AX28" s="894"/>
      <c r="AY28" s="894"/>
      <c r="AZ28" s="895"/>
      <c r="BA28" s="895"/>
      <c r="BB28" s="895"/>
      <c r="BC28" s="895"/>
      <c r="BD28" s="895"/>
      <c r="BE28" s="886"/>
      <c r="BF28" s="886"/>
      <c r="BG28" s="886"/>
      <c r="BH28" s="886"/>
      <c r="BI28" s="887"/>
      <c r="BJ28" s="228"/>
      <c r="BK28" s="228"/>
      <c r="BL28" s="228"/>
      <c r="BM28" s="228"/>
      <c r="BN28" s="228"/>
      <c r="BO28" s="237"/>
      <c r="BP28" s="237"/>
      <c r="BQ28" s="234">
        <v>22</v>
      </c>
      <c r="BR28" s="235"/>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26"/>
    </row>
    <row r="29" spans="1:131" ht="26.25" customHeight="1" x14ac:dyDescent="0.15">
      <c r="A29" s="238">
        <v>2</v>
      </c>
      <c r="B29" s="846" t="s">
        <v>365</v>
      </c>
      <c r="C29" s="847"/>
      <c r="D29" s="847"/>
      <c r="E29" s="847"/>
      <c r="F29" s="847"/>
      <c r="G29" s="847"/>
      <c r="H29" s="847"/>
      <c r="I29" s="847"/>
      <c r="J29" s="847"/>
      <c r="K29" s="847"/>
      <c r="L29" s="847"/>
      <c r="M29" s="847"/>
      <c r="N29" s="847"/>
      <c r="O29" s="847"/>
      <c r="P29" s="848"/>
      <c r="Q29" s="849">
        <v>6770</v>
      </c>
      <c r="R29" s="850"/>
      <c r="S29" s="850"/>
      <c r="T29" s="850"/>
      <c r="U29" s="850"/>
      <c r="V29" s="850">
        <v>6732</v>
      </c>
      <c r="W29" s="850"/>
      <c r="X29" s="850"/>
      <c r="Y29" s="850"/>
      <c r="Z29" s="850"/>
      <c r="AA29" s="850">
        <v>37</v>
      </c>
      <c r="AB29" s="850"/>
      <c r="AC29" s="850"/>
      <c r="AD29" s="850"/>
      <c r="AE29" s="851"/>
      <c r="AF29" s="852">
        <v>37</v>
      </c>
      <c r="AG29" s="853"/>
      <c r="AH29" s="853"/>
      <c r="AI29" s="853"/>
      <c r="AJ29" s="854"/>
      <c r="AK29" s="900">
        <v>1350</v>
      </c>
      <c r="AL29" s="896"/>
      <c r="AM29" s="896"/>
      <c r="AN29" s="896"/>
      <c r="AO29" s="896"/>
      <c r="AP29" s="896"/>
      <c r="AQ29" s="896"/>
      <c r="AR29" s="896"/>
      <c r="AS29" s="896"/>
      <c r="AT29" s="896"/>
      <c r="AU29" s="896" t="s">
        <v>470</v>
      </c>
      <c r="AV29" s="896"/>
      <c r="AW29" s="896"/>
      <c r="AX29" s="896"/>
      <c r="AY29" s="896"/>
      <c r="AZ29" s="897"/>
      <c r="BA29" s="897"/>
      <c r="BB29" s="897"/>
      <c r="BC29" s="897"/>
      <c r="BD29" s="897"/>
      <c r="BE29" s="898"/>
      <c r="BF29" s="898"/>
      <c r="BG29" s="898"/>
      <c r="BH29" s="898"/>
      <c r="BI29" s="899"/>
      <c r="BJ29" s="228"/>
      <c r="BK29" s="228"/>
      <c r="BL29" s="228"/>
      <c r="BM29" s="228"/>
      <c r="BN29" s="228"/>
      <c r="BO29" s="237"/>
      <c r="BP29" s="237"/>
      <c r="BQ29" s="234">
        <v>23</v>
      </c>
      <c r="BR29" s="235"/>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26"/>
    </row>
    <row r="30" spans="1:131" ht="26.25" customHeight="1" x14ac:dyDescent="0.15">
      <c r="A30" s="238">
        <v>3</v>
      </c>
      <c r="B30" s="846" t="s">
        <v>366</v>
      </c>
      <c r="C30" s="847"/>
      <c r="D30" s="847"/>
      <c r="E30" s="847"/>
      <c r="F30" s="847"/>
      <c r="G30" s="847"/>
      <c r="H30" s="847"/>
      <c r="I30" s="847"/>
      <c r="J30" s="847"/>
      <c r="K30" s="847"/>
      <c r="L30" s="847"/>
      <c r="M30" s="847"/>
      <c r="N30" s="847"/>
      <c r="O30" s="847"/>
      <c r="P30" s="848"/>
      <c r="Q30" s="849">
        <v>42692</v>
      </c>
      <c r="R30" s="850"/>
      <c r="S30" s="850"/>
      <c r="T30" s="850"/>
      <c r="U30" s="850"/>
      <c r="V30" s="850">
        <v>41345</v>
      </c>
      <c r="W30" s="850"/>
      <c r="X30" s="850"/>
      <c r="Y30" s="850"/>
      <c r="Z30" s="850"/>
      <c r="AA30" s="850">
        <v>1346</v>
      </c>
      <c r="AB30" s="850"/>
      <c r="AC30" s="850"/>
      <c r="AD30" s="850"/>
      <c r="AE30" s="851"/>
      <c r="AF30" s="852">
        <v>1346</v>
      </c>
      <c r="AG30" s="853"/>
      <c r="AH30" s="853"/>
      <c r="AI30" s="853"/>
      <c r="AJ30" s="854"/>
      <c r="AK30" s="900">
        <v>6816</v>
      </c>
      <c r="AL30" s="896"/>
      <c r="AM30" s="896"/>
      <c r="AN30" s="896"/>
      <c r="AO30" s="896"/>
      <c r="AP30" s="896"/>
      <c r="AQ30" s="896"/>
      <c r="AR30" s="896"/>
      <c r="AS30" s="896"/>
      <c r="AT30" s="896"/>
      <c r="AU30" s="896" t="s">
        <v>470</v>
      </c>
      <c r="AV30" s="896"/>
      <c r="AW30" s="896"/>
      <c r="AX30" s="896"/>
      <c r="AY30" s="896"/>
      <c r="AZ30" s="897"/>
      <c r="BA30" s="897"/>
      <c r="BB30" s="897"/>
      <c r="BC30" s="897"/>
      <c r="BD30" s="897"/>
      <c r="BE30" s="898"/>
      <c r="BF30" s="898"/>
      <c r="BG30" s="898"/>
      <c r="BH30" s="898"/>
      <c r="BI30" s="899"/>
      <c r="BJ30" s="228"/>
      <c r="BK30" s="228"/>
      <c r="BL30" s="228"/>
      <c r="BM30" s="228"/>
      <c r="BN30" s="228"/>
      <c r="BO30" s="237"/>
      <c r="BP30" s="237"/>
      <c r="BQ30" s="234">
        <v>24</v>
      </c>
      <c r="BR30" s="235"/>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26"/>
    </row>
    <row r="31" spans="1:131" ht="26.25" customHeight="1" x14ac:dyDescent="0.15">
      <c r="A31" s="238">
        <v>4</v>
      </c>
      <c r="B31" s="846" t="s">
        <v>367</v>
      </c>
      <c r="C31" s="847"/>
      <c r="D31" s="847"/>
      <c r="E31" s="847"/>
      <c r="F31" s="847"/>
      <c r="G31" s="847"/>
      <c r="H31" s="847"/>
      <c r="I31" s="847"/>
      <c r="J31" s="847"/>
      <c r="K31" s="847"/>
      <c r="L31" s="847"/>
      <c r="M31" s="847"/>
      <c r="N31" s="847"/>
      <c r="O31" s="847"/>
      <c r="P31" s="848"/>
      <c r="Q31" s="849">
        <v>27030</v>
      </c>
      <c r="R31" s="850"/>
      <c r="S31" s="850"/>
      <c r="T31" s="850"/>
      <c r="U31" s="850"/>
      <c r="V31" s="850">
        <v>26744</v>
      </c>
      <c r="W31" s="850"/>
      <c r="X31" s="850"/>
      <c r="Y31" s="850"/>
      <c r="Z31" s="850"/>
      <c r="AA31" s="850">
        <v>286</v>
      </c>
      <c r="AB31" s="850"/>
      <c r="AC31" s="850"/>
      <c r="AD31" s="850"/>
      <c r="AE31" s="851"/>
      <c r="AF31" s="852">
        <v>286</v>
      </c>
      <c r="AG31" s="853"/>
      <c r="AH31" s="853"/>
      <c r="AI31" s="853"/>
      <c r="AJ31" s="854"/>
      <c r="AK31" s="900">
        <v>25</v>
      </c>
      <c r="AL31" s="896"/>
      <c r="AM31" s="896"/>
      <c r="AN31" s="896"/>
      <c r="AO31" s="896"/>
      <c r="AP31" s="896"/>
      <c r="AQ31" s="896"/>
      <c r="AR31" s="896"/>
      <c r="AS31" s="896"/>
      <c r="AT31" s="896"/>
      <c r="AU31" s="896" t="s">
        <v>470</v>
      </c>
      <c r="AV31" s="896"/>
      <c r="AW31" s="896"/>
      <c r="AX31" s="896"/>
      <c r="AY31" s="896"/>
      <c r="AZ31" s="897"/>
      <c r="BA31" s="897"/>
      <c r="BB31" s="897"/>
      <c r="BC31" s="897"/>
      <c r="BD31" s="897"/>
      <c r="BE31" s="898"/>
      <c r="BF31" s="898"/>
      <c r="BG31" s="898"/>
      <c r="BH31" s="898"/>
      <c r="BI31" s="899"/>
      <c r="BJ31" s="228"/>
      <c r="BK31" s="228"/>
      <c r="BL31" s="228"/>
      <c r="BM31" s="228"/>
      <c r="BN31" s="228"/>
      <c r="BO31" s="237"/>
      <c r="BP31" s="237"/>
      <c r="BQ31" s="234">
        <v>25</v>
      </c>
      <c r="BR31" s="235"/>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26"/>
    </row>
    <row r="32" spans="1:131" ht="26.25" customHeight="1" x14ac:dyDescent="0.15">
      <c r="A32" s="238">
        <v>5</v>
      </c>
      <c r="B32" s="846" t="s">
        <v>368</v>
      </c>
      <c r="C32" s="847"/>
      <c r="D32" s="847"/>
      <c r="E32" s="847"/>
      <c r="F32" s="847"/>
      <c r="G32" s="847"/>
      <c r="H32" s="847"/>
      <c r="I32" s="847"/>
      <c r="J32" s="847"/>
      <c r="K32" s="847"/>
      <c r="L32" s="847"/>
      <c r="M32" s="847"/>
      <c r="N32" s="847"/>
      <c r="O32" s="847"/>
      <c r="P32" s="848"/>
      <c r="Q32" s="849">
        <v>51</v>
      </c>
      <c r="R32" s="850"/>
      <c r="S32" s="850"/>
      <c r="T32" s="850"/>
      <c r="U32" s="850"/>
      <c r="V32" s="850">
        <v>43</v>
      </c>
      <c r="W32" s="850"/>
      <c r="X32" s="850"/>
      <c r="Y32" s="850"/>
      <c r="Z32" s="850"/>
      <c r="AA32" s="850">
        <v>9</v>
      </c>
      <c r="AB32" s="850"/>
      <c r="AC32" s="850"/>
      <c r="AD32" s="850"/>
      <c r="AE32" s="851"/>
      <c r="AF32" s="852">
        <v>9</v>
      </c>
      <c r="AG32" s="853"/>
      <c r="AH32" s="853"/>
      <c r="AI32" s="853"/>
      <c r="AJ32" s="854"/>
      <c r="AK32" s="900">
        <v>0</v>
      </c>
      <c r="AL32" s="896"/>
      <c r="AM32" s="896"/>
      <c r="AN32" s="896"/>
      <c r="AO32" s="896"/>
      <c r="AP32" s="896"/>
      <c r="AQ32" s="896"/>
      <c r="AR32" s="896"/>
      <c r="AS32" s="896"/>
      <c r="AT32" s="896"/>
      <c r="AU32" s="896" t="s">
        <v>470</v>
      </c>
      <c r="AV32" s="896"/>
      <c r="AW32" s="896"/>
      <c r="AX32" s="896"/>
      <c r="AY32" s="896"/>
      <c r="AZ32" s="897"/>
      <c r="BA32" s="897"/>
      <c r="BB32" s="897"/>
      <c r="BC32" s="897"/>
      <c r="BD32" s="897"/>
      <c r="BE32" s="898"/>
      <c r="BF32" s="898"/>
      <c r="BG32" s="898"/>
      <c r="BH32" s="898"/>
      <c r="BI32" s="899"/>
      <c r="BJ32" s="228"/>
      <c r="BK32" s="228"/>
      <c r="BL32" s="228"/>
      <c r="BM32" s="228"/>
      <c r="BN32" s="228"/>
      <c r="BO32" s="237"/>
      <c r="BP32" s="237"/>
      <c r="BQ32" s="234">
        <v>26</v>
      </c>
      <c r="BR32" s="235"/>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26"/>
    </row>
    <row r="33" spans="1:131" ht="26.25" customHeight="1" x14ac:dyDescent="0.15">
      <c r="A33" s="238">
        <v>6</v>
      </c>
      <c r="B33" s="846" t="s">
        <v>369</v>
      </c>
      <c r="C33" s="847"/>
      <c r="D33" s="847"/>
      <c r="E33" s="847"/>
      <c r="F33" s="847"/>
      <c r="G33" s="847"/>
      <c r="H33" s="847"/>
      <c r="I33" s="847"/>
      <c r="J33" s="847"/>
      <c r="K33" s="847"/>
      <c r="L33" s="847"/>
      <c r="M33" s="847"/>
      <c r="N33" s="847"/>
      <c r="O33" s="847"/>
      <c r="P33" s="848"/>
      <c r="Q33" s="849">
        <v>164</v>
      </c>
      <c r="R33" s="850"/>
      <c r="S33" s="850"/>
      <c r="T33" s="850"/>
      <c r="U33" s="850"/>
      <c r="V33" s="850">
        <v>164</v>
      </c>
      <c r="W33" s="850"/>
      <c r="X33" s="850"/>
      <c r="Y33" s="850"/>
      <c r="Z33" s="850"/>
      <c r="AA33" s="850" t="s">
        <v>470</v>
      </c>
      <c r="AB33" s="850"/>
      <c r="AC33" s="850"/>
      <c r="AD33" s="850"/>
      <c r="AE33" s="851"/>
      <c r="AF33" s="852" t="s">
        <v>132</v>
      </c>
      <c r="AG33" s="853"/>
      <c r="AH33" s="853"/>
      <c r="AI33" s="853"/>
      <c r="AJ33" s="854"/>
      <c r="AK33" s="900">
        <v>77</v>
      </c>
      <c r="AL33" s="896"/>
      <c r="AM33" s="896"/>
      <c r="AN33" s="896"/>
      <c r="AO33" s="896"/>
      <c r="AP33" s="896">
        <v>402</v>
      </c>
      <c r="AQ33" s="896"/>
      <c r="AR33" s="896"/>
      <c r="AS33" s="896"/>
      <c r="AT33" s="896"/>
      <c r="AU33" s="896">
        <v>208</v>
      </c>
      <c r="AV33" s="896"/>
      <c r="AW33" s="896"/>
      <c r="AX33" s="896"/>
      <c r="AY33" s="896"/>
      <c r="AZ33" s="897"/>
      <c r="BA33" s="897"/>
      <c r="BB33" s="897"/>
      <c r="BC33" s="897"/>
      <c r="BD33" s="897"/>
      <c r="BE33" s="898"/>
      <c r="BF33" s="898"/>
      <c r="BG33" s="898"/>
      <c r="BH33" s="898"/>
      <c r="BI33" s="899"/>
      <c r="BJ33" s="228"/>
      <c r="BK33" s="228"/>
      <c r="BL33" s="228"/>
      <c r="BM33" s="228"/>
      <c r="BN33" s="228"/>
      <c r="BO33" s="237"/>
      <c r="BP33" s="237"/>
      <c r="BQ33" s="234">
        <v>27</v>
      </c>
      <c r="BR33" s="235"/>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26"/>
    </row>
    <row r="34" spans="1:131" ht="26.25" customHeight="1" x14ac:dyDescent="0.15">
      <c r="A34" s="238">
        <v>7</v>
      </c>
      <c r="B34" s="846" t="s">
        <v>370</v>
      </c>
      <c r="C34" s="847"/>
      <c r="D34" s="847"/>
      <c r="E34" s="847"/>
      <c r="F34" s="847"/>
      <c r="G34" s="847"/>
      <c r="H34" s="847"/>
      <c r="I34" s="847"/>
      <c r="J34" s="847"/>
      <c r="K34" s="847"/>
      <c r="L34" s="847"/>
      <c r="M34" s="847"/>
      <c r="N34" s="847"/>
      <c r="O34" s="847"/>
      <c r="P34" s="848"/>
      <c r="Q34" s="849">
        <v>46</v>
      </c>
      <c r="R34" s="850"/>
      <c r="S34" s="850"/>
      <c r="T34" s="850"/>
      <c r="U34" s="850"/>
      <c r="V34" s="850">
        <v>16</v>
      </c>
      <c r="W34" s="850"/>
      <c r="X34" s="850"/>
      <c r="Y34" s="850"/>
      <c r="Z34" s="850"/>
      <c r="AA34" s="850">
        <v>29</v>
      </c>
      <c r="AB34" s="850"/>
      <c r="AC34" s="850"/>
      <c r="AD34" s="850"/>
      <c r="AE34" s="851"/>
      <c r="AF34" s="852">
        <v>29</v>
      </c>
      <c r="AG34" s="853"/>
      <c r="AH34" s="853"/>
      <c r="AI34" s="853"/>
      <c r="AJ34" s="854"/>
      <c r="AK34" s="900">
        <v>1</v>
      </c>
      <c r="AL34" s="896"/>
      <c r="AM34" s="896"/>
      <c r="AN34" s="896"/>
      <c r="AO34" s="896"/>
      <c r="AP34" s="896"/>
      <c r="AQ34" s="896"/>
      <c r="AR34" s="896"/>
      <c r="AS34" s="896"/>
      <c r="AT34" s="896"/>
      <c r="AU34" s="896" t="s">
        <v>470</v>
      </c>
      <c r="AV34" s="896"/>
      <c r="AW34" s="896"/>
      <c r="AX34" s="896"/>
      <c r="AY34" s="896"/>
      <c r="AZ34" s="897"/>
      <c r="BA34" s="897"/>
      <c r="BB34" s="897"/>
      <c r="BC34" s="897"/>
      <c r="BD34" s="897"/>
      <c r="BE34" s="898"/>
      <c r="BF34" s="898"/>
      <c r="BG34" s="898"/>
      <c r="BH34" s="898"/>
      <c r="BI34" s="899"/>
      <c r="BJ34" s="228"/>
      <c r="BK34" s="228"/>
      <c r="BL34" s="228"/>
      <c r="BM34" s="228"/>
      <c r="BN34" s="228"/>
      <c r="BO34" s="237"/>
      <c r="BP34" s="237"/>
      <c r="BQ34" s="234">
        <v>28</v>
      </c>
      <c r="BR34" s="235"/>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26"/>
    </row>
    <row r="35" spans="1:131" ht="26.25" customHeight="1" x14ac:dyDescent="0.15">
      <c r="A35" s="238">
        <v>8</v>
      </c>
      <c r="B35" s="846" t="s">
        <v>371</v>
      </c>
      <c r="C35" s="847"/>
      <c r="D35" s="847"/>
      <c r="E35" s="847"/>
      <c r="F35" s="847"/>
      <c r="G35" s="847"/>
      <c r="H35" s="847"/>
      <c r="I35" s="847"/>
      <c r="J35" s="847"/>
      <c r="K35" s="847"/>
      <c r="L35" s="847"/>
      <c r="M35" s="847"/>
      <c r="N35" s="847"/>
      <c r="O35" s="847"/>
      <c r="P35" s="848"/>
      <c r="Q35" s="849">
        <v>13265</v>
      </c>
      <c r="R35" s="850"/>
      <c r="S35" s="850"/>
      <c r="T35" s="850"/>
      <c r="U35" s="850"/>
      <c r="V35" s="850">
        <v>10608</v>
      </c>
      <c r="W35" s="850"/>
      <c r="X35" s="850"/>
      <c r="Y35" s="850"/>
      <c r="Z35" s="850"/>
      <c r="AA35" s="850">
        <v>2657</v>
      </c>
      <c r="AB35" s="850"/>
      <c r="AC35" s="850"/>
      <c r="AD35" s="850"/>
      <c r="AE35" s="851"/>
      <c r="AF35" s="852">
        <v>4103</v>
      </c>
      <c r="AG35" s="853"/>
      <c r="AH35" s="853"/>
      <c r="AI35" s="853"/>
      <c r="AJ35" s="854"/>
      <c r="AK35" s="900">
        <v>159</v>
      </c>
      <c r="AL35" s="896"/>
      <c r="AM35" s="896"/>
      <c r="AN35" s="896"/>
      <c r="AO35" s="896"/>
      <c r="AP35" s="896">
        <v>29004</v>
      </c>
      <c r="AQ35" s="896"/>
      <c r="AR35" s="896"/>
      <c r="AS35" s="896"/>
      <c r="AT35" s="896"/>
      <c r="AU35" s="896">
        <v>1044</v>
      </c>
      <c r="AV35" s="896"/>
      <c r="AW35" s="896"/>
      <c r="AX35" s="896"/>
      <c r="AY35" s="896"/>
      <c r="AZ35" s="897" t="s">
        <v>470</v>
      </c>
      <c r="BA35" s="897"/>
      <c r="BB35" s="897"/>
      <c r="BC35" s="897"/>
      <c r="BD35" s="897"/>
      <c r="BE35" s="898" t="s">
        <v>552</v>
      </c>
      <c r="BF35" s="898"/>
      <c r="BG35" s="898"/>
      <c r="BH35" s="898"/>
      <c r="BI35" s="899"/>
      <c r="BJ35" s="228"/>
      <c r="BK35" s="228"/>
      <c r="BL35" s="228"/>
      <c r="BM35" s="228"/>
      <c r="BN35" s="228"/>
      <c r="BO35" s="237"/>
      <c r="BP35" s="237"/>
      <c r="BQ35" s="234">
        <v>29</v>
      </c>
      <c r="BR35" s="235"/>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26"/>
    </row>
    <row r="36" spans="1:131" ht="26.25" customHeight="1" x14ac:dyDescent="0.15">
      <c r="A36" s="238">
        <v>9</v>
      </c>
      <c r="B36" s="846" t="s">
        <v>372</v>
      </c>
      <c r="C36" s="847"/>
      <c r="D36" s="847"/>
      <c r="E36" s="847"/>
      <c r="F36" s="847"/>
      <c r="G36" s="847"/>
      <c r="H36" s="847"/>
      <c r="I36" s="847"/>
      <c r="J36" s="847"/>
      <c r="K36" s="847"/>
      <c r="L36" s="847"/>
      <c r="M36" s="847"/>
      <c r="N36" s="847"/>
      <c r="O36" s="847"/>
      <c r="P36" s="848"/>
      <c r="Q36" s="849">
        <v>10921</v>
      </c>
      <c r="R36" s="850"/>
      <c r="S36" s="850"/>
      <c r="T36" s="850"/>
      <c r="U36" s="850"/>
      <c r="V36" s="850">
        <v>9426</v>
      </c>
      <c r="W36" s="850"/>
      <c r="X36" s="850"/>
      <c r="Y36" s="850"/>
      <c r="Z36" s="850"/>
      <c r="AA36" s="850">
        <v>1495</v>
      </c>
      <c r="AB36" s="850"/>
      <c r="AC36" s="850"/>
      <c r="AD36" s="850"/>
      <c r="AE36" s="851"/>
      <c r="AF36" s="852">
        <v>2472</v>
      </c>
      <c r="AG36" s="853"/>
      <c r="AH36" s="853"/>
      <c r="AI36" s="853"/>
      <c r="AJ36" s="854"/>
      <c r="AK36" s="900">
        <v>3114</v>
      </c>
      <c r="AL36" s="896"/>
      <c r="AM36" s="896"/>
      <c r="AN36" s="896"/>
      <c r="AO36" s="896"/>
      <c r="AP36" s="896">
        <v>53853</v>
      </c>
      <c r="AQ36" s="896"/>
      <c r="AR36" s="896"/>
      <c r="AS36" s="896"/>
      <c r="AT36" s="896"/>
      <c r="AU36" s="896">
        <v>17825</v>
      </c>
      <c r="AV36" s="896"/>
      <c r="AW36" s="896"/>
      <c r="AX36" s="896"/>
      <c r="AY36" s="896"/>
      <c r="AZ36" s="897" t="s">
        <v>470</v>
      </c>
      <c r="BA36" s="897"/>
      <c r="BB36" s="897"/>
      <c r="BC36" s="897"/>
      <c r="BD36" s="897"/>
      <c r="BE36" s="898" t="s">
        <v>552</v>
      </c>
      <c r="BF36" s="898"/>
      <c r="BG36" s="898"/>
      <c r="BH36" s="898"/>
      <c r="BI36" s="899"/>
      <c r="BJ36" s="228"/>
      <c r="BK36" s="228"/>
      <c r="BL36" s="228"/>
      <c r="BM36" s="228"/>
      <c r="BN36" s="228"/>
      <c r="BO36" s="237"/>
      <c r="BP36" s="237"/>
      <c r="BQ36" s="234">
        <v>30</v>
      </c>
      <c r="BR36" s="235"/>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26"/>
    </row>
    <row r="37" spans="1:131" ht="26.25" customHeight="1" x14ac:dyDescent="0.15">
      <c r="A37" s="238">
        <v>10</v>
      </c>
      <c r="B37" s="846" t="s">
        <v>373</v>
      </c>
      <c r="C37" s="847"/>
      <c r="D37" s="847"/>
      <c r="E37" s="847"/>
      <c r="F37" s="847"/>
      <c r="G37" s="847"/>
      <c r="H37" s="847"/>
      <c r="I37" s="847"/>
      <c r="J37" s="847"/>
      <c r="K37" s="847"/>
      <c r="L37" s="847"/>
      <c r="M37" s="847"/>
      <c r="N37" s="847"/>
      <c r="O37" s="847"/>
      <c r="P37" s="848"/>
      <c r="Q37" s="849">
        <v>20694</v>
      </c>
      <c r="R37" s="850"/>
      <c r="S37" s="850"/>
      <c r="T37" s="850"/>
      <c r="U37" s="850"/>
      <c r="V37" s="850">
        <v>19466</v>
      </c>
      <c r="W37" s="850"/>
      <c r="X37" s="850"/>
      <c r="Y37" s="850"/>
      <c r="Z37" s="850"/>
      <c r="AA37" s="850">
        <v>1228</v>
      </c>
      <c r="AB37" s="850"/>
      <c r="AC37" s="850"/>
      <c r="AD37" s="850"/>
      <c r="AE37" s="851"/>
      <c r="AF37" s="852">
        <v>3949</v>
      </c>
      <c r="AG37" s="853"/>
      <c r="AH37" s="853"/>
      <c r="AI37" s="853"/>
      <c r="AJ37" s="854"/>
      <c r="AK37" s="900">
        <v>2462</v>
      </c>
      <c r="AL37" s="896"/>
      <c r="AM37" s="896"/>
      <c r="AN37" s="896"/>
      <c r="AO37" s="896"/>
      <c r="AP37" s="896">
        <v>859</v>
      </c>
      <c r="AQ37" s="896"/>
      <c r="AR37" s="896"/>
      <c r="AS37" s="896"/>
      <c r="AT37" s="896"/>
      <c r="AU37" s="896">
        <v>604</v>
      </c>
      <c r="AV37" s="896"/>
      <c r="AW37" s="896"/>
      <c r="AX37" s="896"/>
      <c r="AY37" s="896"/>
      <c r="AZ37" s="897" t="s">
        <v>470</v>
      </c>
      <c r="BA37" s="897"/>
      <c r="BB37" s="897"/>
      <c r="BC37" s="897"/>
      <c r="BD37" s="897"/>
      <c r="BE37" s="898" t="s">
        <v>552</v>
      </c>
      <c r="BF37" s="898"/>
      <c r="BG37" s="898"/>
      <c r="BH37" s="898"/>
      <c r="BI37" s="899"/>
      <c r="BJ37" s="228"/>
      <c r="BK37" s="228"/>
      <c r="BL37" s="228"/>
      <c r="BM37" s="228"/>
      <c r="BN37" s="228"/>
      <c r="BO37" s="237"/>
      <c r="BP37" s="237"/>
      <c r="BQ37" s="234">
        <v>31</v>
      </c>
      <c r="BR37" s="235"/>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26"/>
    </row>
    <row r="38" spans="1:131" ht="26.25" customHeight="1" x14ac:dyDescent="0.15">
      <c r="A38" s="238">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28"/>
      <c r="BK38" s="228"/>
      <c r="BL38" s="228"/>
      <c r="BM38" s="228"/>
      <c r="BN38" s="228"/>
      <c r="BO38" s="237"/>
      <c r="BP38" s="237"/>
      <c r="BQ38" s="234">
        <v>32</v>
      </c>
      <c r="BR38" s="235"/>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26"/>
    </row>
    <row r="39" spans="1:131" ht="26.25" customHeight="1" x14ac:dyDescent="0.15">
      <c r="A39" s="238">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28"/>
      <c r="BK39" s="228"/>
      <c r="BL39" s="228"/>
      <c r="BM39" s="228"/>
      <c r="BN39" s="228"/>
      <c r="BO39" s="237"/>
      <c r="BP39" s="237"/>
      <c r="BQ39" s="234">
        <v>33</v>
      </c>
      <c r="BR39" s="235"/>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26"/>
    </row>
    <row r="40" spans="1:131" ht="26.25" customHeight="1" x14ac:dyDescent="0.15">
      <c r="A40" s="234">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28"/>
      <c r="BK40" s="228"/>
      <c r="BL40" s="228"/>
      <c r="BM40" s="228"/>
      <c r="BN40" s="228"/>
      <c r="BO40" s="237"/>
      <c r="BP40" s="237"/>
      <c r="BQ40" s="234">
        <v>34</v>
      </c>
      <c r="BR40" s="235"/>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26"/>
    </row>
    <row r="41" spans="1:131" ht="26.25" customHeight="1" x14ac:dyDescent="0.15">
      <c r="A41" s="234">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28"/>
      <c r="BK41" s="228"/>
      <c r="BL41" s="228"/>
      <c r="BM41" s="228"/>
      <c r="BN41" s="228"/>
      <c r="BO41" s="237"/>
      <c r="BP41" s="237"/>
      <c r="BQ41" s="234">
        <v>35</v>
      </c>
      <c r="BR41" s="235"/>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26"/>
    </row>
    <row r="42" spans="1:131" ht="26.25" customHeight="1" x14ac:dyDescent="0.15">
      <c r="A42" s="234">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28"/>
      <c r="BK42" s="228"/>
      <c r="BL42" s="228"/>
      <c r="BM42" s="228"/>
      <c r="BN42" s="228"/>
      <c r="BO42" s="237"/>
      <c r="BP42" s="237"/>
      <c r="BQ42" s="234">
        <v>36</v>
      </c>
      <c r="BR42" s="235"/>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26"/>
    </row>
    <row r="43" spans="1:131" ht="26.25" customHeight="1" x14ac:dyDescent="0.15">
      <c r="A43" s="234">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28"/>
      <c r="BK43" s="228"/>
      <c r="BL43" s="228"/>
      <c r="BM43" s="228"/>
      <c r="BN43" s="228"/>
      <c r="BO43" s="237"/>
      <c r="BP43" s="237"/>
      <c r="BQ43" s="234">
        <v>37</v>
      </c>
      <c r="BR43" s="235"/>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26"/>
    </row>
    <row r="44" spans="1:131" ht="26.25" customHeight="1" x14ac:dyDescent="0.15">
      <c r="A44" s="234">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28"/>
      <c r="BK44" s="228"/>
      <c r="BL44" s="228"/>
      <c r="BM44" s="228"/>
      <c r="BN44" s="228"/>
      <c r="BO44" s="237"/>
      <c r="BP44" s="237"/>
      <c r="BQ44" s="234">
        <v>38</v>
      </c>
      <c r="BR44" s="235"/>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26"/>
    </row>
    <row r="45" spans="1:131" ht="26.25" customHeight="1" x14ac:dyDescent="0.15">
      <c r="A45" s="234">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28"/>
      <c r="BK45" s="228"/>
      <c r="BL45" s="228"/>
      <c r="BM45" s="228"/>
      <c r="BN45" s="228"/>
      <c r="BO45" s="237"/>
      <c r="BP45" s="237"/>
      <c r="BQ45" s="234">
        <v>39</v>
      </c>
      <c r="BR45" s="235"/>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26"/>
    </row>
    <row r="46" spans="1:131" ht="26.25" customHeight="1" x14ac:dyDescent="0.15">
      <c r="A46" s="234">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28"/>
      <c r="BK46" s="228"/>
      <c r="BL46" s="228"/>
      <c r="BM46" s="228"/>
      <c r="BN46" s="228"/>
      <c r="BO46" s="237"/>
      <c r="BP46" s="237"/>
      <c r="BQ46" s="234">
        <v>40</v>
      </c>
      <c r="BR46" s="235"/>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26"/>
    </row>
    <row r="47" spans="1:131" ht="26.25" customHeight="1" x14ac:dyDescent="0.15">
      <c r="A47" s="234">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28"/>
      <c r="BK47" s="228"/>
      <c r="BL47" s="228"/>
      <c r="BM47" s="228"/>
      <c r="BN47" s="228"/>
      <c r="BO47" s="237"/>
      <c r="BP47" s="237"/>
      <c r="BQ47" s="234">
        <v>41</v>
      </c>
      <c r="BR47" s="235"/>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26"/>
    </row>
    <row r="48" spans="1:131" ht="26.25" customHeight="1" x14ac:dyDescent="0.15">
      <c r="A48" s="234">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28"/>
      <c r="BK48" s="228"/>
      <c r="BL48" s="228"/>
      <c r="BM48" s="228"/>
      <c r="BN48" s="228"/>
      <c r="BO48" s="237"/>
      <c r="BP48" s="237"/>
      <c r="BQ48" s="234">
        <v>42</v>
      </c>
      <c r="BR48" s="235"/>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26"/>
    </row>
    <row r="49" spans="1:131" ht="26.25" customHeight="1" x14ac:dyDescent="0.15">
      <c r="A49" s="234">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28"/>
      <c r="BK49" s="228"/>
      <c r="BL49" s="228"/>
      <c r="BM49" s="228"/>
      <c r="BN49" s="228"/>
      <c r="BO49" s="237"/>
      <c r="BP49" s="237"/>
      <c r="BQ49" s="234">
        <v>43</v>
      </c>
      <c r="BR49" s="235"/>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26"/>
    </row>
    <row r="50" spans="1:131" ht="26.25" customHeight="1" x14ac:dyDescent="0.15">
      <c r="A50" s="234">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28"/>
      <c r="BK50" s="228"/>
      <c r="BL50" s="228"/>
      <c r="BM50" s="228"/>
      <c r="BN50" s="228"/>
      <c r="BO50" s="237"/>
      <c r="BP50" s="237"/>
      <c r="BQ50" s="234">
        <v>44</v>
      </c>
      <c r="BR50" s="235"/>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26"/>
    </row>
    <row r="51" spans="1:131" ht="26.25" customHeight="1" x14ac:dyDescent="0.15">
      <c r="A51" s="234">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28"/>
      <c r="BK51" s="228"/>
      <c r="BL51" s="228"/>
      <c r="BM51" s="228"/>
      <c r="BN51" s="228"/>
      <c r="BO51" s="237"/>
      <c r="BP51" s="237"/>
      <c r="BQ51" s="234">
        <v>45</v>
      </c>
      <c r="BR51" s="235"/>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26"/>
    </row>
    <row r="52" spans="1:131" ht="26.25" customHeight="1" x14ac:dyDescent="0.15">
      <c r="A52" s="234">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28"/>
      <c r="BK52" s="228"/>
      <c r="BL52" s="228"/>
      <c r="BM52" s="228"/>
      <c r="BN52" s="228"/>
      <c r="BO52" s="237"/>
      <c r="BP52" s="237"/>
      <c r="BQ52" s="234">
        <v>46</v>
      </c>
      <c r="BR52" s="235"/>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26"/>
    </row>
    <row r="53" spans="1:131" ht="26.25" customHeight="1" x14ac:dyDescent="0.15">
      <c r="A53" s="234">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28"/>
      <c r="BK53" s="228"/>
      <c r="BL53" s="228"/>
      <c r="BM53" s="228"/>
      <c r="BN53" s="228"/>
      <c r="BO53" s="237"/>
      <c r="BP53" s="237"/>
      <c r="BQ53" s="234">
        <v>47</v>
      </c>
      <c r="BR53" s="235"/>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26"/>
    </row>
    <row r="54" spans="1:131" ht="26.25" customHeight="1" x14ac:dyDescent="0.15">
      <c r="A54" s="234">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28"/>
      <c r="BK54" s="228"/>
      <c r="BL54" s="228"/>
      <c r="BM54" s="228"/>
      <c r="BN54" s="228"/>
      <c r="BO54" s="237"/>
      <c r="BP54" s="237"/>
      <c r="BQ54" s="234">
        <v>48</v>
      </c>
      <c r="BR54" s="235"/>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26"/>
    </row>
    <row r="55" spans="1:131" ht="26.25" customHeight="1" x14ac:dyDescent="0.15">
      <c r="A55" s="234">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28"/>
      <c r="BK55" s="228"/>
      <c r="BL55" s="228"/>
      <c r="BM55" s="228"/>
      <c r="BN55" s="228"/>
      <c r="BO55" s="237"/>
      <c r="BP55" s="237"/>
      <c r="BQ55" s="234">
        <v>49</v>
      </c>
      <c r="BR55" s="235"/>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26"/>
    </row>
    <row r="56" spans="1:131" ht="26.25" customHeight="1" x14ac:dyDescent="0.15">
      <c r="A56" s="234">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28"/>
      <c r="BK56" s="228"/>
      <c r="BL56" s="228"/>
      <c r="BM56" s="228"/>
      <c r="BN56" s="228"/>
      <c r="BO56" s="237"/>
      <c r="BP56" s="237"/>
      <c r="BQ56" s="234">
        <v>50</v>
      </c>
      <c r="BR56" s="235"/>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26"/>
    </row>
    <row r="57" spans="1:131" ht="26.25" customHeight="1" x14ac:dyDescent="0.15">
      <c r="A57" s="234">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28"/>
      <c r="BK57" s="228"/>
      <c r="BL57" s="228"/>
      <c r="BM57" s="228"/>
      <c r="BN57" s="228"/>
      <c r="BO57" s="237"/>
      <c r="BP57" s="237"/>
      <c r="BQ57" s="234">
        <v>51</v>
      </c>
      <c r="BR57" s="235"/>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26"/>
    </row>
    <row r="58" spans="1:131" ht="26.25" customHeight="1" x14ac:dyDescent="0.15">
      <c r="A58" s="234">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28"/>
      <c r="BK58" s="228"/>
      <c r="BL58" s="228"/>
      <c r="BM58" s="228"/>
      <c r="BN58" s="228"/>
      <c r="BO58" s="237"/>
      <c r="BP58" s="237"/>
      <c r="BQ58" s="234">
        <v>52</v>
      </c>
      <c r="BR58" s="235"/>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26"/>
    </row>
    <row r="59" spans="1:131" ht="26.25" customHeight="1" x14ac:dyDescent="0.15">
      <c r="A59" s="234">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28"/>
      <c r="BK59" s="228"/>
      <c r="BL59" s="228"/>
      <c r="BM59" s="228"/>
      <c r="BN59" s="228"/>
      <c r="BO59" s="237"/>
      <c r="BP59" s="237"/>
      <c r="BQ59" s="234">
        <v>53</v>
      </c>
      <c r="BR59" s="235"/>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26"/>
    </row>
    <row r="60" spans="1:131" ht="26.25" customHeight="1" x14ac:dyDescent="0.15">
      <c r="A60" s="234">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28"/>
      <c r="BK60" s="228"/>
      <c r="BL60" s="228"/>
      <c r="BM60" s="228"/>
      <c r="BN60" s="228"/>
      <c r="BO60" s="237"/>
      <c r="BP60" s="237"/>
      <c r="BQ60" s="234">
        <v>54</v>
      </c>
      <c r="BR60" s="235"/>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26"/>
    </row>
    <row r="61" spans="1:131" ht="26.25" customHeight="1" thickBot="1" x14ac:dyDescent="0.2">
      <c r="A61" s="234">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28"/>
      <c r="BK61" s="228"/>
      <c r="BL61" s="228"/>
      <c r="BM61" s="228"/>
      <c r="BN61" s="228"/>
      <c r="BO61" s="237"/>
      <c r="BP61" s="237"/>
      <c r="BQ61" s="234">
        <v>55</v>
      </c>
      <c r="BR61" s="235"/>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26"/>
    </row>
    <row r="62" spans="1:131" ht="26.25" customHeight="1" x14ac:dyDescent="0.15">
      <c r="A62" s="234">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374</v>
      </c>
      <c r="BK62" s="872"/>
      <c r="BL62" s="872"/>
      <c r="BM62" s="872"/>
      <c r="BN62" s="873"/>
      <c r="BO62" s="237"/>
      <c r="BP62" s="237"/>
      <c r="BQ62" s="234">
        <v>56</v>
      </c>
      <c r="BR62" s="235"/>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26"/>
    </row>
    <row r="63" spans="1:131" ht="26.25" customHeight="1" thickBot="1" x14ac:dyDescent="0.2">
      <c r="A63" s="236" t="s">
        <v>352</v>
      </c>
      <c r="B63" s="855" t="s">
        <v>375</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12740</v>
      </c>
      <c r="AG63" s="910"/>
      <c r="AH63" s="910"/>
      <c r="AI63" s="910"/>
      <c r="AJ63" s="911"/>
      <c r="AK63" s="912"/>
      <c r="AL63" s="907"/>
      <c r="AM63" s="907"/>
      <c r="AN63" s="907"/>
      <c r="AO63" s="907"/>
      <c r="AP63" s="910">
        <v>84118</v>
      </c>
      <c r="AQ63" s="910"/>
      <c r="AR63" s="910"/>
      <c r="AS63" s="910"/>
      <c r="AT63" s="910"/>
      <c r="AU63" s="910">
        <v>19681</v>
      </c>
      <c r="AV63" s="910"/>
      <c r="AW63" s="910"/>
      <c r="AX63" s="910"/>
      <c r="AY63" s="910"/>
      <c r="AZ63" s="914"/>
      <c r="BA63" s="914"/>
      <c r="BB63" s="914"/>
      <c r="BC63" s="914"/>
      <c r="BD63" s="914"/>
      <c r="BE63" s="915"/>
      <c r="BF63" s="915"/>
      <c r="BG63" s="915"/>
      <c r="BH63" s="915"/>
      <c r="BI63" s="916"/>
      <c r="BJ63" s="917" t="s">
        <v>132</v>
      </c>
      <c r="BK63" s="918"/>
      <c r="BL63" s="918"/>
      <c r="BM63" s="918"/>
      <c r="BN63" s="919"/>
      <c r="BO63" s="237"/>
      <c r="BP63" s="237"/>
      <c r="BQ63" s="234">
        <v>57</v>
      </c>
      <c r="BR63" s="235"/>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26"/>
    </row>
    <row r="65" spans="1:131" ht="26.25" customHeight="1" thickBot="1" x14ac:dyDescent="0.2">
      <c r="A65" s="228" t="s">
        <v>376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26"/>
    </row>
    <row r="66" spans="1:131" ht="26.25" customHeight="1" x14ac:dyDescent="0.15">
      <c r="A66" s="793" t="s">
        <v>377</v>
      </c>
      <c r="B66" s="794"/>
      <c r="C66" s="794"/>
      <c r="D66" s="794"/>
      <c r="E66" s="794"/>
      <c r="F66" s="794"/>
      <c r="G66" s="794"/>
      <c r="H66" s="794"/>
      <c r="I66" s="794"/>
      <c r="J66" s="794"/>
      <c r="K66" s="794"/>
      <c r="L66" s="794"/>
      <c r="M66" s="794"/>
      <c r="N66" s="794"/>
      <c r="O66" s="794"/>
      <c r="P66" s="795"/>
      <c r="Q66" s="799" t="s">
        <v>356</v>
      </c>
      <c r="R66" s="800"/>
      <c r="S66" s="800"/>
      <c r="T66" s="800"/>
      <c r="U66" s="801"/>
      <c r="V66" s="799" t="s">
        <v>357</v>
      </c>
      <c r="W66" s="800"/>
      <c r="X66" s="800"/>
      <c r="Y66" s="800"/>
      <c r="Z66" s="801"/>
      <c r="AA66" s="799" t="s">
        <v>358</v>
      </c>
      <c r="AB66" s="800"/>
      <c r="AC66" s="800"/>
      <c r="AD66" s="800"/>
      <c r="AE66" s="801"/>
      <c r="AF66" s="920" t="s">
        <v>359</v>
      </c>
      <c r="AG66" s="881"/>
      <c r="AH66" s="881"/>
      <c r="AI66" s="881"/>
      <c r="AJ66" s="921"/>
      <c r="AK66" s="799" t="s">
        <v>360</v>
      </c>
      <c r="AL66" s="794"/>
      <c r="AM66" s="794"/>
      <c r="AN66" s="794"/>
      <c r="AO66" s="795"/>
      <c r="AP66" s="799" t="s">
        <v>378</v>
      </c>
      <c r="AQ66" s="800"/>
      <c r="AR66" s="800"/>
      <c r="AS66" s="800"/>
      <c r="AT66" s="801"/>
      <c r="AU66" s="799" t="s">
        <v>379</v>
      </c>
      <c r="AV66" s="800"/>
      <c r="AW66" s="800"/>
      <c r="AX66" s="800"/>
      <c r="AY66" s="801"/>
      <c r="AZ66" s="799" t="s">
        <v>335</v>
      </c>
      <c r="BA66" s="800"/>
      <c r="BB66" s="800"/>
      <c r="BC66" s="800"/>
      <c r="BD66" s="806"/>
      <c r="BE66" s="237"/>
      <c r="BF66" s="237"/>
      <c r="BG66" s="237"/>
      <c r="BH66" s="237"/>
      <c r="BI66" s="237"/>
      <c r="BJ66" s="237"/>
      <c r="BK66" s="237"/>
      <c r="BL66" s="237"/>
      <c r="BM66" s="237"/>
      <c r="BN66" s="237"/>
      <c r="BO66" s="237"/>
      <c r="BP66" s="237"/>
      <c r="BQ66" s="234">
        <v>60</v>
      </c>
      <c r="BR66" s="239"/>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26"/>
    </row>
    <row r="67" spans="1:131" ht="26.25" customHeight="1" thickBot="1" x14ac:dyDescent="0.2">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2"/>
      <c r="AG67" s="884"/>
      <c r="AH67" s="884"/>
      <c r="AI67" s="884"/>
      <c r="AJ67" s="923"/>
      <c r="AK67" s="924"/>
      <c r="AL67" s="797"/>
      <c r="AM67" s="797"/>
      <c r="AN67" s="797"/>
      <c r="AO67" s="798"/>
      <c r="AP67" s="802"/>
      <c r="AQ67" s="803"/>
      <c r="AR67" s="803"/>
      <c r="AS67" s="803"/>
      <c r="AT67" s="804"/>
      <c r="AU67" s="802"/>
      <c r="AV67" s="803"/>
      <c r="AW67" s="803"/>
      <c r="AX67" s="803"/>
      <c r="AY67" s="804"/>
      <c r="AZ67" s="802"/>
      <c r="BA67" s="803"/>
      <c r="BB67" s="803"/>
      <c r="BC67" s="803"/>
      <c r="BD67" s="808"/>
      <c r="BE67" s="237"/>
      <c r="BF67" s="237"/>
      <c r="BG67" s="237"/>
      <c r="BH67" s="237"/>
      <c r="BI67" s="237"/>
      <c r="BJ67" s="237"/>
      <c r="BK67" s="237"/>
      <c r="BL67" s="237"/>
      <c r="BM67" s="237"/>
      <c r="BN67" s="237"/>
      <c r="BO67" s="237"/>
      <c r="BP67" s="237"/>
      <c r="BQ67" s="234">
        <v>61</v>
      </c>
      <c r="BR67" s="239"/>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26"/>
    </row>
    <row r="68" spans="1:131" ht="26.25" customHeight="1" thickTop="1" x14ac:dyDescent="0.15">
      <c r="A68" s="232">
        <v>1</v>
      </c>
      <c r="B68" s="935" t="s">
        <v>554</v>
      </c>
      <c r="C68" s="936"/>
      <c r="D68" s="936"/>
      <c r="E68" s="936"/>
      <c r="F68" s="936"/>
      <c r="G68" s="936"/>
      <c r="H68" s="936"/>
      <c r="I68" s="936"/>
      <c r="J68" s="936"/>
      <c r="K68" s="936"/>
      <c r="L68" s="936"/>
      <c r="M68" s="936"/>
      <c r="N68" s="936"/>
      <c r="O68" s="936"/>
      <c r="P68" s="937"/>
      <c r="Q68" s="938">
        <v>1730.499</v>
      </c>
      <c r="R68" s="932"/>
      <c r="S68" s="932"/>
      <c r="T68" s="932"/>
      <c r="U68" s="932"/>
      <c r="V68" s="932">
        <v>1694</v>
      </c>
      <c r="W68" s="932"/>
      <c r="X68" s="932"/>
      <c r="Y68" s="932"/>
      <c r="Z68" s="932"/>
      <c r="AA68" s="932">
        <v>36.499000000000002</v>
      </c>
      <c r="AB68" s="932"/>
      <c r="AC68" s="932"/>
      <c r="AD68" s="932"/>
      <c r="AE68" s="932"/>
      <c r="AF68" s="932">
        <v>36.499000000000002</v>
      </c>
      <c r="AG68" s="932"/>
      <c r="AH68" s="932"/>
      <c r="AI68" s="932"/>
      <c r="AJ68" s="932"/>
      <c r="AK68" s="932" t="s">
        <v>470</v>
      </c>
      <c r="AL68" s="932"/>
      <c r="AM68" s="932"/>
      <c r="AN68" s="932"/>
      <c r="AO68" s="932"/>
      <c r="AP68" s="932" t="s">
        <v>470</v>
      </c>
      <c r="AQ68" s="932"/>
      <c r="AR68" s="932"/>
      <c r="AS68" s="932"/>
      <c r="AT68" s="932"/>
      <c r="AU68" s="932" t="s">
        <v>470</v>
      </c>
      <c r="AV68" s="932"/>
      <c r="AW68" s="932"/>
      <c r="AX68" s="932"/>
      <c r="AY68" s="932"/>
      <c r="AZ68" s="933" t="s">
        <v>549</v>
      </c>
      <c r="BA68" s="933"/>
      <c r="BB68" s="933"/>
      <c r="BC68" s="933"/>
      <c r="BD68" s="934"/>
      <c r="BE68" s="237"/>
      <c r="BF68" s="237"/>
      <c r="BG68" s="237"/>
      <c r="BH68" s="237"/>
      <c r="BI68" s="237"/>
      <c r="BJ68" s="237"/>
      <c r="BK68" s="237"/>
      <c r="BL68" s="237"/>
      <c r="BM68" s="237"/>
      <c r="BN68" s="237"/>
      <c r="BO68" s="237"/>
      <c r="BP68" s="237"/>
      <c r="BQ68" s="234">
        <v>62</v>
      </c>
      <c r="BR68" s="239"/>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26"/>
    </row>
    <row r="69" spans="1:131" ht="26.25" customHeight="1" x14ac:dyDescent="0.15">
      <c r="A69" s="234">
        <v>2</v>
      </c>
      <c r="B69" s="939" t="s">
        <v>555</v>
      </c>
      <c r="C69" s="940"/>
      <c r="D69" s="940"/>
      <c r="E69" s="940"/>
      <c r="F69" s="940"/>
      <c r="G69" s="940"/>
      <c r="H69" s="940"/>
      <c r="I69" s="940"/>
      <c r="J69" s="940"/>
      <c r="K69" s="940"/>
      <c r="L69" s="940"/>
      <c r="M69" s="940"/>
      <c r="N69" s="940"/>
      <c r="O69" s="940"/>
      <c r="P69" s="941"/>
      <c r="Q69" s="942">
        <v>824275.2</v>
      </c>
      <c r="R69" s="896"/>
      <c r="S69" s="896"/>
      <c r="T69" s="896"/>
      <c r="U69" s="896"/>
      <c r="V69" s="896">
        <v>793575.92700000003</v>
      </c>
      <c r="W69" s="896"/>
      <c r="X69" s="896"/>
      <c r="Y69" s="896"/>
      <c r="Z69" s="896"/>
      <c r="AA69" s="896">
        <v>30699.273000000001</v>
      </c>
      <c r="AB69" s="896"/>
      <c r="AC69" s="896"/>
      <c r="AD69" s="896"/>
      <c r="AE69" s="896"/>
      <c r="AF69" s="896">
        <v>30699.273000000001</v>
      </c>
      <c r="AG69" s="896"/>
      <c r="AH69" s="896"/>
      <c r="AI69" s="896"/>
      <c r="AJ69" s="896"/>
      <c r="AK69" s="896">
        <v>9728.4500000000007</v>
      </c>
      <c r="AL69" s="896"/>
      <c r="AM69" s="896"/>
      <c r="AN69" s="896"/>
      <c r="AO69" s="896"/>
      <c r="AP69" s="896" t="s">
        <v>470</v>
      </c>
      <c r="AQ69" s="896"/>
      <c r="AR69" s="896"/>
      <c r="AS69" s="896"/>
      <c r="AT69" s="896"/>
      <c r="AU69" s="896" t="s">
        <v>470</v>
      </c>
      <c r="AV69" s="896"/>
      <c r="AW69" s="896"/>
      <c r="AX69" s="896"/>
      <c r="AY69" s="896"/>
      <c r="AZ69" s="898" t="s">
        <v>550</v>
      </c>
      <c r="BA69" s="898"/>
      <c r="BB69" s="898"/>
      <c r="BC69" s="898"/>
      <c r="BD69" s="899"/>
      <c r="BE69" s="237"/>
      <c r="BF69" s="237"/>
      <c r="BG69" s="237"/>
      <c r="BH69" s="237"/>
      <c r="BI69" s="237"/>
      <c r="BJ69" s="237"/>
      <c r="BK69" s="237"/>
      <c r="BL69" s="237"/>
      <c r="BM69" s="237"/>
      <c r="BN69" s="237"/>
      <c r="BO69" s="237"/>
      <c r="BP69" s="237"/>
      <c r="BQ69" s="234">
        <v>63</v>
      </c>
      <c r="BR69" s="239"/>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26"/>
    </row>
    <row r="70" spans="1:131" ht="26.25" customHeight="1" x14ac:dyDescent="0.15">
      <c r="A70" s="234">
        <v>3</v>
      </c>
      <c r="B70" s="939" t="s">
        <v>551</v>
      </c>
      <c r="C70" s="940"/>
      <c r="D70" s="940"/>
      <c r="E70" s="940"/>
      <c r="F70" s="940"/>
      <c r="G70" s="940"/>
      <c r="H70" s="940"/>
      <c r="I70" s="940"/>
      <c r="J70" s="940"/>
      <c r="K70" s="940"/>
      <c r="L70" s="940"/>
      <c r="M70" s="940"/>
      <c r="N70" s="940"/>
      <c r="O70" s="940"/>
      <c r="P70" s="941"/>
      <c r="Q70" s="942">
        <v>331.577</v>
      </c>
      <c r="R70" s="896"/>
      <c r="S70" s="896"/>
      <c r="T70" s="896"/>
      <c r="U70" s="896"/>
      <c r="V70" s="896">
        <v>323.726</v>
      </c>
      <c r="W70" s="896"/>
      <c r="X70" s="896"/>
      <c r="Y70" s="896"/>
      <c r="Z70" s="896"/>
      <c r="AA70" s="896">
        <v>7.851</v>
      </c>
      <c r="AB70" s="896"/>
      <c r="AC70" s="896"/>
      <c r="AD70" s="896"/>
      <c r="AE70" s="896"/>
      <c r="AF70" s="896">
        <v>7.851</v>
      </c>
      <c r="AG70" s="896"/>
      <c r="AH70" s="896"/>
      <c r="AI70" s="896"/>
      <c r="AJ70" s="896"/>
      <c r="AK70" s="896">
        <v>5.2060000000000004</v>
      </c>
      <c r="AL70" s="896"/>
      <c r="AM70" s="896"/>
      <c r="AN70" s="896"/>
      <c r="AO70" s="896"/>
      <c r="AP70" s="896" t="s">
        <v>470</v>
      </c>
      <c r="AQ70" s="896"/>
      <c r="AR70" s="896"/>
      <c r="AS70" s="896"/>
      <c r="AT70" s="896"/>
      <c r="AU70" s="896" t="s">
        <v>470</v>
      </c>
      <c r="AV70" s="896"/>
      <c r="AW70" s="896"/>
      <c r="AX70" s="896"/>
      <c r="AY70" s="896"/>
      <c r="AZ70" s="898"/>
      <c r="BA70" s="898"/>
      <c r="BB70" s="898"/>
      <c r="BC70" s="898"/>
      <c r="BD70" s="899"/>
      <c r="BE70" s="237"/>
      <c r="BF70" s="237"/>
      <c r="BG70" s="237"/>
      <c r="BH70" s="237"/>
      <c r="BI70" s="237"/>
      <c r="BJ70" s="237"/>
      <c r="BK70" s="237"/>
      <c r="BL70" s="237"/>
      <c r="BM70" s="237"/>
      <c r="BN70" s="237"/>
      <c r="BO70" s="237"/>
      <c r="BP70" s="237"/>
      <c r="BQ70" s="234">
        <v>64</v>
      </c>
      <c r="BR70" s="239"/>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26"/>
    </row>
    <row r="71" spans="1:131" ht="26.25" customHeight="1" x14ac:dyDescent="0.15">
      <c r="A71" s="234">
        <v>4</v>
      </c>
      <c r="B71" s="939" t="s">
        <v>553</v>
      </c>
      <c r="C71" s="940"/>
      <c r="D71" s="940"/>
      <c r="E71" s="940"/>
      <c r="F71" s="940"/>
      <c r="G71" s="940"/>
      <c r="H71" s="940"/>
      <c r="I71" s="940"/>
      <c r="J71" s="940"/>
      <c r="K71" s="940"/>
      <c r="L71" s="940"/>
      <c r="M71" s="940"/>
      <c r="N71" s="940"/>
      <c r="O71" s="940"/>
      <c r="P71" s="941"/>
      <c r="Q71" s="942">
        <v>55167</v>
      </c>
      <c r="R71" s="896"/>
      <c r="S71" s="896"/>
      <c r="T71" s="896"/>
      <c r="U71" s="896"/>
      <c r="V71" s="896">
        <v>51315</v>
      </c>
      <c r="W71" s="896"/>
      <c r="X71" s="896"/>
      <c r="Y71" s="896"/>
      <c r="Z71" s="896"/>
      <c r="AA71" s="896">
        <v>3852</v>
      </c>
      <c r="AB71" s="896"/>
      <c r="AC71" s="896"/>
      <c r="AD71" s="896"/>
      <c r="AE71" s="896"/>
      <c r="AF71" s="896">
        <v>11744</v>
      </c>
      <c r="AG71" s="896"/>
      <c r="AH71" s="896"/>
      <c r="AI71" s="896"/>
      <c r="AJ71" s="896"/>
      <c r="AK71" s="896" t="s">
        <v>470</v>
      </c>
      <c r="AL71" s="896"/>
      <c r="AM71" s="896"/>
      <c r="AN71" s="896"/>
      <c r="AO71" s="896"/>
      <c r="AP71" s="896" t="s">
        <v>470</v>
      </c>
      <c r="AQ71" s="896"/>
      <c r="AR71" s="896"/>
      <c r="AS71" s="896"/>
      <c r="AT71" s="896"/>
      <c r="AU71" s="896" t="s">
        <v>470</v>
      </c>
      <c r="AV71" s="896"/>
      <c r="AW71" s="896"/>
      <c r="AX71" s="896"/>
      <c r="AY71" s="896"/>
      <c r="AZ71" s="898"/>
      <c r="BA71" s="898"/>
      <c r="BB71" s="898"/>
      <c r="BC71" s="898"/>
      <c r="BD71" s="899"/>
      <c r="BE71" s="237"/>
      <c r="BF71" s="237"/>
      <c r="BG71" s="237"/>
      <c r="BH71" s="237"/>
      <c r="BI71" s="237"/>
      <c r="BJ71" s="237"/>
      <c r="BK71" s="237"/>
      <c r="BL71" s="237"/>
      <c r="BM71" s="237"/>
      <c r="BN71" s="237"/>
      <c r="BO71" s="237"/>
      <c r="BP71" s="237"/>
      <c r="BQ71" s="234">
        <v>65</v>
      </c>
      <c r="BR71" s="239"/>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26"/>
    </row>
    <row r="72" spans="1:131" ht="26.25" customHeight="1" x14ac:dyDescent="0.15">
      <c r="A72" s="234">
        <v>5</v>
      </c>
      <c r="B72" s="939"/>
      <c r="C72" s="940"/>
      <c r="D72" s="940"/>
      <c r="E72" s="940"/>
      <c r="F72" s="940"/>
      <c r="G72" s="940"/>
      <c r="H72" s="940"/>
      <c r="I72" s="940"/>
      <c r="J72" s="940"/>
      <c r="K72" s="940"/>
      <c r="L72" s="940"/>
      <c r="M72" s="940"/>
      <c r="N72" s="940"/>
      <c r="O72" s="940"/>
      <c r="P72" s="941"/>
      <c r="Q72" s="942"/>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c r="AT72" s="896"/>
      <c r="AU72" s="896"/>
      <c r="AV72" s="896"/>
      <c r="AW72" s="896"/>
      <c r="AX72" s="896"/>
      <c r="AY72" s="896"/>
      <c r="AZ72" s="898"/>
      <c r="BA72" s="898"/>
      <c r="BB72" s="898"/>
      <c r="BC72" s="898"/>
      <c r="BD72" s="899"/>
      <c r="BE72" s="237"/>
      <c r="BF72" s="237"/>
      <c r="BG72" s="237"/>
      <c r="BH72" s="237"/>
      <c r="BI72" s="237"/>
      <c r="BJ72" s="237"/>
      <c r="BK72" s="237"/>
      <c r="BL72" s="237"/>
      <c r="BM72" s="237"/>
      <c r="BN72" s="237"/>
      <c r="BO72" s="237"/>
      <c r="BP72" s="237"/>
      <c r="BQ72" s="234">
        <v>66</v>
      </c>
      <c r="BR72" s="239"/>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26"/>
    </row>
    <row r="73" spans="1:131" ht="26.25" customHeight="1" x14ac:dyDescent="0.15">
      <c r="A73" s="234">
        <v>6</v>
      </c>
      <c r="B73" s="939"/>
      <c r="C73" s="940"/>
      <c r="D73" s="940"/>
      <c r="E73" s="940"/>
      <c r="F73" s="940"/>
      <c r="G73" s="940"/>
      <c r="H73" s="940"/>
      <c r="I73" s="940"/>
      <c r="J73" s="940"/>
      <c r="K73" s="940"/>
      <c r="L73" s="940"/>
      <c r="M73" s="940"/>
      <c r="N73" s="940"/>
      <c r="O73" s="940"/>
      <c r="P73" s="941"/>
      <c r="Q73" s="942"/>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898"/>
      <c r="BA73" s="898"/>
      <c r="BB73" s="898"/>
      <c r="BC73" s="898"/>
      <c r="BD73" s="899"/>
      <c r="BE73" s="237"/>
      <c r="BF73" s="237"/>
      <c r="BG73" s="237"/>
      <c r="BH73" s="237"/>
      <c r="BI73" s="237"/>
      <c r="BJ73" s="237"/>
      <c r="BK73" s="237"/>
      <c r="BL73" s="237"/>
      <c r="BM73" s="237"/>
      <c r="BN73" s="237"/>
      <c r="BO73" s="237"/>
      <c r="BP73" s="237"/>
      <c r="BQ73" s="234">
        <v>67</v>
      </c>
      <c r="BR73" s="239"/>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26"/>
    </row>
    <row r="74" spans="1:131" ht="26.25" customHeight="1" x14ac:dyDescent="0.15">
      <c r="A74" s="234">
        <v>7</v>
      </c>
      <c r="B74" s="939"/>
      <c r="C74" s="940"/>
      <c r="D74" s="940"/>
      <c r="E74" s="940"/>
      <c r="F74" s="940"/>
      <c r="G74" s="940"/>
      <c r="H74" s="940"/>
      <c r="I74" s="940"/>
      <c r="J74" s="940"/>
      <c r="K74" s="940"/>
      <c r="L74" s="940"/>
      <c r="M74" s="940"/>
      <c r="N74" s="940"/>
      <c r="O74" s="940"/>
      <c r="P74" s="941"/>
      <c r="Q74" s="942"/>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8"/>
      <c r="BA74" s="898"/>
      <c r="BB74" s="898"/>
      <c r="BC74" s="898"/>
      <c r="BD74" s="899"/>
      <c r="BE74" s="237"/>
      <c r="BF74" s="237"/>
      <c r="BG74" s="237"/>
      <c r="BH74" s="237"/>
      <c r="BI74" s="237"/>
      <c r="BJ74" s="237"/>
      <c r="BK74" s="237"/>
      <c r="BL74" s="237"/>
      <c r="BM74" s="237"/>
      <c r="BN74" s="237"/>
      <c r="BO74" s="237"/>
      <c r="BP74" s="237"/>
      <c r="BQ74" s="234">
        <v>68</v>
      </c>
      <c r="BR74" s="239"/>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26"/>
    </row>
    <row r="75" spans="1:131" ht="26.25" customHeight="1" x14ac:dyDescent="0.15">
      <c r="A75" s="234">
        <v>8</v>
      </c>
      <c r="B75" s="939"/>
      <c r="C75" s="940"/>
      <c r="D75" s="940"/>
      <c r="E75" s="940"/>
      <c r="F75" s="940"/>
      <c r="G75" s="940"/>
      <c r="H75" s="940"/>
      <c r="I75" s="940"/>
      <c r="J75" s="940"/>
      <c r="K75" s="940"/>
      <c r="L75" s="940"/>
      <c r="M75" s="940"/>
      <c r="N75" s="940"/>
      <c r="O75" s="940"/>
      <c r="P75" s="941"/>
      <c r="Q75" s="943"/>
      <c r="R75" s="944"/>
      <c r="S75" s="944"/>
      <c r="T75" s="944"/>
      <c r="U75" s="900"/>
      <c r="V75" s="945"/>
      <c r="W75" s="944"/>
      <c r="X75" s="944"/>
      <c r="Y75" s="944"/>
      <c r="Z75" s="900"/>
      <c r="AA75" s="945"/>
      <c r="AB75" s="944"/>
      <c r="AC75" s="944"/>
      <c r="AD75" s="944"/>
      <c r="AE75" s="900"/>
      <c r="AF75" s="945"/>
      <c r="AG75" s="944"/>
      <c r="AH75" s="944"/>
      <c r="AI75" s="944"/>
      <c r="AJ75" s="900"/>
      <c r="AK75" s="945"/>
      <c r="AL75" s="944"/>
      <c r="AM75" s="944"/>
      <c r="AN75" s="944"/>
      <c r="AO75" s="900"/>
      <c r="AP75" s="945"/>
      <c r="AQ75" s="944"/>
      <c r="AR75" s="944"/>
      <c r="AS75" s="944"/>
      <c r="AT75" s="900"/>
      <c r="AU75" s="945"/>
      <c r="AV75" s="944"/>
      <c r="AW75" s="944"/>
      <c r="AX75" s="944"/>
      <c r="AY75" s="900"/>
      <c r="AZ75" s="898"/>
      <c r="BA75" s="898"/>
      <c r="BB75" s="898"/>
      <c r="BC75" s="898"/>
      <c r="BD75" s="899"/>
      <c r="BE75" s="237"/>
      <c r="BF75" s="237"/>
      <c r="BG75" s="237"/>
      <c r="BH75" s="237"/>
      <c r="BI75" s="237"/>
      <c r="BJ75" s="237"/>
      <c r="BK75" s="237"/>
      <c r="BL75" s="237"/>
      <c r="BM75" s="237"/>
      <c r="BN75" s="237"/>
      <c r="BO75" s="237"/>
      <c r="BP75" s="237"/>
      <c r="BQ75" s="234">
        <v>69</v>
      </c>
      <c r="BR75" s="239"/>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26"/>
    </row>
    <row r="76" spans="1:131" ht="26.25" customHeight="1" x14ac:dyDescent="0.15">
      <c r="A76" s="234">
        <v>9</v>
      </c>
      <c r="B76" s="939"/>
      <c r="C76" s="940"/>
      <c r="D76" s="940"/>
      <c r="E76" s="940"/>
      <c r="F76" s="940"/>
      <c r="G76" s="940"/>
      <c r="H76" s="940"/>
      <c r="I76" s="940"/>
      <c r="J76" s="940"/>
      <c r="K76" s="940"/>
      <c r="L76" s="940"/>
      <c r="M76" s="940"/>
      <c r="N76" s="940"/>
      <c r="O76" s="940"/>
      <c r="P76" s="941"/>
      <c r="Q76" s="943"/>
      <c r="R76" s="944"/>
      <c r="S76" s="944"/>
      <c r="T76" s="944"/>
      <c r="U76" s="900"/>
      <c r="V76" s="945"/>
      <c r="W76" s="944"/>
      <c r="X76" s="944"/>
      <c r="Y76" s="944"/>
      <c r="Z76" s="900"/>
      <c r="AA76" s="945"/>
      <c r="AB76" s="944"/>
      <c r="AC76" s="944"/>
      <c r="AD76" s="944"/>
      <c r="AE76" s="900"/>
      <c r="AF76" s="945"/>
      <c r="AG76" s="944"/>
      <c r="AH76" s="944"/>
      <c r="AI76" s="944"/>
      <c r="AJ76" s="900"/>
      <c r="AK76" s="945"/>
      <c r="AL76" s="944"/>
      <c r="AM76" s="944"/>
      <c r="AN76" s="944"/>
      <c r="AO76" s="900"/>
      <c r="AP76" s="945"/>
      <c r="AQ76" s="944"/>
      <c r="AR76" s="944"/>
      <c r="AS76" s="944"/>
      <c r="AT76" s="900"/>
      <c r="AU76" s="945"/>
      <c r="AV76" s="944"/>
      <c r="AW76" s="944"/>
      <c r="AX76" s="944"/>
      <c r="AY76" s="900"/>
      <c r="AZ76" s="898"/>
      <c r="BA76" s="898"/>
      <c r="BB76" s="898"/>
      <c r="BC76" s="898"/>
      <c r="BD76" s="899"/>
      <c r="BE76" s="237"/>
      <c r="BF76" s="237"/>
      <c r="BG76" s="237"/>
      <c r="BH76" s="237"/>
      <c r="BI76" s="237"/>
      <c r="BJ76" s="237"/>
      <c r="BK76" s="237"/>
      <c r="BL76" s="237"/>
      <c r="BM76" s="237"/>
      <c r="BN76" s="237"/>
      <c r="BO76" s="237"/>
      <c r="BP76" s="237"/>
      <c r="BQ76" s="234">
        <v>70</v>
      </c>
      <c r="BR76" s="239"/>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26"/>
    </row>
    <row r="77" spans="1:131" ht="26.25" customHeight="1" x14ac:dyDescent="0.15">
      <c r="A77" s="234">
        <v>10</v>
      </c>
      <c r="B77" s="939"/>
      <c r="C77" s="940"/>
      <c r="D77" s="940"/>
      <c r="E77" s="940"/>
      <c r="F77" s="940"/>
      <c r="G77" s="940"/>
      <c r="H77" s="940"/>
      <c r="I77" s="940"/>
      <c r="J77" s="940"/>
      <c r="K77" s="940"/>
      <c r="L77" s="940"/>
      <c r="M77" s="940"/>
      <c r="N77" s="940"/>
      <c r="O77" s="940"/>
      <c r="P77" s="941"/>
      <c r="Q77" s="943"/>
      <c r="R77" s="944"/>
      <c r="S77" s="944"/>
      <c r="T77" s="944"/>
      <c r="U77" s="900"/>
      <c r="V77" s="945"/>
      <c r="W77" s="944"/>
      <c r="X77" s="944"/>
      <c r="Y77" s="944"/>
      <c r="Z77" s="900"/>
      <c r="AA77" s="945"/>
      <c r="AB77" s="944"/>
      <c r="AC77" s="944"/>
      <c r="AD77" s="944"/>
      <c r="AE77" s="900"/>
      <c r="AF77" s="945"/>
      <c r="AG77" s="944"/>
      <c r="AH77" s="944"/>
      <c r="AI77" s="944"/>
      <c r="AJ77" s="900"/>
      <c r="AK77" s="945"/>
      <c r="AL77" s="944"/>
      <c r="AM77" s="944"/>
      <c r="AN77" s="944"/>
      <c r="AO77" s="900"/>
      <c r="AP77" s="945"/>
      <c r="AQ77" s="944"/>
      <c r="AR77" s="944"/>
      <c r="AS77" s="944"/>
      <c r="AT77" s="900"/>
      <c r="AU77" s="945"/>
      <c r="AV77" s="944"/>
      <c r="AW77" s="944"/>
      <c r="AX77" s="944"/>
      <c r="AY77" s="900"/>
      <c r="AZ77" s="898"/>
      <c r="BA77" s="898"/>
      <c r="BB77" s="898"/>
      <c r="BC77" s="898"/>
      <c r="BD77" s="899"/>
      <c r="BE77" s="237"/>
      <c r="BF77" s="237"/>
      <c r="BG77" s="237"/>
      <c r="BH77" s="237"/>
      <c r="BI77" s="237"/>
      <c r="BJ77" s="237"/>
      <c r="BK77" s="237"/>
      <c r="BL77" s="237"/>
      <c r="BM77" s="237"/>
      <c r="BN77" s="237"/>
      <c r="BO77" s="237"/>
      <c r="BP77" s="237"/>
      <c r="BQ77" s="234">
        <v>71</v>
      </c>
      <c r="BR77" s="239"/>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26"/>
    </row>
    <row r="78" spans="1:131" ht="26.25" customHeight="1" x14ac:dyDescent="0.15">
      <c r="A78" s="234">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37"/>
      <c r="BF78" s="237"/>
      <c r="BG78" s="237"/>
      <c r="BH78" s="237"/>
      <c r="BI78" s="237"/>
      <c r="BJ78" s="226"/>
      <c r="BK78" s="226"/>
      <c r="BL78" s="226"/>
      <c r="BM78" s="226"/>
      <c r="BN78" s="226"/>
      <c r="BO78" s="237"/>
      <c r="BP78" s="237"/>
      <c r="BQ78" s="234">
        <v>72</v>
      </c>
      <c r="BR78" s="239"/>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26"/>
    </row>
    <row r="79" spans="1:131" ht="26.25" customHeight="1" x14ac:dyDescent="0.15">
      <c r="A79" s="234">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37"/>
      <c r="BF79" s="237"/>
      <c r="BG79" s="237"/>
      <c r="BH79" s="237"/>
      <c r="BI79" s="237"/>
      <c r="BJ79" s="226"/>
      <c r="BK79" s="226"/>
      <c r="BL79" s="226"/>
      <c r="BM79" s="226"/>
      <c r="BN79" s="226"/>
      <c r="BO79" s="237"/>
      <c r="BP79" s="237"/>
      <c r="BQ79" s="234">
        <v>73</v>
      </c>
      <c r="BR79" s="239"/>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26"/>
    </row>
    <row r="80" spans="1:131" ht="26.25" customHeight="1" x14ac:dyDescent="0.15">
      <c r="A80" s="234">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37"/>
      <c r="BF80" s="237"/>
      <c r="BG80" s="237"/>
      <c r="BH80" s="237"/>
      <c r="BI80" s="237"/>
      <c r="BJ80" s="237"/>
      <c r="BK80" s="237"/>
      <c r="BL80" s="237"/>
      <c r="BM80" s="237"/>
      <c r="BN80" s="237"/>
      <c r="BO80" s="237"/>
      <c r="BP80" s="237"/>
      <c r="BQ80" s="234">
        <v>74</v>
      </c>
      <c r="BR80" s="239"/>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26"/>
    </row>
    <row r="81" spans="1:131" ht="26.25" customHeight="1" x14ac:dyDescent="0.15">
      <c r="A81" s="234">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37"/>
      <c r="BF81" s="237"/>
      <c r="BG81" s="237"/>
      <c r="BH81" s="237"/>
      <c r="BI81" s="237"/>
      <c r="BJ81" s="237"/>
      <c r="BK81" s="237"/>
      <c r="BL81" s="237"/>
      <c r="BM81" s="237"/>
      <c r="BN81" s="237"/>
      <c r="BO81" s="237"/>
      <c r="BP81" s="237"/>
      <c r="BQ81" s="234">
        <v>75</v>
      </c>
      <c r="BR81" s="239"/>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26"/>
    </row>
    <row r="82" spans="1:131" ht="26.25" customHeight="1" x14ac:dyDescent="0.15">
      <c r="A82" s="234">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37"/>
      <c r="BF82" s="237"/>
      <c r="BG82" s="237"/>
      <c r="BH82" s="237"/>
      <c r="BI82" s="237"/>
      <c r="BJ82" s="237"/>
      <c r="BK82" s="237"/>
      <c r="BL82" s="237"/>
      <c r="BM82" s="237"/>
      <c r="BN82" s="237"/>
      <c r="BO82" s="237"/>
      <c r="BP82" s="237"/>
      <c r="BQ82" s="234">
        <v>76</v>
      </c>
      <c r="BR82" s="239"/>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26"/>
    </row>
    <row r="83" spans="1:131" ht="26.25" customHeight="1" x14ac:dyDescent="0.15">
      <c r="A83" s="234">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37"/>
      <c r="BF83" s="237"/>
      <c r="BG83" s="237"/>
      <c r="BH83" s="237"/>
      <c r="BI83" s="237"/>
      <c r="BJ83" s="237"/>
      <c r="BK83" s="237"/>
      <c r="BL83" s="237"/>
      <c r="BM83" s="237"/>
      <c r="BN83" s="237"/>
      <c r="BO83" s="237"/>
      <c r="BP83" s="237"/>
      <c r="BQ83" s="234">
        <v>77</v>
      </c>
      <c r="BR83" s="239"/>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26"/>
    </row>
    <row r="84" spans="1:131" ht="26.25" customHeight="1" x14ac:dyDescent="0.15">
      <c r="A84" s="234">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37"/>
      <c r="BF84" s="237"/>
      <c r="BG84" s="237"/>
      <c r="BH84" s="237"/>
      <c r="BI84" s="237"/>
      <c r="BJ84" s="237"/>
      <c r="BK84" s="237"/>
      <c r="BL84" s="237"/>
      <c r="BM84" s="237"/>
      <c r="BN84" s="237"/>
      <c r="BO84" s="237"/>
      <c r="BP84" s="237"/>
      <c r="BQ84" s="234">
        <v>78</v>
      </c>
      <c r="BR84" s="239"/>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26"/>
    </row>
    <row r="85" spans="1:131" ht="26.25" customHeight="1" x14ac:dyDescent="0.15">
      <c r="A85" s="234">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37"/>
      <c r="BF85" s="237"/>
      <c r="BG85" s="237"/>
      <c r="BH85" s="237"/>
      <c r="BI85" s="237"/>
      <c r="BJ85" s="237"/>
      <c r="BK85" s="237"/>
      <c r="BL85" s="237"/>
      <c r="BM85" s="237"/>
      <c r="BN85" s="237"/>
      <c r="BO85" s="237"/>
      <c r="BP85" s="237"/>
      <c r="BQ85" s="234">
        <v>79</v>
      </c>
      <c r="BR85" s="239"/>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26"/>
    </row>
    <row r="86" spans="1:131" ht="26.25" customHeight="1" x14ac:dyDescent="0.15">
      <c r="A86" s="234">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37"/>
      <c r="BF86" s="237"/>
      <c r="BG86" s="237"/>
      <c r="BH86" s="237"/>
      <c r="BI86" s="237"/>
      <c r="BJ86" s="237"/>
      <c r="BK86" s="237"/>
      <c r="BL86" s="237"/>
      <c r="BM86" s="237"/>
      <c r="BN86" s="237"/>
      <c r="BO86" s="237"/>
      <c r="BP86" s="237"/>
      <c r="BQ86" s="234">
        <v>80</v>
      </c>
      <c r="BR86" s="239"/>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26"/>
    </row>
    <row r="87" spans="1:131" ht="26.25" customHeight="1" x14ac:dyDescent="0.15">
      <c r="A87" s="240">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37"/>
      <c r="BF87" s="237"/>
      <c r="BG87" s="237"/>
      <c r="BH87" s="237"/>
      <c r="BI87" s="237"/>
      <c r="BJ87" s="237"/>
      <c r="BK87" s="237"/>
      <c r="BL87" s="237"/>
      <c r="BM87" s="237"/>
      <c r="BN87" s="237"/>
      <c r="BO87" s="237"/>
      <c r="BP87" s="237"/>
      <c r="BQ87" s="234">
        <v>81</v>
      </c>
      <c r="BR87" s="239"/>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26"/>
    </row>
    <row r="88" spans="1:131" ht="26.25" customHeight="1" thickBot="1" x14ac:dyDescent="0.2">
      <c r="A88" s="236" t="s">
        <v>352</v>
      </c>
      <c r="B88" s="855" t="s">
        <v>380</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v>42488</v>
      </c>
      <c r="AG88" s="910"/>
      <c r="AH88" s="910"/>
      <c r="AI88" s="910"/>
      <c r="AJ88" s="910"/>
      <c r="AK88" s="907"/>
      <c r="AL88" s="907"/>
      <c r="AM88" s="907"/>
      <c r="AN88" s="907"/>
      <c r="AO88" s="907"/>
      <c r="AP88" s="910" t="s">
        <v>556</v>
      </c>
      <c r="AQ88" s="910"/>
      <c r="AR88" s="910"/>
      <c r="AS88" s="910"/>
      <c r="AT88" s="910"/>
      <c r="AU88" s="910" t="s">
        <v>556</v>
      </c>
      <c r="AV88" s="910"/>
      <c r="AW88" s="910"/>
      <c r="AX88" s="910"/>
      <c r="AY88" s="910"/>
      <c r="AZ88" s="915"/>
      <c r="BA88" s="915"/>
      <c r="BB88" s="915"/>
      <c r="BC88" s="915"/>
      <c r="BD88" s="916"/>
      <c r="BE88" s="237"/>
      <c r="BF88" s="237"/>
      <c r="BG88" s="237"/>
      <c r="BH88" s="237"/>
      <c r="BI88" s="237"/>
      <c r="BJ88" s="237"/>
      <c r="BK88" s="237"/>
      <c r="BL88" s="237"/>
      <c r="BM88" s="237"/>
      <c r="BN88" s="237"/>
      <c r="BO88" s="237"/>
      <c r="BP88" s="237"/>
      <c r="BQ88" s="234">
        <v>82</v>
      </c>
      <c r="BR88" s="239"/>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352</v>
      </c>
      <c r="BR102" s="855" t="s">
        <v>381</v>
      </c>
      <c r="BS102" s="856"/>
      <c r="BT102" s="856"/>
      <c r="BU102" s="856"/>
      <c r="BV102" s="856"/>
      <c r="BW102" s="856"/>
      <c r="BX102" s="856"/>
      <c r="BY102" s="856"/>
      <c r="BZ102" s="856"/>
      <c r="CA102" s="856"/>
      <c r="CB102" s="856"/>
      <c r="CC102" s="856"/>
      <c r="CD102" s="856"/>
      <c r="CE102" s="856"/>
      <c r="CF102" s="856"/>
      <c r="CG102" s="857"/>
      <c r="CH102" s="953"/>
      <c r="CI102" s="954"/>
      <c r="CJ102" s="954"/>
      <c r="CK102" s="954"/>
      <c r="CL102" s="955"/>
      <c r="CM102" s="953"/>
      <c r="CN102" s="954"/>
      <c r="CO102" s="954"/>
      <c r="CP102" s="954"/>
      <c r="CQ102" s="955"/>
      <c r="CR102" s="956">
        <v>25321</v>
      </c>
      <c r="CS102" s="918"/>
      <c r="CT102" s="918"/>
      <c r="CU102" s="918"/>
      <c r="CV102" s="957"/>
      <c r="CW102" s="956">
        <v>307</v>
      </c>
      <c r="CX102" s="918"/>
      <c r="CY102" s="918"/>
      <c r="CZ102" s="918"/>
      <c r="DA102" s="957"/>
      <c r="DB102" s="956">
        <v>4087</v>
      </c>
      <c r="DC102" s="918"/>
      <c r="DD102" s="918"/>
      <c r="DE102" s="918"/>
      <c r="DF102" s="957"/>
      <c r="DG102" s="956">
        <v>2213</v>
      </c>
      <c r="DH102" s="918"/>
      <c r="DI102" s="918"/>
      <c r="DJ102" s="918"/>
      <c r="DK102" s="957"/>
      <c r="DL102" s="956">
        <v>179</v>
      </c>
      <c r="DM102" s="918"/>
      <c r="DN102" s="918"/>
      <c r="DO102" s="918"/>
      <c r="DP102" s="957"/>
      <c r="DQ102" s="956">
        <v>1335</v>
      </c>
      <c r="DR102" s="918"/>
      <c r="DS102" s="918"/>
      <c r="DT102" s="918"/>
      <c r="DU102" s="957"/>
      <c r="DV102" s="855"/>
      <c r="DW102" s="856"/>
      <c r="DX102" s="856"/>
      <c r="DY102" s="856"/>
      <c r="DZ102" s="980"/>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1" t="s">
        <v>382</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2" t="s">
        <v>383</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384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3" t="s">
        <v>386</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387</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15">
      <c r="A109" s="978" t="s">
        <v>388</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389</v>
      </c>
      <c r="AB109" s="959"/>
      <c r="AC109" s="959"/>
      <c r="AD109" s="959"/>
      <c r="AE109" s="960"/>
      <c r="AF109" s="958" t="s">
        <v>390</v>
      </c>
      <c r="AG109" s="959"/>
      <c r="AH109" s="959"/>
      <c r="AI109" s="959"/>
      <c r="AJ109" s="960"/>
      <c r="AK109" s="958" t="s">
        <v>283</v>
      </c>
      <c r="AL109" s="959"/>
      <c r="AM109" s="959"/>
      <c r="AN109" s="959"/>
      <c r="AO109" s="960"/>
      <c r="AP109" s="958" t="s">
        <v>391</v>
      </c>
      <c r="AQ109" s="959"/>
      <c r="AR109" s="959"/>
      <c r="AS109" s="959"/>
      <c r="AT109" s="961"/>
      <c r="AU109" s="978" t="s">
        <v>388</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389</v>
      </c>
      <c r="BR109" s="959"/>
      <c r="BS109" s="959"/>
      <c r="BT109" s="959"/>
      <c r="BU109" s="960"/>
      <c r="BV109" s="958" t="s">
        <v>390</v>
      </c>
      <c r="BW109" s="959"/>
      <c r="BX109" s="959"/>
      <c r="BY109" s="959"/>
      <c r="BZ109" s="960"/>
      <c r="CA109" s="958" t="s">
        <v>283</v>
      </c>
      <c r="CB109" s="959"/>
      <c r="CC109" s="959"/>
      <c r="CD109" s="959"/>
      <c r="CE109" s="960"/>
      <c r="CF109" s="979" t="s">
        <v>391</v>
      </c>
      <c r="CG109" s="979"/>
      <c r="CH109" s="979"/>
      <c r="CI109" s="979"/>
      <c r="CJ109" s="979"/>
      <c r="CK109" s="958" t="s">
        <v>392</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389</v>
      </c>
      <c r="DH109" s="959"/>
      <c r="DI109" s="959"/>
      <c r="DJ109" s="959"/>
      <c r="DK109" s="960"/>
      <c r="DL109" s="958" t="s">
        <v>390</v>
      </c>
      <c r="DM109" s="959"/>
      <c r="DN109" s="959"/>
      <c r="DO109" s="959"/>
      <c r="DP109" s="960"/>
      <c r="DQ109" s="958" t="s">
        <v>283</v>
      </c>
      <c r="DR109" s="959"/>
      <c r="DS109" s="959"/>
      <c r="DT109" s="959"/>
      <c r="DU109" s="960"/>
      <c r="DV109" s="958" t="s">
        <v>391</v>
      </c>
      <c r="DW109" s="959"/>
      <c r="DX109" s="959"/>
      <c r="DY109" s="959"/>
      <c r="DZ109" s="961"/>
    </row>
    <row r="110" spans="1:131" s="226" customFormat="1" ht="26.25" customHeight="1" x14ac:dyDescent="0.15">
      <c r="A110" s="962" t="s">
        <v>393</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14442256</v>
      </c>
      <c r="AB110" s="966"/>
      <c r="AC110" s="966"/>
      <c r="AD110" s="966"/>
      <c r="AE110" s="967"/>
      <c r="AF110" s="968">
        <v>14651134</v>
      </c>
      <c r="AG110" s="966"/>
      <c r="AH110" s="966"/>
      <c r="AI110" s="966"/>
      <c r="AJ110" s="967"/>
      <c r="AK110" s="968">
        <v>14408066</v>
      </c>
      <c r="AL110" s="966"/>
      <c r="AM110" s="966"/>
      <c r="AN110" s="966"/>
      <c r="AO110" s="967"/>
      <c r="AP110" s="969">
        <v>13.6</v>
      </c>
      <c r="AQ110" s="970"/>
      <c r="AR110" s="970"/>
      <c r="AS110" s="970"/>
      <c r="AT110" s="971"/>
      <c r="AU110" s="972" t="s">
        <v>75</v>
      </c>
      <c r="AV110" s="973"/>
      <c r="AW110" s="973"/>
      <c r="AX110" s="973"/>
      <c r="AY110" s="973"/>
      <c r="AZ110" s="995" t="s">
        <v>394</v>
      </c>
      <c r="BA110" s="963"/>
      <c r="BB110" s="963"/>
      <c r="BC110" s="963"/>
      <c r="BD110" s="963"/>
      <c r="BE110" s="963"/>
      <c r="BF110" s="963"/>
      <c r="BG110" s="963"/>
      <c r="BH110" s="963"/>
      <c r="BI110" s="963"/>
      <c r="BJ110" s="963"/>
      <c r="BK110" s="963"/>
      <c r="BL110" s="963"/>
      <c r="BM110" s="963"/>
      <c r="BN110" s="963"/>
      <c r="BO110" s="963"/>
      <c r="BP110" s="964"/>
      <c r="BQ110" s="996">
        <v>168345471</v>
      </c>
      <c r="BR110" s="997"/>
      <c r="BS110" s="997"/>
      <c r="BT110" s="997"/>
      <c r="BU110" s="997"/>
      <c r="BV110" s="997">
        <v>169391488</v>
      </c>
      <c r="BW110" s="997"/>
      <c r="BX110" s="997"/>
      <c r="BY110" s="997"/>
      <c r="BZ110" s="997"/>
      <c r="CA110" s="997">
        <v>174414292</v>
      </c>
      <c r="CB110" s="997"/>
      <c r="CC110" s="997"/>
      <c r="CD110" s="997"/>
      <c r="CE110" s="997"/>
      <c r="CF110" s="1010">
        <v>164.4</v>
      </c>
      <c r="CG110" s="1011"/>
      <c r="CH110" s="1011"/>
      <c r="CI110" s="1011"/>
      <c r="CJ110" s="1011"/>
      <c r="CK110" s="1012" t="s">
        <v>395</v>
      </c>
      <c r="CL110" s="1013"/>
      <c r="CM110" s="995" t="s">
        <v>396</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397</v>
      </c>
      <c r="DH110" s="997"/>
      <c r="DI110" s="997"/>
      <c r="DJ110" s="997"/>
      <c r="DK110" s="997"/>
      <c r="DL110" s="997" t="s">
        <v>397</v>
      </c>
      <c r="DM110" s="997"/>
      <c r="DN110" s="997"/>
      <c r="DO110" s="997"/>
      <c r="DP110" s="997"/>
      <c r="DQ110" s="997" t="s">
        <v>132</v>
      </c>
      <c r="DR110" s="997"/>
      <c r="DS110" s="997"/>
      <c r="DT110" s="997"/>
      <c r="DU110" s="997"/>
      <c r="DV110" s="998" t="s">
        <v>397</v>
      </c>
      <c r="DW110" s="998"/>
      <c r="DX110" s="998"/>
      <c r="DY110" s="998"/>
      <c r="DZ110" s="999"/>
    </row>
    <row r="111" spans="1:131" s="226" customFormat="1" ht="26.25" customHeight="1" x14ac:dyDescent="0.15">
      <c r="A111" s="1000" t="s">
        <v>398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397</v>
      </c>
      <c r="AB111" s="1004"/>
      <c r="AC111" s="1004"/>
      <c r="AD111" s="1004"/>
      <c r="AE111" s="1005"/>
      <c r="AF111" s="1006" t="s">
        <v>397</v>
      </c>
      <c r="AG111" s="1004"/>
      <c r="AH111" s="1004"/>
      <c r="AI111" s="1004"/>
      <c r="AJ111" s="1005"/>
      <c r="AK111" s="1006" t="s">
        <v>397</v>
      </c>
      <c r="AL111" s="1004"/>
      <c r="AM111" s="1004"/>
      <c r="AN111" s="1004"/>
      <c r="AO111" s="1005"/>
      <c r="AP111" s="1007" t="s">
        <v>397</v>
      </c>
      <c r="AQ111" s="1008"/>
      <c r="AR111" s="1008"/>
      <c r="AS111" s="1008"/>
      <c r="AT111" s="1009"/>
      <c r="AU111" s="974"/>
      <c r="AV111" s="975"/>
      <c r="AW111" s="975"/>
      <c r="AX111" s="975"/>
      <c r="AY111" s="975"/>
      <c r="AZ111" s="988" t="s">
        <v>399</v>
      </c>
      <c r="BA111" s="989"/>
      <c r="BB111" s="989"/>
      <c r="BC111" s="989"/>
      <c r="BD111" s="989"/>
      <c r="BE111" s="989"/>
      <c r="BF111" s="989"/>
      <c r="BG111" s="989"/>
      <c r="BH111" s="989"/>
      <c r="BI111" s="989"/>
      <c r="BJ111" s="989"/>
      <c r="BK111" s="989"/>
      <c r="BL111" s="989"/>
      <c r="BM111" s="989"/>
      <c r="BN111" s="989"/>
      <c r="BO111" s="989"/>
      <c r="BP111" s="990"/>
      <c r="BQ111" s="991">
        <v>5337179</v>
      </c>
      <c r="BR111" s="992"/>
      <c r="BS111" s="992"/>
      <c r="BT111" s="992"/>
      <c r="BU111" s="992"/>
      <c r="BV111" s="992">
        <v>5327496</v>
      </c>
      <c r="BW111" s="992"/>
      <c r="BX111" s="992"/>
      <c r="BY111" s="992"/>
      <c r="BZ111" s="992"/>
      <c r="CA111" s="992">
        <v>4623962</v>
      </c>
      <c r="CB111" s="992"/>
      <c r="CC111" s="992"/>
      <c r="CD111" s="992"/>
      <c r="CE111" s="992"/>
      <c r="CF111" s="986">
        <v>4.4000000000000004</v>
      </c>
      <c r="CG111" s="987"/>
      <c r="CH111" s="987"/>
      <c r="CI111" s="987"/>
      <c r="CJ111" s="987"/>
      <c r="CK111" s="1014"/>
      <c r="CL111" s="1015"/>
      <c r="CM111" s="988" t="s">
        <v>400</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132</v>
      </c>
      <c r="DH111" s="992"/>
      <c r="DI111" s="992"/>
      <c r="DJ111" s="992"/>
      <c r="DK111" s="992"/>
      <c r="DL111" s="992" t="s">
        <v>397</v>
      </c>
      <c r="DM111" s="992"/>
      <c r="DN111" s="992"/>
      <c r="DO111" s="992"/>
      <c r="DP111" s="992"/>
      <c r="DQ111" s="992" t="s">
        <v>401</v>
      </c>
      <c r="DR111" s="992"/>
      <c r="DS111" s="992"/>
      <c r="DT111" s="992"/>
      <c r="DU111" s="992"/>
      <c r="DV111" s="993" t="s">
        <v>132</v>
      </c>
      <c r="DW111" s="993"/>
      <c r="DX111" s="993"/>
      <c r="DY111" s="993"/>
      <c r="DZ111" s="994"/>
    </row>
    <row r="112" spans="1:131" s="226" customFormat="1" ht="26.25" customHeight="1" x14ac:dyDescent="0.15">
      <c r="A112" s="1018" t="s">
        <v>402</v>
      </c>
      <c r="B112" s="1019"/>
      <c r="C112" s="989" t="s">
        <v>403</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132</v>
      </c>
      <c r="AB112" s="1025"/>
      <c r="AC112" s="1025"/>
      <c r="AD112" s="1025"/>
      <c r="AE112" s="1026"/>
      <c r="AF112" s="1027" t="s">
        <v>397</v>
      </c>
      <c r="AG112" s="1025"/>
      <c r="AH112" s="1025"/>
      <c r="AI112" s="1025"/>
      <c r="AJ112" s="1026"/>
      <c r="AK112" s="1027" t="s">
        <v>397</v>
      </c>
      <c r="AL112" s="1025"/>
      <c r="AM112" s="1025"/>
      <c r="AN112" s="1025"/>
      <c r="AO112" s="1026"/>
      <c r="AP112" s="1028" t="s">
        <v>132</v>
      </c>
      <c r="AQ112" s="1029"/>
      <c r="AR112" s="1029"/>
      <c r="AS112" s="1029"/>
      <c r="AT112" s="1030"/>
      <c r="AU112" s="974"/>
      <c r="AV112" s="975"/>
      <c r="AW112" s="975"/>
      <c r="AX112" s="975"/>
      <c r="AY112" s="975"/>
      <c r="AZ112" s="988" t="s">
        <v>404</v>
      </c>
      <c r="BA112" s="989"/>
      <c r="BB112" s="989"/>
      <c r="BC112" s="989"/>
      <c r="BD112" s="989"/>
      <c r="BE112" s="989"/>
      <c r="BF112" s="989"/>
      <c r="BG112" s="989"/>
      <c r="BH112" s="989"/>
      <c r="BI112" s="989"/>
      <c r="BJ112" s="989"/>
      <c r="BK112" s="989"/>
      <c r="BL112" s="989"/>
      <c r="BM112" s="989"/>
      <c r="BN112" s="989"/>
      <c r="BO112" s="989"/>
      <c r="BP112" s="990"/>
      <c r="BQ112" s="991">
        <v>25569554</v>
      </c>
      <c r="BR112" s="992"/>
      <c r="BS112" s="992"/>
      <c r="BT112" s="992"/>
      <c r="BU112" s="992"/>
      <c r="BV112" s="992">
        <v>23221330</v>
      </c>
      <c r="BW112" s="992"/>
      <c r="BX112" s="992"/>
      <c r="BY112" s="992"/>
      <c r="BZ112" s="992"/>
      <c r="CA112" s="992">
        <v>19681301</v>
      </c>
      <c r="CB112" s="992"/>
      <c r="CC112" s="992"/>
      <c r="CD112" s="992"/>
      <c r="CE112" s="992"/>
      <c r="CF112" s="986">
        <v>18.600000000000001</v>
      </c>
      <c r="CG112" s="987"/>
      <c r="CH112" s="987"/>
      <c r="CI112" s="987"/>
      <c r="CJ112" s="987"/>
      <c r="CK112" s="1014"/>
      <c r="CL112" s="1015"/>
      <c r="CM112" s="988" t="s">
        <v>405</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397</v>
      </c>
      <c r="DH112" s="992"/>
      <c r="DI112" s="992"/>
      <c r="DJ112" s="992"/>
      <c r="DK112" s="992"/>
      <c r="DL112" s="992" t="s">
        <v>397</v>
      </c>
      <c r="DM112" s="992"/>
      <c r="DN112" s="992"/>
      <c r="DO112" s="992"/>
      <c r="DP112" s="992"/>
      <c r="DQ112" s="992" t="s">
        <v>132</v>
      </c>
      <c r="DR112" s="992"/>
      <c r="DS112" s="992"/>
      <c r="DT112" s="992"/>
      <c r="DU112" s="992"/>
      <c r="DV112" s="993" t="s">
        <v>132</v>
      </c>
      <c r="DW112" s="993"/>
      <c r="DX112" s="993"/>
      <c r="DY112" s="993"/>
      <c r="DZ112" s="994"/>
    </row>
    <row r="113" spans="1:130" s="226" customFormat="1" ht="26.25" customHeight="1" x14ac:dyDescent="0.15">
      <c r="A113" s="1020"/>
      <c r="B113" s="1021"/>
      <c r="C113" s="989" t="s">
        <v>406</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1862107</v>
      </c>
      <c r="AB113" s="1004"/>
      <c r="AC113" s="1004"/>
      <c r="AD113" s="1004"/>
      <c r="AE113" s="1005"/>
      <c r="AF113" s="1006">
        <v>2019111</v>
      </c>
      <c r="AG113" s="1004"/>
      <c r="AH113" s="1004"/>
      <c r="AI113" s="1004"/>
      <c r="AJ113" s="1005"/>
      <c r="AK113" s="1006">
        <v>2259248</v>
      </c>
      <c r="AL113" s="1004"/>
      <c r="AM113" s="1004"/>
      <c r="AN113" s="1004"/>
      <c r="AO113" s="1005"/>
      <c r="AP113" s="1007">
        <v>2.1</v>
      </c>
      <c r="AQ113" s="1008"/>
      <c r="AR113" s="1008"/>
      <c r="AS113" s="1008"/>
      <c r="AT113" s="1009"/>
      <c r="AU113" s="974"/>
      <c r="AV113" s="975"/>
      <c r="AW113" s="975"/>
      <c r="AX113" s="975"/>
      <c r="AY113" s="975"/>
      <c r="AZ113" s="988" t="s">
        <v>407</v>
      </c>
      <c r="BA113" s="989"/>
      <c r="BB113" s="989"/>
      <c r="BC113" s="989"/>
      <c r="BD113" s="989"/>
      <c r="BE113" s="989"/>
      <c r="BF113" s="989"/>
      <c r="BG113" s="989"/>
      <c r="BH113" s="989"/>
      <c r="BI113" s="989"/>
      <c r="BJ113" s="989"/>
      <c r="BK113" s="989"/>
      <c r="BL113" s="989"/>
      <c r="BM113" s="989"/>
      <c r="BN113" s="989"/>
      <c r="BO113" s="989"/>
      <c r="BP113" s="990"/>
      <c r="BQ113" s="991" t="s">
        <v>132</v>
      </c>
      <c r="BR113" s="992"/>
      <c r="BS113" s="992"/>
      <c r="BT113" s="992"/>
      <c r="BU113" s="992"/>
      <c r="BV113" s="992" t="s">
        <v>397</v>
      </c>
      <c r="BW113" s="992"/>
      <c r="BX113" s="992"/>
      <c r="BY113" s="992"/>
      <c r="BZ113" s="992"/>
      <c r="CA113" s="992" t="s">
        <v>397</v>
      </c>
      <c r="CB113" s="992"/>
      <c r="CC113" s="992"/>
      <c r="CD113" s="992"/>
      <c r="CE113" s="992"/>
      <c r="CF113" s="986" t="s">
        <v>132</v>
      </c>
      <c r="CG113" s="987"/>
      <c r="CH113" s="987"/>
      <c r="CI113" s="987"/>
      <c r="CJ113" s="987"/>
      <c r="CK113" s="1014"/>
      <c r="CL113" s="1015"/>
      <c r="CM113" s="988" t="s">
        <v>408</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132</v>
      </c>
      <c r="DH113" s="1025"/>
      <c r="DI113" s="1025"/>
      <c r="DJ113" s="1025"/>
      <c r="DK113" s="1026"/>
      <c r="DL113" s="1027" t="s">
        <v>132</v>
      </c>
      <c r="DM113" s="1025"/>
      <c r="DN113" s="1025"/>
      <c r="DO113" s="1025"/>
      <c r="DP113" s="1026"/>
      <c r="DQ113" s="1027" t="s">
        <v>132</v>
      </c>
      <c r="DR113" s="1025"/>
      <c r="DS113" s="1025"/>
      <c r="DT113" s="1025"/>
      <c r="DU113" s="1026"/>
      <c r="DV113" s="1028" t="s">
        <v>132</v>
      </c>
      <c r="DW113" s="1029"/>
      <c r="DX113" s="1029"/>
      <c r="DY113" s="1029"/>
      <c r="DZ113" s="1030"/>
    </row>
    <row r="114" spans="1:130" s="226" customFormat="1" ht="26.25" customHeight="1" x14ac:dyDescent="0.15">
      <c r="A114" s="1020"/>
      <c r="B114" s="1021"/>
      <c r="C114" s="989" t="s">
        <v>409</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t="s">
        <v>397</v>
      </c>
      <c r="AB114" s="1025"/>
      <c r="AC114" s="1025"/>
      <c r="AD114" s="1025"/>
      <c r="AE114" s="1026"/>
      <c r="AF114" s="1027" t="s">
        <v>132</v>
      </c>
      <c r="AG114" s="1025"/>
      <c r="AH114" s="1025"/>
      <c r="AI114" s="1025"/>
      <c r="AJ114" s="1026"/>
      <c r="AK114" s="1027" t="s">
        <v>132</v>
      </c>
      <c r="AL114" s="1025"/>
      <c r="AM114" s="1025"/>
      <c r="AN114" s="1025"/>
      <c r="AO114" s="1026"/>
      <c r="AP114" s="1028" t="s">
        <v>132</v>
      </c>
      <c r="AQ114" s="1029"/>
      <c r="AR114" s="1029"/>
      <c r="AS114" s="1029"/>
      <c r="AT114" s="1030"/>
      <c r="AU114" s="974"/>
      <c r="AV114" s="975"/>
      <c r="AW114" s="975"/>
      <c r="AX114" s="975"/>
      <c r="AY114" s="975"/>
      <c r="AZ114" s="988" t="s">
        <v>410</v>
      </c>
      <c r="BA114" s="989"/>
      <c r="BB114" s="989"/>
      <c r="BC114" s="989"/>
      <c r="BD114" s="989"/>
      <c r="BE114" s="989"/>
      <c r="BF114" s="989"/>
      <c r="BG114" s="989"/>
      <c r="BH114" s="989"/>
      <c r="BI114" s="989"/>
      <c r="BJ114" s="989"/>
      <c r="BK114" s="989"/>
      <c r="BL114" s="989"/>
      <c r="BM114" s="989"/>
      <c r="BN114" s="989"/>
      <c r="BO114" s="989"/>
      <c r="BP114" s="990"/>
      <c r="BQ114" s="991">
        <v>22539911</v>
      </c>
      <c r="BR114" s="992"/>
      <c r="BS114" s="992"/>
      <c r="BT114" s="992"/>
      <c r="BU114" s="992"/>
      <c r="BV114" s="992">
        <v>22099223</v>
      </c>
      <c r="BW114" s="992"/>
      <c r="BX114" s="992"/>
      <c r="BY114" s="992"/>
      <c r="BZ114" s="992"/>
      <c r="CA114" s="992">
        <v>22697673</v>
      </c>
      <c r="CB114" s="992"/>
      <c r="CC114" s="992"/>
      <c r="CD114" s="992"/>
      <c r="CE114" s="992"/>
      <c r="CF114" s="986">
        <v>21.4</v>
      </c>
      <c r="CG114" s="987"/>
      <c r="CH114" s="987"/>
      <c r="CI114" s="987"/>
      <c r="CJ114" s="987"/>
      <c r="CK114" s="1014"/>
      <c r="CL114" s="1015"/>
      <c r="CM114" s="988" t="s">
        <v>411</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397</v>
      </c>
      <c r="DH114" s="1025"/>
      <c r="DI114" s="1025"/>
      <c r="DJ114" s="1025"/>
      <c r="DK114" s="1026"/>
      <c r="DL114" s="1027" t="s">
        <v>397</v>
      </c>
      <c r="DM114" s="1025"/>
      <c r="DN114" s="1025"/>
      <c r="DO114" s="1025"/>
      <c r="DP114" s="1026"/>
      <c r="DQ114" s="1027" t="s">
        <v>397</v>
      </c>
      <c r="DR114" s="1025"/>
      <c r="DS114" s="1025"/>
      <c r="DT114" s="1025"/>
      <c r="DU114" s="1026"/>
      <c r="DV114" s="1028" t="s">
        <v>132</v>
      </c>
      <c r="DW114" s="1029"/>
      <c r="DX114" s="1029"/>
      <c r="DY114" s="1029"/>
      <c r="DZ114" s="1030"/>
    </row>
    <row r="115" spans="1:130" s="226" customFormat="1" ht="26.25" customHeight="1" x14ac:dyDescent="0.15">
      <c r="A115" s="1020"/>
      <c r="B115" s="1021"/>
      <c r="C115" s="989" t="s">
        <v>412</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1181182</v>
      </c>
      <c r="AB115" s="1004"/>
      <c r="AC115" s="1004"/>
      <c r="AD115" s="1004"/>
      <c r="AE115" s="1005"/>
      <c r="AF115" s="1006">
        <v>1182927</v>
      </c>
      <c r="AG115" s="1004"/>
      <c r="AH115" s="1004"/>
      <c r="AI115" s="1004"/>
      <c r="AJ115" s="1005"/>
      <c r="AK115" s="1006">
        <v>614594</v>
      </c>
      <c r="AL115" s="1004"/>
      <c r="AM115" s="1004"/>
      <c r="AN115" s="1004"/>
      <c r="AO115" s="1005"/>
      <c r="AP115" s="1007">
        <v>0.6</v>
      </c>
      <c r="AQ115" s="1008"/>
      <c r="AR115" s="1008"/>
      <c r="AS115" s="1008"/>
      <c r="AT115" s="1009"/>
      <c r="AU115" s="974"/>
      <c r="AV115" s="975"/>
      <c r="AW115" s="975"/>
      <c r="AX115" s="975"/>
      <c r="AY115" s="975"/>
      <c r="AZ115" s="988" t="s">
        <v>413</v>
      </c>
      <c r="BA115" s="989"/>
      <c r="BB115" s="989"/>
      <c r="BC115" s="989"/>
      <c r="BD115" s="989"/>
      <c r="BE115" s="989"/>
      <c r="BF115" s="989"/>
      <c r="BG115" s="989"/>
      <c r="BH115" s="989"/>
      <c r="BI115" s="989"/>
      <c r="BJ115" s="989"/>
      <c r="BK115" s="989"/>
      <c r="BL115" s="989"/>
      <c r="BM115" s="989"/>
      <c r="BN115" s="989"/>
      <c r="BO115" s="989"/>
      <c r="BP115" s="990"/>
      <c r="BQ115" s="991">
        <v>1320602</v>
      </c>
      <c r="BR115" s="992"/>
      <c r="BS115" s="992"/>
      <c r="BT115" s="992"/>
      <c r="BU115" s="992"/>
      <c r="BV115" s="992">
        <v>1300433</v>
      </c>
      <c r="BW115" s="992"/>
      <c r="BX115" s="992"/>
      <c r="BY115" s="992"/>
      <c r="BZ115" s="992"/>
      <c r="CA115" s="992">
        <v>1335155</v>
      </c>
      <c r="CB115" s="992"/>
      <c r="CC115" s="992"/>
      <c r="CD115" s="992"/>
      <c r="CE115" s="992"/>
      <c r="CF115" s="986">
        <v>1.3</v>
      </c>
      <c r="CG115" s="987"/>
      <c r="CH115" s="987"/>
      <c r="CI115" s="987"/>
      <c r="CJ115" s="987"/>
      <c r="CK115" s="1014"/>
      <c r="CL115" s="1015"/>
      <c r="CM115" s="988" t="s">
        <v>414</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v>5337179</v>
      </c>
      <c r="DH115" s="1025"/>
      <c r="DI115" s="1025"/>
      <c r="DJ115" s="1025"/>
      <c r="DK115" s="1026"/>
      <c r="DL115" s="1027">
        <v>4272196</v>
      </c>
      <c r="DM115" s="1025"/>
      <c r="DN115" s="1025"/>
      <c r="DO115" s="1025"/>
      <c r="DP115" s="1026"/>
      <c r="DQ115" s="1027">
        <v>3712803</v>
      </c>
      <c r="DR115" s="1025"/>
      <c r="DS115" s="1025"/>
      <c r="DT115" s="1025"/>
      <c r="DU115" s="1026"/>
      <c r="DV115" s="1028">
        <v>3.5</v>
      </c>
      <c r="DW115" s="1029"/>
      <c r="DX115" s="1029"/>
      <c r="DY115" s="1029"/>
      <c r="DZ115" s="1030"/>
    </row>
    <row r="116" spans="1:130" s="226" customFormat="1" ht="26.25" customHeight="1" x14ac:dyDescent="0.15">
      <c r="A116" s="1022"/>
      <c r="B116" s="1023"/>
      <c r="C116" s="1031" t="s">
        <v>415</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401</v>
      </c>
      <c r="AB116" s="1025"/>
      <c r="AC116" s="1025"/>
      <c r="AD116" s="1025"/>
      <c r="AE116" s="1026"/>
      <c r="AF116" s="1027">
        <v>58</v>
      </c>
      <c r="AG116" s="1025"/>
      <c r="AH116" s="1025"/>
      <c r="AI116" s="1025"/>
      <c r="AJ116" s="1026"/>
      <c r="AK116" s="1027" t="s">
        <v>397</v>
      </c>
      <c r="AL116" s="1025"/>
      <c r="AM116" s="1025"/>
      <c r="AN116" s="1025"/>
      <c r="AO116" s="1026"/>
      <c r="AP116" s="1028" t="s">
        <v>132</v>
      </c>
      <c r="AQ116" s="1029"/>
      <c r="AR116" s="1029"/>
      <c r="AS116" s="1029"/>
      <c r="AT116" s="1030"/>
      <c r="AU116" s="974"/>
      <c r="AV116" s="975"/>
      <c r="AW116" s="975"/>
      <c r="AX116" s="975"/>
      <c r="AY116" s="975"/>
      <c r="AZ116" s="1033" t="s">
        <v>416</v>
      </c>
      <c r="BA116" s="1034"/>
      <c r="BB116" s="1034"/>
      <c r="BC116" s="1034"/>
      <c r="BD116" s="1034"/>
      <c r="BE116" s="1034"/>
      <c r="BF116" s="1034"/>
      <c r="BG116" s="1034"/>
      <c r="BH116" s="1034"/>
      <c r="BI116" s="1034"/>
      <c r="BJ116" s="1034"/>
      <c r="BK116" s="1034"/>
      <c r="BL116" s="1034"/>
      <c r="BM116" s="1034"/>
      <c r="BN116" s="1034"/>
      <c r="BO116" s="1034"/>
      <c r="BP116" s="1035"/>
      <c r="BQ116" s="991" t="s">
        <v>132</v>
      </c>
      <c r="BR116" s="992"/>
      <c r="BS116" s="992"/>
      <c r="BT116" s="992"/>
      <c r="BU116" s="992"/>
      <c r="BV116" s="992" t="s">
        <v>397</v>
      </c>
      <c r="BW116" s="992"/>
      <c r="BX116" s="992"/>
      <c r="BY116" s="992"/>
      <c r="BZ116" s="992"/>
      <c r="CA116" s="992" t="s">
        <v>132</v>
      </c>
      <c r="CB116" s="992"/>
      <c r="CC116" s="992"/>
      <c r="CD116" s="992"/>
      <c r="CE116" s="992"/>
      <c r="CF116" s="986" t="s">
        <v>132</v>
      </c>
      <c r="CG116" s="987"/>
      <c r="CH116" s="987"/>
      <c r="CI116" s="987"/>
      <c r="CJ116" s="987"/>
      <c r="CK116" s="1014"/>
      <c r="CL116" s="1015"/>
      <c r="CM116" s="988" t="s">
        <v>417</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132</v>
      </c>
      <c r="DH116" s="1025"/>
      <c r="DI116" s="1025"/>
      <c r="DJ116" s="1025"/>
      <c r="DK116" s="1026"/>
      <c r="DL116" s="1027" t="s">
        <v>132</v>
      </c>
      <c r="DM116" s="1025"/>
      <c r="DN116" s="1025"/>
      <c r="DO116" s="1025"/>
      <c r="DP116" s="1026"/>
      <c r="DQ116" s="1027" t="s">
        <v>132</v>
      </c>
      <c r="DR116" s="1025"/>
      <c r="DS116" s="1025"/>
      <c r="DT116" s="1025"/>
      <c r="DU116" s="1026"/>
      <c r="DV116" s="1028" t="s">
        <v>397</v>
      </c>
      <c r="DW116" s="1029"/>
      <c r="DX116" s="1029"/>
      <c r="DY116" s="1029"/>
      <c r="DZ116" s="1030"/>
    </row>
    <row r="117" spans="1:130" s="226" customFormat="1" ht="26.25" customHeight="1" x14ac:dyDescent="0.15">
      <c r="A117" s="978" t="s">
        <v>192</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418</v>
      </c>
      <c r="Z117" s="960"/>
      <c r="AA117" s="1044">
        <v>17485545</v>
      </c>
      <c r="AB117" s="1045"/>
      <c r="AC117" s="1045"/>
      <c r="AD117" s="1045"/>
      <c r="AE117" s="1046"/>
      <c r="AF117" s="1047">
        <v>17853230</v>
      </c>
      <c r="AG117" s="1045"/>
      <c r="AH117" s="1045"/>
      <c r="AI117" s="1045"/>
      <c r="AJ117" s="1046"/>
      <c r="AK117" s="1047">
        <v>17281908</v>
      </c>
      <c r="AL117" s="1045"/>
      <c r="AM117" s="1045"/>
      <c r="AN117" s="1045"/>
      <c r="AO117" s="1046"/>
      <c r="AP117" s="1048"/>
      <c r="AQ117" s="1049"/>
      <c r="AR117" s="1049"/>
      <c r="AS117" s="1049"/>
      <c r="AT117" s="1050"/>
      <c r="AU117" s="974"/>
      <c r="AV117" s="975"/>
      <c r="AW117" s="975"/>
      <c r="AX117" s="975"/>
      <c r="AY117" s="975"/>
      <c r="AZ117" s="1040" t="s">
        <v>419</v>
      </c>
      <c r="BA117" s="1041"/>
      <c r="BB117" s="1041"/>
      <c r="BC117" s="1041"/>
      <c r="BD117" s="1041"/>
      <c r="BE117" s="1041"/>
      <c r="BF117" s="1041"/>
      <c r="BG117" s="1041"/>
      <c r="BH117" s="1041"/>
      <c r="BI117" s="1041"/>
      <c r="BJ117" s="1041"/>
      <c r="BK117" s="1041"/>
      <c r="BL117" s="1041"/>
      <c r="BM117" s="1041"/>
      <c r="BN117" s="1041"/>
      <c r="BO117" s="1041"/>
      <c r="BP117" s="1042"/>
      <c r="BQ117" s="991" t="s">
        <v>132</v>
      </c>
      <c r="BR117" s="992"/>
      <c r="BS117" s="992"/>
      <c r="BT117" s="992"/>
      <c r="BU117" s="992"/>
      <c r="BV117" s="992" t="s">
        <v>132</v>
      </c>
      <c r="BW117" s="992"/>
      <c r="BX117" s="992"/>
      <c r="BY117" s="992"/>
      <c r="BZ117" s="992"/>
      <c r="CA117" s="992" t="s">
        <v>132</v>
      </c>
      <c r="CB117" s="992"/>
      <c r="CC117" s="992"/>
      <c r="CD117" s="992"/>
      <c r="CE117" s="992"/>
      <c r="CF117" s="986" t="s">
        <v>132</v>
      </c>
      <c r="CG117" s="987"/>
      <c r="CH117" s="987"/>
      <c r="CI117" s="987"/>
      <c r="CJ117" s="987"/>
      <c r="CK117" s="1014"/>
      <c r="CL117" s="1015"/>
      <c r="CM117" s="988" t="s">
        <v>420</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132</v>
      </c>
      <c r="DH117" s="1025"/>
      <c r="DI117" s="1025"/>
      <c r="DJ117" s="1025"/>
      <c r="DK117" s="1026"/>
      <c r="DL117" s="1027" t="s">
        <v>132</v>
      </c>
      <c r="DM117" s="1025"/>
      <c r="DN117" s="1025"/>
      <c r="DO117" s="1025"/>
      <c r="DP117" s="1026"/>
      <c r="DQ117" s="1027" t="s">
        <v>132</v>
      </c>
      <c r="DR117" s="1025"/>
      <c r="DS117" s="1025"/>
      <c r="DT117" s="1025"/>
      <c r="DU117" s="1026"/>
      <c r="DV117" s="1028" t="s">
        <v>132</v>
      </c>
      <c r="DW117" s="1029"/>
      <c r="DX117" s="1029"/>
      <c r="DY117" s="1029"/>
      <c r="DZ117" s="1030"/>
    </row>
    <row r="118" spans="1:130" s="226" customFormat="1" ht="26.25" customHeight="1" x14ac:dyDescent="0.15">
      <c r="A118" s="978" t="s">
        <v>392</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389</v>
      </c>
      <c r="AB118" s="959"/>
      <c r="AC118" s="959"/>
      <c r="AD118" s="959"/>
      <c r="AE118" s="960"/>
      <c r="AF118" s="958" t="s">
        <v>390</v>
      </c>
      <c r="AG118" s="959"/>
      <c r="AH118" s="959"/>
      <c r="AI118" s="959"/>
      <c r="AJ118" s="960"/>
      <c r="AK118" s="958" t="s">
        <v>283</v>
      </c>
      <c r="AL118" s="959"/>
      <c r="AM118" s="959"/>
      <c r="AN118" s="959"/>
      <c r="AO118" s="960"/>
      <c r="AP118" s="1036" t="s">
        <v>391</v>
      </c>
      <c r="AQ118" s="1037"/>
      <c r="AR118" s="1037"/>
      <c r="AS118" s="1037"/>
      <c r="AT118" s="1038"/>
      <c r="AU118" s="974"/>
      <c r="AV118" s="975"/>
      <c r="AW118" s="975"/>
      <c r="AX118" s="975"/>
      <c r="AY118" s="975"/>
      <c r="AZ118" s="1039" t="s">
        <v>421</v>
      </c>
      <c r="BA118" s="1031"/>
      <c r="BB118" s="1031"/>
      <c r="BC118" s="1031"/>
      <c r="BD118" s="1031"/>
      <c r="BE118" s="1031"/>
      <c r="BF118" s="1031"/>
      <c r="BG118" s="1031"/>
      <c r="BH118" s="1031"/>
      <c r="BI118" s="1031"/>
      <c r="BJ118" s="1031"/>
      <c r="BK118" s="1031"/>
      <c r="BL118" s="1031"/>
      <c r="BM118" s="1031"/>
      <c r="BN118" s="1031"/>
      <c r="BO118" s="1031"/>
      <c r="BP118" s="1032"/>
      <c r="BQ118" s="1065" t="s">
        <v>132</v>
      </c>
      <c r="BR118" s="1066"/>
      <c r="BS118" s="1066"/>
      <c r="BT118" s="1066"/>
      <c r="BU118" s="1066"/>
      <c r="BV118" s="1066" t="s">
        <v>132</v>
      </c>
      <c r="BW118" s="1066"/>
      <c r="BX118" s="1066"/>
      <c r="BY118" s="1066"/>
      <c r="BZ118" s="1066"/>
      <c r="CA118" s="1066" t="s">
        <v>132</v>
      </c>
      <c r="CB118" s="1066"/>
      <c r="CC118" s="1066"/>
      <c r="CD118" s="1066"/>
      <c r="CE118" s="1066"/>
      <c r="CF118" s="986" t="s">
        <v>132</v>
      </c>
      <c r="CG118" s="987"/>
      <c r="CH118" s="987"/>
      <c r="CI118" s="987"/>
      <c r="CJ118" s="987"/>
      <c r="CK118" s="1014"/>
      <c r="CL118" s="1015"/>
      <c r="CM118" s="988" t="s">
        <v>422</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132</v>
      </c>
      <c r="DH118" s="1025"/>
      <c r="DI118" s="1025"/>
      <c r="DJ118" s="1025"/>
      <c r="DK118" s="1026"/>
      <c r="DL118" s="1027" t="s">
        <v>132</v>
      </c>
      <c r="DM118" s="1025"/>
      <c r="DN118" s="1025"/>
      <c r="DO118" s="1025"/>
      <c r="DP118" s="1026"/>
      <c r="DQ118" s="1027" t="s">
        <v>132</v>
      </c>
      <c r="DR118" s="1025"/>
      <c r="DS118" s="1025"/>
      <c r="DT118" s="1025"/>
      <c r="DU118" s="1026"/>
      <c r="DV118" s="1028" t="s">
        <v>132</v>
      </c>
      <c r="DW118" s="1029"/>
      <c r="DX118" s="1029"/>
      <c r="DY118" s="1029"/>
      <c r="DZ118" s="1030"/>
    </row>
    <row r="119" spans="1:130" s="226" customFormat="1" ht="26.25" customHeight="1" x14ac:dyDescent="0.15">
      <c r="A119" s="1122" t="s">
        <v>395</v>
      </c>
      <c r="B119" s="1013"/>
      <c r="C119" s="995" t="s">
        <v>396</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132</v>
      </c>
      <c r="AB119" s="966"/>
      <c r="AC119" s="966"/>
      <c r="AD119" s="966"/>
      <c r="AE119" s="967"/>
      <c r="AF119" s="968" t="s">
        <v>132</v>
      </c>
      <c r="AG119" s="966"/>
      <c r="AH119" s="966"/>
      <c r="AI119" s="966"/>
      <c r="AJ119" s="967"/>
      <c r="AK119" s="968" t="s">
        <v>132</v>
      </c>
      <c r="AL119" s="966"/>
      <c r="AM119" s="966"/>
      <c r="AN119" s="966"/>
      <c r="AO119" s="967"/>
      <c r="AP119" s="969" t="s">
        <v>132</v>
      </c>
      <c r="AQ119" s="970"/>
      <c r="AR119" s="970"/>
      <c r="AS119" s="970"/>
      <c r="AT119" s="971"/>
      <c r="AU119" s="976"/>
      <c r="AV119" s="977"/>
      <c r="AW119" s="977"/>
      <c r="AX119" s="977"/>
      <c r="AY119" s="977"/>
      <c r="AZ119" s="247" t="s">
        <v>192</v>
      </c>
      <c r="BA119" s="247"/>
      <c r="BB119" s="247"/>
      <c r="BC119" s="247"/>
      <c r="BD119" s="247"/>
      <c r="BE119" s="247"/>
      <c r="BF119" s="247"/>
      <c r="BG119" s="247"/>
      <c r="BH119" s="247"/>
      <c r="BI119" s="247"/>
      <c r="BJ119" s="247"/>
      <c r="BK119" s="247"/>
      <c r="BL119" s="247"/>
      <c r="BM119" s="247"/>
      <c r="BN119" s="247"/>
      <c r="BO119" s="1043" t="s">
        <v>423</v>
      </c>
      <c r="BP119" s="1071"/>
      <c r="BQ119" s="1065">
        <v>223112717</v>
      </c>
      <c r="BR119" s="1066"/>
      <c r="BS119" s="1066"/>
      <c r="BT119" s="1066"/>
      <c r="BU119" s="1066"/>
      <c r="BV119" s="1066">
        <v>221339970</v>
      </c>
      <c r="BW119" s="1066"/>
      <c r="BX119" s="1066"/>
      <c r="BY119" s="1066"/>
      <c r="BZ119" s="1066"/>
      <c r="CA119" s="1066">
        <v>222752383</v>
      </c>
      <c r="CB119" s="1066"/>
      <c r="CC119" s="1066"/>
      <c r="CD119" s="1066"/>
      <c r="CE119" s="1066"/>
      <c r="CF119" s="1067"/>
      <c r="CG119" s="1068"/>
      <c r="CH119" s="1068"/>
      <c r="CI119" s="1068"/>
      <c r="CJ119" s="1069"/>
      <c r="CK119" s="1016"/>
      <c r="CL119" s="1017"/>
      <c r="CM119" s="1039" t="s">
        <v>424</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132</v>
      </c>
      <c r="DH119" s="1052"/>
      <c r="DI119" s="1052"/>
      <c r="DJ119" s="1052"/>
      <c r="DK119" s="1053"/>
      <c r="DL119" s="1051">
        <v>1055300</v>
      </c>
      <c r="DM119" s="1052"/>
      <c r="DN119" s="1052"/>
      <c r="DO119" s="1052"/>
      <c r="DP119" s="1053"/>
      <c r="DQ119" s="1051">
        <v>911159</v>
      </c>
      <c r="DR119" s="1052"/>
      <c r="DS119" s="1052"/>
      <c r="DT119" s="1052"/>
      <c r="DU119" s="1053"/>
      <c r="DV119" s="1054">
        <v>0.9</v>
      </c>
      <c r="DW119" s="1055"/>
      <c r="DX119" s="1055"/>
      <c r="DY119" s="1055"/>
      <c r="DZ119" s="1056"/>
    </row>
    <row r="120" spans="1:130" s="226" customFormat="1" ht="26.25" customHeight="1" x14ac:dyDescent="0.15">
      <c r="A120" s="1123"/>
      <c r="B120" s="1015"/>
      <c r="C120" s="988" t="s">
        <v>400</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132</v>
      </c>
      <c r="AB120" s="1025"/>
      <c r="AC120" s="1025"/>
      <c r="AD120" s="1025"/>
      <c r="AE120" s="1026"/>
      <c r="AF120" s="1027" t="s">
        <v>132</v>
      </c>
      <c r="AG120" s="1025"/>
      <c r="AH120" s="1025"/>
      <c r="AI120" s="1025"/>
      <c r="AJ120" s="1026"/>
      <c r="AK120" s="1027" t="s">
        <v>132</v>
      </c>
      <c r="AL120" s="1025"/>
      <c r="AM120" s="1025"/>
      <c r="AN120" s="1025"/>
      <c r="AO120" s="1026"/>
      <c r="AP120" s="1028" t="s">
        <v>132</v>
      </c>
      <c r="AQ120" s="1029"/>
      <c r="AR120" s="1029"/>
      <c r="AS120" s="1029"/>
      <c r="AT120" s="1030"/>
      <c r="AU120" s="1057" t="s">
        <v>425</v>
      </c>
      <c r="AV120" s="1058"/>
      <c r="AW120" s="1058"/>
      <c r="AX120" s="1058"/>
      <c r="AY120" s="1059"/>
      <c r="AZ120" s="995" t="s">
        <v>426</v>
      </c>
      <c r="BA120" s="963"/>
      <c r="BB120" s="963"/>
      <c r="BC120" s="963"/>
      <c r="BD120" s="963"/>
      <c r="BE120" s="963"/>
      <c r="BF120" s="963"/>
      <c r="BG120" s="963"/>
      <c r="BH120" s="963"/>
      <c r="BI120" s="963"/>
      <c r="BJ120" s="963"/>
      <c r="BK120" s="963"/>
      <c r="BL120" s="963"/>
      <c r="BM120" s="963"/>
      <c r="BN120" s="963"/>
      <c r="BO120" s="963"/>
      <c r="BP120" s="964"/>
      <c r="BQ120" s="996">
        <v>46535964</v>
      </c>
      <c r="BR120" s="997"/>
      <c r="BS120" s="997"/>
      <c r="BT120" s="997"/>
      <c r="BU120" s="997"/>
      <c r="BV120" s="997">
        <v>41543940</v>
      </c>
      <c r="BW120" s="997"/>
      <c r="BX120" s="997"/>
      <c r="BY120" s="997"/>
      <c r="BZ120" s="997"/>
      <c r="CA120" s="997">
        <v>47873521</v>
      </c>
      <c r="CB120" s="997"/>
      <c r="CC120" s="997"/>
      <c r="CD120" s="997"/>
      <c r="CE120" s="997"/>
      <c r="CF120" s="1010">
        <v>45.1</v>
      </c>
      <c r="CG120" s="1011"/>
      <c r="CH120" s="1011"/>
      <c r="CI120" s="1011"/>
      <c r="CJ120" s="1011"/>
      <c r="CK120" s="1072" t="s">
        <v>427</v>
      </c>
      <c r="CL120" s="1073"/>
      <c r="CM120" s="1073"/>
      <c r="CN120" s="1073"/>
      <c r="CO120" s="1074"/>
      <c r="CP120" s="1080" t="s">
        <v>372</v>
      </c>
      <c r="CQ120" s="1081"/>
      <c r="CR120" s="1081"/>
      <c r="CS120" s="1081"/>
      <c r="CT120" s="1081"/>
      <c r="CU120" s="1081"/>
      <c r="CV120" s="1081"/>
      <c r="CW120" s="1081"/>
      <c r="CX120" s="1081"/>
      <c r="CY120" s="1081"/>
      <c r="CZ120" s="1081"/>
      <c r="DA120" s="1081"/>
      <c r="DB120" s="1081"/>
      <c r="DC120" s="1081"/>
      <c r="DD120" s="1081"/>
      <c r="DE120" s="1081"/>
      <c r="DF120" s="1082"/>
      <c r="DG120" s="996">
        <v>23581607</v>
      </c>
      <c r="DH120" s="997"/>
      <c r="DI120" s="997"/>
      <c r="DJ120" s="997"/>
      <c r="DK120" s="997"/>
      <c r="DL120" s="997">
        <v>20904136</v>
      </c>
      <c r="DM120" s="997"/>
      <c r="DN120" s="997"/>
      <c r="DO120" s="997"/>
      <c r="DP120" s="997"/>
      <c r="DQ120" s="997">
        <v>17825494</v>
      </c>
      <c r="DR120" s="997"/>
      <c r="DS120" s="997"/>
      <c r="DT120" s="997"/>
      <c r="DU120" s="997"/>
      <c r="DV120" s="998">
        <v>16.8</v>
      </c>
      <c r="DW120" s="998"/>
      <c r="DX120" s="998"/>
      <c r="DY120" s="998"/>
      <c r="DZ120" s="999"/>
    </row>
    <row r="121" spans="1:130" s="226" customFormat="1" ht="26.25" customHeight="1" x14ac:dyDescent="0.15">
      <c r="A121" s="1123"/>
      <c r="B121" s="1015"/>
      <c r="C121" s="1040" t="s">
        <v>428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132</v>
      </c>
      <c r="AB121" s="1025"/>
      <c r="AC121" s="1025"/>
      <c r="AD121" s="1025"/>
      <c r="AE121" s="1026"/>
      <c r="AF121" s="1027" t="s">
        <v>132</v>
      </c>
      <c r="AG121" s="1025"/>
      <c r="AH121" s="1025"/>
      <c r="AI121" s="1025"/>
      <c r="AJ121" s="1026"/>
      <c r="AK121" s="1027" t="s">
        <v>132</v>
      </c>
      <c r="AL121" s="1025"/>
      <c r="AM121" s="1025"/>
      <c r="AN121" s="1025"/>
      <c r="AO121" s="1026"/>
      <c r="AP121" s="1028" t="s">
        <v>132</v>
      </c>
      <c r="AQ121" s="1029"/>
      <c r="AR121" s="1029"/>
      <c r="AS121" s="1029"/>
      <c r="AT121" s="1030"/>
      <c r="AU121" s="1060"/>
      <c r="AV121" s="1061"/>
      <c r="AW121" s="1061"/>
      <c r="AX121" s="1061"/>
      <c r="AY121" s="1062"/>
      <c r="AZ121" s="988" t="s">
        <v>429</v>
      </c>
      <c r="BA121" s="989"/>
      <c r="BB121" s="989"/>
      <c r="BC121" s="989"/>
      <c r="BD121" s="989"/>
      <c r="BE121" s="989"/>
      <c r="BF121" s="989"/>
      <c r="BG121" s="989"/>
      <c r="BH121" s="989"/>
      <c r="BI121" s="989"/>
      <c r="BJ121" s="989"/>
      <c r="BK121" s="989"/>
      <c r="BL121" s="989"/>
      <c r="BM121" s="989"/>
      <c r="BN121" s="989"/>
      <c r="BO121" s="989"/>
      <c r="BP121" s="990"/>
      <c r="BQ121" s="991">
        <v>51269472</v>
      </c>
      <c r="BR121" s="992"/>
      <c r="BS121" s="992"/>
      <c r="BT121" s="992"/>
      <c r="BU121" s="992"/>
      <c r="BV121" s="992">
        <v>50111891</v>
      </c>
      <c r="BW121" s="992"/>
      <c r="BX121" s="992"/>
      <c r="BY121" s="992"/>
      <c r="BZ121" s="992"/>
      <c r="CA121" s="992">
        <v>49281383</v>
      </c>
      <c r="CB121" s="992"/>
      <c r="CC121" s="992"/>
      <c r="CD121" s="992"/>
      <c r="CE121" s="992"/>
      <c r="CF121" s="986">
        <v>46.5</v>
      </c>
      <c r="CG121" s="987"/>
      <c r="CH121" s="987"/>
      <c r="CI121" s="987"/>
      <c r="CJ121" s="987"/>
      <c r="CK121" s="1075"/>
      <c r="CL121" s="1076"/>
      <c r="CM121" s="1076"/>
      <c r="CN121" s="1076"/>
      <c r="CO121" s="1077"/>
      <c r="CP121" s="1085" t="s">
        <v>371</v>
      </c>
      <c r="CQ121" s="1086"/>
      <c r="CR121" s="1086"/>
      <c r="CS121" s="1086"/>
      <c r="CT121" s="1086"/>
      <c r="CU121" s="1086"/>
      <c r="CV121" s="1086"/>
      <c r="CW121" s="1086"/>
      <c r="CX121" s="1086"/>
      <c r="CY121" s="1086"/>
      <c r="CZ121" s="1086"/>
      <c r="DA121" s="1086"/>
      <c r="DB121" s="1086"/>
      <c r="DC121" s="1086"/>
      <c r="DD121" s="1086"/>
      <c r="DE121" s="1086"/>
      <c r="DF121" s="1087"/>
      <c r="DG121" s="991">
        <v>319991</v>
      </c>
      <c r="DH121" s="992"/>
      <c r="DI121" s="992"/>
      <c r="DJ121" s="992"/>
      <c r="DK121" s="992"/>
      <c r="DL121" s="992">
        <v>1074477</v>
      </c>
      <c r="DM121" s="992"/>
      <c r="DN121" s="992"/>
      <c r="DO121" s="992"/>
      <c r="DP121" s="992"/>
      <c r="DQ121" s="992">
        <v>1044126</v>
      </c>
      <c r="DR121" s="992"/>
      <c r="DS121" s="992"/>
      <c r="DT121" s="992"/>
      <c r="DU121" s="992"/>
      <c r="DV121" s="993">
        <v>1</v>
      </c>
      <c r="DW121" s="993"/>
      <c r="DX121" s="993"/>
      <c r="DY121" s="993"/>
      <c r="DZ121" s="994"/>
    </row>
    <row r="122" spans="1:130" s="226" customFormat="1" ht="26.25" customHeight="1" x14ac:dyDescent="0.15">
      <c r="A122" s="1123"/>
      <c r="B122" s="1015"/>
      <c r="C122" s="988" t="s">
        <v>411</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132</v>
      </c>
      <c r="AB122" s="1025"/>
      <c r="AC122" s="1025"/>
      <c r="AD122" s="1025"/>
      <c r="AE122" s="1026"/>
      <c r="AF122" s="1027" t="s">
        <v>132</v>
      </c>
      <c r="AG122" s="1025"/>
      <c r="AH122" s="1025"/>
      <c r="AI122" s="1025"/>
      <c r="AJ122" s="1026"/>
      <c r="AK122" s="1027" t="s">
        <v>132</v>
      </c>
      <c r="AL122" s="1025"/>
      <c r="AM122" s="1025"/>
      <c r="AN122" s="1025"/>
      <c r="AO122" s="1026"/>
      <c r="AP122" s="1028" t="s">
        <v>132</v>
      </c>
      <c r="AQ122" s="1029"/>
      <c r="AR122" s="1029"/>
      <c r="AS122" s="1029"/>
      <c r="AT122" s="1030"/>
      <c r="AU122" s="1060"/>
      <c r="AV122" s="1061"/>
      <c r="AW122" s="1061"/>
      <c r="AX122" s="1061"/>
      <c r="AY122" s="1062"/>
      <c r="AZ122" s="1039" t="s">
        <v>430</v>
      </c>
      <c r="BA122" s="1031"/>
      <c r="BB122" s="1031"/>
      <c r="BC122" s="1031"/>
      <c r="BD122" s="1031"/>
      <c r="BE122" s="1031"/>
      <c r="BF122" s="1031"/>
      <c r="BG122" s="1031"/>
      <c r="BH122" s="1031"/>
      <c r="BI122" s="1031"/>
      <c r="BJ122" s="1031"/>
      <c r="BK122" s="1031"/>
      <c r="BL122" s="1031"/>
      <c r="BM122" s="1031"/>
      <c r="BN122" s="1031"/>
      <c r="BO122" s="1031"/>
      <c r="BP122" s="1032"/>
      <c r="BQ122" s="1065">
        <v>117528016</v>
      </c>
      <c r="BR122" s="1066"/>
      <c r="BS122" s="1066"/>
      <c r="BT122" s="1066"/>
      <c r="BU122" s="1066"/>
      <c r="BV122" s="1066">
        <v>118150045</v>
      </c>
      <c r="BW122" s="1066"/>
      <c r="BX122" s="1066"/>
      <c r="BY122" s="1066"/>
      <c r="BZ122" s="1066"/>
      <c r="CA122" s="1066">
        <v>120671480</v>
      </c>
      <c r="CB122" s="1066"/>
      <c r="CC122" s="1066"/>
      <c r="CD122" s="1066"/>
      <c r="CE122" s="1066"/>
      <c r="CF122" s="1083">
        <v>113.7</v>
      </c>
      <c r="CG122" s="1084"/>
      <c r="CH122" s="1084"/>
      <c r="CI122" s="1084"/>
      <c r="CJ122" s="1084"/>
      <c r="CK122" s="1075"/>
      <c r="CL122" s="1076"/>
      <c r="CM122" s="1076"/>
      <c r="CN122" s="1076"/>
      <c r="CO122" s="1077"/>
      <c r="CP122" s="1085" t="s">
        <v>373</v>
      </c>
      <c r="CQ122" s="1086"/>
      <c r="CR122" s="1086"/>
      <c r="CS122" s="1086"/>
      <c r="CT122" s="1086"/>
      <c r="CU122" s="1086"/>
      <c r="CV122" s="1086"/>
      <c r="CW122" s="1086"/>
      <c r="CX122" s="1086"/>
      <c r="CY122" s="1086"/>
      <c r="CZ122" s="1086"/>
      <c r="DA122" s="1086"/>
      <c r="DB122" s="1086"/>
      <c r="DC122" s="1086"/>
      <c r="DD122" s="1086"/>
      <c r="DE122" s="1086"/>
      <c r="DF122" s="1087"/>
      <c r="DG122" s="991">
        <v>1386653</v>
      </c>
      <c r="DH122" s="992"/>
      <c r="DI122" s="992"/>
      <c r="DJ122" s="992"/>
      <c r="DK122" s="992"/>
      <c r="DL122" s="992">
        <v>994871</v>
      </c>
      <c r="DM122" s="992"/>
      <c r="DN122" s="992"/>
      <c r="DO122" s="992"/>
      <c r="DP122" s="992"/>
      <c r="DQ122" s="992">
        <v>603941</v>
      </c>
      <c r="DR122" s="992"/>
      <c r="DS122" s="992"/>
      <c r="DT122" s="992"/>
      <c r="DU122" s="992"/>
      <c r="DV122" s="993">
        <v>0.6</v>
      </c>
      <c r="DW122" s="993"/>
      <c r="DX122" s="993"/>
      <c r="DY122" s="993"/>
      <c r="DZ122" s="994"/>
    </row>
    <row r="123" spans="1:130" s="226" customFormat="1" ht="26.25" customHeight="1" x14ac:dyDescent="0.15">
      <c r="A123" s="1123"/>
      <c r="B123" s="1015"/>
      <c r="C123" s="988" t="s">
        <v>417</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v>70</v>
      </c>
      <c r="AB123" s="1025"/>
      <c r="AC123" s="1025"/>
      <c r="AD123" s="1025"/>
      <c r="AE123" s="1026"/>
      <c r="AF123" s="1027" t="s">
        <v>132</v>
      </c>
      <c r="AG123" s="1025"/>
      <c r="AH123" s="1025"/>
      <c r="AI123" s="1025"/>
      <c r="AJ123" s="1026"/>
      <c r="AK123" s="1027" t="s">
        <v>132</v>
      </c>
      <c r="AL123" s="1025"/>
      <c r="AM123" s="1025"/>
      <c r="AN123" s="1025"/>
      <c r="AO123" s="1026"/>
      <c r="AP123" s="1028" t="s">
        <v>132</v>
      </c>
      <c r="AQ123" s="1029"/>
      <c r="AR123" s="1029"/>
      <c r="AS123" s="1029"/>
      <c r="AT123" s="1030"/>
      <c r="AU123" s="1063"/>
      <c r="AV123" s="1064"/>
      <c r="AW123" s="1064"/>
      <c r="AX123" s="1064"/>
      <c r="AY123" s="1064"/>
      <c r="AZ123" s="247" t="s">
        <v>192</v>
      </c>
      <c r="BA123" s="247"/>
      <c r="BB123" s="247"/>
      <c r="BC123" s="247"/>
      <c r="BD123" s="247"/>
      <c r="BE123" s="247"/>
      <c r="BF123" s="247"/>
      <c r="BG123" s="247"/>
      <c r="BH123" s="247"/>
      <c r="BI123" s="247"/>
      <c r="BJ123" s="247"/>
      <c r="BK123" s="247"/>
      <c r="BL123" s="247"/>
      <c r="BM123" s="247"/>
      <c r="BN123" s="247"/>
      <c r="BO123" s="1043" t="s">
        <v>431</v>
      </c>
      <c r="BP123" s="1071"/>
      <c r="BQ123" s="1129">
        <v>215333452</v>
      </c>
      <c r="BR123" s="1130"/>
      <c r="BS123" s="1130"/>
      <c r="BT123" s="1130"/>
      <c r="BU123" s="1130"/>
      <c r="BV123" s="1130">
        <v>209805876</v>
      </c>
      <c r="BW123" s="1130"/>
      <c r="BX123" s="1130"/>
      <c r="BY123" s="1130"/>
      <c r="BZ123" s="1130"/>
      <c r="CA123" s="1130">
        <v>217826384</v>
      </c>
      <c r="CB123" s="1130"/>
      <c r="CC123" s="1130"/>
      <c r="CD123" s="1130"/>
      <c r="CE123" s="1130"/>
      <c r="CF123" s="1067"/>
      <c r="CG123" s="1068"/>
      <c r="CH123" s="1068"/>
      <c r="CI123" s="1068"/>
      <c r="CJ123" s="1069"/>
      <c r="CK123" s="1075"/>
      <c r="CL123" s="1076"/>
      <c r="CM123" s="1076"/>
      <c r="CN123" s="1076"/>
      <c r="CO123" s="1077"/>
      <c r="CP123" s="1085" t="s">
        <v>432</v>
      </c>
      <c r="CQ123" s="1086"/>
      <c r="CR123" s="1086"/>
      <c r="CS123" s="1086"/>
      <c r="CT123" s="1086"/>
      <c r="CU123" s="1086"/>
      <c r="CV123" s="1086"/>
      <c r="CW123" s="1086"/>
      <c r="CX123" s="1086"/>
      <c r="CY123" s="1086"/>
      <c r="CZ123" s="1086"/>
      <c r="DA123" s="1086"/>
      <c r="DB123" s="1086"/>
      <c r="DC123" s="1086"/>
      <c r="DD123" s="1086"/>
      <c r="DE123" s="1086"/>
      <c r="DF123" s="1087"/>
      <c r="DG123" s="1024">
        <v>281303</v>
      </c>
      <c r="DH123" s="1025"/>
      <c r="DI123" s="1025"/>
      <c r="DJ123" s="1025"/>
      <c r="DK123" s="1026"/>
      <c r="DL123" s="1027">
        <v>247846</v>
      </c>
      <c r="DM123" s="1025"/>
      <c r="DN123" s="1025"/>
      <c r="DO123" s="1025"/>
      <c r="DP123" s="1026"/>
      <c r="DQ123" s="1027">
        <v>207740</v>
      </c>
      <c r="DR123" s="1025"/>
      <c r="DS123" s="1025"/>
      <c r="DT123" s="1025"/>
      <c r="DU123" s="1026"/>
      <c r="DV123" s="1028">
        <v>0.2</v>
      </c>
      <c r="DW123" s="1029"/>
      <c r="DX123" s="1029"/>
      <c r="DY123" s="1029"/>
      <c r="DZ123" s="1030"/>
    </row>
    <row r="124" spans="1:130" s="226" customFormat="1" ht="26.25" customHeight="1" thickBot="1" x14ac:dyDescent="0.2">
      <c r="A124" s="1123"/>
      <c r="B124" s="1015"/>
      <c r="C124" s="988" t="s">
        <v>420</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132</v>
      </c>
      <c r="AB124" s="1025"/>
      <c r="AC124" s="1025"/>
      <c r="AD124" s="1025"/>
      <c r="AE124" s="1026"/>
      <c r="AF124" s="1027" t="s">
        <v>132</v>
      </c>
      <c r="AG124" s="1025"/>
      <c r="AH124" s="1025"/>
      <c r="AI124" s="1025"/>
      <c r="AJ124" s="1026"/>
      <c r="AK124" s="1027" t="s">
        <v>132</v>
      </c>
      <c r="AL124" s="1025"/>
      <c r="AM124" s="1025"/>
      <c r="AN124" s="1025"/>
      <c r="AO124" s="1026"/>
      <c r="AP124" s="1028" t="s">
        <v>132</v>
      </c>
      <c r="AQ124" s="1029"/>
      <c r="AR124" s="1029"/>
      <c r="AS124" s="1029"/>
      <c r="AT124" s="1030"/>
      <c r="AU124" s="1125" t="s">
        <v>433</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7.9</v>
      </c>
      <c r="BR124" s="1093"/>
      <c r="BS124" s="1093"/>
      <c r="BT124" s="1093"/>
      <c r="BU124" s="1093"/>
      <c r="BV124" s="1093">
        <v>11.4</v>
      </c>
      <c r="BW124" s="1093"/>
      <c r="BX124" s="1093"/>
      <c r="BY124" s="1093"/>
      <c r="BZ124" s="1093"/>
      <c r="CA124" s="1093">
        <v>4.5999999999999996</v>
      </c>
      <c r="CB124" s="1093"/>
      <c r="CC124" s="1093"/>
      <c r="CD124" s="1093"/>
      <c r="CE124" s="1093"/>
      <c r="CF124" s="1094"/>
      <c r="CG124" s="1095"/>
      <c r="CH124" s="1095"/>
      <c r="CI124" s="1095"/>
      <c r="CJ124" s="1096"/>
      <c r="CK124" s="1078"/>
      <c r="CL124" s="1078"/>
      <c r="CM124" s="1078"/>
      <c r="CN124" s="1078"/>
      <c r="CO124" s="1079"/>
      <c r="CP124" s="1085" t="s">
        <v>434</v>
      </c>
      <c r="CQ124" s="1086"/>
      <c r="CR124" s="1086"/>
      <c r="CS124" s="1086"/>
      <c r="CT124" s="1086"/>
      <c r="CU124" s="1086"/>
      <c r="CV124" s="1086"/>
      <c r="CW124" s="1086"/>
      <c r="CX124" s="1086"/>
      <c r="CY124" s="1086"/>
      <c r="CZ124" s="1086"/>
      <c r="DA124" s="1086"/>
      <c r="DB124" s="1086"/>
      <c r="DC124" s="1086"/>
      <c r="DD124" s="1086"/>
      <c r="DE124" s="1086"/>
      <c r="DF124" s="1087"/>
      <c r="DG124" s="1070" t="s">
        <v>132</v>
      </c>
      <c r="DH124" s="1052"/>
      <c r="DI124" s="1052"/>
      <c r="DJ124" s="1052"/>
      <c r="DK124" s="1053"/>
      <c r="DL124" s="1051" t="s">
        <v>132</v>
      </c>
      <c r="DM124" s="1052"/>
      <c r="DN124" s="1052"/>
      <c r="DO124" s="1052"/>
      <c r="DP124" s="1053"/>
      <c r="DQ124" s="1051" t="s">
        <v>132</v>
      </c>
      <c r="DR124" s="1052"/>
      <c r="DS124" s="1052"/>
      <c r="DT124" s="1052"/>
      <c r="DU124" s="1053"/>
      <c r="DV124" s="1054" t="s">
        <v>132</v>
      </c>
      <c r="DW124" s="1055"/>
      <c r="DX124" s="1055"/>
      <c r="DY124" s="1055"/>
      <c r="DZ124" s="1056"/>
    </row>
    <row r="125" spans="1:130" s="226" customFormat="1" ht="26.25" customHeight="1" x14ac:dyDescent="0.15">
      <c r="A125" s="1123"/>
      <c r="B125" s="1015"/>
      <c r="C125" s="988" t="s">
        <v>422</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132</v>
      </c>
      <c r="AB125" s="1025"/>
      <c r="AC125" s="1025"/>
      <c r="AD125" s="1025"/>
      <c r="AE125" s="1026"/>
      <c r="AF125" s="1027" t="s">
        <v>132</v>
      </c>
      <c r="AG125" s="1025"/>
      <c r="AH125" s="1025"/>
      <c r="AI125" s="1025"/>
      <c r="AJ125" s="1026"/>
      <c r="AK125" s="1027" t="s">
        <v>132</v>
      </c>
      <c r="AL125" s="1025"/>
      <c r="AM125" s="1025"/>
      <c r="AN125" s="1025"/>
      <c r="AO125" s="1026"/>
      <c r="AP125" s="1028" t="s">
        <v>132</v>
      </c>
      <c r="AQ125" s="1029"/>
      <c r="AR125" s="1029"/>
      <c r="AS125" s="1029"/>
      <c r="AT125" s="103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8" t="s">
        <v>435</v>
      </c>
      <c r="CL125" s="1073"/>
      <c r="CM125" s="1073"/>
      <c r="CN125" s="1073"/>
      <c r="CO125" s="1074"/>
      <c r="CP125" s="995" t="s">
        <v>436</v>
      </c>
      <c r="CQ125" s="963"/>
      <c r="CR125" s="963"/>
      <c r="CS125" s="963"/>
      <c r="CT125" s="963"/>
      <c r="CU125" s="963"/>
      <c r="CV125" s="963"/>
      <c r="CW125" s="963"/>
      <c r="CX125" s="963"/>
      <c r="CY125" s="963"/>
      <c r="CZ125" s="963"/>
      <c r="DA125" s="963"/>
      <c r="DB125" s="963"/>
      <c r="DC125" s="963"/>
      <c r="DD125" s="963"/>
      <c r="DE125" s="963"/>
      <c r="DF125" s="964"/>
      <c r="DG125" s="996" t="s">
        <v>132</v>
      </c>
      <c r="DH125" s="997"/>
      <c r="DI125" s="997"/>
      <c r="DJ125" s="997"/>
      <c r="DK125" s="997"/>
      <c r="DL125" s="997" t="s">
        <v>132</v>
      </c>
      <c r="DM125" s="997"/>
      <c r="DN125" s="997"/>
      <c r="DO125" s="997"/>
      <c r="DP125" s="997"/>
      <c r="DQ125" s="997" t="s">
        <v>132</v>
      </c>
      <c r="DR125" s="997"/>
      <c r="DS125" s="997"/>
      <c r="DT125" s="997"/>
      <c r="DU125" s="997"/>
      <c r="DV125" s="998" t="s">
        <v>132</v>
      </c>
      <c r="DW125" s="998"/>
      <c r="DX125" s="998"/>
      <c r="DY125" s="998"/>
      <c r="DZ125" s="999"/>
    </row>
    <row r="126" spans="1:130" s="226" customFormat="1" ht="26.25" customHeight="1" thickBot="1" x14ac:dyDescent="0.2">
      <c r="A126" s="1123"/>
      <c r="B126" s="1015"/>
      <c r="C126" s="988" t="s">
        <v>424</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v>1126934</v>
      </c>
      <c r="AB126" s="1025"/>
      <c r="AC126" s="1025"/>
      <c r="AD126" s="1025"/>
      <c r="AE126" s="1026"/>
      <c r="AF126" s="1027">
        <v>1138731</v>
      </c>
      <c r="AG126" s="1025"/>
      <c r="AH126" s="1025"/>
      <c r="AI126" s="1025"/>
      <c r="AJ126" s="1026"/>
      <c r="AK126" s="1027">
        <v>577459</v>
      </c>
      <c r="AL126" s="1025"/>
      <c r="AM126" s="1025"/>
      <c r="AN126" s="1025"/>
      <c r="AO126" s="1026"/>
      <c r="AP126" s="1028">
        <v>0.5</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9"/>
      <c r="CL126" s="1076"/>
      <c r="CM126" s="1076"/>
      <c r="CN126" s="1076"/>
      <c r="CO126" s="1077"/>
      <c r="CP126" s="988" t="s">
        <v>437</v>
      </c>
      <c r="CQ126" s="989"/>
      <c r="CR126" s="989"/>
      <c r="CS126" s="989"/>
      <c r="CT126" s="989"/>
      <c r="CU126" s="989"/>
      <c r="CV126" s="989"/>
      <c r="CW126" s="989"/>
      <c r="CX126" s="989"/>
      <c r="CY126" s="989"/>
      <c r="CZ126" s="989"/>
      <c r="DA126" s="989"/>
      <c r="DB126" s="989"/>
      <c r="DC126" s="989"/>
      <c r="DD126" s="989"/>
      <c r="DE126" s="989"/>
      <c r="DF126" s="990"/>
      <c r="DG126" s="991">
        <v>1295604</v>
      </c>
      <c r="DH126" s="992"/>
      <c r="DI126" s="992"/>
      <c r="DJ126" s="992"/>
      <c r="DK126" s="992"/>
      <c r="DL126" s="992">
        <v>1298578</v>
      </c>
      <c r="DM126" s="992"/>
      <c r="DN126" s="992"/>
      <c r="DO126" s="992"/>
      <c r="DP126" s="992"/>
      <c r="DQ126" s="992">
        <v>1333035</v>
      </c>
      <c r="DR126" s="992"/>
      <c r="DS126" s="992"/>
      <c r="DT126" s="992"/>
      <c r="DU126" s="992"/>
      <c r="DV126" s="993">
        <v>1.3</v>
      </c>
      <c r="DW126" s="993"/>
      <c r="DX126" s="993"/>
      <c r="DY126" s="993"/>
      <c r="DZ126" s="994"/>
    </row>
    <row r="127" spans="1:130" s="226" customFormat="1" ht="26.25" customHeight="1" x14ac:dyDescent="0.15">
      <c r="A127" s="1124"/>
      <c r="B127" s="1017"/>
      <c r="C127" s="1039" t="s">
        <v>438</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v>54178</v>
      </c>
      <c r="AB127" s="1025"/>
      <c r="AC127" s="1025"/>
      <c r="AD127" s="1025"/>
      <c r="AE127" s="1026"/>
      <c r="AF127" s="1027">
        <v>44196</v>
      </c>
      <c r="AG127" s="1025"/>
      <c r="AH127" s="1025"/>
      <c r="AI127" s="1025"/>
      <c r="AJ127" s="1026"/>
      <c r="AK127" s="1027">
        <v>37135</v>
      </c>
      <c r="AL127" s="1025"/>
      <c r="AM127" s="1025"/>
      <c r="AN127" s="1025"/>
      <c r="AO127" s="1026"/>
      <c r="AP127" s="1028">
        <v>0</v>
      </c>
      <c r="AQ127" s="1029"/>
      <c r="AR127" s="1029"/>
      <c r="AS127" s="1029"/>
      <c r="AT127" s="1030"/>
      <c r="AU127" s="228"/>
      <c r="AV127" s="228"/>
      <c r="AW127" s="228"/>
      <c r="AX127" s="1097" t="s">
        <v>439</v>
      </c>
      <c r="AY127" s="1098"/>
      <c r="AZ127" s="1098"/>
      <c r="BA127" s="1098"/>
      <c r="BB127" s="1098"/>
      <c r="BC127" s="1098"/>
      <c r="BD127" s="1098"/>
      <c r="BE127" s="1099"/>
      <c r="BF127" s="1100" t="s">
        <v>440</v>
      </c>
      <c r="BG127" s="1098"/>
      <c r="BH127" s="1098"/>
      <c r="BI127" s="1098"/>
      <c r="BJ127" s="1098"/>
      <c r="BK127" s="1098"/>
      <c r="BL127" s="1099"/>
      <c r="BM127" s="1100" t="s">
        <v>441</v>
      </c>
      <c r="BN127" s="1098"/>
      <c r="BO127" s="1098"/>
      <c r="BP127" s="1098"/>
      <c r="BQ127" s="1098"/>
      <c r="BR127" s="1098"/>
      <c r="BS127" s="1099"/>
      <c r="BT127" s="1100" t="s">
        <v>442</v>
      </c>
      <c r="BU127" s="1098"/>
      <c r="BV127" s="1098"/>
      <c r="BW127" s="1098"/>
      <c r="BX127" s="1098"/>
      <c r="BY127" s="1098"/>
      <c r="BZ127" s="1121"/>
      <c r="CA127" s="228"/>
      <c r="CB127" s="228"/>
      <c r="CC127" s="228"/>
      <c r="CD127" s="251"/>
      <c r="CE127" s="251"/>
      <c r="CF127" s="251"/>
      <c r="CG127" s="228"/>
      <c r="CH127" s="228"/>
      <c r="CI127" s="228"/>
      <c r="CJ127" s="250"/>
      <c r="CK127" s="1089"/>
      <c r="CL127" s="1076"/>
      <c r="CM127" s="1076"/>
      <c r="CN127" s="1076"/>
      <c r="CO127" s="1077"/>
      <c r="CP127" s="988" t="s">
        <v>443</v>
      </c>
      <c r="CQ127" s="989"/>
      <c r="CR127" s="989"/>
      <c r="CS127" s="989"/>
      <c r="CT127" s="989"/>
      <c r="CU127" s="989"/>
      <c r="CV127" s="989"/>
      <c r="CW127" s="989"/>
      <c r="CX127" s="989"/>
      <c r="CY127" s="989"/>
      <c r="CZ127" s="989"/>
      <c r="DA127" s="989"/>
      <c r="DB127" s="989"/>
      <c r="DC127" s="989"/>
      <c r="DD127" s="989"/>
      <c r="DE127" s="989"/>
      <c r="DF127" s="990"/>
      <c r="DG127" s="991" t="s">
        <v>132</v>
      </c>
      <c r="DH127" s="992"/>
      <c r="DI127" s="992"/>
      <c r="DJ127" s="992"/>
      <c r="DK127" s="992"/>
      <c r="DL127" s="992" t="s">
        <v>132</v>
      </c>
      <c r="DM127" s="992"/>
      <c r="DN127" s="992"/>
      <c r="DO127" s="992"/>
      <c r="DP127" s="992"/>
      <c r="DQ127" s="992" t="s">
        <v>132</v>
      </c>
      <c r="DR127" s="992"/>
      <c r="DS127" s="992"/>
      <c r="DT127" s="992"/>
      <c r="DU127" s="992"/>
      <c r="DV127" s="993" t="s">
        <v>132</v>
      </c>
      <c r="DW127" s="993"/>
      <c r="DX127" s="993"/>
      <c r="DY127" s="993"/>
      <c r="DZ127" s="994"/>
    </row>
    <row r="128" spans="1:130" s="226" customFormat="1" ht="26.25" customHeight="1" thickBot="1" x14ac:dyDescent="0.2">
      <c r="A128" s="1107" t="s">
        <v>444</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445</v>
      </c>
      <c r="X128" s="1109"/>
      <c r="Y128" s="1109"/>
      <c r="Z128" s="1110"/>
      <c r="AA128" s="1111">
        <v>4224781</v>
      </c>
      <c r="AB128" s="1112"/>
      <c r="AC128" s="1112"/>
      <c r="AD128" s="1112"/>
      <c r="AE128" s="1113"/>
      <c r="AF128" s="1114">
        <v>4059934</v>
      </c>
      <c r="AG128" s="1112"/>
      <c r="AH128" s="1112"/>
      <c r="AI128" s="1112"/>
      <c r="AJ128" s="1113"/>
      <c r="AK128" s="1114">
        <v>4087624</v>
      </c>
      <c r="AL128" s="1112"/>
      <c r="AM128" s="1112"/>
      <c r="AN128" s="1112"/>
      <c r="AO128" s="1113"/>
      <c r="AP128" s="1115"/>
      <c r="AQ128" s="1116"/>
      <c r="AR128" s="1116"/>
      <c r="AS128" s="1116"/>
      <c r="AT128" s="1117"/>
      <c r="AU128" s="228"/>
      <c r="AV128" s="228"/>
      <c r="AW128" s="228"/>
      <c r="AX128" s="962" t="s">
        <v>446</v>
      </c>
      <c r="AY128" s="963"/>
      <c r="AZ128" s="963"/>
      <c r="BA128" s="963"/>
      <c r="BB128" s="963"/>
      <c r="BC128" s="963"/>
      <c r="BD128" s="963"/>
      <c r="BE128" s="964"/>
      <c r="BF128" s="1118" t="s">
        <v>132</v>
      </c>
      <c r="BG128" s="1119"/>
      <c r="BH128" s="1119"/>
      <c r="BI128" s="1119"/>
      <c r="BJ128" s="1119"/>
      <c r="BK128" s="1119"/>
      <c r="BL128" s="1120"/>
      <c r="BM128" s="1118">
        <v>11.25</v>
      </c>
      <c r="BN128" s="1119"/>
      <c r="BO128" s="1119"/>
      <c r="BP128" s="1119"/>
      <c r="BQ128" s="1119"/>
      <c r="BR128" s="1119"/>
      <c r="BS128" s="1120"/>
      <c r="BT128" s="1118">
        <v>20</v>
      </c>
      <c r="BU128" s="1119"/>
      <c r="BV128" s="1119"/>
      <c r="BW128" s="1119"/>
      <c r="BX128" s="1119"/>
      <c r="BY128" s="1119"/>
      <c r="BZ128" s="1142"/>
      <c r="CA128" s="251"/>
      <c r="CB128" s="251"/>
      <c r="CC128" s="251"/>
      <c r="CD128" s="251"/>
      <c r="CE128" s="251"/>
      <c r="CF128" s="251"/>
      <c r="CG128" s="228"/>
      <c r="CH128" s="228"/>
      <c r="CI128" s="228"/>
      <c r="CJ128" s="250"/>
      <c r="CK128" s="1090"/>
      <c r="CL128" s="1091"/>
      <c r="CM128" s="1091"/>
      <c r="CN128" s="1091"/>
      <c r="CO128" s="1092"/>
      <c r="CP128" s="1101" t="s">
        <v>447</v>
      </c>
      <c r="CQ128" s="792"/>
      <c r="CR128" s="792"/>
      <c r="CS128" s="792"/>
      <c r="CT128" s="792"/>
      <c r="CU128" s="792"/>
      <c r="CV128" s="792"/>
      <c r="CW128" s="792"/>
      <c r="CX128" s="792"/>
      <c r="CY128" s="792"/>
      <c r="CZ128" s="792"/>
      <c r="DA128" s="792"/>
      <c r="DB128" s="792"/>
      <c r="DC128" s="792"/>
      <c r="DD128" s="792"/>
      <c r="DE128" s="792"/>
      <c r="DF128" s="1102"/>
      <c r="DG128" s="1103">
        <v>24998</v>
      </c>
      <c r="DH128" s="1104"/>
      <c r="DI128" s="1104"/>
      <c r="DJ128" s="1104"/>
      <c r="DK128" s="1104"/>
      <c r="DL128" s="1104">
        <v>1855</v>
      </c>
      <c r="DM128" s="1104"/>
      <c r="DN128" s="1104"/>
      <c r="DO128" s="1104"/>
      <c r="DP128" s="1104"/>
      <c r="DQ128" s="1104">
        <v>2120</v>
      </c>
      <c r="DR128" s="1104"/>
      <c r="DS128" s="1104"/>
      <c r="DT128" s="1104"/>
      <c r="DU128" s="1104"/>
      <c r="DV128" s="1105">
        <v>0</v>
      </c>
      <c r="DW128" s="1105"/>
      <c r="DX128" s="1105"/>
      <c r="DY128" s="1105"/>
      <c r="DZ128" s="1106"/>
    </row>
    <row r="129" spans="1:131" s="226" customFormat="1" ht="26.25" customHeight="1" x14ac:dyDescent="0.15">
      <c r="A129" s="1000" t="s">
        <v>110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448</v>
      </c>
      <c r="X129" s="1137"/>
      <c r="Y129" s="1137"/>
      <c r="Z129" s="1138"/>
      <c r="AA129" s="1024">
        <v>107345515</v>
      </c>
      <c r="AB129" s="1025"/>
      <c r="AC129" s="1025"/>
      <c r="AD129" s="1025"/>
      <c r="AE129" s="1026"/>
      <c r="AF129" s="1027">
        <v>110465740</v>
      </c>
      <c r="AG129" s="1025"/>
      <c r="AH129" s="1025"/>
      <c r="AI129" s="1025"/>
      <c r="AJ129" s="1026"/>
      <c r="AK129" s="1027">
        <v>116007796</v>
      </c>
      <c r="AL129" s="1025"/>
      <c r="AM129" s="1025"/>
      <c r="AN129" s="1025"/>
      <c r="AO129" s="1026"/>
      <c r="AP129" s="1139"/>
      <c r="AQ129" s="1140"/>
      <c r="AR129" s="1140"/>
      <c r="AS129" s="1140"/>
      <c r="AT129" s="1141"/>
      <c r="AU129" s="229"/>
      <c r="AV129" s="229"/>
      <c r="AW129" s="229"/>
      <c r="AX129" s="1131" t="s">
        <v>449</v>
      </c>
      <c r="AY129" s="989"/>
      <c r="AZ129" s="989"/>
      <c r="BA129" s="989"/>
      <c r="BB129" s="989"/>
      <c r="BC129" s="989"/>
      <c r="BD129" s="989"/>
      <c r="BE129" s="990"/>
      <c r="BF129" s="1132" t="s">
        <v>132</v>
      </c>
      <c r="BG129" s="1133"/>
      <c r="BH129" s="1133"/>
      <c r="BI129" s="1133"/>
      <c r="BJ129" s="1133"/>
      <c r="BK129" s="1133"/>
      <c r="BL129" s="1134"/>
      <c r="BM129" s="1132">
        <v>16.25</v>
      </c>
      <c r="BN129" s="1133"/>
      <c r="BO129" s="1133"/>
      <c r="BP129" s="1133"/>
      <c r="BQ129" s="1133"/>
      <c r="BR129" s="1133"/>
      <c r="BS129" s="1134"/>
      <c r="BT129" s="1132">
        <v>30</v>
      </c>
      <c r="BU129" s="1133"/>
      <c r="BV129" s="1133"/>
      <c r="BW129" s="1133"/>
      <c r="BX129" s="1133"/>
      <c r="BY129" s="1133"/>
      <c r="BZ129" s="113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0" t="s">
        <v>450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451</v>
      </c>
      <c r="X130" s="1137"/>
      <c r="Y130" s="1137"/>
      <c r="Z130" s="1138"/>
      <c r="AA130" s="1024">
        <v>9862698</v>
      </c>
      <c r="AB130" s="1025"/>
      <c r="AC130" s="1025"/>
      <c r="AD130" s="1025"/>
      <c r="AE130" s="1026"/>
      <c r="AF130" s="1027">
        <v>9934872</v>
      </c>
      <c r="AG130" s="1025"/>
      <c r="AH130" s="1025"/>
      <c r="AI130" s="1025"/>
      <c r="AJ130" s="1026"/>
      <c r="AK130" s="1027">
        <v>9914091</v>
      </c>
      <c r="AL130" s="1025"/>
      <c r="AM130" s="1025"/>
      <c r="AN130" s="1025"/>
      <c r="AO130" s="1026"/>
      <c r="AP130" s="1139"/>
      <c r="AQ130" s="1140"/>
      <c r="AR130" s="1140"/>
      <c r="AS130" s="1140"/>
      <c r="AT130" s="1141"/>
      <c r="AU130" s="229"/>
      <c r="AV130" s="229"/>
      <c r="AW130" s="229"/>
      <c r="AX130" s="1131" t="s">
        <v>452</v>
      </c>
      <c r="AY130" s="989"/>
      <c r="AZ130" s="989"/>
      <c r="BA130" s="989"/>
      <c r="BB130" s="989"/>
      <c r="BC130" s="989"/>
      <c r="BD130" s="989"/>
      <c r="BE130" s="990"/>
      <c r="BF130" s="1167">
        <v>3.4</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453</v>
      </c>
      <c r="X131" s="1174"/>
      <c r="Y131" s="1174"/>
      <c r="Z131" s="1175"/>
      <c r="AA131" s="1070">
        <v>97482817</v>
      </c>
      <c r="AB131" s="1052"/>
      <c r="AC131" s="1052"/>
      <c r="AD131" s="1052"/>
      <c r="AE131" s="1053"/>
      <c r="AF131" s="1051">
        <v>100530868</v>
      </c>
      <c r="AG131" s="1052"/>
      <c r="AH131" s="1052"/>
      <c r="AI131" s="1052"/>
      <c r="AJ131" s="1053"/>
      <c r="AK131" s="1051">
        <v>106093705</v>
      </c>
      <c r="AL131" s="1052"/>
      <c r="AM131" s="1052"/>
      <c r="AN131" s="1052"/>
      <c r="AO131" s="1053"/>
      <c r="AP131" s="1176"/>
      <c r="AQ131" s="1177"/>
      <c r="AR131" s="1177"/>
      <c r="AS131" s="1177"/>
      <c r="AT131" s="1178"/>
      <c r="AU131" s="229"/>
      <c r="AV131" s="229"/>
      <c r="AW131" s="229"/>
      <c r="AX131" s="1149" t="s">
        <v>454</v>
      </c>
      <c r="AY131" s="792"/>
      <c r="AZ131" s="792"/>
      <c r="BA131" s="792"/>
      <c r="BB131" s="792"/>
      <c r="BC131" s="792"/>
      <c r="BD131" s="792"/>
      <c r="BE131" s="1102"/>
      <c r="BF131" s="1150">
        <v>4.5999999999999996</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6" t="s">
        <v>455</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456</v>
      </c>
      <c r="W132" s="1160"/>
      <c r="X132" s="1160"/>
      <c r="Y132" s="1160"/>
      <c r="Z132" s="1161"/>
      <c r="AA132" s="1162">
        <v>3.485810222</v>
      </c>
      <c r="AB132" s="1163"/>
      <c r="AC132" s="1163"/>
      <c r="AD132" s="1163"/>
      <c r="AE132" s="1164"/>
      <c r="AF132" s="1165">
        <v>3.8380490260000002</v>
      </c>
      <c r="AG132" s="1163"/>
      <c r="AH132" s="1163"/>
      <c r="AI132" s="1163"/>
      <c r="AJ132" s="1164"/>
      <c r="AK132" s="1165">
        <v>3.0917885279999999</v>
      </c>
      <c r="AL132" s="1163"/>
      <c r="AM132" s="1163"/>
      <c r="AN132" s="1163"/>
      <c r="AO132" s="1164"/>
      <c r="AP132" s="1067"/>
      <c r="AQ132" s="1068"/>
      <c r="AR132" s="1068"/>
      <c r="AS132" s="1068"/>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457</v>
      </c>
      <c r="W133" s="1143"/>
      <c r="X133" s="1143"/>
      <c r="Y133" s="1143"/>
      <c r="Z133" s="1144"/>
      <c r="AA133" s="1145">
        <v>5.8</v>
      </c>
      <c r="AB133" s="1146"/>
      <c r="AC133" s="1146"/>
      <c r="AD133" s="1146"/>
      <c r="AE133" s="1147"/>
      <c r="AF133" s="1145">
        <v>5</v>
      </c>
      <c r="AG133" s="1146"/>
      <c r="AH133" s="1146"/>
      <c r="AI133" s="1146"/>
      <c r="AJ133" s="1147"/>
      <c r="AK133" s="1145">
        <v>3.4</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u/mVGaa156OO9zA2lDUV4TtD5/ANaFhdCPLquvaFzZ1h9tVuWZVy5baVXHkZTDfHh08NumqzAJuLRotTL0w==" saltValue="gip8jdL5SiyF8yU69oyA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G15" sqref="BN15:BU15"/>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458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BG15" sqref="BN15:BU15"/>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wtlne8Nf9Ocuh/hud3AIweyx9MdWDTsnTDubCBQiBLE6RJADhytC48+Y7+FPFsow9JbVMv+UqvX88e889jc4A==" saltValue="zdFTZN8xvn1dN+Iq0o7tQ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election activeCell="BG15" sqref="BN15:BU15"/>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459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460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0" t="s">
        <v>461</v>
      </c>
      <c r="AP7" s="268"/>
      <c r="AQ7" s="269" t="s">
        <v>462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1"/>
      <c r="AP8" s="274" t="s">
        <v>463</v>
      </c>
      <c r="AQ8" s="275" t="s">
        <v>464</v>
      </c>
      <c r="AR8" s="276" t="s">
        <v>465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2" t="s">
        <v>466</v>
      </c>
      <c r="AL9" s="1183"/>
      <c r="AM9" s="1183"/>
      <c r="AN9" s="1184"/>
      <c r="AO9" s="277">
        <v>31449991</v>
      </c>
      <c r="AP9" s="277">
        <v>51937</v>
      </c>
      <c r="AQ9" s="278">
        <v>62943</v>
      </c>
      <c r="AR9" s="279">
        <v>-17.5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2" t="s">
        <v>467</v>
      </c>
      <c r="AL10" s="1183"/>
      <c r="AM10" s="1183"/>
      <c r="AN10" s="1184"/>
      <c r="AO10" s="280">
        <v>27</v>
      </c>
      <c r="AP10" s="280">
        <v>0</v>
      </c>
      <c r="AQ10" s="281">
        <v>1681</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2" t="s">
        <v>468</v>
      </c>
      <c r="AL11" s="1183"/>
      <c r="AM11" s="1183"/>
      <c r="AN11" s="1184"/>
      <c r="AO11" s="280">
        <v>667664</v>
      </c>
      <c r="AP11" s="280">
        <v>1103</v>
      </c>
      <c r="AQ11" s="281">
        <v>656</v>
      </c>
      <c r="AR11" s="282">
        <v>68.099999999999994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2" t="s">
        <v>469</v>
      </c>
      <c r="AL12" s="1183"/>
      <c r="AM12" s="1183"/>
      <c r="AN12" s="1184"/>
      <c r="AO12" s="280" t="s">
        <v>470</v>
      </c>
      <c r="AP12" s="280" t="s">
        <v>470</v>
      </c>
      <c r="AQ12" s="281">
        <v>24</v>
      </c>
      <c r="AR12" s="282" t="s">
        <v>470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2" t="s">
        <v>471</v>
      </c>
      <c r="AL13" s="1183"/>
      <c r="AM13" s="1183"/>
      <c r="AN13" s="1184"/>
      <c r="AO13" s="280">
        <v>2189190</v>
      </c>
      <c r="AP13" s="280">
        <v>3615</v>
      </c>
      <c r="AQ13" s="281">
        <v>1968</v>
      </c>
      <c r="AR13" s="282">
        <v>83.7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2" t="s">
        <v>472</v>
      </c>
      <c r="AL14" s="1183"/>
      <c r="AM14" s="1183"/>
      <c r="AN14" s="1184"/>
      <c r="AO14" s="280">
        <v>261766</v>
      </c>
      <c r="AP14" s="280">
        <v>432</v>
      </c>
      <c r="AQ14" s="281">
        <v>1222</v>
      </c>
      <c r="AR14" s="282">
        <v>-64.599999999999994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5" t="s">
        <v>473</v>
      </c>
      <c r="AL15" s="1186"/>
      <c r="AM15" s="1186"/>
      <c r="AN15" s="1187"/>
      <c r="AO15" s="280">
        <v>-1845400</v>
      </c>
      <c r="AP15" s="280">
        <v>-3048</v>
      </c>
      <c r="AQ15" s="281">
        <v>-3725</v>
      </c>
      <c r="AR15" s="282">
        <v>-18.2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5" t="s">
        <v>192</v>
      </c>
      <c r="AL16" s="1186"/>
      <c r="AM16" s="1186"/>
      <c r="AN16" s="1187"/>
      <c r="AO16" s="280">
        <v>32723238</v>
      </c>
      <c r="AP16" s="280">
        <v>54039</v>
      </c>
      <c r="AQ16" s="281">
        <v>64768</v>
      </c>
      <c r="AR16" s="282">
        <v>-16.600000000000001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475</v>
      </c>
      <c r="AP20" s="289" t="s">
        <v>476</v>
      </c>
      <c r="AQ20" s="290" t="s">
        <v>477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8" t="s">
        <v>478</v>
      </c>
      <c r="AL21" s="1189"/>
      <c r="AM21" s="1189"/>
      <c r="AN21" s="1190"/>
      <c r="AO21" s="293">
        <v>5.74</v>
      </c>
      <c r="AP21" s="294">
        <v>6.41</v>
      </c>
      <c r="AQ21" s="295">
        <v>-0.67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8" t="s">
        <v>479</v>
      </c>
      <c r="AL22" s="1189"/>
      <c r="AM22" s="1189"/>
      <c r="AN22" s="1190"/>
      <c r="AO22" s="298">
        <v>101.6</v>
      </c>
      <c r="AP22" s="299">
        <v>99.7</v>
      </c>
      <c r="AQ22" s="300">
        <v>1.9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9" t="s">
        <v>480</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3"/>
    </row>
    <row r="27" spans="1:46" x14ac:dyDescent="0.15">
      <c r="A27" s="305"/>
      <c r="AO27" s="258"/>
      <c r="AP27" s="258"/>
      <c r="AQ27" s="258"/>
      <c r="AR27" s="258"/>
      <c r="AS27" s="258"/>
      <c r="AT27" s="258"/>
    </row>
    <row r="28" spans="1:46" ht="17.25" x14ac:dyDescent="0.15">
      <c r="A28" s="259" t="s">
        <v>481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0" t="s">
        <v>461</v>
      </c>
      <c r="AP30" s="268"/>
      <c r="AQ30" s="269" t="s">
        <v>462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1"/>
      <c r="AP31" s="274" t="s">
        <v>463</v>
      </c>
      <c r="AQ31" s="275" t="s">
        <v>464</v>
      </c>
      <c r="AR31" s="276" t="s">
        <v>465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483</v>
      </c>
      <c r="AL32" s="1197"/>
      <c r="AM32" s="1197"/>
      <c r="AN32" s="1198"/>
      <c r="AO32" s="308">
        <v>14408066</v>
      </c>
      <c r="AP32" s="308">
        <v>23794</v>
      </c>
      <c r="AQ32" s="309">
        <v>36898</v>
      </c>
      <c r="AR32" s="310">
        <v>-35.5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484</v>
      </c>
      <c r="AL33" s="1197"/>
      <c r="AM33" s="1197"/>
      <c r="AN33" s="1198"/>
      <c r="AO33" s="308" t="s">
        <v>470</v>
      </c>
      <c r="AP33" s="308" t="s">
        <v>470</v>
      </c>
      <c r="AQ33" s="309">
        <v>2</v>
      </c>
      <c r="AR33" s="310" t="s">
        <v>470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485</v>
      </c>
      <c r="AL34" s="1197"/>
      <c r="AM34" s="1197"/>
      <c r="AN34" s="1198"/>
      <c r="AO34" s="308" t="s">
        <v>470</v>
      </c>
      <c r="AP34" s="308" t="s">
        <v>470</v>
      </c>
      <c r="AQ34" s="309">
        <v>63</v>
      </c>
      <c r="AR34" s="310" t="s">
        <v>470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486</v>
      </c>
      <c r="AL35" s="1197"/>
      <c r="AM35" s="1197"/>
      <c r="AN35" s="1198"/>
      <c r="AO35" s="308">
        <v>2259248</v>
      </c>
      <c r="AP35" s="308">
        <v>3731</v>
      </c>
      <c r="AQ35" s="309">
        <v>8350</v>
      </c>
      <c r="AR35" s="310">
        <v>-55.3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487</v>
      </c>
      <c r="AL36" s="1197"/>
      <c r="AM36" s="1197"/>
      <c r="AN36" s="1198"/>
      <c r="AO36" s="308" t="s">
        <v>470</v>
      </c>
      <c r="AP36" s="308" t="s">
        <v>470</v>
      </c>
      <c r="AQ36" s="309">
        <v>436</v>
      </c>
      <c r="AR36" s="310" t="s">
        <v>470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488</v>
      </c>
      <c r="AL37" s="1197"/>
      <c r="AM37" s="1197"/>
      <c r="AN37" s="1198"/>
      <c r="AO37" s="308">
        <v>614594</v>
      </c>
      <c r="AP37" s="308">
        <v>1015</v>
      </c>
      <c r="AQ37" s="309">
        <v>641</v>
      </c>
      <c r="AR37" s="310">
        <v>58.3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489</v>
      </c>
      <c r="AL38" s="1200"/>
      <c r="AM38" s="1200"/>
      <c r="AN38" s="1201"/>
      <c r="AO38" s="311" t="s">
        <v>470</v>
      </c>
      <c r="AP38" s="311" t="s">
        <v>470</v>
      </c>
      <c r="AQ38" s="312">
        <v>1</v>
      </c>
      <c r="AR38" s="300" t="s">
        <v>470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490</v>
      </c>
      <c r="AL39" s="1200"/>
      <c r="AM39" s="1200"/>
      <c r="AN39" s="1201"/>
      <c r="AO39" s="308">
        <v>-4087624</v>
      </c>
      <c r="AP39" s="308">
        <v>-6750</v>
      </c>
      <c r="AQ39" s="309">
        <v>-7817</v>
      </c>
      <c r="AR39" s="310">
        <v>-13.6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491</v>
      </c>
      <c r="AL40" s="1197"/>
      <c r="AM40" s="1197"/>
      <c r="AN40" s="1198"/>
      <c r="AO40" s="308">
        <v>-9914091</v>
      </c>
      <c r="AP40" s="308">
        <v>-16372</v>
      </c>
      <c r="AQ40" s="309">
        <v>-28299</v>
      </c>
      <c r="AR40" s="310">
        <v>-42.1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279</v>
      </c>
      <c r="AL41" s="1203"/>
      <c r="AM41" s="1203"/>
      <c r="AN41" s="1204"/>
      <c r="AO41" s="308">
        <v>3280193</v>
      </c>
      <c r="AP41" s="308">
        <v>5417</v>
      </c>
      <c r="AQ41" s="309">
        <v>10277</v>
      </c>
      <c r="AR41" s="310">
        <v>-47.3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493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461</v>
      </c>
      <c r="AN49" s="1193" t="s">
        <v>495</v>
      </c>
      <c r="AO49" s="1194"/>
      <c r="AP49" s="1194"/>
      <c r="AQ49" s="1194"/>
      <c r="AR49" s="119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496</v>
      </c>
      <c r="AO50" s="325" t="s">
        <v>497</v>
      </c>
      <c r="AP50" s="326" t="s">
        <v>498</v>
      </c>
      <c r="AQ50" s="327" t="s">
        <v>499</v>
      </c>
      <c r="AR50" s="328" t="s">
        <v>500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501</v>
      </c>
      <c r="AL51" s="321"/>
      <c r="AM51" s="329">
        <v>34740362</v>
      </c>
      <c r="AN51" s="330">
        <v>57896</v>
      </c>
      <c r="AO51" s="331">
        <v>37</v>
      </c>
      <c r="AP51" s="332">
        <v>45426</v>
      </c>
      <c r="AQ51" s="333">
        <v>6.7</v>
      </c>
      <c r="AR51" s="334">
        <v>30.3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502</v>
      </c>
      <c r="AM52" s="337">
        <v>18726817</v>
      </c>
      <c r="AN52" s="338">
        <v>31209</v>
      </c>
      <c r="AO52" s="339">
        <v>22.5</v>
      </c>
      <c r="AP52" s="340">
        <v>24508</v>
      </c>
      <c r="AQ52" s="341">
        <v>0.6</v>
      </c>
      <c r="AR52" s="342">
        <v>21.9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503</v>
      </c>
      <c r="AL53" s="321"/>
      <c r="AM53" s="329">
        <v>24612220</v>
      </c>
      <c r="AN53" s="330">
        <v>40760</v>
      </c>
      <c r="AO53" s="331">
        <v>-29.6</v>
      </c>
      <c r="AP53" s="332">
        <v>46457</v>
      </c>
      <c r="AQ53" s="333">
        <v>2.2999999999999998</v>
      </c>
      <c r="AR53" s="334">
        <v>-31.9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502</v>
      </c>
      <c r="AM54" s="337">
        <v>16288804</v>
      </c>
      <c r="AN54" s="338">
        <v>26975</v>
      </c>
      <c r="AO54" s="339">
        <v>-13.6</v>
      </c>
      <c r="AP54" s="340">
        <v>24020</v>
      </c>
      <c r="AQ54" s="341">
        <v>-2</v>
      </c>
      <c r="AR54" s="342">
        <v>-11.6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504</v>
      </c>
      <c r="AL55" s="321"/>
      <c r="AM55" s="329">
        <v>31868873</v>
      </c>
      <c r="AN55" s="330">
        <v>52493</v>
      </c>
      <c r="AO55" s="331">
        <v>28.8</v>
      </c>
      <c r="AP55" s="332">
        <v>51849</v>
      </c>
      <c r="AQ55" s="333">
        <v>11.6</v>
      </c>
      <c r="AR55" s="334">
        <v>17.2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502</v>
      </c>
      <c r="AM56" s="337">
        <v>21854012</v>
      </c>
      <c r="AN56" s="338">
        <v>35997</v>
      </c>
      <c r="AO56" s="339">
        <v>33.4</v>
      </c>
      <c r="AP56" s="340">
        <v>26326</v>
      </c>
      <c r="AQ56" s="341">
        <v>9.6</v>
      </c>
      <c r="AR56" s="342">
        <v>23.8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505</v>
      </c>
      <c r="AL57" s="321"/>
      <c r="AM57" s="329">
        <v>31053289</v>
      </c>
      <c r="AN57" s="330">
        <v>51127</v>
      </c>
      <c r="AO57" s="331">
        <v>-2.6</v>
      </c>
      <c r="AP57" s="332">
        <v>52191</v>
      </c>
      <c r="AQ57" s="333">
        <v>0.7</v>
      </c>
      <c r="AR57" s="334">
        <v>-3.3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502</v>
      </c>
      <c r="AM58" s="337">
        <v>20022170</v>
      </c>
      <c r="AN58" s="338">
        <v>32965</v>
      </c>
      <c r="AO58" s="339">
        <v>-8.4</v>
      </c>
      <c r="AP58" s="340">
        <v>26807</v>
      </c>
      <c r="AQ58" s="341">
        <v>1.8</v>
      </c>
      <c r="AR58" s="342">
        <v>-10.199999999999999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506</v>
      </c>
      <c r="AL59" s="321"/>
      <c r="AM59" s="329">
        <v>25551331</v>
      </c>
      <c r="AN59" s="330">
        <v>42196</v>
      </c>
      <c r="AO59" s="331">
        <v>-17.5</v>
      </c>
      <c r="AP59" s="332">
        <v>48105</v>
      </c>
      <c r="AQ59" s="333">
        <v>-7.8</v>
      </c>
      <c r="AR59" s="334">
        <v>-9.6999999999999993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502</v>
      </c>
      <c r="AM60" s="337">
        <v>17327811</v>
      </c>
      <c r="AN60" s="338">
        <v>28615</v>
      </c>
      <c r="AO60" s="339">
        <v>-13.2</v>
      </c>
      <c r="AP60" s="340">
        <v>24072</v>
      </c>
      <c r="AQ60" s="341">
        <v>-10.199999999999999</v>
      </c>
      <c r="AR60" s="342">
        <v>-3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507</v>
      </c>
      <c r="AL61" s="343"/>
      <c r="AM61" s="344">
        <v>29565215</v>
      </c>
      <c r="AN61" s="345">
        <v>48894</v>
      </c>
      <c r="AO61" s="346">
        <v>3.2</v>
      </c>
      <c r="AP61" s="347">
        <v>48806</v>
      </c>
      <c r="AQ61" s="348">
        <v>2.7</v>
      </c>
      <c r="AR61" s="334">
        <v>0.5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502</v>
      </c>
      <c r="AM62" s="337">
        <v>18843923</v>
      </c>
      <c r="AN62" s="338">
        <v>31152</v>
      </c>
      <c r="AO62" s="339">
        <v>4.0999999999999996</v>
      </c>
      <c r="AP62" s="340">
        <v>25147</v>
      </c>
      <c r="AQ62" s="341">
        <v>0</v>
      </c>
      <c r="AR62" s="342">
        <v>4.0999999999999996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Oba0kMfO4p84NOCf1ERdLcRcxT2rlUT4nAgGsU3O33MuJlOopfTOBUDKD9SxH2yxlGndzqg5OWGMKGyhn8/vA==" saltValue="DvB5jYVMhQEMdYI6U7F0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0" zoomScaleNormal="70" zoomScaleSheetLayoutView="55" workbookViewId="0">
      <selection activeCell="BG15" sqref="BN15:BU15"/>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509</v>
      </c>
    </row>
    <row r="121" spans="125:125" ht="13.5" hidden="1" customHeight="1" x14ac:dyDescent="0.15">
      <c r="DU121" s="255"/>
    </row>
  </sheetData>
  <sheetProtection algorithmName="SHA-512" hashValue="NAMcghpdorATfkDKgWj/EQaz4+tC/qPNo4FpaG/dKrucM7IUsxi3BxkvskqD5H/cHqJAb08Gz7n4RtsHIQThjg==" saltValue="U3p29yCj4o661i7hcatuC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70" zoomScaleNormal="70" zoomScaleSheetLayoutView="55" workbookViewId="0">
      <selection activeCell="BG15" sqref="BN15:BU15"/>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510</v>
      </c>
    </row>
  </sheetData>
  <sheetProtection algorithmName="SHA-512" hashValue="+3TdZHCrTEr6mnNdiFUxobSR496WJBIaCWzkPQOOa6Q/Pmi9pjw04hHSiVTL1DjKGRfMIc34EjC/pcGLNOZC+Q==" saltValue="telZ1zjbJq0+kFKvahFk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BG15" sqref="BN15:BU1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205" t="s">
        <v>3</v>
      </c>
      <c r="D47" s="1205"/>
      <c r="E47" s="1206"/>
      <c r="F47" s="11">
        <v>15.01</v>
      </c>
      <c r="G47" s="12">
        <v>13.58</v>
      </c>
      <c r="H47" s="12">
        <v>14.84</v>
      </c>
      <c r="I47" s="12">
        <v>10.08</v>
      </c>
      <c r="J47" s="13">
        <v>12.54</v>
      </c>
    </row>
    <row r="48" spans="2:10" ht="57.75" customHeight="1" x14ac:dyDescent="0.15">
      <c r="B48" s="14"/>
      <c r="C48" s="1207" t="s">
        <v>4</v>
      </c>
      <c r="D48" s="1207"/>
      <c r="E48" s="1208"/>
      <c r="F48" s="15">
        <v>9.17</v>
      </c>
      <c r="G48" s="16">
        <v>7.42</v>
      </c>
      <c r="H48" s="16">
        <v>7.02</v>
      </c>
      <c r="I48" s="16">
        <v>8.4499999999999993</v>
      </c>
      <c r="J48" s="17">
        <v>9.0500000000000007</v>
      </c>
    </row>
    <row r="49" spans="2:10" ht="57.75" customHeight="1" thickBot="1" x14ac:dyDescent="0.2">
      <c r="B49" s="18"/>
      <c r="C49" s="1209" t="s">
        <v>5</v>
      </c>
      <c r="D49" s="1209"/>
      <c r="E49" s="1210"/>
      <c r="F49" s="19" t="s">
        <v>516</v>
      </c>
      <c r="G49" s="20" t="s">
        <v>517</v>
      </c>
      <c r="H49" s="20">
        <v>1</v>
      </c>
      <c r="I49" s="20" t="s">
        <v>518</v>
      </c>
      <c r="J49" s="21">
        <v>3.95</v>
      </c>
    </row>
    <row r="50" spans="2:10" x14ac:dyDescent="0.15"/>
  </sheetData>
  <sheetProtection algorithmName="SHA-512" hashValue="BQdpyMuR5NTC1+F76u5Ozqpc4hPQQvjgKF79chIaI4nWtvv9XXSaE4XOmIP9Xndk9WBOs7+KZqSjb9YF30WzzQ==" saltValue="Q8o1Q8ujHRsu1x58I+Ru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(新)</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2023-10-13T06:12:37Z</cp:lastPrinted>
  <dcterms:created xsi:type="dcterms:W3CDTF">2023-02-20T04:25:36Z</dcterms:created>
  <dcterms:modified xsi:type="dcterms:W3CDTF">2023-10-13T06:29:43Z</dcterms:modified>
  <cp:category/>
</cp:coreProperties>
</file>