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756\Desktop\【1013（金）照会：県市町村課】令和３年度財政状況資料集の作成について（2回目・地方公会計関係）\03_合体版（送付用）\"/>
    </mc:Choice>
  </mc:AlternateContent>
  <bookViews>
    <workbookView xWindow="0" yWindow="0" windowWidth="13770" windowHeight="4620"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s="1"/>
  <c r="DG41" i="10"/>
  <c r="CQ41" i="10"/>
  <c r="CO41" i="10" s="1"/>
  <c r="BY41" i="10"/>
  <c r="BE41" i="10"/>
  <c r="AM41" i="10"/>
  <c r="U41" i="10"/>
  <c r="E41" i="10"/>
  <c r="C41" i="10"/>
  <c r="DG40" i="10"/>
  <c r="CQ40" i="10"/>
  <c r="CO40" i="10"/>
  <c r="BY40" i="10"/>
  <c r="BE40" i="10"/>
  <c r="AM40" i="10"/>
  <c r="U40" i="10"/>
  <c r="E40" i="10"/>
  <c r="C40" i="10" s="1"/>
  <c r="DG39" i="10"/>
  <c r="CQ39" i="10"/>
  <c r="CO39" i="10" s="1"/>
  <c r="BY39" i="10"/>
  <c r="BE39" i="10"/>
  <c r="AM39" i="10"/>
  <c r="U39" i="10"/>
  <c r="E39" i="10"/>
  <c r="DG38" i="10"/>
  <c r="CQ38" i="10"/>
  <c r="CO38" i="10" s="1"/>
  <c r="BY38" i="10"/>
  <c r="BE38" i="10"/>
  <c r="AM38" i="10"/>
  <c r="W38" i="10"/>
  <c r="E38" i="10"/>
  <c r="DG37" i="10"/>
  <c r="CQ37" i="10"/>
  <c r="CO37" i="10" s="1"/>
  <c r="BY37" i="10"/>
  <c r="BE37" i="10"/>
  <c r="AM37" i="10"/>
  <c r="W37" i="10"/>
  <c r="E37" i="10"/>
  <c r="DG36" i="10"/>
  <c r="CQ36" i="10"/>
  <c r="BY36" i="10"/>
  <c r="BE36" i="10"/>
  <c r="AM36" i="10"/>
  <c r="W36" i="10"/>
  <c r="E36" i="10"/>
  <c r="DG35" i="10"/>
  <c r="CQ35" i="10"/>
  <c r="BY35" i="10"/>
  <c r="BE35" i="10"/>
  <c r="AO35" i="10"/>
  <c r="W35" i="10"/>
  <c r="E35" i="10"/>
  <c r="DG34" i="10"/>
  <c r="CQ34" i="10"/>
  <c r="BY34" i="10"/>
  <c r="BE34" i="10"/>
  <c r="AO34" i="10"/>
  <c r="W34" i="10"/>
  <c r="E34" i="10"/>
  <c r="C34" i="10" s="1"/>
  <c r="C35" i="10" l="1"/>
  <c r="C36" i="10" s="1"/>
  <c r="C37" i="10" s="1"/>
  <c r="C38" i="10" s="1"/>
  <c r="C39" i="10" s="1"/>
  <c r="U34" i="10" l="1"/>
  <c r="U35" i="10" s="1"/>
  <c r="U36" i="10" s="1"/>
  <c r="U37" i="10" s="1"/>
  <c r="U38" i="10" s="1"/>
  <c r="AM34" i="10" l="1"/>
  <c r="AM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<sst xmlns="http://schemas.openxmlformats.org/spreadsheetml/2006/main" count="1138" uniqueCount="608">
  <si>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</si>
  <si>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</si>
  <si>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</si>
  <si>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</si>
  <si>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</si>
  <si>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</si>
  <si>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</si>
  <si>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</si>
  <si>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</si>
  <si>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</si>
  <si>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</si>
  <si>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</si>
  <si>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</si>
  <si>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</si>
  <si>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</si>
  <si>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</si>
  <si>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</si>
  <si>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</si>
  <si>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</si>
  <si>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</si>
  <si>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</si>
  <si>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</si>
  <si>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</si>
  <si>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</si>
  <si>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</si>
  <si>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</si>
  <si>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</si>
  <si>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</si>
  <si>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</si>
  <si>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</si>
  <si>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</si>
  <si>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</si>
  <si>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</si>
  <si>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</si>
  <si>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</si>
  <si>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</si>
  <si>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</si>
  <si>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</si>
  <si>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</si>
  <si>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</si>
  <si>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</si>
  <si>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</si>
  <si>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</si>
  <si>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</si>
  <si>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</si>
  <si>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</si>
  <si>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</si>
  <si>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</si>
  <si>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</si>
  <si>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</si>
  <si>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</si>
  <si>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</si>
  <si>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</si>
  <si>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</si>
  <si>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</si>
  <si>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</si>
  <si>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</si>
  <si>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</si>
  <si>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</si>
  <si>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</si>
  <si>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</si>
  <si>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</si>
  <si>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</si>
  <si>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</si>
  <si>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</si>
  <si>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</si>
  <si>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</si>
  <si>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</si>
  <si>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</si>
  <si>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</si>
  <si>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</si>
  <si>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</si>
  <si>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</si>
  <si>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</si>
  <si>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</si>
  <si>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</si>
  <si>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</si>
  <si>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</si>
  <si>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</si>
  <si>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</si>
  <si>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</si>
  <si>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</si>
  <si>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</si>
  <si>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</si>
  <si>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</si>
  <si>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</si>
  <si>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</si>
  <si>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</si>
  <si>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</si>
  <si>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</si>
  <si>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</si>
  <si>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</si>
  <si>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</si>
  <si>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</si>
  <si>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</si>
  <si>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</si>
  <si>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</si>
  <si>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</si>
  <si>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</si>
  <si>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</si>
  <si>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</si>
  <si>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</si>
  <si>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</si>
  <si>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</si>
  <si>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</si>
  <si>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</si>
  <si>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</si>
  <si>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</si>
  <si>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</si>
  <si>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</si>
  <si>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</si>
  <si>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</si>
  <si>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</si>
  <si>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</si>
  <si>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</si>
  <si>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</si>
  <si>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</si>
  <si>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</si>
  <si>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</si>
  <si>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</si>
  <si>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</si>
  <si>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</si>
  <si>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</si>
  <si>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</si>
  <si>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</si>
  <si>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</si>
  <si>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</si>
  <si>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</si>
  <si>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</si>
  <si>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</si>
  <si>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</si>
  <si>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</si>
  <si>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</si>
  <si>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</si>
  <si>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</si>
  <si>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</si>
  <si>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</si>
  <si>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</si>
  <si>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</si>
  <si>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</si>
  <si>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</si>
  <si>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</si>
  <si>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</si>
  <si>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</si>
  <si>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</si>
  <si>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</si>
  <si>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</si>
  <si>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</si>
  <si>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</si>
  <si>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</si>
  <si>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</si>
  <si>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</si>
  <si>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</si>
  <si>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</si>
  <si>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</si>
  <si>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</si>
  <si>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</si>
  <si>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</si>
  <si>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</si>
  <si>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</si>
  <si>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</si>
  <si>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</si>
  <si>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</si>
  <si>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</si>
  <si>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</si>
  <si>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</si>
  <si>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</si>
  <si>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</si>
  <si>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</si>
  <si>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</si>
  <si>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</si>
  <si>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</si>
  <si>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</si>
  <si>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</si>
  <si>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</si>
  <si>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</si>
  <si>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</si>
  <si>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</si>
  <si>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</si>
  <si>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</si>
  <si>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</si>
  <si>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</si>
  <si>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</si>
  <si>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</si>
  <si>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</si>
  <si>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</si>
  <si>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</si>
  <si>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</si>
  <si>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</si>
  <si>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</si>
  <si>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</si>
  <si>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</si>
  <si>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</si>
  <si>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</si>
  <si>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</si>
  <si>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</si>
  <si>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</si>
  <si>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</si>
  <si>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</si>
  <si>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</si>
  <si>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</si>
  <si>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</si>
  <si>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</si>
  <si>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</si>
  <si>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</si>
  <si>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</si>
  <si>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</si>
  <si>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</si>
  <si>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</si>
  <si>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</si>
  <si>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</si>
  <si>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</si>
  <si>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</si>
  <si>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埼玉県戸田市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</si>
  <si>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</si>
  <si>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</si>
  <si>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</si>
  <si>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</si>
  <si>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</si>
  <si>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</si>
  <si>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</si>
  <si>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</si>
  <si>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</si>
  <si>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</si>
  <si>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</si>
  <si>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</si>
  <si>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</si>
  <si>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</si>
  <si>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</si>
  <si>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</si>
  <si>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</si>
  <si>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</si>
  <si>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</si>
  <si>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</si>
  <si>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</si>
  <si>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</si>
  <si>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</si>
  <si>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</si>
  <si>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</si>
  <si>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</si>
  <si>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</si>
  <si>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</si>
  <si>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</si>
  <si>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</si>
  <si>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</si>
  <si>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</si>
  <si>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</si>
  <si>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</si>
  <si>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</si>
  <si>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</si>
  <si>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</si>
  <si>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</si>
  <si>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</si>
  <si>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</si>
  <si>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</si>
  <si>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</si>
  <si>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</si>
  <si>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</si>
  <si>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</si>
  <si>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</si>
  <si>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</si>
  <si>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</si>
  <si>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</si>
  <si>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</si>
  <si>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</si>
  <si>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</si>
  <si>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</si>
  <si>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</si>
  <si>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</si>
  <si>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</si>
  <si>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</si>
  <si>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</si>
  <si>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</si>
  <si>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</si>
  <si>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</si>
  <si>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</si>
  <si>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</si>
  <si>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</si>
  <si>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</si>
  <si>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</si>
  <si>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</si>
  <si>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</si>
  <si>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</si>
  <si>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</si>
  <si>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</si>
  <si>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</si>
  <si>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</si>
  <si>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</si>
  <si>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</si>
  <si>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</si>
  <si>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</si>
  <si>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</si>
  <si>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</si>
  <si>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</si>
  <si>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</si>
  <si>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</si>
  <si>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</si>
  <si>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</si>
  <si>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</si>
  <si>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</si>
  <si>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</si>
  <si>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</si>
  <si>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</si>
  <si>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</si>
  <si>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</si>
  <si>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</si>
  <si>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</si>
  <si>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</si>
  <si>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</si>
  <si>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</si>
  <si>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</si>
  <si>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</si>
  <si>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</si>
  <si>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</si>
  <si>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</si>
  <si>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</si>
  <si>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</si>
  <si>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</si>
  <si>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</si>
  <si>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</si>
  <si>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</si>
  <si>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</si>
  <si>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</si>
  <si>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</si>
  <si>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</si>
  <si>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</si>
  <si>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</si>
  <si>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</si>
  <si>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</si>
  <si>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</si>
  <si>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</si>
  <si>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</si>
  <si>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</si>
  <si>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</si>
  <si>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</si>
  <si>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</si>
  <si>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</si>
  <si>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</si>
  <si>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</si>
  <si>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</si>
  <si>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</si>
  <si>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</si>
  <si>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</si>
  <si>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</si>
  <si>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</si>
  <si>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</si>
  <si>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</si>
  <si>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</si>
  <si>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</si>
  <si>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</si>
  <si>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</si>
  <si>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</si>
  <si>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</si>
  <si>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</si>
  <si>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</si>
  <si>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</si>
  <si>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</si>
  <si>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</si>
  <si>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</si>
  <si>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</si>
  <si>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</si>
  <si>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</si>
  <si>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</si>
  <si>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</si>
  <si>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</si>
  <si>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</si>
  <si>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</si>
  <si>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</si>
  <si>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</si>
  <si>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</si>
  <si>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埼玉県戸田市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</si>
  <si>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</si>
  <si>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</si>
  <si>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</si>
  <si>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</si>
  <si>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</si>
  <si>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</si>
  <si>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</si>
  <si>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</si>
  <si>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</si>
  <si>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</si>
  <si>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</si>
  <si>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</si>
  <si>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</si>
  <si>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</si>
  <si>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</si>
  <si>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</si>
  <si>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</si>
  <si>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</si>
  <si>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</si>
  <si>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</si>
  <si>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</si>
  <si>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</si>
  <si>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</si>
  <si>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</si>
  <si>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</si>
  <si>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</si>
  <si>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</si>
  <si>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</si>
  <si>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</si>
  <si>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</si>
  <si>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</si>
  <si>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</si>
  <si>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</si>
  <si>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</si>
  <si>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</si>
  <si>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</si>
  <si>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</si>
  <si>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</si>
  <si>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</si>
  <si>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</si>
  <si>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</si>
  <si>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</si>
  <si>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在宅介護支援事業</t>
    <phoneticPr fontId="5"/>
  </si>
  <si>
    <t>交通災害共済事業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</si>
  <si>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</si>
  <si>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</si>
  <si>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</si>
  <si>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</si>
  <si>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</si>
  <si>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</si>
  <si>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</si>
  <si>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</si>
  <si>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</si>
  <si>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</si>
  <si>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</si>
  <si>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</si>
  <si>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</si>
  <si>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</si>
  <si>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</si>
  <si>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</si>
  <si>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</si>
  <si>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</si>
  <si>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</si>
  <si>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</si>
  <si>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</si>
  <si>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</si>
  <si>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</si>
  <si>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</si>
  <si>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</si>
  <si>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</si>
  <si>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</si>
  <si>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</si>
  <si>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</si>
  <si>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</si>
  <si>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</si>
  <si>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</si>
  <si>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</si>
  <si>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</si>
  <si>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</si>
  <si>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</si>
  <si>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</si>
  <si>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</si>
  <si>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</si>
  <si>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</si>
  <si>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</si>
  <si>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</si>
  <si>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</si>
  <si>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</si>
  <si>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</si>
  <si>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</si>
  <si>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</si>
  <si>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</si>
  <si>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</si>
  <si>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</si>
  <si>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</si>
  <si>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</si>
  <si>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</si>
  <si>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</si>
  <si>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</si>
  <si>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</si>
  <si>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</si>
  <si>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</si>
  <si>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</si>
  <si>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</si>
  <si>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</si>
  <si>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</si>
  <si>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</si>
  <si>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</si>
  <si>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</si>
  <si>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</si>
  <si>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</si>
  <si>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</si>
  <si>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</si>
  <si>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</si>
  <si>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</si>
  <si>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</si>
  <si>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</si>
  <si>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</si>
  <si>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</si>
  <si>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</si>
  <si>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</si>
  <si>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</si>
  <si>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</si>
  <si>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</si>
  <si>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</si>
  <si>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</si>
  <si>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</si>
  <si>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</si>
  <si>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</si>
  <si>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</si>
  <si>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</si>
  <si>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</si>
  <si>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</si>
  <si>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</si>
  <si>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</si>
  <si>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</si>
  <si>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</si>
  <si>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</si>
  <si>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</si>
  <si>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</si>
  <si>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</si>
  <si>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</si>
  <si>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</si>
  <si>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</si>
  <si>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</si>
  <si>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</si>
  <si>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</si>
  <si>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</si>
  <si>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</si>
  <si>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</si>
  <si>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</si>
  <si>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</si>
  <si>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</si>
  <si>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</si>
  <si>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</si>
  <si>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</si>
  <si>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</si>
  <si>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</si>
  <si>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</si>
  <si>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</si>
  <si>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</si>
  <si>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</si>
  <si>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</si>
  <si>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</si>
  <si>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</si>
  <si>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</si>
  <si>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</si>
  <si>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</si>
  <si>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</si>
  <si>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</si>
  <si>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</si>
  <si>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</si>
  <si>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</si>
  <si>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</si>
  <si>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</si>
  <si>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</si>
  <si>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</si>
  <si>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</si>
  <si>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</si>
  <si>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</si>
  <si>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</si>
  <si>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</si>
  <si>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</si>
  <si>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</si>
  <si>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</si>
  <si>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</si>
  <si>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</si>
  <si>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</si>
  <si>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</si>
  <si>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</si>
  <si>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</si>
  <si>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</si>
  <si>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</si>
  <si>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</si>
  <si>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介護保険</t>
  </si>
  <si>
    <t>国民健康保険</t>
  </si>
  <si>
    <t>市民医療センター</t>
  </si>
  <si>
    <t>新曽第二土地区画整理事業</t>
  </si>
  <si>
    <t>新曽第一土地区画整理事業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</si>
  <si>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</si>
  <si>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</si>
  <si>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</si>
  <si>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</si>
  <si>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</si>
  <si>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</si>
  <si>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</si>
  <si>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</si>
  <si>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</si>
  <si>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法適用企業</t>
  </si>
  <si>
    <t>蕨戸田衛生センター組合</t>
  </si>
  <si>
    <t>戸田ボートレース企業団</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</si>
  <si>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</si>
  <si>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</si>
  <si>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</si>
  <si>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</si>
  <si>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</si>
  <si>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</si>
  <si>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</si>
  <si>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戸田市文化スポーツ財団</t>
    <rPh sb="0" eb="3">
      <t>トダシ</t>
    </rPh>
    <rPh sb="3" eb="5">
      <t>ブンカ</t>
    </rPh>
    <rPh sb="9" eb="11">
      <t>ザイダン</t>
    </rPh>
    <phoneticPr fontId="2"/>
  </si>
  <si>
    <t>戸田市水と緑の公社</t>
    <rPh sb="0" eb="3">
      <t>トダシ</t>
    </rPh>
    <rPh sb="3" eb="4">
      <t>ミズ</t>
    </rPh>
    <rPh sb="5" eb="6">
      <t>ミドリ</t>
    </rPh>
    <rPh sb="7" eb="9">
      <t>コウシャ</t>
    </rPh>
    <phoneticPr fontId="2"/>
  </si>
  <si>
    <t>戸田市土地開発公社</t>
    <rPh sb="0" eb="3">
      <t>トダシ</t>
    </rPh>
    <rPh sb="3" eb="9">
      <t>トチカイハツコウシャ</t>
    </rPh>
    <phoneticPr fontId="2"/>
  </si>
  <si>
    <t>公共施設等整備基金</t>
    <rPh sb="0" eb="5">
      <t>コウキョウシセツトウ</t>
    </rPh>
    <rPh sb="5" eb="9">
      <t>セイビキキン</t>
    </rPh>
    <phoneticPr fontId="5"/>
  </si>
  <si>
    <t>都市開発基金</t>
    <rPh sb="0" eb="6">
      <t>トシカイハツキキン</t>
    </rPh>
    <phoneticPr fontId="5"/>
  </si>
  <si>
    <t>防災減災基金</t>
    <rPh sb="0" eb="6">
      <t>ボウサイゲンサイキキン</t>
    </rPh>
    <phoneticPr fontId="5"/>
  </si>
  <si>
    <t>教育基金</t>
    <rPh sb="0" eb="4">
      <t>キョウイクキキン</t>
    </rPh>
    <phoneticPr fontId="5"/>
  </si>
  <si>
    <t>環境対策基金</t>
    <rPh sb="0" eb="6">
      <t>カンキョウタイサクキキン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</si>
  <si>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</si>
  <si>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</si>
  <si>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</si>
  <si>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</si>
  <si>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</si>
  <si>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実質公債費率は、１．０％増加した８．１％となっている。
　実質公債費率が増加した要因は、令和2年度に借入した戸田東小学校・戸田東中学校改築等事業に係る起債や文化会館改修事業に係る起債等の償還が開始されたことによるものと考えられる。
　類似団体は、実質公債費率が減少傾向にあるなか、本市が異なる傾向となっているのは、土地開発公社経営健全化への対応として公共用地先行取得事業債の借入を実施していることや、公共施設の大規模改修等に係る事業債の償還が本格化してきたことが影響していると考えら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</si>
  <si>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</si>
  <si>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</si>
  <si>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</si>
  <si>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将来負担比率は、５．８％減少した２６．２％となり、有形固定資産の減価償却率は０．９％増加した６４．７％となっている。
　将来負担比率が減少した要因は、繰り上げ償還を実施したことによる地方債残高の減少によるものと考えられる。
　有形固定資産減価償却費率は、今年度は増加しており、公共施設の老朽化に対応した計画が必要であることがわかる。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</si>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</sst>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18E9-47B0-B843-D726A92D6B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35489</c:v>
                </c:pt>
                <c:pt idx="1">
                  <c:v>26106</c:v>
                </c:pt>
                <c:pt idx="2">
                  <c:v>52484</c:v>
                </c:pt>
                <c:pt idx="3">
                  <c:v>71383</c:v>
                </c:pt>
                <c:pt idx="4">
                  <c:v>35545</c:v>
                </c:pt>
              </c:numCache>
            </c:numRef>
          </c:val>
          <c:smooth val="0"/>
          <c:extLst>
            <c:ext xmlns:c16="http://schemas.microsoft.com/office/drawing/2014/chart" uri="{C3380CC4-5D6E-409C-BE32-E72D297353CC}">
              <c16:uniqueId val="{00000001-18E9-47B0-B843-D726A92D6B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10.34</c:v>
                </c:pt>
                <c:pt idx="1">
                  <c:v>8.73</c:v>
                </c:pt>
                <c:pt idx="2">
                  <c:v>12.51</c:v>
                </c:pt>
                <c:pt idx="3">
                  <c:v>13.11</c:v>
                </c:pt>
                <c:pt idx="4">
                  <c:v>14.56</c:v>
                </c:pt>
              </c:numCache>
            </c:numRef>
          </c:val>
          <c:extLst>
            <c:ext xmlns:c16="http://schemas.microsoft.com/office/drawing/2014/chart" uri="{C3380CC4-5D6E-409C-BE32-E72D297353CC}">
              <c16:uniqueId val="{00000000-32BE-41B8-BF53-DDF4F49DE6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16.989999999999998</c:v>
                </c:pt>
                <c:pt idx="1">
                  <c:v>20.74</c:v>
                </c:pt>
                <c:pt idx="2">
                  <c:v>20.77</c:v>
                </c:pt>
                <c:pt idx="3">
                  <c:v>18.510000000000002</c:v>
                </c:pt>
                <c:pt idx="4">
                  <c:v>21.3</c:v>
                </c:pt>
              </c:numCache>
            </c:numRef>
          </c:val>
          <c:extLst>
            <c:ext xmlns:c16="http://schemas.microsoft.com/office/drawing/2014/chart" uri="{C3380CC4-5D6E-409C-BE32-E72D297353CC}">
              <c16:uniqueId val="{00000001-32BE-41B8-BF53-DDF4F49DE6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2.2599999999999998</c:v>
                </c:pt>
                <c:pt idx="1">
                  <c:v>3.25</c:v>
                </c:pt>
                <c:pt idx="2">
                  <c:v>3.25</c:v>
                </c:pt>
                <c:pt idx="3">
                  <c:v>0.02</c:v>
                </c:pt>
                <c:pt idx="4">
                  <c:v>7.14</c:v>
                </c:pt>
              </c:numCache>
            </c:numRef>
          </c:val>
          <c:smooth val="0"/>
          <c:extLst>
            <c:ext xmlns:c16="http://schemas.microsoft.com/office/drawing/2014/chart" uri="{C3380CC4-5D6E-409C-BE32-E72D297353CC}">
              <c16:uniqueId val="{00000002-32BE-41B8-BF53-DDF4F49DE6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0.11</c:v>
                </c:pt>
                <c:pt idx="4">
                  <c:v>#N/A</c:v>
                </c:pt>
                <c:pt idx="5">
                  <c:v>0.16</c:v>
                </c:pt>
                <c:pt idx="6">
                  <c:v>#N/A</c:v>
                </c:pt>
                <c:pt idx="7">
                  <c:v>0.11</c:v>
                </c:pt>
                <c:pt idx="8">
                  <c:v>#N/A</c:v>
                </c:pt>
                <c:pt idx="9">
                  <c:v>0.13</c:v>
                </c:pt>
              </c:numCache>
            </c:numRef>
          </c:val>
          <c:extLst>
            <c:ext xmlns:c16="http://schemas.microsoft.com/office/drawing/2014/chart" uri="{C3380CC4-5D6E-409C-BE32-E72D297353CC}">
              <c16:uniqueId val="{00000000-5863-4DFA-ADBC-8CC2FB6F1B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63-4DFA-ADBC-8CC2FB6F1BF8}"/>
            </c:ext>
          </c:extLst>
        </c:ser>
        <c:ser>
          <c:idx val="2"/>
          <c:order val="2"/>
          <c:tx>
            <c:strRef>
              <c:f>データシート!$A$29</c:f>
              <c:strCache>
                <c:ptCount val="1"/>
                <c:pt idx="0">
                  <c:v>新曽第一土地区画整理事業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0.42</c:v>
                </c:pt>
                <c:pt idx="2">
                  <c:v>#N/A</c:v>
                </c:pt>
                <c:pt idx="3">
                  <c:v>0.33</c:v>
                </c:pt>
                <c:pt idx="4">
                  <c:v>#N/A</c:v>
                </c:pt>
                <c:pt idx="5">
                  <c:v>0.36</c:v>
                </c:pt>
                <c:pt idx="6">
                  <c:v>#N/A</c:v>
                </c:pt>
                <c:pt idx="7">
                  <c:v>0.33</c:v>
                </c:pt>
                <c:pt idx="8">
                  <c:v>#N/A</c:v>
                </c:pt>
                <c:pt idx="9">
                  <c:v>0.28000000000000003</c:v>
                </c:pt>
              </c:numCache>
            </c:numRef>
          </c:val>
          <c:extLst>
            <c:ext xmlns:c16="http://schemas.microsoft.com/office/drawing/2014/chart" uri="{C3380CC4-5D6E-409C-BE32-E72D297353CC}">
              <c16:uniqueId val="{00000002-5863-4DFA-ADBC-8CC2FB6F1BF8}"/>
            </c:ext>
          </c:extLst>
        </c:ser>
        <c:ser>
          <c:idx val="3"/>
          <c:order val="3"/>
          <c:tx>
            <c:strRef>
              <c:f>データシート!$A$30</c:f>
              <c:strCache>
                <c:ptCount val="1"/>
                <c:pt idx="0">
                  <c:v>新曽第二土地区画整理事業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0.13</c:v>
                </c:pt>
                <c:pt idx="4">
                  <c:v>#N/A</c:v>
                </c:pt>
                <c:pt idx="5">
                  <c:v>0.38</c:v>
                </c:pt>
                <c:pt idx="6">
                  <c:v>#N/A</c:v>
                </c:pt>
                <c:pt idx="7">
                  <c:v>0.33</c:v>
                </c:pt>
                <c:pt idx="8">
                  <c:v>#N/A</c:v>
                </c:pt>
                <c:pt idx="9">
                  <c:v>0.35</c:v>
                </c:pt>
              </c:numCache>
            </c:numRef>
          </c:val>
          <c:extLst>
            <c:ext xmlns:c16="http://schemas.microsoft.com/office/drawing/2014/chart" uri="{C3380CC4-5D6E-409C-BE32-E72D297353CC}">
              <c16:uniqueId val="{00000003-5863-4DFA-ADBC-8CC2FB6F1BF8}"/>
            </c:ext>
          </c:extLst>
        </c:ser>
        <c:ser>
          <c:idx val="4"/>
          <c:order val="4"/>
          <c:tx>
            <c:strRef>
              <c:f>データシート!$A$31</c:f>
              <c:strCache>
                <c:ptCount val="1"/>
                <c:pt idx="0">
                  <c:v>市民医療センター</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0.15</c:v>
                </c:pt>
                <c:pt idx="6">
                  <c:v>#N/A</c:v>
                </c:pt>
                <c:pt idx="7">
                  <c:v>0.28999999999999998</c:v>
                </c:pt>
                <c:pt idx="8">
                  <c:v>#N/A</c:v>
                </c:pt>
                <c:pt idx="9">
                  <c:v>0.39</c:v>
                </c:pt>
              </c:numCache>
            </c:numRef>
          </c:val>
          <c:extLst>
            <c:ext xmlns:c16="http://schemas.microsoft.com/office/drawing/2014/chart" uri="{C3380CC4-5D6E-409C-BE32-E72D297353CC}">
              <c16:uniqueId val="{00000004-5863-4DFA-ADBC-8CC2FB6F1BF8}"/>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3.15</c:v>
                </c:pt>
                <c:pt idx="2">
                  <c:v>#N/A</c:v>
                </c:pt>
                <c:pt idx="3">
                  <c:v>0.56999999999999995</c:v>
                </c:pt>
                <c:pt idx="4">
                  <c:v>#N/A</c:v>
                </c:pt>
                <c:pt idx="5">
                  <c:v>0.54</c:v>
                </c:pt>
                <c:pt idx="6">
                  <c:v>#N/A</c:v>
                </c:pt>
                <c:pt idx="7">
                  <c:v>0.9</c:v>
                </c:pt>
                <c:pt idx="8">
                  <c:v>#N/A</c:v>
                </c:pt>
                <c:pt idx="9">
                  <c:v>0.79</c:v>
                </c:pt>
              </c:numCache>
            </c:numRef>
          </c:val>
          <c:extLst>
            <c:ext xmlns:c16="http://schemas.microsoft.com/office/drawing/2014/chart" uri="{C3380CC4-5D6E-409C-BE32-E72D297353CC}">
              <c16:uniqueId val="{00000005-5863-4DFA-ADBC-8CC2FB6F1BF8}"/>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0.74</c:v>
                </c:pt>
                <c:pt idx="4">
                  <c:v>#N/A</c:v>
                </c:pt>
                <c:pt idx="5">
                  <c:v>0.28999999999999998</c:v>
                </c:pt>
                <c:pt idx="6">
                  <c:v>#N/A</c:v>
                </c:pt>
                <c:pt idx="7">
                  <c:v>0.54</c:v>
                </c:pt>
                <c:pt idx="8">
                  <c:v>#N/A</c:v>
                </c:pt>
                <c:pt idx="9">
                  <c:v>1.64</c:v>
                </c:pt>
              </c:numCache>
            </c:numRef>
          </c:val>
          <c:extLst>
            <c:ext xmlns:c16="http://schemas.microsoft.com/office/drawing/2014/chart" uri="{C3380CC4-5D6E-409C-BE32-E72D297353CC}">
              <c16:uniqueId val="{00000006-5863-4DFA-ADBC-8CC2FB6F1B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1.26</c:v>
                </c:pt>
                <c:pt idx="2">
                  <c:v>#N/A</c:v>
                </c:pt>
                <c:pt idx="3">
                  <c:v>1.83</c:v>
                </c:pt>
                <c:pt idx="4">
                  <c:v>#N/A</c:v>
                </c:pt>
                <c:pt idx="5">
                  <c:v>2.0499999999999998</c:v>
                </c:pt>
                <c:pt idx="6">
                  <c:v>#N/A</c:v>
                </c:pt>
                <c:pt idx="7">
                  <c:v>2.58</c:v>
                </c:pt>
                <c:pt idx="8">
                  <c:v>#N/A</c:v>
                </c:pt>
                <c:pt idx="9">
                  <c:v>3.05</c:v>
                </c:pt>
              </c:numCache>
            </c:numRef>
          </c:val>
          <c:extLst>
            <c:ext xmlns:c16="http://schemas.microsoft.com/office/drawing/2014/chart" uri="{C3380CC4-5D6E-409C-BE32-E72D297353CC}">
              <c16:uniqueId val="{00000007-5863-4DFA-ADBC-8CC2FB6F1B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2.94</c:v>
                </c:pt>
                <c:pt idx="2">
                  <c:v>#N/A</c:v>
                </c:pt>
                <c:pt idx="3">
                  <c:v>2.91</c:v>
                </c:pt>
                <c:pt idx="4">
                  <c:v>#N/A</c:v>
                </c:pt>
                <c:pt idx="5">
                  <c:v>2.46</c:v>
                </c:pt>
                <c:pt idx="6">
                  <c:v>#N/A</c:v>
                </c:pt>
                <c:pt idx="7">
                  <c:v>2.77</c:v>
                </c:pt>
                <c:pt idx="8">
                  <c:v>#N/A</c:v>
                </c:pt>
                <c:pt idx="9">
                  <c:v>4.74</c:v>
                </c:pt>
              </c:numCache>
            </c:numRef>
          </c:val>
          <c:extLst>
            <c:ext xmlns:c16="http://schemas.microsoft.com/office/drawing/2014/chart" uri="{C3380CC4-5D6E-409C-BE32-E72D297353CC}">
              <c16:uniqueId val="{00000008-5863-4DFA-ADBC-8CC2FB6F1B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9.48</c:v>
                </c:pt>
                <c:pt idx="2">
                  <c:v>#N/A</c:v>
                </c:pt>
                <c:pt idx="3">
                  <c:v>8.0299999999999994</c:v>
                </c:pt>
                <c:pt idx="4">
                  <c:v>#N/A</c:v>
                </c:pt>
                <c:pt idx="5">
                  <c:v>11.58</c:v>
                </c:pt>
                <c:pt idx="6">
                  <c:v>#N/A</c:v>
                </c:pt>
                <c:pt idx="7">
                  <c:v>12.14</c:v>
                </c:pt>
                <c:pt idx="8">
                  <c:v>#N/A</c:v>
                </c:pt>
                <c:pt idx="9">
                  <c:v>13.51</c:v>
                </c:pt>
              </c:numCache>
            </c:numRef>
          </c:val>
          <c:extLst>
            <c:ext xmlns:c16="http://schemas.microsoft.com/office/drawing/2014/chart" uri="{C3380CC4-5D6E-409C-BE32-E72D297353CC}">
              <c16:uniqueId val="{00000009-5863-4DFA-ADBC-8CC2FB6F1B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2127</c:v>
                </c:pt>
                <c:pt idx="5">
                  <c:v>2025</c:v>
                </c:pt>
                <c:pt idx="8">
                  <c:v>1874</c:v>
                </c:pt>
                <c:pt idx="11">
                  <c:v>1766</c:v>
                </c:pt>
                <c:pt idx="14">
                  <c:v>1775</c:v>
                </c:pt>
              </c:numCache>
            </c:numRef>
          </c:val>
          <c:extLst>
            <c:ext xmlns:c16="http://schemas.microsoft.com/office/drawing/2014/chart" uri="{C3380CC4-5D6E-409C-BE32-E72D297353CC}">
              <c16:uniqueId val="{00000000-6AA5-4E2E-911A-D85BC504B8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A5-4E2E-911A-D85BC504B8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26</c:v>
                </c:pt>
                <c:pt idx="6">
                  <c:v>23</c:v>
                </c:pt>
                <c:pt idx="9">
                  <c:v>117</c:v>
                </c:pt>
                <c:pt idx="12">
                  <c:v>30</c:v>
                </c:pt>
              </c:numCache>
            </c:numRef>
          </c:val>
          <c:extLst>
            <c:ext xmlns:c16="http://schemas.microsoft.com/office/drawing/2014/chart" uri="{C3380CC4-5D6E-409C-BE32-E72D297353CC}">
              <c16:uniqueId val="{00000002-6AA5-4E2E-911A-D85BC504B8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52</c:v>
                </c:pt>
                <c:pt idx="6">
                  <c:v>34</c:v>
                </c:pt>
                <c:pt idx="9">
                  <c:v>23</c:v>
                </c:pt>
                <c:pt idx="12">
                  <c:v>23</c:v>
                </c:pt>
              </c:numCache>
            </c:numRef>
          </c:val>
          <c:extLst>
            <c:ext xmlns:c16="http://schemas.microsoft.com/office/drawing/2014/chart" uri="{C3380CC4-5D6E-409C-BE32-E72D297353CC}">
              <c16:uniqueId val="{00000003-6AA5-4E2E-911A-D85BC504B8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489</c:v>
                </c:pt>
                <c:pt idx="3">
                  <c:v>435</c:v>
                </c:pt>
                <c:pt idx="6">
                  <c:v>450</c:v>
                </c:pt>
                <c:pt idx="9">
                  <c:v>429</c:v>
                </c:pt>
                <c:pt idx="12">
                  <c:v>408</c:v>
                </c:pt>
              </c:numCache>
            </c:numRef>
          </c:val>
          <c:extLst>
            <c:ext xmlns:c16="http://schemas.microsoft.com/office/drawing/2014/chart" uri="{C3380CC4-5D6E-409C-BE32-E72D297353CC}">
              <c16:uniqueId val="{00000004-6AA5-4E2E-911A-D85BC504B8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A5-4E2E-911A-D85BC504B8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A5-4E2E-911A-D85BC504B8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2853</c:v>
                </c:pt>
                <c:pt idx="3">
                  <c:v>3233</c:v>
                </c:pt>
                <c:pt idx="6">
                  <c:v>3437</c:v>
                </c:pt>
                <c:pt idx="9">
                  <c:v>3600</c:v>
                </c:pt>
                <c:pt idx="12">
                  <c:v>3830</c:v>
                </c:pt>
              </c:numCache>
            </c:numRef>
          </c:val>
          <c:extLst>
            <c:ext xmlns:c16="http://schemas.microsoft.com/office/drawing/2014/chart" uri="{C3380CC4-5D6E-409C-BE32-E72D297353CC}">
              <c16:uniqueId val="{00000007-6AA5-4E2E-911A-D85BC504B8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1341</c:v>
                </c:pt>
                <c:pt idx="2">
                  <c:v>#N/A</c:v>
                </c:pt>
                <c:pt idx="3">
                  <c:v>#N/A</c:v>
                </c:pt>
                <c:pt idx="4">
                  <c:v>1721</c:v>
                </c:pt>
                <c:pt idx="5">
                  <c:v>#N/A</c:v>
                </c:pt>
                <c:pt idx="6">
                  <c:v>#N/A</c:v>
                </c:pt>
                <c:pt idx="7">
                  <c:v>2070</c:v>
                </c:pt>
                <c:pt idx="8">
                  <c:v>#N/A</c:v>
                </c:pt>
                <c:pt idx="9">
                  <c:v>#N/A</c:v>
                </c:pt>
                <c:pt idx="10">
                  <c:v>2403</c:v>
                </c:pt>
                <c:pt idx="11">
                  <c:v>#N/A</c:v>
                </c:pt>
                <c:pt idx="12">
                  <c:v>#N/A</c:v>
                </c:pt>
                <c:pt idx="13">
                  <c:v>2516</c:v>
                </c:pt>
                <c:pt idx="14">
                  <c:v>#N/A</c:v>
                </c:pt>
              </c:numCache>
            </c:numRef>
          </c:val>
          <c:smooth val="0"/>
          <c:extLst>
            <c:ext xmlns:c16="http://schemas.microsoft.com/office/drawing/2014/chart" uri="{C3380CC4-5D6E-409C-BE32-E72D297353CC}">
              <c16:uniqueId val="{00000008-6AA5-4E2E-911A-D85BC504B8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13252</c:v>
                </c:pt>
                <c:pt idx="5">
                  <c:v>12300</c:v>
                </c:pt>
                <c:pt idx="8">
                  <c:v>11635</c:v>
                </c:pt>
                <c:pt idx="11">
                  <c:v>11767</c:v>
                </c:pt>
                <c:pt idx="14">
                  <c:v>11394</c:v>
                </c:pt>
              </c:numCache>
            </c:numRef>
          </c:val>
          <c:extLst>
            <c:ext xmlns:c16="http://schemas.microsoft.com/office/drawing/2014/chart" uri="{C3380CC4-5D6E-409C-BE32-E72D297353CC}">
              <c16:uniqueId val="{00000000-B134-43BB-BA6E-8C7CC592BB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10302</c:v>
                </c:pt>
                <c:pt idx="5">
                  <c:v>9918</c:v>
                </c:pt>
                <c:pt idx="8">
                  <c:v>9699</c:v>
                </c:pt>
                <c:pt idx="11">
                  <c:v>8921</c:v>
                </c:pt>
                <c:pt idx="14">
                  <c:v>9498</c:v>
                </c:pt>
              </c:numCache>
            </c:numRef>
          </c:val>
          <c:extLst>
            <c:ext xmlns:c16="http://schemas.microsoft.com/office/drawing/2014/chart" uri="{C3380CC4-5D6E-409C-BE32-E72D297353CC}">
              <c16:uniqueId val="{00000001-B134-43BB-BA6E-8C7CC592BB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11188</c:v>
                </c:pt>
                <c:pt idx="5">
                  <c:v>14920</c:v>
                </c:pt>
                <c:pt idx="8">
                  <c:v>15890</c:v>
                </c:pt>
                <c:pt idx="11">
                  <c:v>15288</c:v>
                </c:pt>
                <c:pt idx="14">
                  <c:v>15167</c:v>
                </c:pt>
              </c:numCache>
            </c:numRef>
          </c:val>
          <c:extLst>
            <c:ext xmlns:c16="http://schemas.microsoft.com/office/drawing/2014/chart" uri="{C3380CC4-5D6E-409C-BE32-E72D297353CC}">
              <c16:uniqueId val="{00000002-B134-43BB-BA6E-8C7CC592BB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34-43BB-BA6E-8C7CC592BB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34-43BB-BA6E-8C7CC592BB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34-43BB-BA6E-8C7CC592BB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6555</c:v>
                </c:pt>
                <c:pt idx="3">
                  <c:v>6373</c:v>
                </c:pt>
                <c:pt idx="6">
                  <c:v>6010</c:v>
                </c:pt>
                <c:pt idx="9">
                  <c:v>6003</c:v>
                </c:pt>
                <c:pt idx="12">
                  <c:v>6279</c:v>
                </c:pt>
              </c:numCache>
            </c:numRef>
          </c:val>
          <c:extLst>
            <c:ext xmlns:c16="http://schemas.microsoft.com/office/drawing/2014/chart" uri="{C3380CC4-5D6E-409C-BE32-E72D297353CC}">
              <c16:uniqueId val="{00000006-B134-43BB-BA6E-8C7CC592BB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82</c:v>
                </c:pt>
                <c:pt idx="6">
                  <c:v>356</c:v>
                </c:pt>
                <c:pt idx="9">
                  <c:v>912</c:v>
                </c:pt>
                <c:pt idx="12">
                  <c:v>1213</c:v>
                </c:pt>
              </c:numCache>
            </c:numRef>
          </c:val>
          <c:extLst>
            <c:ext xmlns:c16="http://schemas.microsoft.com/office/drawing/2014/chart" uri="{C3380CC4-5D6E-409C-BE32-E72D297353CC}">
              <c16:uniqueId val="{00000007-B134-43BB-BA6E-8C7CC592BB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5880</c:v>
                </c:pt>
                <c:pt idx="3">
                  <c:v>5003</c:v>
                </c:pt>
                <c:pt idx="6">
                  <c:v>5330</c:v>
                </c:pt>
                <c:pt idx="9">
                  <c:v>5701</c:v>
                </c:pt>
                <c:pt idx="12">
                  <c:v>6118</c:v>
                </c:pt>
              </c:numCache>
            </c:numRef>
          </c:val>
          <c:extLst>
            <c:ext xmlns:c16="http://schemas.microsoft.com/office/drawing/2014/chart" uri="{C3380CC4-5D6E-409C-BE32-E72D297353CC}">
              <c16:uniqueId val="{00000008-B134-43BB-BA6E-8C7CC592BB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4716</c:v>
                </c:pt>
                <c:pt idx="3">
                  <c:v>4792</c:v>
                </c:pt>
                <c:pt idx="6">
                  <c:v>4447</c:v>
                </c:pt>
                <c:pt idx="9">
                  <c:v>4314</c:v>
                </c:pt>
                <c:pt idx="12">
                  <c:v>4350</c:v>
                </c:pt>
              </c:numCache>
            </c:numRef>
          </c:val>
          <c:extLst>
            <c:ext xmlns:c16="http://schemas.microsoft.com/office/drawing/2014/chart" uri="{C3380CC4-5D6E-409C-BE32-E72D297353CC}">
              <c16:uniqueId val="{00000009-B134-43BB-BA6E-8C7CC592BB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25890</c:v>
                </c:pt>
                <c:pt idx="3">
                  <c:v>26231</c:v>
                </c:pt>
                <c:pt idx="6">
                  <c:v>26797</c:v>
                </c:pt>
                <c:pt idx="9">
                  <c:v>28596</c:v>
                </c:pt>
                <c:pt idx="12">
                  <c:v>25479</c:v>
                </c:pt>
              </c:numCache>
            </c:numRef>
          </c:val>
          <c:extLst>
            <c:ext xmlns:c16="http://schemas.microsoft.com/office/drawing/2014/chart" uri="{C3380CC4-5D6E-409C-BE32-E72D297353CC}">
              <c16:uniqueId val="{0000000A-B134-43BB-BA6E-8C7CC592BB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8450</c:v>
                </c:pt>
                <c:pt idx="2">
                  <c:v>#N/A</c:v>
                </c:pt>
                <c:pt idx="3">
                  <c:v>#N/A</c:v>
                </c:pt>
                <c:pt idx="4">
                  <c:v>5343</c:v>
                </c:pt>
                <c:pt idx="5">
                  <c:v>#N/A</c:v>
                </c:pt>
                <c:pt idx="6">
                  <c:v>#N/A</c:v>
                </c:pt>
                <c:pt idx="7">
                  <c:v>5716</c:v>
                </c:pt>
                <c:pt idx="8">
                  <c:v>#N/A</c:v>
                </c:pt>
                <c:pt idx="9">
                  <c:v>#N/A</c:v>
                </c:pt>
                <c:pt idx="10">
                  <c:v>9550</c:v>
                </c:pt>
                <c:pt idx="11">
                  <c:v>#N/A</c:v>
                </c:pt>
                <c:pt idx="12">
                  <c:v>#N/A</c:v>
                </c:pt>
                <c:pt idx="13">
                  <c:v>7379</c:v>
                </c:pt>
                <c:pt idx="14">
                  <c:v>#N/A</c:v>
                </c:pt>
              </c:numCache>
            </c:numRef>
          </c:val>
          <c:smooth val="0"/>
          <c:extLst>
            <c:ext xmlns:c16="http://schemas.microsoft.com/office/drawing/2014/chart" uri="{C3380CC4-5D6E-409C-BE32-E72D297353CC}">
              <c16:uniqueId val="{0000000B-B134-43BB-BA6E-8C7CC592BB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6142</c:v>
                </c:pt>
                <c:pt idx="1">
                  <c:v>5763</c:v>
                </c:pt>
                <c:pt idx="2">
                  <c:v>6272</c:v>
                </c:pt>
              </c:numCache>
            </c:numRef>
          </c:val>
          <c:extLst>
            <c:ext xmlns:c16="http://schemas.microsoft.com/office/drawing/2014/chart" uri="{C3380CC4-5D6E-409C-BE32-E72D297353CC}">
              <c16:uniqueId val="{00000000-395F-4551-B5B6-4D9BE7C1CD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95F-4551-B5B6-4D9BE7C1CD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8975</c:v>
                </c:pt>
                <c:pt idx="1">
                  <c:v>8559</c:v>
                </c:pt>
                <c:pt idx="2">
                  <c:v>8106</c:v>
                </c:pt>
              </c:numCache>
            </c:numRef>
          </c:val>
          <c:extLst>
            <c:ext xmlns:c16="http://schemas.microsoft.com/office/drawing/2014/chart" uri="{C3380CC4-5D6E-409C-BE32-E72D297353CC}">
              <c16:uniqueId val="{00000002-395F-4551-B5B6-4D9BE7C1CD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{500C03A6-572E-4F95-BE34-4D8CC78BD590}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09-4E02-A17E-BB0216466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{3A2F7529-0AAC-4989-BBC7-9E63345F1329}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09-4E02-A17E-BB0216466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{85CC3A01-04F5-44E1-A6A4-337D8AC8AEE5}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09-4E02-A17E-BB0216466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{632BFB98-9972-4EF0-AAE4-0B7F599A0583}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09-4E02-A17E-BB0216466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{AA47B060-D46B-4C20-AB52-E8A0B771DC87}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09-4E02-A17E-BB02164663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{D37B42DA-DA41-4425-A0CA-2B90F5FA826B}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09-4E02-A17E-BB02164663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{88E08CA7-96D1-4A73-9075-2316CB4ED4DA}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09-4E02-A17E-BB02164663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{FB41023C-A4A6-4E16-9E62-561E9BDCE42E}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09-4E02-A17E-BB02164663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{F3E0C888-4F8A-4624-ADDA-2D51D6D4D1EC}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09-4E02-A17E-BB0216466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65.2</c:v>
                </c:pt>
                <c:pt idx="16">
                  <c:v>65.5</c:v>
                </c:pt>
                <c:pt idx="24">
                  <c:v>63.8</c:v>
                </c:pt>
                <c:pt idx="32">
                  <c:v>64.7</c:v>
                </c:pt>
              </c:numCache>
            </c:numRef>
          </c:xVal>
          <c:yVal>
            <c:numRef>
              <c:f>公会計指標分析・財政指標組合せ分析表!$BP$51:$DC$51</c:f>
              <c:numCache>
                <c:formatCode>#,##0.0;"▲ "#,##0.0</c:formatCode>
                <c:ptCount val="40"/>
                <c:pt idx="0">
                  <c:v>30.9</c:v>
                </c:pt>
                <c:pt idx="8">
                  <c:v>18.7</c:v>
                </c:pt>
                <c:pt idx="16">
                  <c:v>20.3</c:v>
                </c:pt>
                <c:pt idx="24">
                  <c:v>32</c:v>
                </c:pt>
                <c:pt idx="32">
                  <c:v>26.2</c:v>
                </c:pt>
              </c:numCache>
            </c:numRef>
          </c:yVal>
          <c:smooth val="0"/>
          <c:extLst>
            <c:ext xmlns:c16="http://schemas.microsoft.com/office/drawing/2014/chart" uri="{C3380CC4-5D6E-409C-BE32-E72D297353CC}">
              <c16:uniqueId val="{00000009-8909-4E02-A17E-BB02164663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{232734F9-7D0B-4C56-BBB8-BDA947407D93}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09-4E02-A17E-BB02164663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{D254A099-F0A1-4FDD-BBAB-189213917DB6}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09-4E02-A17E-BB0216466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{8DF119DA-6E57-4070-B2CA-044BDD521CA1}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09-4E02-A17E-BB0216466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{F9D14F68-D97A-4E44-9616-403BFFED5D7C}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09-4E02-A17E-BB0216466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{46DCC152-A089-4A9B-85C9-01E1BDEAF3A5}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09-4E02-A17E-BB02164663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{F7B4B582-ABA5-4A0B-A02E-6F40D5494391}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09-4E02-A17E-BB02164663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{C1976532-5DB4-4ABE-A40C-A372467A7DCA}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09-4E02-A17E-BB02164663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{32628A9A-C12F-49E7-9A0B-70325F4E4BDE}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09-4E02-A17E-BB02164663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{44BFF4B1-6DC4-4FA3-86F9-B86589BFBED4}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09-4E02-A17E-BB0216466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8909-4E02-A17E-BB0216466355}"/>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{848A5950-CD19-4FAD-BADC-3796F718D792}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BF-4B81-B9C2-28A56B53CE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{7B1E1AA0-ACF6-4924-81DC-04162FE0867A}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BF-4B81-B9C2-28A56B53CE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{8831A32F-B882-4AF4-A01E-7A93C58E7966}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BF-4B81-B9C2-28A56B53CE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{4C39108A-7B93-4136-9F9C-741732C77A0B}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BF-4B81-B9C2-28A56B53CE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{FAE20B23-F161-4400-874E-670873EB8B9E}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BF-4B81-B9C2-28A56B53CEE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{F5A9B2DE-540F-4513-8ABF-F41EA4B2AD8D}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BF-4B81-B9C2-28A56B53CEE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{68739BB9-805A-4A5A-AB4F-4478387B3AAB}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BF-4B81-B9C2-28A56B53CEE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{5870BF2F-1560-4FEC-A38C-4ECAFE4FE4AA}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BF-4B81-B9C2-28A56B53CEE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{10E34C1B-FBF2-4B13-AD15-AEA501BD417A}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BF-4B81-B9C2-28A56B53CE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c:v>
                </c:pt>
                <c:pt idx="16">
                  <c:v>6.1</c:v>
                </c:pt>
                <c:pt idx="24">
                  <c:v>7.1</c:v>
                </c:pt>
                <c:pt idx="32">
                  <c:v>8.1</c:v>
                </c:pt>
              </c:numCache>
            </c:numRef>
          </c:xVal>
          <c:yVal>
            <c:numRef>
              <c:f>公会計指標分析・財政指標組合せ分析表!$BP$73:$DC$73</c:f>
              <c:numCache>
                <c:formatCode>#,##0.0;"▲ "#,##0.0</c:formatCode>
                <c:ptCount val="40"/>
                <c:pt idx="0">
                  <c:v>30.9</c:v>
                </c:pt>
                <c:pt idx="8">
                  <c:v>18.7</c:v>
                </c:pt>
                <c:pt idx="16">
                  <c:v>20.3</c:v>
                </c:pt>
                <c:pt idx="24">
                  <c:v>32</c:v>
                </c:pt>
                <c:pt idx="32">
                  <c:v>26.2</c:v>
                </c:pt>
              </c:numCache>
            </c:numRef>
          </c:yVal>
          <c:smooth val="0"/>
          <c:extLst>
            <c:ext xmlns:c16="http://schemas.microsoft.com/office/drawing/2014/chart" uri="{C3380CC4-5D6E-409C-BE32-E72D297353CC}">
              <c16:uniqueId val="{00000009-DBBF-4B81-B9C2-28A56B53CE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{F102538A-4947-451C-AF1A-FBC6EF061476}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BF-4B81-B9C2-28A56B53CE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{9DC1F8C4-CC44-4FDB-A22F-A15F96B0AF40}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BF-4B81-B9C2-28A56B53CE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{13F35FAD-83E3-4518-BED3-D51975C6F605}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BF-4B81-B9C2-28A56B53CE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{076FC132-6B71-4F72-899F-4EF202CECFC9}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BF-4B81-B9C2-28A56B53CE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{538786B3-42D8-4C91-AF91-978C47E7CD0F}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BF-4B81-B9C2-28A56B53CEE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{B207FEBA-6121-40DE-A533-A2F8BBAA029F}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BF-4B81-B9C2-28A56B53CEEE}"/>
                </c:ext>
              </c:extLst>
            </c:dLbl>
            <c:dLbl>
              <c:idx val="16"/>
              <c:layout>
                <c:manualLayout>
                  <c:x val="0"/>
                  <c:y val="7.23350870980133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{BC997AB4-8389-47D5-B521-87E8727A21D5}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BF-4B81-B9C2-28A56B53CEEE}"/>
                </c:ext>
              </c:extLst>
            </c:dLbl>
            <c:dLbl>
              <c:idx val="24"/>
              <c:layout>
                <c:manualLayout>
                  <c:x val="0"/>
                  <c:y val="-7.233508709801377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{3D1FC667-A6FB-48E5-8B4A-4810F3A7083C}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BF-4B81-B9C2-28A56B53CEE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{F3DB92C3-4E21-49A0-AB8D-133E7A533B59}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BF-4B81-B9C2-28A56B53CE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DBBF-4B81-B9C2-28A56B53CEEE}"/>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実質公債費比率の分子については、前年度と比較して約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万円の増加となった。主な要因として、元利償還金が約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万円増加したことが挙げられる。引き続き市債の適切な活用に努め、一定水準を維持し、健全な財政運営を図る。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将来負担比率の分子については、前年度と比較して約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万円の減となった。主な要因として、一般会計等の地方債現在高が減となったことが挙げられる。</a:t>
          </a:r>
        </a:p>
        <a:p>
          <a:r>
            <a:rPr kumimoji="1" lang="ja-JP" altLang="en-US" sz="1400">
              <a:latin typeface="ＭＳ ゴシック" pitchFamily="49" charset="-128"/>
              <a:ea typeface="ＭＳ ゴシック" pitchFamily="49" charset="-128"/>
            </a:rPr>
            <a:t>　今後、公共施設の老朽化による大規模な施設整備が集中するため将来に過度な財政負担を残さないよう、計画的な市債借入れを行い、健全な財政運営を図る。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埼玉県戸田市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主には、財政調整基金の増加、公共施設等整備基金及び都市開発基金の減少等により、基金全体の残高は、前年度と比較して約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万増加少している。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当初予算編成時の財源の状況や決算状況を考慮しながら、一定水準の基金残高を維持し、今後の財政需要に備える。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公共施設等整備基金：公共用または公用の施設の整備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都市開発基金：都市開発関連事業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教育基金：中学生及び高校生の教育の向上及び振興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環境対策基金：環境対策事業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海外留学奨学基金：市民が海外の教育機関に留学するための資金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防災減災基金：災害に強い、安全で安心なまちづくりを推進するための基金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公共施設等整備基金については、戸田東小学校・戸田東中学校改築等（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期）及び小学校屋内運動場空調設備設置等に係る財源として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億円の取崩しを実施したことにより、残高が減少している。都市開発基金については、土地区画整理事業の財源として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億円の取崩しを実施したことにより、残高が減少している。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対象事業において今後も多額の資金を必要とすることから、市債の借入れともバランスを取りながら計画的に新規積立て及び取崩しを実施し、基金残高を確保していく。その他の基金については、これまでと同程度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財政調整基金については、当初予算編成における財政の状況により取崩し、積立は財産収入（運用利子）の他、決算状況に応じて予算化し実施している。令和３年度は積立金が増加し、残高が増加している。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他の財源の状況を考慮しながら社会保障費の増加や災害等に備えるため、基金残高を維持していく。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本市においては、減債基金はない。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有形固定資産減価償却率は、前年度から０．９％増加した６４．７％となった。</a:t>
          </a:r>
          <a:endParaRPr lang="ja-JP" altLang="ja-JP">
            <a:effectLst/>
          </a:endParaRPr>
        </a:p>
        <a:p>
          <a:r>
            <a:rPr kumimoji="1" lang="ja-JP" altLang="ja-JP" sz="1100">
              <a:solidFill>
                <a:schemeClr val="dk1"/>
              </a:solidFill>
              <a:effectLst/>
              <a:latin typeface="+mn-lt"/>
              <a:ea typeface="+mn-ea"/>
              <a:cs typeface="+mn-cs"/>
            </a:rPr>
            <a:t>　戸田東小・中学校の建て替えや笹目中学校の外壁改修等の公共施設関連工事があったものの、既存施設等の老朽化により、減価償却率が増加したと考えられる。</a:t>
          </a:r>
          <a:endParaRPr lang="ja-JP" altLang="ja-JP">
            <a:effectLst/>
          </a:endParaRPr>
        </a:p>
        <a:p>
          <a:r>
            <a:rPr kumimoji="1" lang="ja-JP" altLang="ja-JP" sz="1100">
              <a:solidFill>
                <a:schemeClr val="dk1"/>
              </a:solidFill>
              <a:effectLst/>
              <a:latin typeface="+mn-lt"/>
              <a:ea typeface="+mn-ea"/>
              <a:cs typeface="+mn-cs"/>
            </a:rPr>
            <a:t>　類似団体と比較した順位や埼玉県の平均とも近い数値となっており、他団体と同程度の減価償却率となっている。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4580890"/>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580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43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458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123698</xdr:rowOff>
    </xdr:from>
    <xdr:to>
      <xdr:col>23</xdr:col>
      <xdr:colOff>136525</xdr:colOff>
      <xdr:row>30</xdr:row>
      <xdr:rowOff>53848</xdr:rowOff>
    </xdr:to>
    <xdr:sp macro="" textlink="">
      <xdr:nvSpPr>
        <xdr:cNvPr id="79" name="楕円 78"/>
        <xdr:cNvSpPr/>
      </xdr:nvSpPr>
      <xdr:spPr>
        <a:xfrm>
          <a:off x="4711700" y="50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102125</xdr:rowOff>
    </xdr:from>
    <xdr:ext cx="405111" cy="259045"/>
    <xdr:sp macro="" textlink="">
      <xdr:nvSpPr>
        <xdr:cNvPr id="80" name="有形固定資産減価償却率該当値テキスト"/>
        <xdr:cNvSpPr txBox="1"/>
      </xdr:nvSpPr>
      <xdr:spPr>
        <a:xfrm>
          <a:off x="4813300" y="50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81" name="楕円 80"/>
        <xdr:cNvSpPr/>
      </xdr:nvSpPr>
      <xdr:spPr>
        <a:xfrm>
          <a:off x="4000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3048</xdr:rowOff>
    </xdr:to>
    <xdr:cxnSp macro="">
      <xdr:nvCxnSpPr>
        <xdr:cNvPr id="82" name="直線コネクタ 81"/>
        <xdr:cNvCxnSpPr/>
      </xdr:nvCxnSpPr>
      <xdr:spPr>
        <a:xfrm>
          <a:off x="4051300" y="5127117"/>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3" name="楕円 82"/>
        <xdr:cNvSpPr/>
      </xdr:nvSpPr>
      <xdr:spPr>
        <a:xfrm>
          <a:off x="3238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155067</xdr:rowOff>
    </xdr:from>
    <xdr:to>
      <xdr:col>19</xdr:col>
      <xdr:colOff>136525</xdr:colOff>
      <xdr:row>30</xdr:row>
      <xdr:rowOff>20320</xdr:rowOff>
    </xdr:to>
    <xdr:cxnSp macro="">
      <xdr:nvCxnSpPr>
        <xdr:cNvPr id="84" name="直線コネクタ 83"/>
        <xdr:cNvCxnSpPr/>
      </xdr:nvCxnSpPr>
      <xdr:spPr>
        <a:xfrm flipV="1">
          <a:off x="3289300" y="512711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134493</xdr:rowOff>
    </xdr:from>
    <xdr:to>
      <xdr:col>11</xdr:col>
      <xdr:colOff>187325</xdr:colOff>
      <xdr:row>30</xdr:row>
      <xdr:rowOff>64643</xdr:rowOff>
    </xdr:to>
    <xdr:sp macro="" textlink="">
      <xdr:nvSpPr>
        <xdr:cNvPr id="85" name="楕円 84"/>
        <xdr:cNvSpPr/>
      </xdr:nvSpPr>
      <xdr:spPr>
        <a:xfrm>
          <a:off x="2476500" y="51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13843</xdr:rowOff>
    </xdr:from>
    <xdr:to>
      <xdr:col>15</xdr:col>
      <xdr:colOff>136525</xdr:colOff>
      <xdr:row>30</xdr:row>
      <xdr:rowOff>20320</xdr:rowOff>
    </xdr:to>
    <xdr:cxnSp macro="">
      <xdr:nvCxnSpPr>
        <xdr:cNvPr id="86" name="直線コネクタ 85"/>
        <xdr:cNvCxnSpPr/>
      </xdr:nvCxnSpPr>
      <xdr:spPr>
        <a:xfrm>
          <a:off x="2527300" y="5157343"/>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115062</xdr:rowOff>
    </xdr:from>
    <xdr:to>
      <xdr:col>7</xdr:col>
      <xdr:colOff>187325</xdr:colOff>
      <xdr:row>30</xdr:row>
      <xdr:rowOff>45212</xdr:rowOff>
    </xdr:to>
    <xdr:sp macro="" textlink="">
      <xdr:nvSpPr>
        <xdr:cNvPr id="87" name="楕円 86"/>
        <xdr:cNvSpPr/>
      </xdr:nvSpPr>
      <xdr:spPr>
        <a:xfrm>
          <a:off x="1714500" y="5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165862</xdr:rowOff>
    </xdr:from>
    <xdr:to>
      <xdr:col>11</xdr:col>
      <xdr:colOff>136525</xdr:colOff>
      <xdr:row>30</xdr:row>
      <xdr:rowOff>13843</xdr:rowOff>
    </xdr:to>
    <xdr:cxnSp macro="">
      <xdr:nvCxnSpPr>
        <xdr:cNvPr id="88" name="直線コネクタ 87"/>
        <xdr:cNvCxnSpPr/>
      </xdr:nvCxnSpPr>
      <xdr:spPr>
        <a:xfrm>
          <a:off x="1765300" y="513791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xdr:cNvSpPr txBox="1"/>
      </xdr:nvSpPr>
      <xdr:spPr>
        <a:xfrm>
          <a:off x="30867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xdr:cNvSpPr txBox="1"/>
      </xdr:nvSpPr>
      <xdr:spPr>
        <a:xfrm>
          <a:off x="2324744" y="48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xdr:cNvSpPr txBox="1"/>
      </xdr:nvSpPr>
      <xdr:spPr>
        <a:xfrm>
          <a:off x="1562744" y="479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93" name="n_1mainValue有形固定資産減価償却率"/>
        <xdr:cNvSpPr txBox="1"/>
      </xdr:nvSpPr>
      <xdr:spPr>
        <a:xfrm>
          <a:off x="3836044" y="516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62247</xdr:rowOff>
    </xdr:from>
    <xdr:ext cx="405111" cy="259045"/>
    <xdr:sp macro="" textlink="">
      <xdr:nvSpPr>
        <xdr:cNvPr id="94" name="n_2mainValue有形固定資産減価償却率"/>
        <xdr:cNvSpPr txBox="1"/>
      </xdr:nvSpPr>
      <xdr:spPr>
        <a:xfrm>
          <a:off x="3086744" y="52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55770</xdr:rowOff>
    </xdr:from>
    <xdr:ext cx="405111" cy="259045"/>
    <xdr:sp macro="" textlink="">
      <xdr:nvSpPr>
        <xdr:cNvPr id="95" name="n_3mainValue有形固定資産減価償却率"/>
        <xdr:cNvSpPr txBox="1"/>
      </xdr:nvSpPr>
      <xdr:spPr>
        <a:xfrm>
          <a:off x="23247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36339</xdr:rowOff>
    </xdr:from>
    <xdr:ext cx="405111" cy="259045"/>
    <xdr:sp macro="" textlink="">
      <xdr:nvSpPr>
        <xdr:cNvPr id="96" name="n_4mainValue有形固定資産減価償却率"/>
        <xdr:cNvSpPr txBox="1"/>
      </xdr:nvSpPr>
      <xdr:spPr>
        <a:xfrm>
          <a:off x="1562744" y="51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債務償還比率については、前年度から１０１．３％減少し、２３０．４％となった。</a:t>
          </a:r>
          <a:endParaRPr lang="ja-JP" altLang="ja-JP">
            <a:effectLst/>
          </a:endParaRPr>
        </a:p>
        <a:p>
          <a:r>
            <a:rPr kumimoji="1" lang="ja-JP" altLang="ja-JP" sz="1100">
              <a:solidFill>
                <a:schemeClr val="dk1"/>
              </a:solidFill>
              <a:effectLst/>
              <a:latin typeface="+mn-lt"/>
              <a:ea typeface="+mn-ea"/>
              <a:cs typeface="+mn-cs"/>
            </a:rPr>
            <a:t>　分母となる経常一般財源等が増加したことによるものと考えられる。</a:t>
          </a:r>
          <a:endParaRPr lang="ja-JP" altLang="ja-JP">
            <a:effectLst/>
          </a:endParaRPr>
        </a:p>
        <a:p>
          <a:r>
            <a:rPr kumimoji="1" lang="ja-JP" altLang="ja-JP" sz="1100">
              <a:solidFill>
                <a:schemeClr val="dk1"/>
              </a:solidFill>
              <a:effectLst/>
              <a:latin typeface="+mn-lt"/>
              <a:ea typeface="+mn-ea"/>
              <a:cs typeface="+mn-cs"/>
            </a:rPr>
            <a:t>　全国及び埼玉県平均に比べて下回っており、類似団体内では上位である。今後の経年での数値に注視していきたい。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4489903"/>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587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xdr:cNvSpPr txBox="1"/>
      </xdr:nvSpPr>
      <xdr:spPr>
        <a:xfrm>
          <a:off x="14846300" y="5079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10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53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5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53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53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165263</xdr:rowOff>
    </xdr:from>
    <xdr:to>
      <xdr:col>76</xdr:col>
      <xdr:colOff>73025</xdr:colOff>
      <xdr:row>28</xdr:row>
      <xdr:rowOff>95413</xdr:rowOff>
    </xdr:to>
    <xdr:sp macro="" textlink="">
      <xdr:nvSpPr>
        <xdr:cNvPr id="143" name="楕円 142"/>
        <xdr:cNvSpPr/>
      </xdr:nvSpPr>
      <xdr:spPr>
        <a:xfrm>
          <a:off x="14744700" y="47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16690</xdr:rowOff>
    </xdr:from>
    <xdr:ext cx="469744" cy="259045"/>
    <xdr:sp macro="" textlink="">
      <xdr:nvSpPr>
        <xdr:cNvPr id="144" name="債務償還比率該当値テキスト"/>
        <xdr:cNvSpPr txBox="1"/>
      </xdr:nvSpPr>
      <xdr:spPr>
        <a:xfrm>
          <a:off x="14846300" y="464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150032</xdr:rowOff>
    </xdr:from>
    <xdr:to>
      <xdr:col>72</xdr:col>
      <xdr:colOff>123825</xdr:colOff>
      <xdr:row>29</xdr:row>
      <xdr:rowOff>80182</xdr:rowOff>
    </xdr:to>
    <xdr:sp macro="" textlink="">
      <xdr:nvSpPr>
        <xdr:cNvPr id="145" name="楕円 144"/>
        <xdr:cNvSpPr/>
      </xdr:nvSpPr>
      <xdr:spPr>
        <a:xfrm>
          <a:off x="14033500" y="49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44613</xdr:rowOff>
    </xdr:from>
    <xdr:to>
      <xdr:col>76</xdr:col>
      <xdr:colOff>22225</xdr:colOff>
      <xdr:row>29</xdr:row>
      <xdr:rowOff>29382</xdr:rowOff>
    </xdr:to>
    <xdr:cxnSp macro="">
      <xdr:nvCxnSpPr>
        <xdr:cNvPr id="146" name="直線コネクタ 145"/>
        <xdr:cNvCxnSpPr/>
      </xdr:nvCxnSpPr>
      <xdr:spPr>
        <a:xfrm flipV="1">
          <a:off x="14084300" y="4845213"/>
          <a:ext cx="711200" cy="1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144907</xdr:rowOff>
    </xdr:from>
    <xdr:to>
      <xdr:col>68</xdr:col>
      <xdr:colOff>123825</xdr:colOff>
      <xdr:row>28</xdr:row>
      <xdr:rowOff>75057</xdr:rowOff>
    </xdr:to>
    <xdr:sp macro="" textlink="">
      <xdr:nvSpPr>
        <xdr:cNvPr id="147" name="楕円 146"/>
        <xdr:cNvSpPr/>
      </xdr:nvSpPr>
      <xdr:spPr>
        <a:xfrm>
          <a:off x="13271500" y="4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24257</xdr:rowOff>
    </xdr:from>
    <xdr:to>
      <xdr:col>72</xdr:col>
      <xdr:colOff>73025</xdr:colOff>
      <xdr:row>29</xdr:row>
      <xdr:rowOff>29382</xdr:rowOff>
    </xdr:to>
    <xdr:cxnSp macro="">
      <xdr:nvCxnSpPr>
        <xdr:cNvPr id="148" name="直線コネクタ 147"/>
        <xdr:cNvCxnSpPr/>
      </xdr:nvCxnSpPr>
      <xdr:spPr>
        <a:xfrm>
          <a:off x="13322300" y="4824857"/>
          <a:ext cx="762000" cy="17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11085</xdr:rowOff>
    </xdr:from>
    <xdr:to>
      <xdr:col>64</xdr:col>
      <xdr:colOff>123825</xdr:colOff>
      <xdr:row>28</xdr:row>
      <xdr:rowOff>112685</xdr:rowOff>
    </xdr:to>
    <xdr:sp macro="" textlink="">
      <xdr:nvSpPr>
        <xdr:cNvPr id="149" name="楕円 148"/>
        <xdr:cNvSpPr/>
      </xdr:nvSpPr>
      <xdr:spPr>
        <a:xfrm>
          <a:off x="12509500" y="4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24257</xdr:rowOff>
    </xdr:from>
    <xdr:to>
      <xdr:col>68</xdr:col>
      <xdr:colOff>73025</xdr:colOff>
      <xdr:row>28</xdr:row>
      <xdr:rowOff>61885</xdr:rowOff>
    </xdr:to>
    <xdr:cxnSp macro="">
      <xdr:nvCxnSpPr>
        <xdr:cNvPr id="150" name="直線コネクタ 149"/>
        <xdr:cNvCxnSpPr/>
      </xdr:nvCxnSpPr>
      <xdr:spPr>
        <a:xfrm flipV="1">
          <a:off x="12560300" y="4824857"/>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152808</xdr:rowOff>
    </xdr:from>
    <xdr:to>
      <xdr:col>60</xdr:col>
      <xdr:colOff>123825</xdr:colOff>
      <xdr:row>29</xdr:row>
      <xdr:rowOff>82958</xdr:rowOff>
    </xdr:to>
    <xdr:sp macro="" textlink="">
      <xdr:nvSpPr>
        <xdr:cNvPr id="151" name="楕円 150"/>
        <xdr:cNvSpPr/>
      </xdr:nvSpPr>
      <xdr:spPr>
        <a:xfrm>
          <a:off x="11747500" y="49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61885</xdr:rowOff>
    </xdr:from>
    <xdr:to>
      <xdr:col>64</xdr:col>
      <xdr:colOff>73025</xdr:colOff>
      <xdr:row>29</xdr:row>
      <xdr:rowOff>32158</xdr:rowOff>
    </xdr:to>
    <xdr:cxnSp macro="">
      <xdr:nvCxnSpPr>
        <xdr:cNvPr id="152" name="直線コネクタ 151"/>
        <xdr:cNvCxnSpPr/>
      </xdr:nvCxnSpPr>
      <xdr:spPr>
        <a:xfrm flipV="1">
          <a:off x="11798300" y="4862485"/>
          <a:ext cx="762000" cy="1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3" name="n_1aveValue債務償還比率"/>
        <xdr:cNvSpPr txBox="1"/>
      </xdr:nvSpPr>
      <xdr:spPr>
        <a:xfrm>
          <a:off x="13836727" y="54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54" name="n_2aveValue債務償還比率"/>
        <xdr:cNvSpPr txBox="1"/>
      </xdr:nvSpPr>
      <xdr:spPr>
        <a:xfrm>
          <a:off x="13087427" y="5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55" name="n_3aveValue債務償還比率"/>
        <xdr:cNvSpPr txBox="1"/>
      </xdr:nvSpPr>
      <xdr:spPr>
        <a:xfrm>
          <a:off x="12325427"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6" name="n_4aveValue債務償還比率"/>
        <xdr:cNvSpPr txBox="1"/>
      </xdr:nvSpPr>
      <xdr:spPr>
        <a:xfrm>
          <a:off x="11563427" y="54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96709</xdr:rowOff>
    </xdr:from>
    <xdr:ext cx="469744" cy="259045"/>
    <xdr:sp macro="" textlink="">
      <xdr:nvSpPr>
        <xdr:cNvPr id="157" name="n_1mainValue債務償還比率"/>
        <xdr:cNvSpPr txBox="1"/>
      </xdr:nvSpPr>
      <xdr:spPr>
        <a:xfrm>
          <a:off x="13836727" y="472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91584</xdr:rowOff>
    </xdr:from>
    <xdr:ext cx="469744" cy="259045"/>
    <xdr:sp macro="" textlink="">
      <xdr:nvSpPr>
        <xdr:cNvPr id="158" name="n_2mainValue債務償還比率"/>
        <xdr:cNvSpPr txBox="1"/>
      </xdr:nvSpPr>
      <xdr:spPr>
        <a:xfrm>
          <a:off x="13087427" y="4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129212</xdr:rowOff>
    </xdr:from>
    <xdr:ext cx="469744" cy="259045"/>
    <xdr:sp macro="" textlink="">
      <xdr:nvSpPr>
        <xdr:cNvPr id="159" name="n_3mainValue債務償還比率"/>
        <xdr:cNvSpPr txBox="1"/>
      </xdr:nvSpPr>
      <xdr:spPr>
        <a:xfrm>
          <a:off x="12325427" y="458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99485</xdr:rowOff>
    </xdr:from>
    <xdr:ext cx="469744" cy="259045"/>
    <xdr:sp macro="" textlink="">
      <xdr:nvSpPr>
        <xdr:cNvPr id="160" name="n_4mainValue債務償還比率"/>
        <xdr:cNvSpPr txBox="1"/>
      </xdr:nvSpPr>
      <xdr:spPr>
        <a:xfrm>
          <a:off x="11563427" y="472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53975</xdr:rowOff>
    </xdr:from>
    <xdr:to>
      <xdr:col>24</xdr:col>
      <xdr:colOff>114300</xdr:colOff>
      <xdr:row>40</xdr:row>
      <xdr:rowOff>155575</xdr:rowOff>
    </xdr:to>
    <xdr:sp macro="" textlink="">
      <xdr:nvSpPr>
        <xdr:cNvPr id="73" name="楕円 72"/>
        <xdr:cNvSpPr/>
      </xdr:nvSpPr>
      <xdr:spPr>
        <a:xfrm>
          <a:off x="4584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32402</xdr:rowOff>
    </xdr:from>
    <xdr:ext cx="405111" cy="259045"/>
    <xdr:sp macro="" textlink="">
      <xdr:nvSpPr>
        <xdr:cNvPr id="74" name="【道路】&#10;有形固定資産減価償却率該当値テキスト"/>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27305</xdr:rowOff>
    </xdr:from>
    <xdr:to>
      <xdr:col>20</xdr:col>
      <xdr:colOff>38100</xdr:colOff>
      <xdr:row>40</xdr:row>
      <xdr:rowOff>128905</xdr:rowOff>
    </xdr:to>
    <xdr:sp macro="" textlink="">
      <xdr:nvSpPr>
        <xdr:cNvPr id="75" name="楕円 74"/>
        <xdr:cNvSpPr/>
      </xdr:nvSpPr>
      <xdr:spPr>
        <a:xfrm>
          <a:off x="3746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78105</xdr:rowOff>
    </xdr:from>
    <xdr:to>
      <xdr:col>24</xdr:col>
      <xdr:colOff>63500</xdr:colOff>
      <xdr:row>40</xdr:row>
      <xdr:rowOff>104775</xdr:rowOff>
    </xdr:to>
    <xdr:cxnSp macro="">
      <xdr:nvCxnSpPr>
        <xdr:cNvPr id="76" name="直線コネクタ 75"/>
        <xdr:cNvCxnSpPr/>
      </xdr:nvCxnSpPr>
      <xdr:spPr>
        <a:xfrm>
          <a:off x="3797300" y="69361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xdr:cNvSpPr/>
      </xdr:nvSpPr>
      <xdr:spPr>
        <a:xfrm>
          <a:off x="2857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49530</xdr:rowOff>
    </xdr:from>
    <xdr:to>
      <xdr:col>19</xdr:col>
      <xdr:colOff>177800</xdr:colOff>
      <xdr:row>40</xdr:row>
      <xdr:rowOff>78105</xdr:rowOff>
    </xdr:to>
    <xdr:cxnSp macro="">
      <xdr:nvCxnSpPr>
        <xdr:cNvPr id="78" name="直線コネクタ 77"/>
        <xdr:cNvCxnSpPr/>
      </xdr:nvCxnSpPr>
      <xdr:spPr>
        <a:xfrm>
          <a:off x="2908300" y="6907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137795</xdr:rowOff>
    </xdr:from>
    <xdr:to>
      <xdr:col>10</xdr:col>
      <xdr:colOff>165100</xdr:colOff>
      <xdr:row>40</xdr:row>
      <xdr:rowOff>67945</xdr:rowOff>
    </xdr:to>
    <xdr:sp macro="" textlink="">
      <xdr:nvSpPr>
        <xdr:cNvPr id="79" name="楕円 78"/>
        <xdr:cNvSpPr/>
      </xdr:nvSpPr>
      <xdr:spPr>
        <a:xfrm>
          <a:off x="1968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17145</xdr:rowOff>
    </xdr:from>
    <xdr:to>
      <xdr:col>15</xdr:col>
      <xdr:colOff>50800</xdr:colOff>
      <xdr:row>40</xdr:row>
      <xdr:rowOff>49530</xdr:rowOff>
    </xdr:to>
    <xdr:cxnSp macro="">
      <xdr:nvCxnSpPr>
        <xdr:cNvPr id="80" name="直線コネクタ 79"/>
        <xdr:cNvCxnSpPr/>
      </xdr:nvCxnSpPr>
      <xdr:spPr>
        <a:xfrm>
          <a:off x="2019300" y="6875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81" name="楕円 80"/>
        <xdr:cNvSpPr/>
      </xdr:nvSpPr>
      <xdr:spPr>
        <a:xfrm>
          <a:off x="107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17145</xdr:rowOff>
    </xdr:to>
    <xdr:cxnSp macro="">
      <xdr:nvCxnSpPr>
        <xdr:cNvPr id="82" name="直線コネクタ 81"/>
        <xdr:cNvCxnSpPr/>
      </xdr:nvCxnSpPr>
      <xdr:spPr>
        <a:xfrm>
          <a:off x="1130300" y="684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120032</xdr:rowOff>
    </xdr:from>
    <xdr:ext cx="405111" cy="259045"/>
    <xdr:sp macro="" textlink="">
      <xdr:nvSpPr>
        <xdr:cNvPr id="87" name="n_1mainValue【道路】&#10;有形固定資産減価償却率"/>
        <xdr:cNvSpPr txBox="1"/>
      </xdr:nvSpPr>
      <xdr:spPr>
        <a:xfrm>
          <a:off x="3582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8" name="n_2mainValue【道路】&#10;有形固定資産減価償却率"/>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59072</xdr:rowOff>
    </xdr:from>
    <xdr:ext cx="405111" cy="259045"/>
    <xdr:sp macro="" textlink="">
      <xdr:nvSpPr>
        <xdr:cNvPr id="89" name="n_3mainValue【道路】&#10;有形固定資産減価償却率"/>
        <xdr:cNvSpPr txBox="1"/>
      </xdr:nvSpPr>
      <xdr:spPr>
        <a:xfrm>
          <a:off x="1816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90" name="n_4mainValue【道路】&#10;有形固定資産減価償却率"/>
        <xdr:cNvSpPr txBox="1"/>
      </xdr:nvSpPr>
      <xdr:spPr>
        <a:xfrm>
          <a:off x="927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22123</xdr:rowOff>
    </xdr:from>
    <xdr:to>
      <xdr:col>55</xdr:col>
      <xdr:colOff>50800</xdr:colOff>
      <xdr:row>41</xdr:row>
      <xdr:rowOff>123723</xdr:rowOff>
    </xdr:to>
    <xdr:sp macro="" textlink="">
      <xdr:nvSpPr>
        <xdr:cNvPr id="130" name="楕円 129"/>
        <xdr:cNvSpPr/>
      </xdr:nvSpPr>
      <xdr:spPr>
        <a:xfrm>
          <a:off x="10426700" y="70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108500</xdr:rowOff>
    </xdr:from>
    <xdr:ext cx="469744" cy="259045"/>
    <xdr:sp macro="" textlink="">
      <xdr:nvSpPr>
        <xdr:cNvPr id="131" name="【道路】&#10;一人当たり延長該当値テキスト"/>
        <xdr:cNvSpPr txBox="1"/>
      </xdr:nvSpPr>
      <xdr:spPr>
        <a:xfrm>
          <a:off x="10515600" y="69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21895</xdr:rowOff>
    </xdr:from>
    <xdr:to>
      <xdr:col>50</xdr:col>
      <xdr:colOff>165100</xdr:colOff>
      <xdr:row>41</xdr:row>
      <xdr:rowOff>123495</xdr:rowOff>
    </xdr:to>
    <xdr:sp macro="" textlink="">
      <xdr:nvSpPr>
        <xdr:cNvPr id="132" name="楕円 131"/>
        <xdr:cNvSpPr/>
      </xdr:nvSpPr>
      <xdr:spPr>
        <a:xfrm>
          <a:off x="9588500" y="70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72695</xdr:rowOff>
    </xdr:from>
    <xdr:to>
      <xdr:col>55</xdr:col>
      <xdr:colOff>0</xdr:colOff>
      <xdr:row>41</xdr:row>
      <xdr:rowOff>72923</xdr:rowOff>
    </xdr:to>
    <xdr:cxnSp macro="">
      <xdr:nvCxnSpPr>
        <xdr:cNvPr id="133" name="直線コネクタ 132"/>
        <xdr:cNvCxnSpPr/>
      </xdr:nvCxnSpPr>
      <xdr:spPr>
        <a:xfrm>
          <a:off x="9639300" y="710214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21513</xdr:rowOff>
    </xdr:from>
    <xdr:to>
      <xdr:col>46</xdr:col>
      <xdr:colOff>38100</xdr:colOff>
      <xdr:row>41</xdr:row>
      <xdr:rowOff>123113</xdr:rowOff>
    </xdr:to>
    <xdr:sp macro="" textlink="">
      <xdr:nvSpPr>
        <xdr:cNvPr id="134" name="楕円 133"/>
        <xdr:cNvSpPr/>
      </xdr:nvSpPr>
      <xdr:spPr>
        <a:xfrm>
          <a:off x="8699500" y="70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72313</xdr:rowOff>
    </xdr:from>
    <xdr:to>
      <xdr:col>50</xdr:col>
      <xdr:colOff>114300</xdr:colOff>
      <xdr:row>41</xdr:row>
      <xdr:rowOff>72695</xdr:rowOff>
    </xdr:to>
    <xdr:cxnSp macro="">
      <xdr:nvCxnSpPr>
        <xdr:cNvPr id="135" name="直線コネクタ 134"/>
        <xdr:cNvCxnSpPr/>
      </xdr:nvCxnSpPr>
      <xdr:spPr>
        <a:xfrm>
          <a:off x="8750300" y="71017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20600</xdr:rowOff>
    </xdr:from>
    <xdr:to>
      <xdr:col>41</xdr:col>
      <xdr:colOff>101600</xdr:colOff>
      <xdr:row>41</xdr:row>
      <xdr:rowOff>122200</xdr:rowOff>
    </xdr:to>
    <xdr:sp macro="" textlink="">
      <xdr:nvSpPr>
        <xdr:cNvPr id="136" name="楕円 135"/>
        <xdr:cNvSpPr/>
      </xdr:nvSpPr>
      <xdr:spPr>
        <a:xfrm>
          <a:off x="7810500" y="7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71400</xdr:rowOff>
    </xdr:from>
    <xdr:to>
      <xdr:col>45</xdr:col>
      <xdr:colOff>177800</xdr:colOff>
      <xdr:row>41</xdr:row>
      <xdr:rowOff>72313</xdr:rowOff>
    </xdr:to>
    <xdr:cxnSp macro="">
      <xdr:nvCxnSpPr>
        <xdr:cNvPr id="137" name="直線コネクタ 136"/>
        <xdr:cNvCxnSpPr/>
      </xdr:nvCxnSpPr>
      <xdr:spPr>
        <a:xfrm>
          <a:off x="7861300" y="710085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19685</xdr:rowOff>
    </xdr:from>
    <xdr:to>
      <xdr:col>36</xdr:col>
      <xdr:colOff>165100</xdr:colOff>
      <xdr:row>41</xdr:row>
      <xdr:rowOff>121285</xdr:rowOff>
    </xdr:to>
    <xdr:sp macro="" textlink="">
      <xdr:nvSpPr>
        <xdr:cNvPr id="138" name="楕円 137"/>
        <xdr:cNvSpPr/>
      </xdr:nvSpPr>
      <xdr:spPr>
        <a:xfrm>
          <a:off x="6921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70485</xdr:rowOff>
    </xdr:from>
    <xdr:to>
      <xdr:col>41</xdr:col>
      <xdr:colOff>50800</xdr:colOff>
      <xdr:row>41</xdr:row>
      <xdr:rowOff>71400</xdr:rowOff>
    </xdr:to>
    <xdr:cxnSp macro="">
      <xdr:nvCxnSpPr>
        <xdr:cNvPr id="139" name="直線コネクタ 138"/>
        <xdr:cNvCxnSpPr/>
      </xdr:nvCxnSpPr>
      <xdr:spPr>
        <a:xfrm>
          <a:off x="6972300" y="70999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114622</xdr:rowOff>
    </xdr:from>
    <xdr:ext cx="469744" cy="259045"/>
    <xdr:sp macro="" textlink="">
      <xdr:nvSpPr>
        <xdr:cNvPr id="144" name="n_1mainValue【道路】&#10;一人当たり延長"/>
        <xdr:cNvSpPr txBox="1"/>
      </xdr:nvSpPr>
      <xdr:spPr>
        <a:xfrm>
          <a:off x="9391727" y="71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114240</xdr:rowOff>
    </xdr:from>
    <xdr:ext cx="469744" cy="259045"/>
    <xdr:sp macro="" textlink="">
      <xdr:nvSpPr>
        <xdr:cNvPr id="145" name="n_2mainValue【道路】&#10;一人当たり延長"/>
        <xdr:cNvSpPr txBox="1"/>
      </xdr:nvSpPr>
      <xdr:spPr>
        <a:xfrm>
          <a:off x="8515427" y="714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113327</xdr:rowOff>
    </xdr:from>
    <xdr:ext cx="469744" cy="259045"/>
    <xdr:sp macro="" textlink="">
      <xdr:nvSpPr>
        <xdr:cNvPr id="146" name="n_3mainValue【道路】&#10;一人当たり延長"/>
        <xdr:cNvSpPr txBox="1"/>
      </xdr:nvSpPr>
      <xdr:spPr>
        <a:xfrm>
          <a:off x="7626427" y="71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112412</xdr:rowOff>
    </xdr:from>
    <xdr:ext cx="469744" cy="259045"/>
    <xdr:sp macro="" textlink="">
      <xdr:nvSpPr>
        <xdr:cNvPr id="147" name="n_4mainValue【道路】&#10;一人当たり延長"/>
        <xdr:cNvSpPr txBox="1"/>
      </xdr:nvSpPr>
      <xdr:spPr>
        <a:xfrm>
          <a:off x="6737427" y="71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8" name="楕円 187"/>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89" name="【橋りょう・トンネル】&#10;有形固定資産減価償却率該当値テキスト"/>
        <xdr:cNvSpPr txBox="1"/>
      </xdr:nvSpPr>
      <xdr:spPr>
        <a:xfrm>
          <a:off x="4673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90" name="楕円 189"/>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53340</xdr:rowOff>
    </xdr:to>
    <xdr:cxnSp macro="">
      <xdr:nvCxnSpPr>
        <xdr:cNvPr id="191" name="直線コネクタ 190"/>
        <xdr:cNvCxnSpPr/>
      </xdr:nvCxnSpPr>
      <xdr:spPr>
        <a:xfrm>
          <a:off x="3797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2" name="楕円 191"/>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24765</xdr:rowOff>
    </xdr:to>
    <xdr:cxnSp macro="">
      <xdr:nvCxnSpPr>
        <xdr:cNvPr id="193" name="直線コネクタ 192"/>
        <xdr:cNvCxnSpPr/>
      </xdr:nvCxnSpPr>
      <xdr:spPr>
        <a:xfrm>
          <a:off x="2908300" y="10288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94" name="楕円 193"/>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60</xdr:row>
      <xdr:rowOff>1905</xdr:rowOff>
    </xdr:to>
    <xdr:cxnSp macro="">
      <xdr:nvCxnSpPr>
        <xdr:cNvPr id="195" name="直線コネクタ 194"/>
        <xdr:cNvCxnSpPr/>
      </xdr:nvCxnSpPr>
      <xdr:spPr>
        <a:xfrm>
          <a:off x="2019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61595</xdr:rowOff>
    </xdr:from>
    <xdr:to>
      <xdr:col>6</xdr:col>
      <xdr:colOff>38100</xdr:colOff>
      <xdr:row>59</xdr:row>
      <xdr:rowOff>163195</xdr:rowOff>
    </xdr:to>
    <xdr:sp macro="" textlink="">
      <xdr:nvSpPr>
        <xdr:cNvPr id="196" name="楕円 195"/>
        <xdr:cNvSpPr/>
      </xdr:nvSpPr>
      <xdr:spPr>
        <a:xfrm>
          <a:off x="1079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112395</xdr:rowOff>
    </xdr:from>
    <xdr:to>
      <xdr:col>10</xdr:col>
      <xdr:colOff>114300</xdr:colOff>
      <xdr:row>59</xdr:row>
      <xdr:rowOff>142875</xdr:rowOff>
    </xdr:to>
    <xdr:cxnSp macro="">
      <xdr:nvCxnSpPr>
        <xdr:cNvPr id="197" name="直線コネクタ 196"/>
        <xdr:cNvCxnSpPr/>
      </xdr:nvCxnSpPr>
      <xdr:spPr>
        <a:xfrm>
          <a:off x="1130300" y="1022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202" name="n_1mainValue【橋りょう・トンネル】&#10;有形固定資産減価償却率"/>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3" name="n_2main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38752</xdr:rowOff>
    </xdr:from>
    <xdr:ext cx="405111" cy="259045"/>
    <xdr:sp macro="" textlink="">
      <xdr:nvSpPr>
        <xdr:cNvPr id="204" name="n_3mainValue【橋りょう・トンネル】&#10;有形固定資産減価償却率"/>
        <xdr:cNvSpPr txBox="1"/>
      </xdr:nvSpPr>
      <xdr:spPr>
        <a:xfrm>
          <a:off x="1816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8272</xdr:rowOff>
    </xdr:from>
    <xdr:ext cx="405111" cy="259045"/>
    <xdr:sp macro="" textlink="">
      <xdr:nvSpPr>
        <xdr:cNvPr id="205" name="n_4mainValue【橋りょう・トンネル】&#10;有形固定資産減価償却率"/>
        <xdr:cNvSpPr txBox="1"/>
      </xdr:nvSpPr>
      <xdr:spPr>
        <a:xfrm>
          <a:off x="927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67328</xdr:rowOff>
    </xdr:from>
    <xdr:to>
      <xdr:col>55</xdr:col>
      <xdr:colOff>50800</xdr:colOff>
      <xdr:row>61</xdr:row>
      <xdr:rowOff>168928</xdr:rowOff>
    </xdr:to>
    <xdr:sp macro="" textlink="">
      <xdr:nvSpPr>
        <xdr:cNvPr id="247" name="楕円 246"/>
        <xdr:cNvSpPr/>
      </xdr:nvSpPr>
      <xdr:spPr>
        <a:xfrm>
          <a:off x="10426700" y="105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90205</xdr:rowOff>
    </xdr:from>
    <xdr:ext cx="599010" cy="259045"/>
    <xdr:sp macro="" textlink="">
      <xdr:nvSpPr>
        <xdr:cNvPr id="248" name="【橋りょう・トンネル】&#10;一人当たり有形固定資産（償却資産）額該当値テキスト"/>
        <xdr:cNvSpPr txBox="1"/>
      </xdr:nvSpPr>
      <xdr:spPr>
        <a:xfrm>
          <a:off x="10515600" y="1037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67204</xdr:rowOff>
    </xdr:from>
    <xdr:to>
      <xdr:col>50</xdr:col>
      <xdr:colOff>165100</xdr:colOff>
      <xdr:row>61</xdr:row>
      <xdr:rowOff>168804</xdr:rowOff>
    </xdr:to>
    <xdr:sp macro="" textlink="">
      <xdr:nvSpPr>
        <xdr:cNvPr id="249" name="楕円 248"/>
        <xdr:cNvSpPr/>
      </xdr:nvSpPr>
      <xdr:spPr>
        <a:xfrm>
          <a:off x="9588500" y="105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118004</xdr:rowOff>
    </xdr:from>
    <xdr:to>
      <xdr:col>55</xdr:col>
      <xdr:colOff>0</xdr:colOff>
      <xdr:row>61</xdr:row>
      <xdr:rowOff>118128</xdr:rowOff>
    </xdr:to>
    <xdr:cxnSp macro="">
      <xdr:nvCxnSpPr>
        <xdr:cNvPr id="250" name="直線コネクタ 249"/>
        <xdr:cNvCxnSpPr/>
      </xdr:nvCxnSpPr>
      <xdr:spPr>
        <a:xfrm>
          <a:off x="9639300" y="10576454"/>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68098</xdr:rowOff>
    </xdr:from>
    <xdr:to>
      <xdr:col>46</xdr:col>
      <xdr:colOff>38100</xdr:colOff>
      <xdr:row>61</xdr:row>
      <xdr:rowOff>169698</xdr:rowOff>
    </xdr:to>
    <xdr:sp macro="" textlink="">
      <xdr:nvSpPr>
        <xdr:cNvPr id="251" name="楕円 250"/>
        <xdr:cNvSpPr/>
      </xdr:nvSpPr>
      <xdr:spPr>
        <a:xfrm>
          <a:off x="8699500" y="105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118004</xdr:rowOff>
    </xdr:from>
    <xdr:to>
      <xdr:col>50</xdr:col>
      <xdr:colOff>114300</xdr:colOff>
      <xdr:row>61</xdr:row>
      <xdr:rowOff>118898</xdr:rowOff>
    </xdr:to>
    <xdr:cxnSp macro="">
      <xdr:nvCxnSpPr>
        <xdr:cNvPr id="252" name="直線コネクタ 251"/>
        <xdr:cNvCxnSpPr/>
      </xdr:nvCxnSpPr>
      <xdr:spPr>
        <a:xfrm flipV="1">
          <a:off x="8750300" y="10576454"/>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64800</xdr:rowOff>
    </xdr:from>
    <xdr:to>
      <xdr:col>41</xdr:col>
      <xdr:colOff>101600</xdr:colOff>
      <xdr:row>61</xdr:row>
      <xdr:rowOff>166400</xdr:rowOff>
    </xdr:to>
    <xdr:sp macro="" textlink="">
      <xdr:nvSpPr>
        <xdr:cNvPr id="253" name="楕円 252"/>
        <xdr:cNvSpPr/>
      </xdr:nvSpPr>
      <xdr:spPr>
        <a:xfrm>
          <a:off x="7810500" y="105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115600</xdr:rowOff>
    </xdr:from>
    <xdr:to>
      <xdr:col>45</xdr:col>
      <xdr:colOff>177800</xdr:colOff>
      <xdr:row>61</xdr:row>
      <xdr:rowOff>118898</xdr:rowOff>
    </xdr:to>
    <xdr:cxnSp macro="">
      <xdr:nvCxnSpPr>
        <xdr:cNvPr id="254" name="直線コネクタ 253"/>
        <xdr:cNvCxnSpPr/>
      </xdr:nvCxnSpPr>
      <xdr:spPr>
        <a:xfrm>
          <a:off x="7861300" y="10574050"/>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62011</xdr:rowOff>
    </xdr:from>
    <xdr:to>
      <xdr:col>36</xdr:col>
      <xdr:colOff>165100</xdr:colOff>
      <xdr:row>61</xdr:row>
      <xdr:rowOff>163611</xdr:rowOff>
    </xdr:to>
    <xdr:sp macro="" textlink="">
      <xdr:nvSpPr>
        <xdr:cNvPr id="255" name="楕円 254"/>
        <xdr:cNvSpPr/>
      </xdr:nvSpPr>
      <xdr:spPr>
        <a:xfrm>
          <a:off x="6921500" y="105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112811</xdr:rowOff>
    </xdr:from>
    <xdr:to>
      <xdr:col>41</xdr:col>
      <xdr:colOff>50800</xdr:colOff>
      <xdr:row>61</xdr:row>
      <xdr:rowOff>115600</xdr:rowOff>
    </xdr:to>
    <xdr:cxnSp macro="">
      <xdr:nvCxnSpPr>
        <xdr:cNvPr id="256" name="直線コネクタ 255"/>
        <xdr:cNvCxnSpPr/>
      </xdr:nvCxnSpPr>
      <xdr:spPr>
        <a:xfrm>
          <a:off x="6972300" y="1057126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13881</xdr:rowOff>
    </xdr:from>
    <xdr:ext cx="599010" cy="259045"/>
    <xdr:sp macro="" textlink="">
      <xdr:nvSpPr>
        <xdr:cNvPr id="261" name="n_1mainValue【橋りょう・トンネル】&#10;一人当たり有形固定資産（償却資産）額"/>
        <xdr:cNvSpPr txBox="1"/>
      </xdr:nvSpPr>
      <xdr:spPr>
        <a:xfrm>
          <a:off x="9327095" y="103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14775</xdr:rowOff>
    </xdr:from>
    <xdr:ext cx="599010" cy="259045"/>
    <xdr:sp macro="" textlink="">
      <xdr:nvSpPr>
        <xdr:cNvPr id="262" name="n_2mainValue【橋りょう・トンネル】&#10;一人当たり有形固定資産（償却資産）額"/>
        <xdr:cNvSpPr txBox="1"/>
      </xdr:nvSpPr>
      <xdr:spPr>
        <a:xfrm>
          <a:off x="8450795" y="1030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11477</xdr:rowOff>
    </xdr:from>
    <xdr:ext cx="599010" cy="259045"/>
    <xdr:sp macro="" textlink="">
      <xdr:nvSpPr>
        <xdr:cNvPr id="263" name="n_3mainValue【橋りょう・トンネル】&#10;一人当たり有形固定資産（償却資産）額"/>
        <xdr:cNvSpPr txBox="1"/>
      </xdr:nvSpPr>
      <xdr:spPr>
        <a:xfrm>
          <a:off x="7561795" y="1029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8688</xdr:rowOff>
    </xdr:from>
    <xdr:ext cx="599010" cy="259045"/>
    <xdr:sp macro="" textlink="">
      <xdr:nvSpPr>
        <xdr:cNvPr id="264" name="n_4mainValue【橋りょう・トンネル】&#10;一人当たり有形固定資産（償却資産）額"/>
        <xdr:cNvSpPr txBox="1"/>
      </xdr:nvSpPr>
      <xdr:spPr>
        <a:xfrm>
          <a:off x="6672795" y="102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305" name="楕円 304"/>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306" name="【公営住宅】&#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307" name="楕円 306"/>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81</xdr:row>
      <xdr:rowOff>156211</xdr:rowOff>
    </xdr:to>
    <xdr:cxnSp macro="">
      <xdr:nvCxnSpPr>
        <xdr:cNvPr id="308" name="直線コネクタ 307"/>
        <xdr:cNvCxnSpPr/>
      </xdr:nvCxnSpPr>
      <xdr:spPr>
        <a:xfrm>
          <a:off x="3797300" y="140112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09" name="楕円 308"/>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123825</xdr:rowOff>
    </xdr:to>
    <xdr:cxnSp macro="">
      <xdr:nvCxnSpPr>
        <xdr:cNvPr id="310" name="直線コネクタ 309"/>
        <xdr:cNvCxnSpPr/>
      </xdr:nvCxnSpPr>
      <xdr:spPr>
        <a:xfrm>
          <a:off x="2908300" y="139769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xdr:rowOff>
    </xdr:from>
    <xdr:to>
      <xdr:col>10</xdr:col>
      <xdr:colOff>165100</xdr:colOff>
      <xdr:row>81</xdr:row>
      <xdr:rowOff>106045</xdr:rowOff>
    </xdr:to>
    <xdr:sp macro="" textlink="">
      <xdr:nvSpPr>
        <xdr:cNvPr id="311" name="楕円 310"/>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81</xdr:row>
      <xdr:rowOff>89536</xdr:rowOff>
    </xdr:to>
    <xdr:cxnSp macro="">
      <xdr:nvCxnSpPr>
        <xdr:cNvPr id="312" name="直線コネクタ 311"/>
        <xdr:cNvCxnSpPr/>
      </xdr:nvCxnSpPr>
      <xdr:spPr>
        <a:xfrm>
          <a:off x="2019300" y="13942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139700</xdr:rowOff>
    </xdr:from>
    <xdr:to>
      <xdr:col>6</xdr:col>
      <xdr:colOff>38100</xdr:colOff>
      <xdr:row>81</xdr:row>
      <xdr:rowOff>69850</xdr:rowOff>
    </xdr:to>
    <xdr:sp macro="" textlink="">
      <xdr:nvSpPr>
        <xdr:cNvPr id="313" name="楕円 312"/>
        <xdr:cNvSpPr/>
      </xdr:nvSpPr>
      <xdr:spPr>
        <a:xfrm>
          <a:off x="107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55245</xdr:rowOff>
    </xdr:to>
    <xdr:cxnSp macro="">
      <xdr:nvCxnSpPr>
        <xdr:cNvPr id="314" name="直線コネクタ 313"/>
        <xdr:cNvCxnSpPr/>
      </xdr:nvCxnSpPr>
      <xdr:spPr>
        <a:xfrm>
          <a:off x="1130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319" name="n_1mainValue【公営住宅】&#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20" name="n_2mainValue【公営住宅】&#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122572</xdr:rowOff>
    </xdr:from>
    <xdr:ext cx="405111" cy="259045"/>
    <xdr:sp macro="" textlink="">
      <xdr:nvSpPr>
        <xdr:cNvPr id="321" name="n_3mainValue【公営住宅】&#10;有形固定資産減価償却率"/>
        <xdr:cNvSpPr txBox="1"/>
      </xdr:nvSpPr>
      <xdr:spPr>
        <a:xfrm>
          <a:off x="1816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86377</xdr:rowOff>
    </xdr:from>
    <xdr:ext cx="405111" cy="259045"/>
    <xdr:sp macro="" textlink="">
      <xdr:nvSpPr>
        <xdr:cNvPr id="322" name="n_4mainValue【公営住宅】&#10;有形固定資産減価償却率"/>
        <xdr:cNvSpPr txBox="1"/>
      </xdr:nvSpPr>
      <xdr:spPr>
        <a:xfrm>
          <a:off x="927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157035</xdr:rowOff>
    </xdr:from>
    <xdr:to>
      <xdr:col>55</xdr:col>
      <xdr:colOff>50800</xdr:colOff>
      <xdr:row>85</xdr:row>
      <xdr:rowOff>87185</xdr:rowOff>
    </xdr:to>
    <xdr:sp macro="" textlink="">
      <xdr:nvSpPr>
        <xdr:cNvPr id="358" name="楕円 357"/>
        <xdr:cNvSpPr/>
      </xdr:nvSpPr>
      <xdr:spPr>
        <a:xfrm>
          <a:off x="104267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71962</xdr:rowOff>
    </xdr:from>
    <xdr:ext cx="469744" cy="259045"/>
    <xdr:sp macro="" textlink="">
      <xdr:nvSpPr>
        <xdr:cNvPr id="359" name="【公営住宅】&#10;一人当たり面積該当値テキスト"/>
        <xdr:cNvSpPr txBox="1"/>
      </xdr:nvSpPr>
      <xdr:spPr>
        <a:xfrm>
          <a:off x="10515600" y="1447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157035</xdr:rowOff>
    </xdr:from>
    <xdr:to>
      <xdr:col>50</xdr:col>
      <xdr:colOff>165100</xdr:colOff>
      <xdr:row>85</xdr:row>
      <xdr:rowOff>87185</xdr:rowOff>
    </xdr:to>
    <xdr:sp macro="" textlink="">
      <xdr:nvSpPr>
        <xdr:cNvPr id="360" name="楕円 359"/>
        <xdr:cNvSpPr/>
      </xdr:nvSpPr>
      <xdr:spPr>
        <a:xfrm>
          <a:off x="95885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36385</xdr:rowOff>
    </xdr:from>
    <xdr:to>
      <xdr:col>55</xdr:col>
      <xdr:colOff>0</xdr:colOff>
      <xdr:row>85</xdr:row>
      <xdr:rowOff>36385</xdr:rowOff>
    </xdr:to>
    <xdr:cxnSp macro="">
      <xdr:nvCxnSpPr>
        <xdr:cNvPr id="361" name="直線コネクタ 360"/>
        <xdr:cNvCxnSpPr/>
      </xdr:nvCxnSpPr>
      <xdr:spPr>
        <a:xfrm>
          <a:off x="9639300" y="14609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157035</xdr:rowOff>
    </xdr:from>
    <xdr:to>
      <xdr:col>46</xdr:col>
      <xdr:colOff>38100</xdr:colOff>
      <xdr:row>85</xdr:row>
      <xdr:rowOff>87185</xdr:rowOff>
    </xdr:to>
    <xdr:sp macro="" textlink="">
      <xdr:nvSpPr>
        <xdr:cNvPr id="362" name="楕円 361"/>
        <xdr:cNvSpPr/>
      </xdr:nvSpPr>
      <xdr:spPr>
        <a:xfrm>
          <a:off x="86995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36385</xdr:rowOff>
    </xdr:from>
    <xdr:to>
      <xdr:col>50</xdr:col>
      <xdr:colOff>114300</xdr:colOff>
      <xdr:row>85</xdr:row>
      <xdr:rowOff>36385</xdr:rowOff>
    </xdr:to>
    <xdr:cxnSp macro="">
      <xdr:nvCxnSpPr>
        <xdr:cNvPr id="363" name="直線コネクタ 362"/>
        <xdr:cNvCxnSpPr/>
      </xdr:nvCxnSpPr>
      <xdr:spPr>
        <a:xfrm>
          <a:off x="8750300" y="14609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4" name="楕円 363"/>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36385</xdr:rowOff>
    </xdr:to>
    <xdr:cxnSp macro="">
      <xdr:nvCxnSpPr>
        <xdr:cNvPr id="365" name="直線コネクタ 364"/>
        <xdr:cNvCxnSpPr/>
      </xdr:nvCxnSpPr>
      <xdr:spPr>
        <a:xfrm>
          <a:off x="7861300" y="146090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155893</xdr:rowOff>
    </xdr:from>
    <xdr:to>
      <xdr:col>36</xdr:col>
      <xdr:colOff>165100</xdr:colOff>
      <xdr:row>85</xdr:row>
      <xdr:rowOff>86043</xdr:rowOff>
    </xdr:to>
    <xdr:sp macro="" textlink="">
      <xdr:nvSpPr>
        <xdr:cNvPr id="366" name="楕円 365"/>
        <xdr:cNvSpPr/>
      </xdr:nvSpPr>
      <xdr:spPr>
        <a:xfrm>
          <a:off x="6921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35243</xdr:rowOff>
    </xdr:from>
    <xdr:to>
      <xdr:col>41</xdr:col>
      <xdr:colOff>50800</xdr:colOff>
      <xdr:row>85</xdr:row>
      <xdr:rowOff>35813</xdr:rowOff>
    </xdr:to>
    <xdr:cxnSp macro="">
      <xdr:nvCxnSpPr>
        <xdr:cNvPr id="367" name="直線コネクタ 366"/>
        <xdr:cNvCxnSpPr/>
      </xdr:nvCxnSpPr>
      <xdr:spPr>
        <a:xfrm>
          <a:off x="6972300" y="1460849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78312</xdr:rowOff>
    </xdr:from>
    <xdr:ext cx="469744" cy="259045"/>
    <xdr:sp macro="" textlink="">
      <xdr:nvSpPr>
        <xdr:cNvPr id="372" name="n_1mainValue【公営住宅】&#10;一人当たり面積"/>
        <xdr:cNvSpPr txBox="1"/>
      </xdr:nvSpPr>
      <xdr:spPr>
        <a:xfrm>
          <a:off x="9391727" y="146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78312</xdr:rowOff>
    </xdr:from>
    <xdr:ext cx="469744" cy="259045"/>
    <xdr:sp macro="" textlink="">
      <xdr:nvSpPr>
        <xdr:cNvPr id="373" name="n_2mainValue【公営住宅】&#10;一人当たり面積"/>
        <xdr:cNvSpPr txBox="1"/>
      </xdr:nvSpPr>
      <xdr:spPr>
        <a:xfrm>
          <a:off x="8515427" y="146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4" name="n_3mainValue【公営住宅】&#10;一人当たり面積"/>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77170</xdr:rowOff>
    </xdr:from>
    <xdr:ext cx="469744" cy="259045"/>
    <xdr:sp macro="" textlink="">
      <xdr:nvSpPr>
        <xdr:cNvPr id="375" name="n_4mainValue【公営住宅】&#10;一人当たり面積"/>
        <xdr:cNvSpPr txBox="1"/>
      </xdr:nvSpPr>
      <xdr:spPr>
        <a:xfrm>
          <a:off x="67374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432" name="楕円 431"/>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433" name="【認定こども園・幼稚園・保育所】&#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34" name="楕円 433"/>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35</xdr:row>
      <xdr:rowOff>121920</xdr:rowOff>
    </xdr:to>
    <xdr:cxnSp macro="">
      <xdr:nvCxnSpPr>
        <xdr:cNvPr id="435" name="直線コネクタ 434"/>
        <xdr:cNvCxnSpPr/>
      </xdr:nvCxnSpPr>
      <xdr:spPr>
        <a:xfrm>
          <a:off x="15481300" y="60902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436" name="楕円 435"/>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36</xdr:row>
      <xdr:rowOff>158115</xdr:rowOff>
    </xdr:to>
    <xdr:cxnSp macro="">
      <xdr:nvCxnSpPr>
        <xdr:cNvPr id="437" name="直線コネクタ 436"/>
        <xdr:cNvCxnSpPr/>
      </xdr:nvCxnSpPr>
      <xdr:spPr>
        <a:xfrm flipV="1">
          <a:off x="14592300" y="609028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38" name="楕円 437"/>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158115</xdr:rowOff>
    </xdr:to>
    <xdr:cxnSp macro="">
      <xdr:nvCxnSpPr>
        <xdr:cNvPr id="439" name="直線コネクタ 438"/>
        <xdr:cNvCxnSpPr/>
      </xdr:nvCxnSpPr>
      <xdr:spPr>
        <a:xfrm>
          <a:off x="13703300" y="6286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440" name="楕円 439"/>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36</xdr:row>
      <xdr:rowOff>114300</xdr:rowOff>
    </xdr:to>
    <xdr:cxnSp macro="">
      <xdr:nvCxnSpPr>
        <xdr:cNvPr id="441" name="直線コネクタ 440"/>
        <xdr:cNvCxnSpPr/>
      </xdr:nvCxnSpPr>
      <xdr:spPr>
        <a:xfrm>
          <a:off x="12814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156862</xdr:rowOff>
    </xdr:from>
    <xdr:ext cx="405111" cy="259045"/>
    <xdr:sp macro="" textlink="">
      <xdr:nvSpPr>
        <xdr:cNvPr id="446" name="n_1mainValue【認定こども園・幼稚園・保育所】&#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447" name="n_2mainValue【認定こども園・幼稚園・保育所】&#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48" name="n_3mainValue【認定こども園・幼稚園・保育所】&#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449" name="n_4mainValue【認定こども園・幼稚園・保育所】&#10;有形固定資産減価償却率"/>
        <xdr:cNvSpPr txBox="1"/>
      </xdr:nvSpPr>
      <xdr:spPr>
        <a:xfrm>
          <a:off x="12611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89" name="楕円 488"/>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90"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91" name="楕円 490"/>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492" name="直線コネクタ 491"/>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3" name="楕円 49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91440</xdr:rowOff>
    </xdr:to>
    <xdr:cxnSp macro="">
      <xdr:nvCxnSpPr>
        <xdr:cNvPr id="494" name="直線コネクタ 493"/>
        <xdr:cNvCxnSpPr/>
      </xdr:nvCxnSpPr>
      <xdr:spPr>
        <a:xfrm flipV="1">
          <a:off x="20434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5" name="楕円 494"/>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91440</xdr:rowOff>
    </xdr:to>
    <xdr:cxnSp macro="">
      <xdr:nvCxnSpPr>
        <xdr:cNvPr id="496" name="直線コネクタ 495"/>
        <xdr:cNvCxnSpPr/>
      </xdr:nvCxnSpPr>
      <xdr:spPr>
        <a:xfrm>
          <a:off x="19545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7" name="楕円 496"/>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8" name="直線コネクタ 497"/>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03"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4"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5"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6"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xdr:rowOff>
    </xdr:from>
    <xdr:to>
      <xdr:col>85</xdr:col>
      <xdr:colOff>177800</xdr:colOff>
      <xdr:row>60</xdr:row>
      <xdr:rowOff>103378</xdr:rowOff>
    </xdr:to>
    <xdr:sp macro="" textlink="">
      <xdr:nvSpPr>
        <xdr:cNvPr id="545" name="楕円 544"/>
        <xdr:cNvSpPr/>
      </xdr:nvSpPr>
      <xdr:spPr>
        <a:xfrm>
          <a:off x="162687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24655</xdr:rowOff>
    </xdr:from>
    <xdr:ext cx="405111" cy="259045"/>
    <xdr:sp macro="" textlink="">
      <xdr:nvSpPr>
        <xdr:cNvPr id="546" name="【学校施設】&#10;有形固定資産減価償却率該当値テキスト"/>
        <xdr:cNvSpPr txBox="1"/>
      </xdr:nvSpPr>
      <xdr:spPr>
        <a:xfrm>
          <a:off x="16357600" y="1014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7" name="楕円 546"/>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52578</xdr:rowOff>
    </xdr:from>
    <xdr:to>
      <xdr:col>85</xdr:col>
      <xdr:colOff>127000</xdr:colOff>
      <xdr:row>60</xdr:row>
      <xdr:rowOff>137160</xdr:rowOff>
    </xdr:to>
    <xdr:cxnSp macro="">
      <xdr:nvCxnSpPr>
        <xdr:cNvPr id="548" name="直線コネクタ 547"/>
        <xdr:cNvCxnSpPr/>
      </xdr:nvCxnSpPr>
      <xdr:spPr>
        <a:xfrm flipV="1">
          <a:off x="15481300" y="1033957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549" name="楕円 548"/>
        <xdr:cNvSpPr/>
      </xdr:nvSpPr>
      <xdr:spPr>
        <a:xfrm>
          <a:off x="14541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62</xdr:row>
      <xdr:rowOff>4572</xdr:rowOff>
    </xdr:to>
    <xdr:cxnSp macro="">
      <xdr:nvCxnSpPr>
        <xdr:cNvPr id="550" name="直線コネクタ 549"/>
        <xdr:cNvCxnSpPr/>
      </xdr:nvCxnSpPr>
      <xdr:spPr>
        <a:xfrm flipV="1">
          <a:off x="14592300" y="104241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138938</xdr:rowOff>
    </xdr:from>
    <xdr:to>
      <xdr:col>72</xdr:col>
      <xdr:colOff>38100</xdr:colOff>
      <xdr:row>62</xdr:row>
      <xdr:rowOff>69088</xdr:rowOff>
    </xdr:to>
    <xdr:sp macro="" textlink="">
      <xdr:nvSpPr>
        <xdr:cNvPr id="551" name="楕円 550"/>
        <xdr:cNvSpPr/>
      </xdr:nvSpPr>
      <xdr:spPr>
        <a:xfrm>
          <a:off x="1365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4572</xdr:rowOff>
    </xdr:from>
    <xdr:to>
      <xdr:col>76</xdr:col>
      <xdr:colOff>114300</xdr:colOff>
      <xdr:row>62</xdr:row>
      <xdr:rowOff>18288</xdr:rowOff>
    </xdr:to>
    <xdr:cxnSp macro="">
      <xdr:nvCxnSpPr>
        <xdr:cNvPr id="552" name="直線コネクタ 551"/>
        <xdr:cNvCxnSpPr/>
      </xdr:nvCxnSpPr>
      <xdr:spPr>
        <a:xfrm flipV="1">
          <a:off x="13703300" y="10634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553" name="楕円 552"/>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62</xdr:row>
      <xdr:rowOff>18288</xdr:rowOff>
    </xdr:to>
    <xdr:cxnSp macro="">
      <xdr:nvCxnSpPr>
        <xdr:cNvPr id="554" name="直線コネクタ 553"/>
        <xdr:cNvCxnSpPr/>
      </xdr:nvCxnSpPr>
      <xdr:spPr>
        <a:xfrm>
          <a:off x="12814300" y="105956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9"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71899</xdr:rowOff>
    </xdr:from>
    <xdr:ext cx="405111" cy="259045"/>
    <xdr:sp macro="" textlink="">
      <xdr:nvSpPr>
        <xdr:cNvPr id="560" name="n_2mainValue【学校施設】&#10;有形固定資産減価償却率"/>
        <xdr:cNvSpPr txBox="1"/>
      </xdr:nvSpPr>
      <xdr:spPr>
        <a:xfrm>
          <a:off x="14389744" y="1035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85615</xdr:rowOff>
    </xdr:from>
    <xdr:ext cx="405111" cy="259045"/>
    <xdr:sp macro="" textlink="">
      <xdr:nvSpPr>
        <xdr:cNvPr id="561" name="n_3mainValue【学校施設】&#10;有形固定資産減価償却率"/>
        <xdr:cNvSpPr txBox="1"/>
      </xdr:nvSpPr>
      <xdr:spPr>
        <a:xfrm>
          <a:off x="13500744" y="1037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33037</xdr:rowOff>
    </xdr:from>
    <xdr:ext cx="405111" cy="259045"/>
    <xdr:sp macro="" textlink="">
      <xdr:nvSpPr>
        <xdr:cNvPr id="562" name="n_4mainValue【学校施設】&#10;有形固定資産減価償却率"/>
        <xdr:cNvSpPr txBox="1"/>
      </xdr:nvSpPr>
      <xdr:spPr>
        <a:xfrm>
          <a:off x="12611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5" name="楕円 604"/>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06"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7" name="楕円 606"/>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8" name="直線コネクタ 607"/>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37374</xdr:rowOff>
    </xdr:from>
    <xdr:to>
      <xdr:col>107</xdr:col>
      <xdr:colOff>101600</xdr:colOff>
      <xdr:row>62</xdr:row>
      <xdr:rowOff>138974</xdr:rowOff>
    </xdr:to>
    <xdr:sp macro="" textlink="">
      <xdr:nvSpPr>
        <xdr:cNvPr id="609" name="楕円 608"/>
        <xdr:cNvSpPr/>
      </xdr:nvSpPr>
      <xdr:spPr>
        <a:xfrm>
          <a:off x="20383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88174</xdr:rowOff>
    </xdr:from>
    <xdr:to>
      <xdr:col>111</xdr:col>
      <xdr:colOff>177800</xdr:colOff>
      <xdr:row>62</xdr:row>
      <xdr:rowOff>91440</xdr:rowOff>
    </xdr:to>
    <xdr:cxnSp macro="">
      <xdr:nvCxnSpPr>
        <xdr:cNvPr id="610" name="直線コネクタ 609"/>
        <xdr:cNvCxnSpPr/>
      </xdr:nvCxnSpPr>
      <xdr:spPr>
        <a:xfrm>
          <a:off x="20434300" y="1071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56969</xdr:rowOff>
    </xdr:from>
    <xdr:to>
      <xdr:col>102</xdr:col>
      <xdr:colOff>165100</xdr:colOff>
      <xdr:row>62</xdr:row>
      <xdr:rowOff>158569</xdr:rowOff>
    </xdr:to>
    <xdr:sp macro="" textlink="">
      <xdr:nvSpPr>
        <xdr:cNvPr id="611" name="楕円 610"/>
        <xdr:cNvSpPr/>
      </xdr:nvSpPr>
      <xdr:spPr>
        <a:xfrm>
          <a:off x="19494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88174</xdr:rowOff>
    </xdr:from>
    <xdr:to>
      <xdr:col>107</xdr:col>
      <xdr:colOff>50800</xdr:colOff>
      <xdr:row>62</xdr:row>
      <xdr:rowOff>107769</xdr:rowOff>
    </xdr:to>
    <xdr:cxnSp macro="">
      <xdr:nvCxnSpPr>
        <xdr:cNvPr id="612" name="直線コネクタ 611"/>
        <xdr:cNvCxnSpPr/>
      </xdr:nvCxnSpPr>
      <xdr:spPr>
        <a:xfrm flipV="1">
          <a:off x="19545300" y="107180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54791</xdr:rowOff>
    </xdr:from>
    <xdr:to>
      <xdr:col>98</xdr:col>
      <xdr:colOff>38100</xdr:colOff>
      <xdr:row>62</xdr:row>
      <xdr:rowOff>156391</xdr:rowOff>
    </xdr:to>
    <xdr:sp macro="" textlink="">
      <xdr:nvSpPr>
        <xdr:cNvPr id="613" name="楕円 612"/>
        <xdr:cNvSpPr/>
      </xdr:nvSpPr>
      <xdr:spPr>
        <a:xfrm>
          <a:off x="18605500" y="106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105591</xdr:rowOff>
    </xdr:from>
    <xdr:to>
      <xdr:col>102</xdr:col>
      <xdr:colOff>114300</xdr:colOff>
      <xdr:row>62</xdr:row>
      <xdr:rowOff>107769</xdr:rowOff>
    </xdr:to>
    <xdr:cxnSp macro="">
      <xdr:nvCxnSpPr>
        <xdr:cNvPr id="614" name="直線コネクタ 613"/>
        <xdr:cNvCxnSpPr/>
      </xdr:nvCxnSpPr>
      <xdr:spPr>
        <a:xfrm>
          <a:off x="18656300" y="1073549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9" name="n_1mainValue【学校施設】&#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130101</xdr:rowOff>
    </xdr:from>
    <xdr:ext cx="469744" cy="259045"/>
    <xdr:sp macro="" textlink="">
      <xdr:nvSpPr>
        <xdr:cNvPr id="620" name="n_2mainValue【学校施設】&#10;一人当たり面積"/>
        <xdr:cNvSpPr txBox="1"/>
      </xdr:nvSpPr>
      <xdr:spPr>
        <a:xfrm>
          <a:off x="20199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149696</xdr:rowOff>
    </xdr:from>
    <xdr:ext cx="469744" cy="259045"/>
    <xdr:sp macro="" textlink="">
      <xdr:nvSpPr>
        <xdr:cNvPr id="621" name="n_3mainValue【学校施設】&#10;一人当たり面積"/>
        <xdr:cNvSpPr txBox="1"/>
      </xdr:nvSpPr>
      <xdr:spPr>
        <a:xfrm>
          <a:off x="19310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147518</xdr:rowOff>
    </xdr:from>
    <xdr:ext cx="469744" cy="259045"/>
    <xdr:sp macro="" textlink="">
      <xdr:nvSpPr>
        <xdr:cNvPr id="622" name="n_4mainValue【学校施設】&#10;一人当たり面積"/>
        <xdr:cNvSpPr txBox="1"/>
      </xdr:nvSpPr>
      <xdr:spPr>
        <a:xfrm>
          <a:off x="18421427" y="1077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652"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663" name="楕円 662"/>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664" name="【児童館】&#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139700</xdr:rowOff>
    </xdr:from>
    <xdr:to>
      <xdr:col>81</xdr:col>
      <xdr:colOff>101600</xdr:colOff>
      <xdr:row>80</xdr:row>
      <xdr:rowOff>69850</xdr:rowOff>
    </xdr:to>
    <xdr:sp macro="" textlink="">
      <xdr:nvSpPr>
        <xdr:cNvPr id="665" name="楕円 664"/>
        <xdr:cNvSpPr/>
      </xdr:nvSpPr>
      <xdr:spPr>
        <a:xfrm>
          <a:off x="15430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60961</xdr:rowOff>
    </xdr:to>
    <xdr:cxnSp macro="">
      <xdr:nvCxnSpPr>
        <xdr:cNvPr id="666" name="直線コネクタ 665"/>
        <xdr:cNvCxnSpPr/>
      </xdr:nvCxnSpPr>
      <xdr:spPr>
        <a:xfrm>
          <a:off x="15481300" y="13735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97789</xdr:rowOff>
    </xdr:from>
    <xdr:to>
      <xdr:col>76</xdr:col>
      <xdr:colOff>165100</xdr:colOff>
      <xdr:row>80</xdr:row>
      <xdr:rowOff>27939</xdr:rowOff>
    </xdr:to>
    <xdr:sp macro="" textlink="">
      <xdr:nvSpPr>
        <xdr:cNvPr id="667" name="楕円 666"/>
        <xdr:cNvSpPr/>
      </xdr:nvSpPr>
      <xdr:spPr>
        <a:xfrm>
          <a:off x="1454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148589</xdr:rowOff>
    </xdr:from>
    <xdr:to>
      <xdr:col>81</xdr:col>
      <xdr:colOff>50800</xdr:colOff>
      <xdr:row>80</xdr:row>
      <xdr:rowOff>19050</xdr:rowOff>
    </xdr:to>
    <xdr:cxnSp macro="">
      <xdr:nvCxnSpPr>
        <xdr:cNvPr id="668" name="直線コネクタ 667"/>
        <xdr:cNvCxnSpPr/>
      </xdr:nvCxnSpPr>
      <xdr:spPr>
        <a:xfrm>
          <a:off x="14592300" y="13693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669" name="楕円 668"/>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79</xdr:row>
      <xdr:rowOff>148589</xdr:rowOff>
    </xdr:to>
    <xdr:cxnSp macro="">
      <xdr:nvCxnSpPr>
        <xdr:cNvPr id="670" name="直線コネクタ 669"/>
        <xdr:cNvCxnSpPr/>
      </xdr:nvCxnSpPr>
      <xdr:spPr>
        <a:xfrm>
          <a:off x="13703300" y="13651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671" name="楕円 670"/>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79</xdr:row>
      <xdr:rowOff>106680</xdr:rowOff>
    </xdr:to>
    <xdr:cxnSp macro="">
      <xdr:nvCxnSpPr>
        <xdr:cNvPr id="672" name="直線コネクタ 671"/>
        <xdr:cNvCxnSpPr/>
      </xdr:nvCxnSpPr>
      <xdr:spPr>
        <a:xfrm>
          <a:off x="12814300" y="1360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73"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74"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75"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676"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86377</xdr:rowOff>
    </xdr:from>
    <xdr:ext cx="405111" cy="259045"/>
    <xdr:sp macro="" textlink="">
      <xdr:nvSpPr>
        <xdr:cNvPr id="677" name="n_1mainValue【児童館】&#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678" name="n_2mainValue【児童館】&#10;有形固定資産減価償却率"/>
        <xdr:cNvSpPr txBox="1"/>
      </xdr:nvSpPr>
      <xdr:spPr>
        <a:xfrm>
          <a:off x="14389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679" name="n_3mainValue【児童館】&#10;有形固定資産減価償却率"/>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680" name="n_4mainValue【児童館】&#10;有形固定資産減価償却率"/>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718" name="楕円 717"/>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719" name="【児童館】&#10;一人当たり面積該当値テキスト"/>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720" name="楕円 719"/>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106680</xdr:rowOff>
    </xdr:to>
    <xdr:cxnSp macro="">
      <xdr:nvCxnSpPr>
        <xdr:cNvPr id="721" name="直線コネクタ 720"/>
        <xdr:cNvCxnSpPr/>
      </xdr:nvCxnSpPr>
      <xdr:spPr>
        <a:xfrm>
          <a:off x="21323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722" name="楕円 721"/>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106680</xdr:rowOff>
    </xdr:to>
    <xdr:cxnSp macro="">
      <xdr:nvCxnSpPr>
        <xdr:cNvPr id="723" name="直線コネクタ 722"/>
        <xdr:cNvCxnSpPr/>
      </xdr:nvCxnSpPr>
      <xdr:spPr>
        <a:xfrm>
          <a:off x="20434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33020</xdr:rowOff>
    </xdr:from>
    <xdr:to>
      <xdr:col>102</xdr:col>
      <xdr:colOff>165100</xdr:colOff>
      <xdr:row>80</xdr:row>
      <xdr:rowOff>134620</xdr:rowOff>
    </xdr:to>
    <xdr:sp macro="" textlink="">
      <xdr:nvSpPr>
        <xdr:cNvPr id="724" name="楕円 723"/>
        <xdr:cNvSpPr/>
      </xdr:nvSpPr>
      <xdr:spPr>
        <a:xfrm>
          <a:off x="19494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83820</xdr:rowOff>
    </xdr:from>
    <xdr:to>
      <xdr:col>107</xdr:col>
      <xdr:colOff>50800</xdr:colOff>
      <xdr:row>80</xdr:row>
      <xdr:rowOff>106680</xdr:rowOff>
    </xdr:to>
    <xdr:cxnSp macro="">
      <xdr:nvCxnSpPr>
        <xdr:cNvPr id="725" name="直線コネクタ 724"/>
        <xdr:cNvCxnSpPr/>
      </xdr:nvCxnSpPr>
      <xdr:spPr>
        <a:xfrm>
          <a:off x="19545300" y="1379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33020</xdr:rowOff>
    </xdr:from>
    <xdr:to>
      <xdr:col>98</xdr:col>
      <xdr:colOff>38100</xdr:colOff>
      <xdr:row>80</xdr:row>
      <xdr:rowOff>134620</xdr:rowOff>
    </xdr:to>
    <xdr:sp macro="" textlink="">
      <xdr:nvSpPr>
        <xdr:cNvPr id="726" name="楕円 725"/>
        <xdr:cNvSpPr/>
      </xdr:nvSpPr>
      <xdr:spPr>
        <a:xfrm>
          <a:off x="18605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83820</xdr:rowOff>
    </xdr:from>
    <xdr:to>
      <xdr:col>102</xdr:col>
      <xdr:colOff>114300</xdr:colOff>
      <xdr:row>80</xdr:row>
      <xdr:rowOff>83820</xdr:rowOff>
    </xdr:to>
    <xdr:cxnSp macro="">
      <xdr:nvCxnSpPr>
        <xdr:cNvPr id="727" name="直線コネクタ 726"/>
        <xdr:cNvCxnSpPr/>
      </xdr:nvCxnSpPr>
      <xdr:spPr>
        <a:xfrm>
          <a:off x="18656300" y="1379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32" name="n_1mainValue【児童館】&#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733" name="n_2mainValue【児童館】&#10;一人当たり面積"/>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151147</xdr:rowOff>
    </xdr:from>
    <xdr:ext cx="469744" cy="259045"/>
    <xdr:sp macro="" textlink="">
      <xdr:nvSpPr>
        <xdr:cNvPr id="734" name="n_3mainValue【児童館】&#10;一人当たり面積"/>
        <xdr:cNvSpPr txBox="1"/>
      </xdr:nvSpPr>
      <xdr:spPr>
        <a:xfrm>
          <a:off x="19310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151147</xdr:rowOff>
    </xdr:from>
    <xdr:ext cx="469744" cy="259045"/>
    <xdr:sp macro="" textlink="">
      <xdr:nvSpPr>
        <xdr:cNvPr id="735" name="n_4mainValue【児童館】&#10;一人当たり面積"/>
        <xdr:cNvSpPr txBox="1"/>
      </xdr:nvSpPr>
      <xdr:spPr>
        <a:xfrm>
          <a:off x="18421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76" name="楕円 775"/>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106063</xdr:rowOff>
    </xdr:from>
    <xdr:ext cx="405111" cy="259045"/>
    <xdr:sp macro="" textlink="">
      <xdr:nvSpPr>
        <xdr:cNvPr id="777" name="【公民館】&#10;有形固定資産減価償却率該当値テキスト"/>
        <xdr:cNvSpPr txBox="1"/>
      </xdr:nvSpPr>
      <xdr:spPr>
        <a:xfrm>
          <a:off x="16357600" y="1827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145414</xdr:rowOff>
    </xdr:from>
    <xdr:to>
      <xdr:col>81</xdr:col>
      <xdr:colOff>101600</xdr:colOff>
      <xdr:row>107</xdr:row>
      <xdr:rowOff>75564</xdr:rowOff>
    </xdr:to>
    <xdr:sp macro="" textlink="">
      <xdr:nvSpPr>
        <xdr:cNvPr id="778" name="楕円 777"/>
        <xdr:cNvSpPr/>
      </xdr:nvSpPr>
      <xdr:spPr>
        <a:xfrm>
          <a:off x="1543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24764</xdr:rowOff>
    </xdr:from>
    <xdr:to>
      <xdr:col>85</xdr:col>
      <xdr:colOff>127000</xdr:colOff>
      <xdr:row>107</xdr:row>
      <xdr:rowOff>70486</xdr:rowOff>
    </xdr:to>
    <xdr:cxnSp macro="">
      <xdr:nvCxnSpPr>
        <xdr:cNvPr id="779" name="直線コネクタ 778"/>
        <xdr:cNvCxnSpPr/>
      </xdr:nvCxnSpPr>
      <xdr:spPr>
        <a:xfrm>
          <a:off x="15481300" y="183699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80" name="楕円 779"/>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24764</xdr:rowOff>
    </xdr:to>
    <xdr:cxnSp macro="">
      <xdr:nvCxnSpPr>
        <xdr:cNvPr id="781" name="直線コネクタ 780"/>
        <xdr:cNvCxnSpPr/>
      </xdr:nvCxnSpPr>
      <xdr:spPr>
        <a:xfrm>
          <a:off x="14592300" y="18326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67311</xdr:rowOff>
    </xdr:from>
    <xdr:to>
      <xdr:col>72</xdr:col>
      <xdr:colOff>38100</xdr:colOff>
      <xdr:row>106</xdr:row>
      <xdr:rowOff>168911</xdr:rowOff>
    </xdr:to>
    <xdr:sp macro="" textlink="">
      <xdr:nvSpPr>
        <xdr:cNvPr id="782" name="楕円 781"/>
        <xdr:cNvSpPr/>
      </xdr:nvSpPr>
      <xdr:spPr>
        <a:xfrm>
          <a:off x="1365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118111</xdr:rowOff>
    </xdr:from>
    <xdr:to>
      <xdr:col>76</xdr:col>
      <xdr:colOff>114300</xdr:colOff>
      <xdr:row>106</xdr:row>
      <xdr:rowOff>152400</xdr:rowOff>
    </xdr:to>
    <xdr:cxnSp macro="">
      <xdr:nvCxnSpPr>
        <xdr:cNvPr id="783" name="直線コネクタ 782"/>
        <xdr:cNvCxnSpPr/>
      </xdr:nvCxnSpPr>
      <xdr:spPr>
        <a:xfrm>
          <a:off x="13703300" y="18291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124461</xdr:rowOff>
    </xdr:from>
    <xdr:to>
      <xdr:col>67</xdr:col>
      <xdr:colOff>101600</xdr:colOff>
      <xdr:row>107</xdr:row>
      <xdr:rowOff>54611</xdr:rowOff>
    </xdr:to>
    <xdr:sp macro="" textlink="">
      <xdr:nvSpPr>
        <xdr:cNvPr id="784" name="楕円 783"/>
        <xdr:cNvSpPr/>
      </xdr:nvSpPr>
      <xdr:spPr>
        <a:xfrm>
          <a:off x="1276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107</xdr:row>
      <xdr:rowOff>3811</xdr:rowOff>
    </xdr:to>
    <xdr:cxnSp macro="">
      <xdr:nvCxnSpPr>
        <xdr:cNvPr id="785" name="直線コネクタ 784"/>
        <xdr:cNvCxnSpPr/>
      </xdr:nvCxnSpPr>
      <xdr:spPr>
        <a:xfrm flipV="1">
          <a:off x="12814300" y="18291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66691</xdr:rowOff>
    </xdr:from>
    <xdr:ext cx="405111" cy="259045"/>
    <xdr:sp macro="" textlink="">
      <xdr:nvSpPr>
        <xdr:cNvPr id="790" name="n_1mainValue【公民館】&#10;有形固定資産減価償却率"/>
        <xdr:cNvSpPr txBox="1"/>
      </xdr:nvSpPr>
      <xdr:spPr>
        <a:xfrm>
          <a:off x="15266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91"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160038</xdr:rowOff>
    </xdr:from>
    <xdr:ext cx="405111" cy="259045"/>
    <xdr:sp macro="" textlink="">
      <xdr:nvSpPr>
        <xdr:cNvPr id="792" name="n_3mainValue【公民館】&#10;有形固定資産減価償却率"/>
        <xdr:cNvSpPr txBox="1"/>
      </xdr:nvSpPr>
      <xdr:spPr>
        <a:xfrm>
          <a:off x="13500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45738</xdr:rowOff>
    </xdr:from>
    <xdr:ext cx="405111" cy="259045"/>
    <xdr:sp macro="" textlink="">
      <xdr:nvSpPr>
        <xdr:cNvPr id="793" name="n_4mainValue【公民館】&#10;有形固定資産減価償却率"/>
        <xdr:cNvSpPr txBox="1"/>
      </xdr:nvSpPr>
      <xdr:spPr>
        <a:xfrm>
          <a:off x="12611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3" name="楕円 83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4"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5" name="楕円 834"/>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36" name="直線コネクタ 835"/>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7" name="楕円 836"/>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38" name="直線コネクタ 837"/>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9" name="楕円 838"/>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40" name="直線コネクタ 839"/>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41" name="楕円 840"/>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144780</xdr:rowOff>
    </xdr:to>
    <xdr:cxnSp macro="">
      <xdr:nvCxnSpPr>
        <xdr:cNvPr id="842" name="直線コネクタ 841"/>
        <xdr:cNvCxnSpPr/>
      </xdr:nvCxnSpPr>
      <xdr:spPr>
        <a:xfrm>
          <a:off x="18656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5"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47"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48"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49"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50" name="n_4mainValue【公民館】&#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r>
            <a:rPr kumimoji="1" lang="ja-JP" altLang="ja-JP" sz="1100">
              <a:solidFill>
                <a:schemeClr val="dk1"/>
              </a:solidFill>
              <a:effectLst/>
              <a:latin typeface="+mn-lt"/>
              <a:ea typeface="+mn-ea"/>
              <a:cs typeface="+mn-cs"/>
            </a:rPr>
            <a:t>　有形固定資産減価償却率は、戸田東小・中学校の建て替えや笹目中学校の外壁改修等により学校施設では、減少しているものの、その他の項目では増加している。</a:t>
          </a:r>
          <a:endParaRPr lang="ja-JP" altLang="ja-JP" sz="1400">
            <a:effectLst/>
          </a:endParaRPr>
        </a:p>
        <a:p>
          <a:r>
            <a:rPr kumimoji="1" lang="ja-JP" altLang="ja-JP" sz="1100">
              <a:solidFill>
                <a:schemeClr val="dk1"/>
              </a:solidFill>
              <a:effectLst/>
              <a:latin typeface="+mn-lt"/>
              <a:ea typeface="+mn-ea"/>
              <a:cs typeface="+mn-cs"/>
            </a:rPr>
            <a:t>特に道路、公民館の減価償却率はそれぞれ８５．５％、８６．７％と高い水準にあり、老朽化対策の必要性が高いと考えられる。</a:t>
          </a:r>
          <a:endParaRPr lang="ja-JP" altLang="ja-JP" sz="1400">
            <a:effectLst/>
          </a:endParaRPr>
        </a:p>
        <a:p>
          <a:r>
            <a:rPr kumimoji="1" lang="ja-JP" altLang="ja-JP" sz="1100">
              <a:solidFill>
                <a:schemeClr val="dk1"/>
              </a:solidFill>
              <a:effectLst/>
              <a:latin typeface="+mn-lt"/>
              <a:ea typeface="+mn-ea"/>
              <a:cs typeface="+mn-cs"/>
            </a:rPr>
            <a:t>　人口一人当たりの面積等については、全ての項目でほぼ横ばいとなっているのは、人口の増加が要因である。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84365</xdr:rowOff>
    </xdr:to>
    <xdr:cxnSp macro="">
      <xdr:nvCxnSpPr>
        <xdr:cNvPr id="77" name="直線コネクタ 76"/>
        <xdr:cNvCxnSpPr/>
      </xdr:nvCxnSpPr>
      <xdr:spPr>
        <a:xfrm>
          <a:off x="3797300" y="67349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134801</xdr:rowOff>
    </xdr:from>
    <xdr:to>
      <xdr:col>15</xdr:col>
      <xdr:colOff>101600</xdr:colOff>
      <xdr:row>39</xdr:row>
      <xdr:rowOff>64951</xdr:rowOff>
    </xdr:to>
    <xdr:sp macro="" textlink="">
      <xdr:nvSpPr>
        <xdr:cNvPr id="78" name="楕円 77"/>
        <xdr:cNvSpPr/>
      </xdr:nvSpPr>
      <xdr:spPr>
        <a:xfrm>
          <a:off x="2857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xdr:rowOff>
    </xdr:from>
    <xdr:to>
      <xdr:col>19</xdr:col>
      <xdr:colOff>177800</xdr:colOff>
      <xdr:row>39</xdr:row>
      <xdr:rowOff>48441</xdr:rowOff>
    </xdr:to>
    <xdr:cxnSp macro="">
      <xdr:nvCxnSpPr>
        <xdr:cNvPr id="79" name="直線コネクタ 78"/>
        <xdr:cNvCxnSpPr/>
      </xdr:nvCxnSpPr>
      <xdr:spPr>
        <a:xfrm>
          <a:off x="2908300" y="67007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14151</xdr:rowOff>
    </xdr:to>
    <xdr:cxnSp macro="">
      <xdr:nvCxnSpPr>
        <xdr:cNvPr id="81" name="直線コネクタ 80"/>
        <xdr:cNvCxnSpPr/>
      </xdr:nvCxnSpPr>
      <xdr:spPr>
        <a:xfrm>
          <a:off x="2019300" y="66631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148046</xdr:rowOff>
    </xdr:to>
    <xdr:cxnSp macro="">
      <xdr:nvCxnSpPr>
        <xdr:cNvPr id="83" name="直線コネクタ 82"/>
        <xdr:cNvCxnSpPr/>
      </xdr:nvCxnSpPr>
      <xdr:spPr>
        <a:xfrm>
          <a:off x="1130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図書館】&#10;有形固定資産減価償却率"/>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9" name="n_2mainValue【図書館】&#10;有形固定資産減価償却率"/>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90" name="n_3mainValue【図書館】&#10;有形固定資産減価償却率"/>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図書館】&#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47172</xdr:rowOff>
    </xdr:from>
    <xdr:to>
      <xdr:col>55</xdr:col>
      <xdr:colOff>50800</xdr:colOff>
      <xdr:row>40</xdr:row>
      <xdr:rowOff>148772</xdr:rowOff>
    </xdr:to>
    <xdr:sp macro="" textlink="">
      <xdr:nvSpPr>
        <xdr:cNvPr id="133" name="楕円 132"/>
        <xdr:cNvSpPr/>
      </xdr:nvSpPr>
      <xdr:spPr>
        <a:xfrm>
          <a:off x="104267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25599</xdr:rowOff>
    </xdr:from>
    <xdr:ext cx="469744" cy="259045"/>
    <xdr:sp macro="" textlink="">
      <xdr:nvSpPr>
        <xdr:cNvPr id="134" name="【図書館】&#10;一人当たり面積該当値テキスト"/>
        <xdr:cNvSpPr txBox="1"/>
      </xdr:nvSpPr>
      <xdr:spPr>
        <a:xfrm>
          <a:off x="10515600"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47172</xdr:rowOff>
    </xdr:from>
    <xdr:to>
      <xdr:col>50</xdr:col>
      <xdr:colOff>165100</xdr:colOff>
      <xdr:row>40</xdr:row>
      <xdr:rowOff>148772</xdr:rowOff>
    </xdr:to>
    <xdr:sp macro="" textlink="">
      <xdr:nvSpPr>
        <xdr:cNvPr id="135" name="楕円 134"/>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97972</xdr:rowOff>
    </xdr:from>
    <xdr:to>
      <xdr:col>55</xdr:col>
      <xdr:colOff>0</xdr:colOff>
      <xdr:row>40</xdr:row>
      <xdr:rowOff>97972</xdr:rowOff>
    </xdr:to>
    <xdr:cxnSp macro="">
      <xdr:nvCxnSpPr>
        <xdr:cNvPr id="136" name="直線コネクタ 135"/>
        <xdr:cNvCxnSpPr/>
      </xdr:nvCxnSpPr>
      <xdr:spPr>
        <a:xfrm>
          <a:off x="9639300" y="695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37" name="楕円 136"/>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97972</xdr:rowOff>
    </xdr:from>
    <xdr:to>
      <xdr:col>50</xdr:col>
      <xdr:colOff>114300</xdr:colOff>
      <xdr:row>40</xdr:row>
      <xdr:rowOff>97972</xdr:rowOff>
    </xdr:to>
    <xdr:cxnSp macro="">
      <xdr:nvCxnSpPr>
        <xdr:cNvPr id="138" name="直線コネクタ 137"/>
        <xdr:cNvCxnSpPr/>
      </xdr:nvCxnSpPr>
      <xdr:spPr>
        <a:xfrm>
          <a:off x="8750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47172</xdr:rowOff>
    </xdr:from>
    <xdr:to>
      <xdr:col>41</xdr:col>
      <xdr:colOff>101600</xdr:colOff>
      <xdr:row>40</xdr:row>
      <xdr:rowOff>148772</xdr:rowOff>
    </xdr:to>
    <xdr:sp macro="" textlink="">
      <xdr:nvSpPr>
        <xdr:cNvPr id="139" name="楕円 138"/>
        <xdr:cNvSpPr/>
      </xdr:nvSpPr>
      <xdr:spPr>
        <a:xfrm>
          <a:off x="7810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97972</xdr:rowOff>
    </xdr:from>
    <xdr:to>
      <xdr:col>45</xdr:col>
      <xdr:colOff>177800</xdr:colOff>
      <xdr:row>40</xdr:row>
      <xdr:rowOff>97972</xdr:rowOff>
    </xdr:to>
    <xdr:cxnSp macro="">
      <xdr:nvCxnSpPr>
        <xdr:cNvPr id="140" name="直線コネクタ 139"/>
        <xdr:cNvCxnSpPr/>
      </xdr:nvCxnSpPr>
      <xdr:spPr>
        <a:xfrm>
          <a:off x="7861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36285</xdr:rowOff>
    </xdr:from>
    <xdr:to>
      <xdr:col>36</xdr:col>
      <xdr:colOff>165100</xdr:colOff>
      <xdr:row>40</xdr:row>
      <xdr:rowOff>137885</xdr:rowOff>
    </xdr:to>
    <xdr:sp macro="" textlink="">
      <xdr:nvSpPr>
        <xdr:cNvPr id="141" name="楕円 140"/>
        <xdr:cNvSpPr/>
      </xdr:nvSpPr>
      <xdr:spPr>
        <a:xfrm>
          <a:off x="6921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87085</xdr:rowOff>
    </xdr:from>
    <xdr:to>
      <xdr:col>41</xdr:col>
      <xdr:colOff>50800</xdr:colOff>
      <xdr:row>40</xdr:row>
      <xdr:rowOff>97972</xdr:rowOff>
    </xdr:to>
    <xdr:cxnSp macro="">
      <xdr:nvCxnSpPr>
        <xdr:cNvPr id="142" name="直線コネクタ 141"/>
        <xdr:cNvCxnSpPr/>
      </xdr:nvCxnSpPr>
      <xdr:spPr>
        <a:xfrm>
          <a:off x="6972300" y="694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139899</xdr:rowOff>
    </xdr:from>
    <xdr:ext cx="469744" cy="259045"/>
    <xdr:sp macro="" textlink="">
      <xdr:nvSpPr>
        <xdr:cNvPr id="147" name="n_1main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48" name="n_2main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49" name="n_3main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129012</xdr:rowOff>
    </xdr:from>
    <xdr:ext cx="469744" cy="259045"/>
    <xdr:sp macro="" textlink="">
      <xdr:nvSpPr>
        <xdr:cNvPr id="150" name="n_4mainValue【図書館】&#10;一人当たり面積"/>
        <xdr:cNvSpPr txBox="1"/>
      </xdr:nvSpPr>
      <xdr:spPr>
        <a:xfrm>
          <a:off x="6737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91" name="楕円 190"/>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92"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93" name="楕円 192"/>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93345</xdr:rowOff>
    </xdr:to>
    <xdr:cxnSp macro="">
      <xdr:nvCxnSpPr>
        <xdr:cNvPr id="194" name="直線コネクタ 193"/>
        <xdr:cNvCxnSpPr/>
      </xdr:nvCxnSpPr>
      <xdr:spPr>
        <a:xfrm>
          <a:off x="3797300" y="10340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5" name="楕円 194"/>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53340</xdr:rowOff>
    </xdr:to>
    <xdr:cxnSp macro="">
      <xdr:nvCxnSpPr>
        <xdr:cNvPr id="196" name="直線コネクタ 195"/>
        <xdr:cNvCxnSpPr/>
      </xdr:nvCxnSpPr>
      <xdr:spPr>
        <a:xfrm>
          <a:off x="2908300" y="10309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7" name="楕円 196"/>
        <xdr:cNvSpPr/>
      </xdr:nvSpPr>
      <xdr:spPr>
        <a:xfrm>
          <a:off x="196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62</xdr:row>
      <xdr:rowOff>74295</xdr:rowOff>
    </xdr:to>
    <xdr:cxnSp macro="">
      <xdr:nvCxnSpPr>
        <xdr:cNvPr id="198" name="直線コネクタ 197"/>
        <xdr:cNvCxnSpPr/>
      </xdr:nvCxnSpPr>
      <xdr:spPr>
        <a:xfrm flipV="1">
          <a:off x="2019300" y="10309860"/>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9" name="楕円 198"/>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74295</xdr:rowOff>
    </xdr:to>
    <xdr:cxnSp macro="">
      <xdr:nvCxnSpPr>
        <xdr:cNvPr id="200" name="直線コネクタ 199"/>
        <xdr:cNvCxnSpPr/>
      </xdr:nvCxnSpPr>
      <xdr:spPr>
        <a:xfrm>
          <a:off x="1130300" y="10662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95267</xdr:rowOff>
    </xdr:from>
    <xdr:ext cx="405111" cy="259045"/>
    <xdr:sp macro="" textlink="">
      <xdr:nvSpPr>
        <xdr:cNvPr id="205"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6" name="n_2mainValue【体育館・プー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116222</xdr:rowOff>
    </xdr:from>
    <xdr:ext cx="405111" cy="259045"/>
    <xdr:sp macro="" textlink="">
      <xdr:nvSpPr>
        <xdr:cNvPr id="207" name="n_3mainValue【体育館・プール】&#10;有形固定資産減価償却率"/>
        <xdr:cNvSpPr txBox="1"/>
      </xdr:nvSpPr>
      <xdr:spPr>
        <a:xfrm>
          <a:off x="1816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8" name="n_4mainValue【体育館・プー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48" name="楕円 247"/>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249" name="【体育館・プール】&#10;一人当たり面積該当値テキスト"/>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50" name="楕円 249"/>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51" name="直線コネクタ 250"/>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52" name="楕円 251"/>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15240</xdr:rowOff>
    </xdr:to>
    <xdr:cxnSp macro="">
      <xdr:nvCxnSpPr>
        <xdr:cNvPr id="253" name="直線コネクタ 252"/>
        <xdr:cNvCxnSpPr/>
      </xdr:nvCxnSpPr>
      <xdr:spPr>
        <a:xfrm flipV="1">
          <a:off x="8750300" y="10633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4" name="楕円 253"/>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15240</xdr:rowOff>
    </xdr:to>
    <xdr:cxnSp macro="">
      <xdr:nvCxnSpPr>
        <xdr:cNvPr id="255" name="直線コネクタ 254"/>
        <xdr:cNvCxnSpPr/>
      </xdr:nvCxnSpPr>
      <xdr:spPr>
        <a:xfrm>
          <a:off x="7861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6" name="楕円 255"/>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11430</xdr:rowOff>
    </xdr:to>
    <xdr:cxnSp macro="">
      <xdr:nvCxnSpPr>
        <xdr:cNvPr id="257" name="直線コネクタ 256"/>
        <xdr:cNvCxnSpPr/>
      </xdr:nvCxnSpPr>
      <xdr:spPr>
        <a:xfrm>
          <a:off x="6972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62"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263" name="n_2mainValue【体育館・プール】&#10;一人当たり面積"/>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4"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53357</xdr:rowOff>
    </xdr:from>
    <xdr:ext cx="469744" cy="259045"/>
    <xdr:sp macro="" textlink="">
      <xdr:nvSpPr>
        <xdr:cNvPr id="265" name="n_4mainValue【体育館・プール】&#10;一人当たり面積"/>
        <xdr:cNvSpPr txBox="1"/>
      </xdr:nvSpPr>
      <xdr:spPr>
        <a:xfrm>
          <a:off x="6737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6" name="楕円 305"/>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7"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8" name="楕円 307"/>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152400</xdr:rowOff>
    </xdr:to>
    <xdr:cxnSp macro="">
      <xdr:nvCxnSpPr>
        <xdr:cNvPr id="309" name="直線コネクタ 308"/>
        <xdr:cNvCxnSpPr/>
      </xdr:nvCxnSpPr>
      <xdr:spPr>
        <a:xfrm>
          <a:off x="3797300" y="13999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310" name="楕円 309"/>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81</xdr:row>
      <xdr:rowOff>112395</xdr:rowOff>
    </xdr:to>
    <xdr:cxnSp macro="">
      <xdr:nvCxnSpPr>
        <xdr:cNvPr id="311" name="直線コネクタ 310"/>
        <xdr:cNvCxnSpPr/>
      </xdr:nvCxnSpPr>
      <xdr:spPr>
        <a:xfrm>
          <a:off x="2908300" y="138703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149225</xdr:rowOff>
    </xdr:from>
    <xdr:to>
      <xdr:col>10</xdr:col>
      <xdr:colOff>165100</xdr:colOff>
      <xdr:row>81</xdr:row>
      <xdr:rowOff>79375</xdr:rowOff>
    </xdr:to>
    <xdr:sp macro="" textlink="">
      <xdr:nvSpPr>
        <xdr:cNvPr id="312" name="楕円 311"/>
        <xdr:cNvSpPr/>
      </xdr:nvSpPr>
      <xdr:spPr>
        <a:xfrm>
          <a:off x="1968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28575</xdr:rowOff>
    </xdr:to>
    <xdr:cxnSp macro="">
      <xdr:nvCxnSpPr>
        <xdr:cNvPr id="313" name="直線コネクタ 312"/>
        <xdr:cNvCxnSpPr/>
      </xdr:nvCxnSpPr>
      <xdr:spPr>
        <a:xfrm flipV="1">
          <a:off x="2019300" y="1387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4" name="楕円 313"/>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28575</xdr:rowOff>
    </xdr:to>
    <xdr:cxnSp macro="">
      <xdr:nvCxnSpPr>
        <xdr:cNvPr id="315" name="直線コネクタ 314"/>
        <xdr:cNvCxnSpPr/>
      </xdr:nvCxnSpPr>
      <xdr:spPr>
        <a:xfrm>
          <a:off x="1130300" y="1387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20" name="n_1main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321" name="n_2mainValue【福祉施設】&#10;有形固定資産減価償却率"/>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95902</xdr:rowOff>
    </xdr:from>
    <xdr:ext cx="405111" cy="259045"/>
    <xdr:sp macro="" textlink="">
      <xdr:nvSpPr>
        <xdr:cNvPr id="322" name="n_3mainValue【福祉施設】&#10;有形固定資産減価償却率"/>
        <xdr:cNvSpPr txBox="1"/>
      </xdr:nvSpPr>
      <xdr:spPr>
        <a:xfrm>
          <a:off x="1816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3"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65" name="楕円 364"/>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66" name="【福祉施設】&#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7" name="楕円 366"/>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68" name="直線コネクタ 367"/>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9" name="楕円 368"/>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70" name="直線コネクタ 369"/>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147864</xdr:rowOff>
    </xdr:from>
    <xdr:to>
      <xdr:col>41</xdr:col>
      <xdr:colOff>101600</xdr:colOff>
      <xdr:row>82</xdr:row>
      <xdr:rowOff>78014</xdr:rowOff>
    </xdr:to>
    <xdr:sp macro="" textlink="">
      <xdr:nvSpPr>
        <xdr:cNvPr id="371" name="楕円 370"/>
        <xdr:cNvSpPr/>
      </xdr:nvSpPr>
      <xdr:spPr>
        <a:xfrm>
          <a:off x="7810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38100</xdr:rowOff>
    </xdr:to>
    <xdr:cxnSp macro="">
      <xdr:nvCxnSpPr>
        <xdr:cNvPr id="372" name="直線コネクタ 371"/>
        <xdr:cNvCxnSpPr/>
      </xdr:nvCxnSpPr>
      <xdr:spPr>
        <a:xfrm>
          <a:off x="7861300" y="14086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136979</xdr:rowOff>
    </xdr:from>
    <xdr:to>
      <xdr:col>36</xdr:col>
      <xdr:colOff>165100</xdr:colOff>
      <xdr:row>82</xdr:row>
      <xdr:rowOff>67129</xdr:rowOff>
    </xdr:to>
    <xdr:sp macro="" textlink="">
      <xdr:nvSpPr>
        <xdr:cNvPr id="373" name="楕円 372"/>
        <xdr:cNvSpPr/>
      </xdr:nvSpPr>
      <xdr:spPr>
        <a:xfrm>
          <a:off x="6921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16329</xdr:rowOff>
    </xdr:from>
    <xdr:to>
      <xdr:col>41</xdr:col>
      <xdr:colOff>50800</xdr:colOff>
      <xdr:row>82</xdr:row>
      <xdr:rowOff>27214</xdr:rowOff>
    </xdr:to>
    <xdr:cxnSp macro="">
      <xdr:nvCxnSpPr>
        <xdr:cNvPr id="374" name="直線コネクタ 373"/>
        <xdr:cNvCxnSpPr/>
      </xdr:nvCxnSpPr>
      <xdr:spPr>
        <a:xfrm>
          <a:off x="6972300" y="14075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79"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80"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94541</xdr:rowOff>
    </xdr:from>
    <xdr:ext cx="469744" cy="259045"/>
    <xdr:sp macro="" textlink="">
      <xdr:nvSpPr>
        <xdr:cNvPr id="381" name="n_3mainValue【福祉施設】&#10;一人当たり面積"/>
        <xdr:cNvSpPr txBox="1"/>
      </xdr:nvSpPr>
      <xdr:spPr>
        <a:xfrm>
          <a:off x="7626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83656</xdr:rowOff>
    </xdr:from>
    <xdr:ext cx="469744" cy="259045"/>
    <xdr:sp macro="" textlink="">
      <xdr:nvSpPr>
        <xdr:cNvPr id="382" name="n_4mainValue【福祉施設】&#10;一人当たり面積"/>
        <xdr:cNvSpPr txBox="1"/>
      </xdr:nvSpPr>
      <xdr:spPr>
        <a:xfrm>
          <a:off x="6737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23" name="楕円 422"/>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129557</xdr:rowOff>
    </xdr:from>
    <xdr:ext cx="405111" cy="259045"/>
    <xdr:sp macro="" textlink="">
      <xdr:nvSpPr>
        <xdr:cNvPr id="424" name="【市民会館】&#10;有形固定資産減価償却率該当値テキスト"/>
        <xdr:cNvSpPr txBox="1"/>
      </xdr:nvSpPr>
      <xdr:spPr>
        <a:xfrm>
          <a:off x="4673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425" name="楕円 424"/>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169545</xdr:rowOff>
    </xdr:from>
    <xdr:to>
      <xdr:col>24</xdr:col>
      <xdr:colOff>63500</xdr:colOff>
      <xdr:row>104</xdr:row>
      <xdr:rowOff>30480</xdr:rowOff>
    </xdr:to>
    <xdr:cxnSp macro="">
      <xdr:nvCxnSpPr>
        <xdr:cNvPr id="426" name="直線コネクタ 425"/>
        <xdr:cNvCxnSpPr/>
      </xdr:nvCxnSpPr>
      <xdr:spPr>
        <a:xfrm>
          <a:off x="3797300" y="17828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427" name="楕円 426"/>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106</xdr:row>
      <xdr:rowOff>47625</xdr:rowOff>
    </xdr:to>
    <xdr:cxnSp macro="">
      <xdr:nvCxnSpPr>
        <xdr:cNvPr id="428" name="直線コネクタ 427"/>
        <xdr:cNvCxnSpPr/>
      </xdr:nvCxnSpPr>
      <xdr:spPr>
        <a:xfrm flipV="1">
          <a:off x="2908300" y="17828895"/>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124461</xdr:rowOff>
    </xdr:from>
    <xdr:to>
      <xdr:col>10</xdr:col>
      <xdr:colOff>165100</xdr:colOff>
      <xdr:row>106</xdr:row>
      <xdr:rowOff>54611</xdr:rowOff>
    </xdr:to>
    <xdr:sp macro="" textlink="">
      <xdr:nvSpPr>
        <xdr:cNvPr id="429" name="楕円 428"/>
        <xdr:cNvSpPr/>
      </xdr:nvSpPr>
      <xdr:spPr>
        <a:xfrm>
          <a:off x="196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3811</xdr:rowOff>
    </xdr:from>
    <xdr:to>
      <xdr:col>15</xdr:col>
      <xdr:colOff>50800</xdr:colOff>
      <xdr:row>106</xdr:row>
      <xdr:rowOff>47625</xdr:rowOff>
    </xdr:to>
    <xdr:cxnSp macro="">
      <xdr:nvCxnSpPr>
        <xdr:cNvPr id="430" name="直線コネクタ 429"/>
        <xdr:cNvCxnSpPr/>
      </xdr:nvCxnSpPr>
      <xdr:spPr>
        <a:xfrm>
          <a:off x="2019300" y="181775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431" name="楕円 430"/>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3811</xdr:rowOff>
    </xdr:to>
    <xdr:cxnSp macro="">
      <xdr:nvCxnSpPr>
        <xdr:cNvPr id="432" name="直線コネクタ 431"/>
        <xdr:cNvCxnSpPr/>
      </xdr:nvCxnSpPr>
      <xdr:spPr>
        <a:xfrm>
          <a:off x="1130300" y="18147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40022</xdr:rowOff>
    </xdr:from>
    <xdr:ext cx="405111" cy="259045"/>
    <xdr:sp macro="" textlink="">
      <xdr:nvSpPr>
        <xdr:cNvPr id="437" name="n_1mainValue【市民会館】&#10;有形固定資産減価償却率"/>
        <xdr:cNvSpPr txBox="1"/>
      </xdr:nvSpPr>
      <xdr:spPr>
        <a:xfrm>
          <a:off x="3582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438" name="n_2mainValue【市民会館】&#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45738</xdr:rowOff>
    </xdr:from>
    <xdr:ext cx="405111" cy="259045"/>
    <xdr:sp macro="" textlink="">
      <xdr:nvSpPr>
        <xdr:cNvPr id="439" name="n_3mainValue【市民会館】&#10;有形固定資産減価償却率"/>
        <xdr:cNvSpPr txBox="1"/>
      </xdr:nvSpPr>
      <xdr:spPr>
        <a:xfrm>
          <a:off x="1816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440" name="n_4mainValue【市民会館】&#10;有形固定資産減価償却率"/>
        <xdr:cNvSpPr txBox="1"/>
      </xdr:nvSpPr>
      <xdr:spPr>
        <a:xfrm>
          <a:off x="927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96265</xdr:rowOff>
    </xdr:from>
    <xdr:to>
      <xdr:col>55</xdr:col>
      <xdr:colOff>50800</xdr:colOff>
      <xdr:row>106</xdr:row>
      <xdr:rowOff>26415</xdr:rowOff>
    </xdr:to>
    <xdr:sp macro="" textlink="">
      <xdr:nvSpPr>
        <xdr:cNvPr id="478" name="楕円 477"/>
        <xdr:cNvSpPr/>
      </xdr:nvSpPr>
      <xdr:spPr>
        <a:xfrm>
          <a:off x="10426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74692</xdr:rowOff>
    </xdr:from>
    <xdr:ext cx="469744" cy="259045"/>
    <xdr:sp macro="" textlink="">
      <xdr:nvSpPr>
        <xdr:cNvPr id="479" name="【市民会館】&#10;一人当たり面積該当値テキスト"/>
        <xdr:cNvSpPr txBox="1"/>
      </xdr:nvSpPr>
      <xdr:spPr>
        <a:xfrm>
          <a:off x="10515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96265</xdr:rowOff>
    </xdr:from>
    <xdr:to>
      <xdr:col>50</xdr:col>
      <xdr:colOff>165100</xdr:colOff>
      <xdr:row>106</xdr:row>
      <xdr:rowOff>26415</xdr:rowOff>
    </xdr:to>
    <xdr:sp macro="" textlink="">
      <xdr:nvSpPr>
        <xdr:cNvPr id="480" name="楕円 479"/>
        <xdr:cNvSpPr/>
      </xdr:nvSpPr>
      <xdr:spPr>
        <a:xfrm>
          <a:off x="9588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147065</xdr:rowOff>
    </xdr:from>
    <xdr:to>
      <xdr:col>55</xdr:col>
      <xdr:colOff>0</xdr:colOff>
      <xdr:row>105</xdr:row>
      <xdr:rowOff>147065</xdr:rowOff>
    </xdr:to>
    <xdr:cxnSp macro="">
      <xdr:nvCxnSpPr>
        <xdr:cNvPr id="481" name="直線コネクタ 480"/>
        <xdr:cNvCxnSpPr/>
      </xdr:nvCxnSpPr>
      <xdr:spPr>
        <a:xfrm>
          <a:off x="9639300" y="18149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96265</xdr:rowOff>
    </xdr:from>
    <xdr:to>
      <xdr:col>46</xdr:col>
      <xdr:colOff>38100</xdr:colOff>
      <xdr:row>106</xdr:row>
      <xdr:rowOff>26415</xdr:rowOff>
    </xdr:to>
    <xdr:sp macro="" textlink="">
      <xdr:nvSpPr>
        <xdr:cNvPr id="482" name="楕円 481"/>
        <xdr:cNvSpPr/>
      </xdr:nvSpPr>
      <xdr:spPr>
        <a:xfrm>
          <a:off x="8699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147065</xdr:rowOff>
    </xdr:from>
    <xdr:to>
      <xdr:col>50</xdr:col>
      <xdr:colOff>114300</xdr:colOff>
      <xdr:row>105</xdr:row>
      <xdr:rowOff>147065</xdr:rowOff>
    </xdr:to>
    <xdr:cxnSp macro="">
      <xdr:nvCxnSpPr>
        <xdr:cNvPr id="483" name="直線コネクタ 482"/>
        <xdr:cNvCxnSpPr/>
      </xdr:nvCxnSpPr>
      <xdr:spPr>
        <a:xfrm>
          <a:off x="8750300" y="1814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91694</xdr:rowOff>
    </xdr:from>
    <xdr:to>
      <xdr:col>41</xdr:col>
      <xdr:colOff>101600</xdr:colOff>
      <xdr:row>106</xdr:row>
      <xdr:rowOff>21844</xdr:rowOff>
    </xdr:to>
    <xdr:sp macro="" textlink="">
      <xdr:nvSpPr>
        <xdr:cNvPr id="484" name="楕円 483"/>
        <xdr:cNvSpPr/>
      </xdr:nvSpPr>
      <xdr:spPr>
        <a:xfrm>
          <a:off x="781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142494</xdr:rowOff>
    </xdr:from>
    <xdr:to>
      <xdr:col>45</xdr:col>
      <xdr:colOff>177800</xdr:colOff>
      <xdr:row>105</xdr:row>
      <xdr:rowOff>147065</xdr:rowOff>
    </xdr:to>
    <xdr:cxnSp macro="">
      <xdr:nvCxnSpPr>
        <xdr:cNvPr id="485" name="直線コネクタ 484"/>
        <xdr:cNvCxnSpPr/>
      </xdr:nvCxnSpPr>
      <xdr:spPr>
        <a:xfrm>
          <a:off x="7861300" y="1814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87122</xdr:rowOff>
    </xdr:from>
    <xdr:to>
      <xdr:col>36</xdr:col>
      <xdr:colOff>165100</xdr:colOff>
      <xdr:row>106</xdr:row>
      <xdr:rowOff>17272</xdr:rowOff>
    </xdr:to>
    <xdr:sp macro="" textlink="">
      <xdr:nvSpPr>
        <xdr:cNvPr id="486" name="楕円 485"/>
        <xdr:cNvSpPr/>
      </xdr:nvSpPr>
      <xdr:spPr>
        <a:xfrm>
          <a:off x="6921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137922</xdr:rowOff>
    </xdr:from>
    <xdr:to>
      <xdr:col>41</xdr:col>
      <xdr:colOff>50800</xdr:colOff>
      <xdr:row>105</xdr:row>
      <xdr:rowOff>142494</xdr:rowOff>
    </xdr:to>
    <xdr:cxnSp macro="">
      <xdr:nvCxnSpPr>
        <xdr:cNvPr id="487" name="直線コネクタ 486"/>
        <xdr:cNvCxnSpPr/>
      </xdr:nvCxnSpPr>
      <xdr:spPr>
        <a:xfrm>
          <a:off x="6972300" y="1814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17542</xdr:rowOff>
    </xdr:from>
    <xdr:ext cx="469744" cy="259045"/>
    <xdr:sp macro="" textlink="">
      <xdr:nvSpPr>
        <xdr:cNvPr id="492" name="n_1mainValue【市民会館】&#10;一人当たり面積"/>
        <xdr:cNvSpPr txBox="1"/>
      </xdr:nvSpPr>
      <xdr:spPr>
        <a:xfrm>
          <a:off x="9391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17542</xdr:rowOff>
    </xdr:from>
    <xdr:ext cx="469744" cy="259045"/>
    <xdr:sp macro="" textlink="">
      <xdr:nvSpPr>
        <xdr:cNvPr id="493" name="n_2mainValue【市民会館】&#10;一人当たり面積"/>
        <xdr:cNvSpPr txBox="1"/>
      </xdr:nvSpPr>
      <xdr:spPr>
        <a:xfrm>
          <a:off x="8515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12971</xdr:rowOff>
    </xdr:from>
    <xdr:ext cx="469744" cy="259045"/>
    <xdr:sp macro="" textlink="">
      <xdr:nvSpPr>
        <xdr:cNvPr id="494" name="n_3mainValue【市民会館】&#10;一人当たり面積"/>
        <xdr:cNvSpPr txBox="1"/>
      </xdr:nvSpPr>
      <xdr:spPr>
        <a:xfrm>
          <a:off x="7626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8399</xdr:rowOff>
    </xdr:from>
    <xdr:ext cx="469744" cy="259045"/>
    <xdr:sp macro="" textlink="">
      <xdr:nvSpPr>
        <xdr:cNvPr id="495" name="n_4mainValue【市民会館】&#10;一人当たり面積"/>
        <xdr:cNvSpPr txBox="1"/>
      </xdr:nvSpPr>
      <xdr:spPr>
        <a:xfrm>
          <a:off x="6737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537" name="楕円 536"/>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538" name="【一般廃棄物処理施設】&#10;有形固定資産減価償却率該当値テキスト"/>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539" name="楕円 538"/>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28847</xdr:rowOff>
    </xdr:from>
    <xdr:to>
      <xdr:col>85</xdr:col>
      <xdr:colOff>127000</xdr:colOff>
      <xdr:row>39</xdr:row>
      <xdr:rowOff>113756</xdr:rowOff>
    </xdr:to>
    <xdr:cxnSp macro="">
      <xdr:nvCxnSpPr>
        <xdr:cNvPr id="540" name="直線コネクタ 539"/>
        <xdr:cNvCxnSpPr/>
      </xdr:nvCxnSpPr>
      <xdr:spPr>
        <a:xfrm flipV="1">
          <a:off x="15481300" y="671539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541" name="楕円 540"/>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40</xdr:row>
      <xdr:rowOff>166007</xdr:rowOff>
    </xdr:to>
    <xdr:cxnSp macro="">
      <xdr:nvCxnSpPr>
        <xdr:cNvPr id="542" name="直線コネクタ 541"/>
        <xdr:cNvCxnSpPr/>
      </xdr:nvCxnSpPr>
      <xdr:spPr>
        <a:xfrm flipV="1">
          <a:off x="14592300" y="6800306"/>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543" name="楕円 542"/>
        <xdr:cNvSpPr/>
      </xdr:nvSpPr>
      <xdr:spPr>
        <a:xfrm>
          <a:off x="13652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166007</xdr:rowOff>
    </xdr:from>
    <xdr:to>
      <xdr:col>76</xdr:col>
      <xdr:colOff>114300</xdr:colOff>
      <xdr:row>41</xdr:row>
      <xdr:rowOff>108857</xdr:rowOff>
    </xdr:to>
    <xdr:cxnSp macro="">
      <xdr:nvCxnSpPr>
        <xdr:cNvPr id="544" name="直線コネクタ 543"/>
        <xdr:cNvCxnSpPr/>
      </xdr:nvCxnSpPr>
      <xdr:spPr>
        <a:xfrm flipV="1">
          <a:off x="13703300" y="702400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545" name="楕円 544"/>
        <xdr:cNvSpPr/>
      </xdr:nvSpPr>
      <xdr:spPr>
        <a:xfrm>
          <a:off x="1276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108857</xdr:rowOff>
    </xdr:to>
    <xdr:cxnSp macro="">
      <xdr:nvCxnSpPr>
        <xdr:cNvPr id="546" name="直線コネクタ 545"/>
        <xdr:cNvCxnSpPr/>
      </xdr:nvCxnSpPr>
      <xdr:spPr>
        <a:xfrm>
          <a:off x="12814300" y="71170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551" name="n_1mainValue【一般廃棄物処理施設】&#10;有形固定資産減価償却率"/>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552" name="n_2mainValue【一般廃棄物処理施設】&#10;有形固定資産減価償却率"/>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553" name="n_3mainValue【一般廃棄物処理施設】&#10;有形固定資産減価償却率"/>
        <xdr:cNvSpPr txBox="1"/>
      </xdr:nvSpPr>
      <xdr:spPr>
        <a:xfrm>
          <a:off x="13500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554" name="n_4mainValue【一般廃棄物処理施設】&#10;有形固定資産減価償却率"/>
        <xdr:cNvSpPr txBox="1"/>
      </xdr:nvSpPr>
      <xdr:spPr>
        <a:xfrm>
          <a:off x="12611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163140</xdr:rowOff>
    </xdr:from>
    <xdr:to>
      <xdr:col>116</xdr:col>
      <xdr:colOff>114300</xdr:colOff>
      <xdr:row>40</xdr:row>
      <xdr:rowOff>93290</xdr:rowOff>
    </xdr:to>
    <xdr:sp macro="" textlink="">
      <xdr:nvSpPr>
        <xdr:cNvPr id="592" name="楕円 591"/>
        <xdr:cNvSpPr/>
      </xdr:nvSpPr>
      <xdr:spPr>
        <a:xfrm>
          <a:off x="22110700" y="68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141567</xdr:rowOff>
    </xdr:from>
    <xdr:ext cx="534377" cy="259045"/>
    <xdr:sp macro="" textlink="">
      <xdr:nvSpPr>
        <xdr:cNvPr id="593" name="【一般廃棄物処理施設】&#10;一人当たり有形固定資産（償却資産）額該当値テキスト"/>
        <xdr:cNvSpPr txBox="1"/>
      </xdr:nvSpPr>
      <xdr:spPr>
        <a:xfrm>
          <a:off x="22199600" y="68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7683</xdr:rowOff>
    </xdr:from>
    <xdr:to>
      <xdr:col>112</xdr:col>
      <xdr:colOff>38100</xdr:colOff>
      <xdr:row>40</xdr:row>
      <xdr:rowOff>109283</xdr:rowOff>
    </xdr:to>
    <xdr:sp macro="" textlink="">
      <xdr:nvSpPr>
        <xdr:cNvPr id="594" name="楕円 593"/>
        <xdr:cNvSpPr/>
      </xdr:nvSpPr>
      <xdr:spPr>
        <a:xfrm>
          <a:off x="21272500" y="68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42490</xdr:rowOff>
    </xdr:from>
    <xdr:to>
      <xdr:col>116</xdr:col>
      <xdr:colOff>63500</xdr:colOff>
      <xdr:row>40</xdr:row>
      <xdr:rowOff>58483</xdr:rowOff>
    </xdr:to>
    <xdr:cxnSp macro="">
      <xdr:nvCxnSpPr>
        <xdr:cNvPr id="595" name="直線コネクタ 594"/>
        <xdr:cNvCxnSpPr/>
      </xdr:nvCxnSpPr>
      <xdr:spPr>
        <a:xfrm flipV="1">
          <a:off x="21323300" y="6900490"/>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18940</xdr:rowOff>
    </xdr:from>
    <xdr:to>
      <xdr:col>107</xdr:col>
      <xdr:colOff>101600</xdr:colOff>
      <xdr:row>40</xdr:row>
      <xdr:rowOff>120540</xdr:rowOff>
    </xdr:to>
    <xdr:sp macro="" textlink="">
      <xdr:nvSpPr>
        <xdr:cNvPr id="596" name="楕円 595"/>
        <xdr:cNvSpPr/>
      </xdr:nvSpPr>
      <xdr:spPr>
        <a:xfrm>
          <a:off x="20383500" y="68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58483</xdr:rowOff>
    </xdr:from>
    <xdr:to>
      <xdr:col>111</xdr:col>
      <xdr:colOff>177800</xdr:colOff>
      <xdr:row>40</xdr:row>
      <xdr:rowOff>69740</xdr:rowOff>
    </xdr:to>
    <xdr:cxnSp macro="">
      <xdr:nvCxnSpPr>
        <xdr:cNvPr id="597" name="直線コネクタ 596"/>
        <xdr:cNvCxnSpPr/>
      </xdr:nvCxnSpPr>
      <xdr:spPr>
        <a:xfrm flipV="1">
          <a:off x="20434300" y="6916483"/>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25875</xdr:rowOff>
    </xdr:from>
    <xdr:to>
      <xdr:col>102</xdr:col>
      <xdr:colOff>165100</xdr:colOff>
      <xdr:row>40</xdr:row>
      <xdr:rowOff>127475</xdr:rowOff>
    </xdr:to>
    <xdr:sp macro="" textlink="">
      <xdr:nvSpPr>
        <xdr:cNvPr id="598" name="楕円 597"/>
        <xdr:cNvSpPr/>
      </xdr:nvSpPr>
      <xdr:spPr>
        <a:xfrm>
          <a:off x="19494500" y="68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69740</xdr:rowOff>
    </xdr:from>
    <xdr:to>
      <xdr:col>107</xdr:col>
      <xdr:colOff>50800</xdr:colOff>
      <xdr:row>40</xdr:row>
      <xdr:rowOff>76675</xdr:rowOff>
    </xdr:to>
    <xdr:cxnSp macro="">
      <xdr:nvCxnSpPr>
        <xdr:cNvPr id="599" name="直線コネクタ 598"/>
        <xdr:cNvCxnSpPr/>
      </xdr:nvCxnSpPr>
      <xdr:spPr>
        <a:xfrm flipV="1">
          <a:off x="19545300" y="692774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25692</xdr:rowOff>
    </xdr:from>
    <xdr:to>
      <xdr:col>98</xdr:col>
      <xdr:colOff>38100</xdr:colOff>
      <xdr:row>40</xdr:row>
      <xdr:rowOff>127292</xdr:rowOff>
    </xdr:to>
    <xdr:sp macro="" textlink="">
      <xdr:nvSpPr>
        <xdr:cNvPr id="600" name="楕円 599"/>
        <xdr:cNvSpPr/>
      </xdr:nvSpPr>
      <xdr:spPr>
        <a:xfrm>
          <a:off x="18605500" y="68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76492</xdr:rowOff>
    </xdr:from>
    <xdr:to>
      <xdr:col>102</xdr:col>
      <xdr:colOff>114300</xdr:colOff>
      <xdr:row>40</xdr:row>
      <xdr:rowOff>76675</xdr:rowOff>
    </xdr:to>
    <xdr:cxnSp macro="">
      <xdr:nvCxnSpPr>
        <xdr:cNvPr id="601" name="直線コネクタ 600"/>
        <xdr:cNvCxnSpPr/>
      </xdr:nvCxnSpPr>
      <xdr:spPr>
        <a:xfrm>
          <a:off x="18656300" y="693449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100410</xdr:rowOff>
    </xdr:from>
    <xdr:ext cx="534377" cy="259045"/>
    <xdr:sp macro="" textlink="">
      <xdr:nvSpPr>
        <xdr:cNvPr id="606" name="n_1mainValue【一般廃棄物処理施設】&#10;一人当たり有形固定資産（償却資産）額"/>
        <xdr:cNvSpPr txBox="1"/>
      </xdr:nvSpPr>
      <xdr:spPr>
        <a:xfrm>
          <a:off x="21043411" y="69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111667</xdr:rowOff>
    </xdr:from>
    <xdr:ext cx="534377" cy="259045"/>
    <xdr:sp macro="" textlink="">
      <xdr:nvSpPr>
        <xdr:cNvPr id="607" name="n_2mainValue【一般廃棄物処理施設】&#10;一人当たり有形固定資産（償却資産）額"/>
        <xdr:cNvSpPr txBox="1"/>
      </xdr:nvSpPr>
      <xdr:spPr>
        <a:xfrm>
          <a:off x="20167111" y="6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118602</xdr:rowOff>
    </xdr:from>
    <xdr:ext cx="534377" cy="259045"/>
    <xdr:sp macro="" textlink="">
      <xdr:nvSpPr>
        <xdr:cNvPr id="608" name="n_3mainValue【一般廃棄物処理施設】&#10;一人当たり有形固定資産（償却資産）額"/>
        <xdr:cNvSpPr txBox="1"/>
      </xdr:nvSpPr>
      <xdr:spPr>
        <a:xfrm>
          <a:off x="19278111" y="69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118419</xdr:rowOff>
    </xdr:from>
    <xdr:ext cx="534377" cy="259045"/>
    <xdr:sp macro="" textlink="">
      <xdr:nvSpPr>
        <xdr:cNvPr id="609" name="n_4mainValue【一般廃棄物処理施設】&#10;一人当たり有形固定資産（償却資産）額"/>
        <xdr:cNvSpPr txBox="1"/>
      </xdr:nvSpPr>
      <xdr:spPr>
        <a:xfrm>
          <a:off x="18389111" y="69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651" name="楕円 650"/>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652" name="【保健センター・保健所】&#10;有形固定資産減価償却率該当値テキスト"/>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653" name="楕円 652"/>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9797</xdr:rowOff>
    </xdr:to>
    <xdr:cxnSp macro="">
      <xdr:nvCxnSpPr>
        <xdr:cNvPr id="654" name="直線コネクタ 653"/>
        <xdr:cNvCxnSpPr/>
      </xdr:nvCxnSpPr>
      <xdr:spPr>
        <a:xfrm>
          <a:off x="15481300" y="99081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655" name="楕円 654"/>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135527</xdr:rowOff>
    </xdr:to>
    <xdr:cxnSp macro="">
      <xdr:nvCxnSpPr>
        <xdr:cNvPr id="656" name="直線コネクタ 655"/>
        <xdr:cNvCxnSpPr/>
      </xdr:nvCxnSpPr>
      <xdr:spPr>
        <a:xfrm>
          <a:off x="14592300" y="9862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7" name="楕円 656"/>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89807</xdr:rowOff>
    </xdr:to>
    <xdr:cxnSp macro="">
      <xdr:nvCxnSpPr>
        <xdr:cNvPr id="658" name="直線コネクタ 657"/>
        <xdr:cNvCxnSpPr/>
      </xdr:nvCxnSpPr>
      <xdr:spPr>
        <a:xfrm>
          <a:off x="13703300" y="98183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127181</xdr:rowOff>
    </xdr:from>
    <xdr:to>
      <xdr:col>67</xdr:col>
      <xdr:colOff>101600</xdr:colOff>
      <xdr:row>57</xdr:row>
      <xdr:rowOff>57331</xdr:rowOff>
    </xdr:to>
    <xdr:sp macro="" textlink="">
      <xdr:nvSpPr>
        <xdr:cNvPr id="659" name="楕円 658"/>
        <xdr:cNvSpPr/>
      </xdr:nvSpPr>
      <xdr:spPr>
        <a:xfrm>
          <a:off x="12763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6531</xdr:rowOff>
    </xdr:from>
    <xdr:to>
      <xdr:col>71</xdr:col>
      <xdr:colOff>177800</xdr:colOff>
      <xdr:row>57</xdr:row>
      <xdr:rowOff>45720</xdr:rowOff>
    </xdr:to>
    <xdr:cxnSp macro="">
      <xdr:nvCxnSpPr>
        <xdr:cNvPr id="660" name="直線コネクタ 659"/>
        <xdr:cNvCxnSpPr/>
      </xdr:nvCxnSpPr>
      <xdr:spPr>
        <a:xfrm>
          <a:off x="12814300" y="97791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665" name="n_1mainValue【保健センター・保健所】&#10;有形固定資産減価償却率"/>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666" name="n_2mainValue【保健センター・保健所】&#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667" name="n_3mainValue【保健センター・保健所】&#10;有形固定資産減価償却率"/>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73858</xdr:rowOff>
    </xdr:from>
    <xdr:ext cx="405111" cy="259045"/>
    <xdr:sp macro="" textlink="">
      <xdr:nvSpPr>
        <xdr:cNvPr id="668" name="n_4mainValue【保健センター・保健所】&#10;有形固定資産減価償却率"/>
        <xdr:cNvSpPr txBox="1"/>
      </xdr:nvSpPr>
      <xdr:spPr>
        <a:xfrm>
          <a:off x="12611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10" name="楕円 709"/>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11"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2" name="楕円 711"/>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3" name="直線コネクタ 712"/>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4" name="楕円 713"/>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5" name="直線コネクタ 714"/>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6" name="楕円 715"/>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7" name="直線コネクタ 716"/>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8" name="楕円 717"/>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9" name="直線コネクタ 718"/>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6"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7"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126364</xdr:rowOff>
    </xdr:from>
    <xdr:to>
      <xdr:col>85</xdr:col>
      <xdr:colOff>177800</xdr:colOff>
      <xdr:row>83</xdr:row>
      <xdr:rowOff>56514</xdr:rowOff>
    </xdr:to>
    <xdr:sp macro="" textlink="">
      <xdr:nvSpPr>
        <xdr:cNvPr id="768" name="楕円 767"/>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104791</xdr:rowOff>
    </xdr:from>
    <xdr:ext cx="405111" cy="259045"/>
    <xdr:sp macro="" textlink="">
      <xdr:nvSpPr>
        <xdr:cNvPr id="769" name="【消防施設】&#10;有形固定資産減価償却率該当値テキスト"/>
        <xdr:cNvSpPr txBox="1"/>
      </xdr:nvSpPr>
      <xdr:spPr>
        <a:xfrm>
          <a:off x="16357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80645</xdr:rowOff>
    </xdr:from>
    <xdr:to>
      <xdr:col>81</xdr:col>
      <xdr:colOff>101600</xdr:colOff>
      <xdr:row>83</xdr:row>
      <xdr:rowOff>10795</xdr:rowOff>
    </xdr:to>
    <xdr:sp macro="" textlink="">
      <xdr:nvSpPr>
        <xdr:cNvPr id="770" name="楕円 769"/>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131445</xdr:rowOff>
    </xdr:from>
    <xdr:to>
      <xdr:col>85</xdr:col>
      <xdr:colOff>127000</xdr:colOff>
      <xdr:row>83</xdr:row>
      <xdr:rowOff>5714</xdr:rowOff>
    </xdr:to>
    <xdr:cxnSp macro="">
      <xdr:nvCxnSpPr>
        <xdr:cNvPr id="771" name="直線コネクタ 770"/>
        <xdr:cNvCxnSpPr/>
      </xdr:nvCxnSpPr>
      <xdr:spPr>
        <a:xfrm>
          <a:off x="15481300" y="141903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772" name="楕円 771"/>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82</xdr:row>
      <xdr:rowOff>131445</xdr:rowOff>
    </xdr:to>
    <xdr:cxnSp macro="">
      <xdr:nvCxnSpPr>
        <xdr:cNvPr id="773" name="直線コネクタ 772"/>
        <xdr:cNvCxnSpPr/>
      </xdr:nvCxnSpPr>
      <xdr:spPr>
        <a:xfrm>
          <a:off x="14592300" y="14186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774" name="楕円 773"/>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127636</xdr:rowOff>
    </xdr:to>
    <xdr:cxnSp macro="">
      <xdr:nvCxnSpPr>
        <xdr:cNvPr id="775" name="直線コネクタ 774"/>
        <xdr:cNvCxnSpPr/>
      </xdr:nvCxnSpPr>
      <xdr:spPr>
        <a:xfrm>
          <a:off x="13703300" y="1415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6" name="楕円 775"/>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91439</xdr:rowOff>
    </xdr:to>
    <xdr:cxnSp macro="">
      <xdr:nvCxnSpPr>
        <xdr:cNvPr id="777" name="直線コネクタ 776"/>
        <xdr:cNvCxnSpPr/>
      </xdr:nvCxnSpPr>
      <xdr:spPr>
        <a:xfrm>
          <a:off x="12814300" y="14108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8"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79"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1"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1922</xdr:rowOff>
    </xdr:from>
    <xdr:ext cx="405111" cy="259045"/>
    <xdr:sp macro="" textlink="">
      <xdr:nvSpPr>
        <xdr:cNvPr id="782" name="n_1mainValue【消防施設】&#10;有形固定資産減価償却率"/>
        <xdr:cNvSpPr txBox="1"/>
      </xdr:nvSpPr>
      <xdr:spPr>
        <a:xfrm>
          <a:off x="15266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783" name="n_2main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784" name="n_3mainValue【消防施設】&#10;有形固定資産減価償却率"/>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5" name="n_4main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25" name="楕円 824"/>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826" name="【消防施設】&#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7" name="楕円 826"/>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28" name="直線コネクタ 827"/>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9" name="楕円 828"/>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30" name="直線コネクタ 829"/>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831" name="楕円 830"/>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114300</xdr:rowOff>
    </xdr:to>
    <xdr:cxnSp macro="">
      <xdr:nvCxnSpPr>
        <xdr:cNvPr id="832" name="直線コネクタ 831"/>
        <xdr:cNvCxnSpPr/>
      </xdr:nvCxnSpPr>
      <xdr:spPr>
        <a:xfrm>
          <a:off x="19545300" y="14683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833" name="楕円 832"/>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834" name="直線コネクタ 833"/>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9"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40"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841" name="n_3mainValue【消防施設】&#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842" name="n_4mainValue【消防施設】&#10;一人当たり面積"/>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84" name="楕円 883"/>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885" name="【庁舎】&#10;有形固定資産減価償却率該当値テキスト"/>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886" name="楕円 885"/>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143148</xdr:rowOff>
    </xdr:to>
    <xdr:cxnSp macro="">
      <xdr:nvCxnSpPr>
        <xdr:cNvPr id="887" name="直線コネクタ 886"/>
        <xdr:cNvCxnSpPr/>
      </xdr:nvCxnSpPr>
      <xdr:spPr>
        <a:xfrm>
          <a:off x="15481300" y="179527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88" name="楕円 887"/>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121920</xdr:rowOff>
    </xdr:to>
    <xdr:cxnSp macro="">
      <xdr:nvCxnSpPr>
        <xdr:cNvPr id="889" name="直線コネクタ 888"/>
        <xdr:cNvCxnSpPr/>
      </xdr:nvCxnSpPr>
      <xdr:spPr>
        <a:xfrm>
          <a:off x="14592300" y="178890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890" name="楕円 889"/>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25581</xdr:rowOff>
    </xdr:from>
    <xdr:to>
      <xdr:col>76</xdr:col>
      <xdr:colOff>114300</xdr:colOff>
      <xdr:row>104</xdr:row>
      <xdr:rowOff>58238</xdr:rowOff>
    </xdr:to>
    <xdr:cxnSp macro="">
      <xdr:nvCxnSpPr>
        <xdr:cNvPr id="891" name="直線コネクタ 890"/>
        <xdr:cNvCxnSpPr/>
      </xdr:nvCxnSpPr>
      <xdr:spPr>
        <a:xfrm>
          <a:off x="13703300" y="1785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123371</xdr:rowOff>
    </xdr:from>
    <xdr:to>
      <xdr:col>67</xdr:col>
      <xdr:colOff>101600</xdr:colOff>
      <xdr:row>104</xdr:row>
      <xdr:rowOff>53521</xdr:rowOff>
    </xdr:to>
    <xdr:sp macro="" textlink="">
      <xdr:nvSpPr>
        <xdr:cNvPr id="892" name="楕円 891"/>
        <xdr:cNvSpPr/>
      </xdr:nvSpPr>
      <xdr:spPr>
        <a:xfrm>
          <a:off x="12763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xdr:rowOff>
    </xdr:from>
    <xdr:to>
      <xdr:col>71</xdr:col>
      <xdr:colOff>177800</xdr:colOff>
      <xdr:row>104</xdr:row>
      <xdr:rowOff>25581</xdr:rowOff>
    </xdr:to>
    <xdr:cxnSp macro="">
      <xdr:nvCxnSpPr>
        <xdr:cNvPr id="893" name="直線コネクタ 892"/>
        <xdr:cNvCxnSpPr/>
      </xdr:nvCxnSpPr>
      <xdr:spPr>
        <a:xfrm>
          <a:off x="12814300" y="178335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898" name="n_1main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99" name="n_2main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67508</xdr:rowOff>
    </xdr:from>
    <xdr:ext cx="405111" cy="259045"/>
    <xdr:sp macro="" textlink="">
      <xdr:nvSpPr>
        <xdr:cNvPr id="900" name="n_3mainValue【庁舎】&#10;有形固定資産減価償却率"/>
        <xdr:cNvSpPr txBox="1"/>
      </xdr:nvSpPr>
      <xdr:spPr>
        <a:xfrm>
          <a:off x="13500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70048</xdr:rowOff>
    </xdr:from>
    <xdr:ext cx="405111" cy="259045"/>
    <xdr:sp macro="" textlink="">
      <xdr:nvSpPr>
        <xdr:cNvPr id="901" name="n_4mainValue【庁舎】&#10;有形固定資産減価償却率"/>
        <xdr:cNvSpPr txBox="1"/>
      </xdr:nvSpPr>
      <xdr:spPr>
        <a:xfrm>
          <a:off x="12611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41" name="楕円 940"/>
        <xdr:cNvSpPr/>
      </xdr:nvSpPr>
      <xdr:spPr>
        <a:xfrm>
          <a:off x="22110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7638</xdr:rowOff>
    </xdr:from>
    <xdr:ext cx="469744" cy="259045"/>
    <xdr:sp macro="" textlink="">
      <xdr:nvSpPr>
        <xdr:cNvPr id="942" name="【庁舎】&#10;一人当たり面積該当値テキスト"/>
        <xdr:cNvSpPr txBox="1"/>
      </xdr:nvSpPr>
      <xdr:spPr>
        <a:xfrm>
          <a:off x="22199600"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943" name="楕円 942"/>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80011</xdr:rowOff>
    </xdr:to>
    <xdr:cxnSp macro="">
      <xdr:nvCxnSpPr>
        <xdr:cNvPr id="944" name="直線コネクタ 943"/>
        <xdr:cNvCxnSpPr/>
      </xdr:nvCxnSpPr>
      <xdr:spPr>
        <a:xfrm>
          <a:off x="21323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45" name="楕円 944"/>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80011</xdr:rowOff>
    </xdr:from>
    <xdr:to>
      <xdr:col>111</xdr:col>
      <xdr:colOff>177800</xdr:colOff>
      <xdr:row>105</xdr:row>
      <xdr:rowOff>80011</xdr:rowOff>
    </xdr:to>
    <xdr:cxnSp macro="">
      <xdr:nvCxnSpPr>
        <xdr:cNvPr id="946" name="直線コネクタ 945"/>
        <xdr:cNvCxnSpPr/>
      </xdr:nvCxnSpPr>
      <xdr:spPr>
        <a:xfrm>
          <a:off x="20434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47" name="楕円 946"/>
        <xdr:cNvSpPr/>
      </xdr:nvSpPr>
      <xdr:spPr>
        <a:xfrm>
          <a:off x="19494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80011</xdr:rowOff>
    </xdr:to>
    <xdr:cxnSp macro="">
      <xdr:nvCxnSpPr>
        <xdr:cNvPr id="948" name="直線コネクタ 947"/>
        <xdr:cNvCxnSpPr/>
      </xdr:nvCxnSpPr>
      <xdr:spPr>
        <a:xfrm>
          <a:off x="19545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949" name="楕円 948"/>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68580</xdr:rowOff>
    </xdr:from>
    <xdr:to>
      <xdr:col>102</xdr:col>
      <xdr:colOff>114300</xdr:colOff>
      <xdr:row>105</xdr:row>
      <xdr:rowOff>72389</xdr:rowOff>
    </xdr:to>
    <xdr:cxnSp macro="">
      <xdr:nvCxnSpPr>
        <xdr:cNvPr id="950" name="直線コネクタ 949"/>
        <xdr:cNvCxnSpPr/>
      </xdr:nvCxnSpPr>
      <xdr:spPr>
        <a:xfrm>
          <a:off x="18656300" y="18070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121938</xdr:rowOff>
    </xdr:from>
    <xdr:ext cx="469744" cy="259045"/>
    <xdr:sp macro="" textlink="">
      <xdr:nvSpPr>
        <xdr:cNvPr id="955" name="n_1mainValue【庁舎】&#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121938</xdr:rowOff>
    </xdr:from>
    <xdr:ext cx="469744" cy="259045"/>
    <xdr:sp macro="" textlink="">
      <xdr:nvSpPr>
        <xdr:cNvPr id="956" name="n_2mainValue【庁舎】&#10;一人当たり面積"/>
        <xdr:cNvSpPr txBox="1"/>
      </xdr:nvSpPr>
      <xdr:spPr>
        <a:xfrm>
          <a:off x="20199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7" name="n_3main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958" name="n_4mainValue【庁舎】&#10;一人当たり面積"/>
        <xdr:cNvSpPr txBox="1"/>
      </xdr:nvSpPr>
      <xdr:spPr>
        <a:xfrm>
          <a:off x="18421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r>
            <a:rPr kumimoji="1" lang="ja-JP" altLang="ja-JP" sz="1100">
              <a:solidFill>
                <a:schemeClr val="dk1"/>
              </a:solidFill>
              <a:effectLst/>
              <a:latin typeface="+mn-lt"/>
              <a:ea typeface="+mn-ea"/>
              <a:cs typeface="+mn-cs"/>
            </a:rPr>
            <a:t>有形固定資産減価償却率は、蕨戸田衛生センターの設備改修により、一般廃棄物処理施設では減少しているものの、その他の項目では増加している。</a:t>
          </a:r>
          <a:endParaRPr lang="ja-JP" altLang="ja-JP" sz="1400">
            <a:effectLst/>
          </a:endParaRPr>
        </a:p>
        <a:p>
          <a:r>
            <a:rPr kumimoji="1" lang="ja-JP" altLang="ja-JP" sz="1100">
              <a:solidFill>
                <a:schemeClr val="dk1"/>
              </a:solidFill>
              <a:effectLst/>
              <a:latin typeface="+mn-lt"/>
              <a:ea typeface="+mn-ea"/>
              <a:cs typeface="+mn-cs"/>
            </a:rPr>
            <a:t>減価償却率が高い施設について修繕等を実施したことにより、おおむね類似団体の平均となり、図書館（６８．０％）及び消防施設（６７．３％）について、老朽化対策の必要性があると考えられる。</a:t>
          </a:r>
          <a:endParaRPr lang="ja-JP" altLang="ja-JP" sz="1400">
            <a:effectLst/>
          </a:endParaRPr>
        </a:p>
        <a:p>
          <a:r>
            <a:rPr kumimoji="1" lang="ja-JP" altLang="ja-JP" sz="1100">
              <a:solidFill>
                <a:schemeClr val="dk1"/>
              </a:solidFill>
              <a:effectLst/>
              <a:latin typeface="+mn-lt"/>
              <a:ea typeface="+mn-ea"/>
              <a:cs typeface="+mn-cs"/>
            </a:rPr>
            <a:t>人口一人当たりの面積等については、全ての項目でほぼ横ばいとなっているのは、人口の増加が要因である。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569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2475" y="4616450"/>
          <a:ext cx="790569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と隣接した立地等の要因から安定した固定資産税収入があり、市民税が伸びていることから、財政力指数は類似団体の平均を上回っており、これまで不交付団体を維持している。その一方で、全国平均を上回る人口増加率と出生率等による財政需要の増加も見込まれていることから、引き続き行政運営の効率化や歳入確保に努める。令和３年度については、令和２年度と比較し、</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107043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817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55336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55336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72572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9898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56243</xdr:rowOff>
    </xdr:from>
    <xdr:to>
      <xdr:col>23</xdr:col>
      <xdr:colOff>184150</xdr:colOff>
      <xdr:row>37</xdr:row>
      <xdr:rowOff>157843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72770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21772</xdr:rowOff>
    </xdr:from>
    <xdr:to>
      <xdr:col>7</xdr:col>
      <xdr:colOff>31750</xdr:colOff>
      <xdr:row>37</xdr:row>
      <xdr:rowOff>123372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133549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分母である法人市民税の増により経常一般財源である市税が増加したことにより経常収支比率が減少した。今後も公共施設の建替え等による公債費の増加が見込まれることから、事業の見直しなどにより効率化を図り、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5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1094"/>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410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84667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778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5,288</a:t>
          </a:r>
          <a:r>
            <a:rPr kumimoji="1" lang="ja-JP" altLang="en-US" sz="1300">
              <a:latin typeface="ＭＳ Ｐゴシック" panose="020B0600070205080204" pitchFamily="50" charset="-128"/>
              <a:ea typeface="ＭＳ Ｐゴシック" panose="020B0600070205080204" pitchFamily="50" charset="-128"/>
            </a:rPr>
            <a:t>円増加し、類似団体の平均を上回っている状況となった。今後も質の高いサービスを行うと同時に、職員一人一人がコスト意識を強く持ち、一層の経費の縮減に努める。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27975</xdr:rowOff>
    </xdr:from>
    <xdr:to>
      <xdr:col>23</xdr:col>
      <xdr:colOff>133350</xdr:colOff>
      <xdr:row>85</xdr:row>
      <xdr:rowOff>119118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01225"/>
          <a:ext cx="8382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3180</xdr:rowOff>
    </xdr:from>
    <xdr:to>
      <xdr:col>19</xdr:col>
      <xdr:colOff>133350</xdr:colOff>
      <xdr:row>85</xdr:row>
      <xdr:rowOff>27975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04980"/>
          <a:ext cx="889000" cy="19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79885</xdr:rowOff>
    </xdr:from>
    <xdr:to>
      <xdr:col>15</xdr:col>
      <xdr:colOff>82550</xdr:colOff>
      <xdr:row>84</xdr:row>
      <xdr:rowOff>3180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10235"/>
          <a:ext cx="889000" cy="9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51464</xdr:rowOff>
    </xdr:from>
    <xdr:to>
      <xdr:col>11</xdr:col>
      <xdr:colOff>31750</xdr:colOff>
      <xdr:row>83</xdr:row>
      <xdr:rowOff>79885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81814"/>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68318</xdr:rowOff>
    </xdr:from>
    <xdr:to>
      <xdr:col>23</xdr:col>
      <xdr:colOff>184150</xdr:colOff>
      <xdr:row>85</xdr:row>
      <xdr:rowOff>169918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40395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148625</xdr:rowOff>
    </xdr:from>
    <xdr:to>
      <xdr:col>19</xdr:col>
      <xdr:colOff>184150</xdr:colOff>
      <xdr:row>85</xdr:row>
      <xdr:rowOff>78775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63552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3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123830</xdr:rowOff>
    </xdr:from>
    <xdr:to>
      <xdr:col>15</xdr:col>
      <xdr:colOff>133350</xdr:colOff>
      <xdr:row>84</xdr:row>
      <xdr:rowOff>53980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38757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4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29085</xdr:rowOff>
    </xdr:from>
    <xdr:to>
      <xdr:col>11</xdr:col>
      <xdr:colOff>82550</xdr:colOff>
      <xdr:row>83</xdr:row>
      <xdr:rowOff>130685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115462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4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664</xdr:rowOff>
    </xdr:from>
    <xdr:to>
      <xdr:col>7</xdr:col>
      <xdr:colOff>31750</xdr:colOff>
      <xdr:row>83</xdr:row>
      <xdr:rowOff>102264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87041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本市は、若手の積極的な登用を進めていることから、若年層の職員比率が高く、同年代の国家公務員よりも昇任ペースが早い傾向があり、結果的にラスパイレス指数を押し上げることとなっている。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今後も人事院勧告の内容や国、他の地方公共団体の状況等を総合的に勘案し、給与の適正化に努める。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85271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類似団体と同様となっている。引き続き、大幅な事務事業の見直し、外部委託や指定管理の導入を図りつつ、本市における人口増加や長時間労働の改善等を考慮した上で、市民サービスの向上に向けた新たな事業展開に向けて、業務量に応じた適正な定数管理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19791</xdr:rowOff>
    </xdr:from>
    <xdr:to>
      <xdr:col>81</xdr:col>
      <xdr:colOff>44450</xdr:colOff>
      <xdr:row>63</xdr:row>
      <xdr:rowOff>23813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2114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3704</xdr:rowOff>
    </xdr:from>
    <xdr:to>
      <xdr:col>77</xdr:col>
      <xdr:colOff>44450</xdr:colOff>
      <xdr:row>63</xdr:row>
      <xdr:rowOff>23813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3704</xdr:rowOff>
    </xdr:from>
    <xdr:to>
      <xdr:col>72</xdr:col>
      <xdr:colOff>203200</xdr:colOff>
      <xdr:row>63</xdr:row>
      <xdr:rowOff>9737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050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9737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0103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140441</xdr:rowOff>
    </xdr:from>
    <xdr:to>
      <xdr:col>81</xdr:col>
      <xdr:colOff>95250</xdr:colOff>
      <xdr:row>63</xdr:row>
      <xdr:rowOff>70591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112518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144463</xdr:rowOff>
    </xdr:from>
    <xdr:to>
      <xdr:col>77</xdr:col>
      <xdr:colOff>95250</xdr:colOff>
      <xdr:row>63</xdr:row>
      <xdr:rowOff>74613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59390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124354</xdr:rowOff>
    </xdr:from>
    <xdr:to>
      <xdr:col>73</xdr:col>
      <xdr:colOff>44450</xdr:colOff>
      <xdr:row>63</xdr:row>
      <xdr:rowOff>54504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130387</xdr:rowOff>
    </xdr:from>
    <xdr:to>
      <xdr:col>68</xdr:col>
      <xdr:colOff>203200</xdr:colOff>
      <xdr:row>63</xdr:row>
      <xdr:rowOff>60537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45314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県平均、全国平均のいずれもを上回っている。今後も公共施設の建替えによる公債費の増加が見込まれることから、世代間負担のバランスを図りながら、財源が起債に大きく偏ることのないよう、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24871</xdr:rowOff>
    </xdr:from>
    <xdr:to>
      <xdr:col>81</xdr:col>
      <xdr:colOff>44450</xdr:colOff>
      <xdr:row>43</xdr:row>
      <xdr:rowOff>125413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9722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95779</xdr:rowOff>
    </xdr:from>
    <xdr:to>
      <xdr:col>77</xdr:col>
      <xdr:colOff>44450</xdr:colOff>
      <xdr:row>43</xdr:row>
      <xdr:rowOff>24871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296679"/>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95779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8608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86254</xdr:rowOff>
    </xdr:from>
    <xdr:to>
      <xdr:col>68</xdr:col>
      <xdr:colOff>152400</xdr:colOff>
      <xdr:row>41</xdr:row>
      <xdr:rowOff>156633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11570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74613</xdr:rowOff>
    </xdr:from>
    <xdr:to>
      <xdr:col>81</xdr:col>
      <xdr:colOff>95250</xdr:colOff>
      <xdr:row>44</xdr:row>
      <xdr:rowOff>4763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46690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145521</xdr:rowOff>
    </xdr:from>
    <xdr:to>
      <xdr:col>77</xdr:col>
      <xdr:colOff>95250</xdr:colOff>
      <xdr:row>43</xdr:row>
      <xdr:rowOff>75671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60448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44979</xdr:rowOff>
    </xdr:from>
    <xdr:to>
      <xdr:col>73</xdr:col>
      <xdr:colOff>44450</xdr:colOff>
      <xdr:row>42</xdr:row>
      <xdr:rowOff>146579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131356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35454</xdr:rowOff>
    </xdr:from>
    <xdr:to>
      <xdr:col>64</xdr:col>
      <xdr:colOff>152400</xdr:colOff>
      <xdr:row>41</xdr:row>
      <xdr:rowOff>137054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147231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将来負担比率については、地方債現在高の減少に伴い、前年度と比較して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ポイント減少したが、類似団体、県平均、全国平均のいずれもを上回っている。引き続き、将来に過度な財政負担を残さない健全な財政運営に努める。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121557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764790"/>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91349</xdr:rowOff>
    </xdr:from>
    <xdr:to>
      <xdr:col>77</xdr:col>
      <xdr:colOff>44450</xdr:colOff>
      <xdr:row>16</xdr:row>
      <xdr:rowOff>121557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663099"/>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63772</xdr:rowOff>
    </xdr:from>
    <xdr:to>
      <xdr:col>72</xdr:col>
      <xdr:colOff>203200</xdr:colOff>
      <xdr:row>15</xdr:row>
      <xdr:rowOff>91349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6355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63772</xdr:rowOff>
    </xdr:from>
    <xdr:to>
      <xdr:col>68</xdr:col>
      <xdr:colOff>152400</xdr:colOff>
      <xdr:row>16</xdr:row>
      <xdr:rowOff>102598</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635522"/>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70757</xdr:rowOff>
    </xdr:from>
    <xdr:to>
      <xdr:col>77</xdr:col>
      <xdr:colOff>95250</xdr:colOff>
      <xdr:row>17</xdr:row>
      <xdr:rowOff>907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157134</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40549</xdr:rowOff>
    </xdr:from>
    <xdr:to>
      <xdr:col>73</xdr:col>
      <xdr:colOff>44450</xdr:colOff>
      <xdr:row>15</xdr:row>
      <xdr:rowOff>142149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6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126926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69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12972</xdr:rowOff>
    </xdr:from>
    <xdr:to>
      <xdr:col>68</xdr:col>
      <xdr:colOff>203200</xdr:colOff>
      <xdr:row>15</xdr:row>
      <xdr:rowOff>114572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5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99349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67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51798</xdr:rowOff>
    </xdr:from>
    <xdr:to>
      <xdr:col>64</xdr:col>
      <xdr:colOff>152400</xdr:colOff>
      <xdr:row>16</xdr:row>
      <xdr:rowOff>153398</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138175</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8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人件費の比率は、類似団体平均、県平均を下回って推移しており、前年度と比較して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ポイント減少した。今後も引き続き、指定管理者制度の導入等、人件費関連経費の適正化に努める。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物件費の比率については、前年度より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ポイント減少したが、依然として類似団体、県平均をともに上回っている。要因には小学校・中学校への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導入に係る備品購入費や給食の賄材料が増加したことがあげられる。事務の効率化等の見直しを行い、適正化に努める必要がある。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4536</xdr:rowOff>
    </xdr:from>
    <xdr:to>
      <xdr:col>82</xdr:col>
      <xdr:colOff>107950</xdr:colOff>
      <xdr:row>21</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604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21</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30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76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33763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県平均をともに上回っている。要因としては、本市は子育て世代が多いことから、民間保育所等に係る経費の増加があげられる。市単独事業について適宜見直しを図るなど、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57</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672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57</xdr:row>
      <xdr:rowOff>168910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672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57</xdr:row>
      <xdr:rowOff>168910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118110</xdr:rowOff>
    </xdr:from>
    <xdr:to>
      <xdr:col>11</xdr:col>
      <xdr:colOff>60325</xdr:colOff>
      <xdr:row>58</xdr:row>
      <xdr:rowOff>48260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33037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その他のものとしては、繰出金や維持補修費等があり、比率は前年度と比較して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ポイント減少した。引き続き事業の適正化を図り、繰出金の抑制に努める。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80735</xdr:rowOff>
    </xdr:from>
    <xdr:to>
      <xdr:col>82</xdr:col>
      <xdr:colOff>107950</xdr:colOff>
      <xdr:row>53</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67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6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132443</xdr:rowOff>
    </xdr:from>
    <xdr:to>
      <xdr:col>73</xdr:col>
      <xdr:colOff>180975</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047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132443</xdr:rowOff>
    </xdr:from>
    <xdr:to>
      <xdr:col>69</xdr:col>
      <xdr:colOff>92075</xdr:colOff>
      <xdr:row>56</xdr:row>
      <xdr:rowOff>1815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0478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29935</xdr:rowOff>
    </xdr:from>
    <xdr:to>
      <xdr:col>78</xdr:col>
      <xdr:colOff>120650</xdr:colOff>
      <xdr:row>53</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141712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81643</xdr:rowOff>
    </xdr:from>
    <xdr:to>
      <xdr:col>69</xdr:col>
      <xdr:colOff>142875</xdr:colOff>
      <xdr:row>53</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21970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ポイント減少し、類似団体、県平均を下回った。主な要因として、市独自で実施した小規模事業者等臨時給付金事業等による皆減が挙げられる。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02604"/>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129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公債費の比率については、元利償還金の増加により、前年度と比較して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ポイント増加した。今後も公債費のさらなる増加が見込まれることから、引き続き計画的な財源の確保に努め、健全な財政の維持を図る。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362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8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21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公債費以外のものの比率については、前年度より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ポイント減少し、類似団体平均、県平均、全国平均と同水準となった。今後も引き続き行財政改革を進めていくことにより上昇幅を抑制するように努める。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94361"/>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035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124476</xdr:rowOff>
    </xdr:from>
    <xdr:to>
      <xdr:col>29</xdr:col>
      <xdr:colOff>127000</xdr:colOff>
      <xdr:row>18</xdr:row>
      <xdr:rowOff>1175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86751"/>
          <a:ext cx="647700" cy="48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1175</xdr:rowOff>
    </xdr:from>
    <xdr:to>
      <xdr:col>26</xdr:col>
      <xdr:colOff>50800</xdr:colOff>
      <xdr:row>18</xdr:row>
      <xdr:rowOff>56210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34900"/>
          <a:ext cx="698500" cy="5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56210</xdr:rowOff>
    </xdr:from>
    <xdr:to>
      <xdr:col>22</xdr:col>
      <xdr:colOff>114300</xdr:colOff>
      <xdr:row>18</xdr:row>
      <xdr:rowOff>72869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89935"/>
          <a:ext cx="698500" cy="16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72869</xdr:rowOff>
    </xdr:from>
    <xdr:to>
      <xdr:col>18</xdr:col>
      <xdr:colOff>177800</xdr:colOff>
      <xdr:row>18</xdr:row>
      <xdr:rowOff>97387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06594"/>
          <a:ext cx="6985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73676</xdr:rowOff>
    </xdr:from>
    <xdr:to>
      <xdr:col>29</xdr:col>
      <xdr:colOff>177800</xdr:colOff>
      <xdr:row>18</xdr:row>
      <xdr:rowOff>3826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3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45753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0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121825</xdr:rowOff>
    </xdr:from>
    <xdr:to>
      <xdr:col>26</xdr:col>
      <xdr:colOff>101600</xdr:colOff>
      <xdr:row>18</xdr:row>
      <xdr:rowOff>51975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36752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5410</xdr:rowOff>
    </xdr:from>
    <xdr:to>
      <xdr:col>22</xdr:col>
      <xdr:colOff>165100</xdr:colOff>
      <xdr:row>18</xdr:row>
      <xdr:rowOff>107010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91787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22069</xdr:rowOff>
    </xdr:from>
    <xdr:to>
      <xdr:col>19</xdr:col>
      <xdr:colOff>38100</xdr:colOff>
      <xdr:row>18</xdr:row>
      <xdr:rowOff>123669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5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108447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46587</xdr:rowOff>
    </xdr:from>
    <xdr:to>
      <xdr:col>15</xdr:col>
      <xdr:colOff>101600</xdr:colOff>
      <xdr:row>18</xdr:row>
      <xdr:rowOff>148187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8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132964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6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229870</xdr:rowOff>
    </xdr:from>
    <xdr:to>
      <xdr:col>29</xdr:col>
      <xdr:colOff>127000</xdr:colOff>
      <xdr:row>34</xdr:row>
      <xdr:rowOff>258711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97320"/>
          <a:ext cx="6477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258711</xdr:rowOff>
    </xdr:from>
    <xdr:to>
      <xdr:col>26</xdr:col>
      <xdr:colOff>50800</xdr:colOff>
      <xdr:row>35</xdr:row>
      <xdr:rowOff>4090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26161"/>
          <a:ext cx="698500" cy="8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4090</xdr:rowOff>
    </xdr:from>
    <xdr:to>
      <xdr:col>22</xdr:col>
      <xdr:colOff>114300</xdr:colOff>
      <xdr:row>35</xdr:row>
      <xdr:rowOff>95644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14440"/>
          <a:ext cx="698500" cy="9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95644</xdr:rowOff>
    </xdr:from>
    <xdr:to>
      <xdr:col>18</xdr:col>
      <xdr:colOff>177800</xdr:colOff>
      <xdr:row>35</xdr:row>
      <xdr:rowOff>196914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5994"/>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179070</xdr:rowOff>
    </xdr:from>
    <xdr:to>
      <xdr:col>29</xdr:col>
      <xdr:colOff>177800</xdr:colOff>
      <xdr:row>34</xdr:row>
      <xdr:rowOff>280670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4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207912</xdr:rowOff>
    </xdr:from>
    <xdr:to>
      <xdr:col>26</xdr:col>
      <xdr:colOff>101600</xdr:colOff>
      <xdr:row>34</xdr:row>
      <xdr:rowOff>309511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753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319689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4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296190</xdr:rowOff>
    </xdr:from>
    <xdr:to>
      <xdr:col>22</xdr:col>
      <xdr:colOff>165100</xdr:colOff>
      <xdr:row>35</xdr:row>
      <xdr:rowOff>54890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6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3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44844</xdr:rowOff>
    </xdr:from>
    <xdr:to>
      <xdr:col>19</xdr:col>
      <xdr:colOff>38100</xdr:colOff>
      <xdr:row>35</xdr:row>
      <xdr:rowOff>146444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156621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146114</xdr:rowOff>
    </xdr:from>
    <xdr:to>
      <xdr:col>15</xdr:col>
      <xdr:colOff>101600</xdr:colOff>
      <xdr:row>35</xdr:row>
      <xdr:rowOff>247714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5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257891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2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17056</xdr:rowOff>
    </xdr:from>
    <xdr:to>
      <xdr:col>24</xdr:col>
      <xdr:colOff>63500</xdr:colOff>
      <xdr:row>36</xdr:row>
      <xdr:rowOff>68606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89256"/>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68606</xdr:rowOff>
    </xdr:from>
    <xdr:to>
      <xdr:col>19</xdr:col>
      <xdr:colOff>177800</xdr:colOff>
      <xdr:row>37</xdr:row>
      <xdr:rowOff>47300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0806"/>
          <a:ext cx="889000" cy="1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47300</xdr:rowOff>
    </xdr:from>
    <xdr:to>
      <xdr:col>15</xdr:col>
      <xdr:colOff>50800</xdr:colOff>
      <xdr:row>37</xdr:row>
      <xdr:rowOff>50272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095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50272</xdr:rowOff>
    </xdr:from>
    <xdr:to>
      <xdr:col>10</xdr:col>
      <xdr:colOff>114300</xdr:colOff>
      <xdr:row>37</xdr:row>
      <xdr:rowOff>79327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3922"/>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137706</xdr:rowOff>
    </xdr:from>
    <xdr:to>
      <xdr:col>24</xdr:col>
      <xdr:colOff>114300</xdr:colOff>
      <xdr:row>36</xdr:row>
      <xdr:rowOff>67856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116133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17806</xdr:rowOff>
    </xdr:from>
    <xdr:to>
      <xdr:col>20</xdr:col>
      <xdr:colOff>38100</xdr:colOff>
      <xdr:row>36</xdr:row>
      <xdr:rowOff>119406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110533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167950</xdr:rowOff>
    </xdr:from>
    <xdr:to>
      <xdr:col>15</xdr:col>
      <xdr:colOff>101600</xdr:colOff>
      <xdr:row>37</xdr:row>
      <xdr:rowOff>98100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89227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170922</xdr:rowOff>
    </xdr:from>
    <xdr:to>
      <xdr:col>10</xdr:col>
      <xdr:colOff>165100</xdr:colOff>
      <xdr:row>37</xdr:row>
      <xdr:rowOff>101072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28527</xdr:rowOff>
    </xdr:from>
    <xdr:to>
      <xdr:col>6</xdr:col>
      <xdr:colOff>38100</xdr:colOff>
      <xdr:row>37</xdr:row>
      <xdr:rowOff>130127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6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26543</xdr:rowOff>
    </xdr:from>
    <xdr:to>
      <xdr:col>24</xdr:col>
      <xdr:colOff>63500</xdr:colOff>
      <xdr:row>55</xdr:row>
      <xdr:rowOff>107029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56293"/>
          <a:ext cx="838200" cy="8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107029</xdr:rowOff>
    </xdr:from>
    <xdr:to>
      <xdr:col>19</xdr:col>
      <xdr:colOff>177800</xdr:colOff>
      <xdr:row>56</xdr:row>
      <xdr:rowOff>18866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36779"/>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18866</xdr:rowOff>
    </xdr:from>
    <xdr:to>
      <xdr:col>15</xdr:col>
      <xdr:colOff>50800</xdr:colOff>
      <xdr:row>56</xdr:row>
      <xdr:rowOff>113888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0066"/>
          <a:ext cx="8890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113049</xdr:rowOff>
    </xdr:from>
    <xdr:to>
      <xdr:col>10</xdr:col>
      <xdr:colOff>114300</xdr:colOff>
      <xdr:row>56</xdr:row>
      <xdr:rowOff>113888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1424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147193</xdr:rowOff>
    </xdr:from>
    <xdr:to>
      <xdr:col>24</xdr:col>
      <xdr:colOff>114300</xdr:colOff>
      <xdr:row>55</xdr:row>
      <xdr:rowOff>77343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170070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5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56229</xdr:rowOff>
    </xdr:from>
    <xdr:to>
      <xdr:col>20</xdr:col>
      <xdr:colOff>38100</xdr:colOff>
      <xdr:row>55</xdr:row>
      <xdr:rowOff>157829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2906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139516</xdr:rowOff>
    </xdr:from>
    <xdr:to>
      <xdr:col>15</xdr:col>
      <xdr:colOff>101600</xdr:colOff>
      <xdr:row>56</xdr:row>
      <xdr:rowOff>69666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86193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63088</xdr:rowOff>
    </xdr:from>
    <xdr:to>
      <xdr:col>10</xdr:col>
      <xdr:colOff>165100</xdr:colOff>
      <xdr:row>56</xdr:row>
      <xdr:rowOff>164688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62249</xdr:rowOff>
    </xdr:from>
    <xdr:to>
      <xdr:col>6</xdr:col>
      <xdr:colOff>38100</xdr:colOff>
      <xdr:row>56</xdr:row>
      <xdr:rowOff>163849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122213</xdr:rowOff>
    </xdr:from>
    <xdr:to>
      <xdr:col>24</xdr:col>
      <xdr:colOff>63500</xdr:colOff>
      <xdr:row>77</xdr:row>
      <xdr:rowOff>140957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23863"/>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117297</xdr:rowOff>
    </xdr:from>
    <xdr:to>
      <xdr:col>19</xdr:col>
      <xdr:colOff>177800</xdr:colOff>
      <xdr:row>77</xdr:row>
      <xdr:rowOff>122213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1894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113412</xdr:rowOff>
    </xdr:from>
    <xdr:to>
      <xdr:col>15</xdr:col>
      <xdr:colOff>50800</xdr:colOff>
      <xdr:row>77</xdr:row>
      <xdr:rowOff>117297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1506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113412</xdr:rowOff>
    </xdr:from>
    <xdr:to>
      <xdr:col>10</xdr:col>
      <xdr:colOff>114300</xdr:colOff>
      <xdr:row>77</xdr:row>
      <xdr:rowOff>118211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15062"/>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90157</xdr:rowOff>
    </xdr:from>
    <xdr:to>
      <xdr:col>24</xdr:col>
      <xdr:colOff>114300</xdr:colOff>
      <xdr:row>78</xdr:row>
      <xdr:rowOff>20307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5084</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0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71413</xdr:rowOff>
    </xdr:from>
    <xdr:to>
      <xdr:col>20</xdr:col>
      <xdr:colOff>38100</xdr:colOff>
      <xdr:row>78</xdr:row>
      <xdr:rowOff>1563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164140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66497</xdr:rowOff>
    </xdr:from>
    <xdr:to>
      <xdr:col>15</xdr:col>
      <xdr:colOff>101600</xdr:colOff>
      <xdr:row>77</xdr:row>
      <xdr:rowOff>168097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62612</xdr:rowOff>
    </xdr:from>
    <xdr:to>
      <xdr:col>10</xdr:col>
      <xdr:colOff>165100</xdr:colOff>
      <xdr:row>77</xdr:row>
      <xdr:rowOff>164212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155339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67411</xdr:rowOff>
    </xdr:from>
    <xdr:to>
      <xdr:col>6</xdr:col>
      <xdr:colOff>38100</xdr:colOff>
      <xdr:row>77</xdr:row>
      <xdr:rowOff>169011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160138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117060</xdr:rowOff>
    </xdr:from>
    <xdr:to>
      <xdr:col>24</xdr:col>
      <xdr:colOff>63500</xdr:colOff>
      <xdr:row>97</xdr:row>
      <xdr:rowOff>150499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76260"/>
          <a:ext cx="838200" cy="2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150499</xdr:rowOff>
    </xdr:from>
    <xdr:to>
      <xdr:col>19</xdr:col>
      <xdr:colOff>177800</xdr:colOff>
      <xdr:row>98</xdr:row>
      <xdr:rowOff>23479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781149"/>
          <a:ext cx="8890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2778</xdr:rowOff>
    </xdr:from>
    <xdr:to>
      <xdr:col>15</xdr:col>
      <xdr:colOff>50800</xdr:colOff>
      <xdr:row>98</xdr:row>
      <xdr:rowOff>23479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019300" y="16804878"/>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2778</xdr:rowOff>
    </xdr:from>
    <xdr:to>
      <xdr:col>10</xdr:col>
      <xdr:colOff>114300</xdr:colOff>
      <xdr:row>98</xdr:row>
      <xdr:rowOff>37068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8048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66260</xdr:rowOff>
    </xdr:from>
    <xdr:to>
      <xdr:col>24</xdr:col>
      <xdr:colOff>114300</xdr:colOff>
      <xdr:row>96</xdr:row>
      <xdr:rowOff>167860</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89137</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99699</xdr:rowOff>
    </xdr:from>
    <xdr:to>
      <xdr:col>20</xdr:col>
      <xdr:colOff>38100</xdr:colOff>
      <xdr:row>98</xdr:row>
      <xdr:rowOff>29849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7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46376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50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144129</xdr:rowOff>
    </xdr:from>
    <xdr:to>
      <xdr:col>15</xdr:col>
      <xdr:colOff>101600</xdr:colOff>
      <xdr:row>98</xdr:row>
      <xdr:rowOff>74279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90806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5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123428</xdr:rowOff>
    </xdr:from>
    <xdr:to>
      <xdr:col>10</xdr:col>
      <xdr:colOff>165100</xdr:colOff>
      <xdr:row>98</xdr:row>
      <xdr:rowOff>53578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7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70105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2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157718</xdr:rowOff>
    </xdr:from>
    <xdr:to>
      <xdr:col>6</xdr:col>
      <xdr:colOff>38100</xdr:colOff>
      <xdr:row>98</xdr:row>
      <xdr:rowOff>87868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7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104395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56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64806</xdr:rowOff>
    </xdr:from>
    <xdr:to>
      <xdr:col>55</xdr:col>
      <xdr:colOff>0</xdr:colOff>
      <xdr:row>37</xdr:row>
      <xdr:rowOff>36199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08306"/>
          <a:ext cx="838200" cy="11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64806</xdr:rowOff>
    </xdr:from>
    <xdr:to>
      <xdr:col>50</xdr:col>
      <xdr:colOff>114300</xdr:colOff>
      <xdr:row>37</xdr:row>
      <xdr:rowOff>44690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08306"/>
          <a:ext cx="889000" cy="11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44690</xdr:rowOff>
    </xdr:from>
    <xdr:to>
      <xdr:col>45</xdr:col>
      <xdr:colOff>177800</xdr:colOff>
      <xdr:row>37</xdr:row>
      <xdr:rowOff>91346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88340"/>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36874</xdr:rowOff>
    </xdr:from>
    <xdr:to>
      <xdr:col>41</xdr:col>
      <xdr:colOff>50800</xdr:colOff>
      <xdr:row>37</xdr:row>
      <xdr:rowOff>91346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80524"/>
          <a:ext cx="8890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156849</xdr:rowOff>
    </xdr:from>
    <xdr:to>
      <xdr:col>55</xdr:col>
      <xdr:colOff>50800</xdr:colOff>
      <xdr:row>37</xdr:row>
      <xdr:rowOff>86999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135276</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0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14006</xdr:rowOff>
    </xdr:from>
    <xdr:to>
      <xdr:col>50</xdr:col>
      <xdr:colOff>165100</xdr:colOff>
      <xdr:row>30</xdr:row>
      <xdr:rowOff>115606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106733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165340</xdr:rowOff>
    </xdr:from>
    <xdr:to>
      <xdr:col>46</xdr:col>
      <xdr:colOff>38100</xdr:colOff>
      <xdr:row>37</xdr:row>
      <xdr:rowOff>95490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86617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40546</xdr:rowOff>
    </xdr:from>
    <xdr:to>
      <xdr:col>41</xdr:col>
      <xdr:colOff>101600</xdr:colOff>
      <xdr:row>37</xdr:row>
      <xdr:rowOff>142146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133273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7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14862</xdr:rowOff>
    </xdr:from>
    <xdr:to>
      <xdr:col>55</xdr:col>
      <xdr:colOff>0</xdr:colOff>
      <xdr:row>57</xdr:row>
      <xdr:rowOff>116497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16062"/>
          <a:ext cx="838200" cy="2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14862</xdr:rowOff>
    </xdr:from>
    <xdr:to>
      <xdr:col>50</xdr:col>
      <xdr:colOff>114300</xdr:colOff>
      <xdr:row>56</xdr:row>
      <xdr:rowOff>158872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16062"/>
          <a:ext cx="889000" cy="1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158872</xdr:rowOff>
    </xdr:from>
    <xdr:to>
      <xdr:col>45</xdr:col>
      <xdr:colOff>177800</xdr:colOff>
      <xdr:row>58</xdr:row>
      <xdr:rowOff>16973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60072"/>
          <a:ext cx="889000" cy="20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116924</xdr:rowOff>
    </xdr:from>
    <xdr:to>
      <xdr:col>41</xdr:col>
      <xdr:colOff>50800</xdr:colOff>
      <xdr:row>58</xdr:row>
      <xdr:rowOff>16973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89574"/>
          <a:ext cx="8890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65697</xdr:rowOff>
    </xdr:from>
    <xdr:to>
      <xdr:col>55</xdr:col>
      <xdr:colOff>50800</xdr:colOff>
      <xdr:row>57</xdr:row>
      <xdr:rowOff>167297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44124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135512</xdr:rowOff>
    </xdr:from>
    <xdr:to>
      <xdr:col>50</xdr:col>
      <xdr:colOff>165100</xdr:colOff>
      <xdr:row>56</xdr:row>
      <xdr:rowOff>65662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82189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108072</xdr:rowOff>
    </xdr:from>
    <xdr:to>
      <xdr:col>46</xdr:col>
      <xdr:colOff>38100</xdr:colOff>
      <xdr:row>57</xdr:row>
      <xdr:rowOff>38222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137623</xdr:rowOff>
    </xdr:from>
    <xdr:to>
      <xdr:col>41</xdr:col>
      <xdr:colOff>101600</xdr:colOff>
      <xdr:row>58</xdr:row>
      <xdr:rowOff>67773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58900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66124</xdr:rowOff>
    </xdr:from>
    <xdr:to>
      <xdr:col>36</xdr:col>
      <xdr:colOff>165100</xdr:colOff>
      <xdr:row>57</xdr:row>
      <xdr:rowOff>167724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158851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35840</xdr:rowOff>
    </xdr:from>
    <xdr:to>
      <xdr:col>55</xdr:col>
      <xdr:colOff>0</xdr:colOff>
      <xdr:row>78</xdr:row>
      <xdr:rowOff>42990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08940"/>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57583</xdr:rowOff>
    </xdr:from>
    <xdr:to>
      <xdr:col>50</xdr:col>
      <xdr:colOff>114300</xdr:colOff>
      <xdr:row>78</xdr:row>
      <xdr:rowOff>35840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59233"/>
          <a:ext cx="889000" cy="1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57583</xdr:rowOff>
    </xdr:from>
    <xdr:to>
      <xdr:col>45</xdr:col>
      <xdr:colOff>177800</xdr:colOff>
      <xdr:row>78</xdr:row>
      <xdr:rowOff>71616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59233"/>
          <a:ext cx="889000" cy="18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50597</xdr:rowOff>
    </xdr:from>
    <xdr:to>
      <xdr:col>41</xdr:col>
      <xdr:colOff>50800</xdr:colOff>
      <xdr:row>78</xdr:row>
      <xdr:rowOff>71616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23697"/>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163640</xdr:rowOff>
    </xdr:from>
    <xdr:to>
      <xdr:col>55</xdr:col>
      <xdr:colOff>50800</xdr:colOff>
      <xdr:row>78</xdr:row>
      <xdr:rowOff>93790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15067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156490</xdr:rowOff>
    </xdr:from>
    <xdr:to>
      <xdr:col>50</xdr:col>
      <xdr:colOff>165100</xdr:colOff>
      <xdr:row>78</xdr:row>
      <xdr:rowOff>86640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6783</xdr:rowOff>
    </xdr:from>
    <xdr:to>
      <xdr:col>46</xdr:col>
      <xdr:colOff>38100</xdr:colOff>
      <xdr:row>77</xdr:row>
      <xdr:rowOff>108383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124910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20816</xdr:rowOff>
    </xdr:from>
    <xdr:to>
      <xdr:col>41</xdr:col>
      <xdr:colOff>101600</xdr:colOff>
      <xdr:row>78</xdr:row>
      <xdr:rowOff>122416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138943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171247</xdr:rowOff>
    </xdr:from>
    <xdr:to>
      <xdr:col>36</xdr:col>
      <xdr:colOff>165100</xdr:colOff>
      <xdr:row>78</xdr:row>
      <xdr:rowOff>101397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117924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73132</xdr:rowOff>
    </xdr:from>
    <xdr:to>
      <xdr:col>55</xdr:col>
      <xdr:colOff>0</xdr:colOff>
      <xdr:row>96</xdr:row>
      <xdr:rowOff>6975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5675082"/>
          <a:ext cx="838200" cy="7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73132</xdr:rowOff>
    </xdr:from>
    <xdr:to>
      <xdr:col>50</xdr:col>
      <xdr:colOff>114300</xdr:colOff>
      <xdr:row>95</xdr:row>
      <xdr:rowOff>65633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5675082"/>
          <a:ext cx="889000" cy="6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65633</xdr:rowOff>
    </xdr:from>
    <xdr:to>
      <xdr:col>45</xdr:col>
      <xdr:colOff>177800</xdr:colOff>
      <xdr:row>97</xdr:row>
      <xdr:rowOff>85705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353383"/>
          <a:ext cx="889000" cy="3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85705</xdr:rowOff>
    </xdr:from>
    <xdr:to>
      <xdr:col>41</xdr:col>
      <xdr:colOff>50800</xdr:colOff>
      <xdr:row>97</xdr:row>
      <xdr:rowOff>116886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1635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127625</xdr:rowOff>
    </xdr:from>
    <xdr:to>
      <xdr:col>55</xdr:col>
      <xdr:colOff>50800</xdr:colOff>
      <xdr:row>96</xdr:row>
      <xdr:rowOff>57775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4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106052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22332</xdr:rowOff>
    </xdr:from>
    <xdr:to>
      <xdr:col>50</xdr:col>
      <xdr:colOff>165100</xdr:colOff>
      <xdr:row>91</xdr:row>
      <xdr:rowOff>123932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56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140459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3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14833</xdr:rowOff>
    </xdr:from>
    <xdr:to>
      <xdr:col>46</xdr:col>
      <xdr:colOff>38100</xdr:colOff>
      <xdr:row>95</xdr:row>
      <xdr:rowOff>116433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132960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0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34905</xdr:rowOff>
    </xdr:from>
    <xdr:to>
      <xdr:col>41</xdr:col>
      <xdr:colOff>101600</xdr:colOff>
      <xdr:row>97</xdr:row>
      <xdr:rowOff>136505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127632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75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66086</xdr:rowOff>
    </xdr:from>
    <xdr:to>
      <xdr:col>36</xdr:col>
      <xdr:colOff>165100</xdr:colOff>
      <xdr:row>97</xdr:row>
      <xdr:rowOff>167686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158813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7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40386</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2693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161036</xdr:rowOff>
    </xdr:from>
    <xdr:to>
      <xdr:col>67</xdr:col>
      <xdr:colOff>101600</xdr:colOff>
      <xdr:row>39</xdr:row>
      <xdr:rowOff>91186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82313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61957</xdr:rowOff>
    </xdr:from>
    <xdr:to>
      <xdr:col>85</xdr:col>
      <xdr:colOff>127000</xdr:colOff>
      <xdr:row>76</xdr:row>
      <xdr:rowOff>104229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20707"/>
          <a:ext cx="8382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104229</xdr:rowOff>
    </xdr:from>
    <xdr:to>
      <xdr:col>81</xdr:col>
      <xdr:colOff>50800</xdr:colOff>
      <xdr:row>76</xdr:row>
      <xdr:rowOff>124231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3442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117678</xdr:rowOff>
    </xdr:from>
    <xdr:to>
      <xdr:col>76</xdr:col>
      <xdr:colOff>114300</xdr:colOff>
      <xdr:row>76</xdr:row>
      <xdr:rowOff>124231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14787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117678</xdr:rowOff>
    </xdr:from>
    <xdr:to>
      <xdr:col>71</xdr:col>
      <xdr:colOff>177800</xdr:colOff>
      <xdr:row>76</xdr:row>
      <xdr:rowOff>167094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47878"/>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11157</xdr:rowOff>
    </xdr:from>
    <xdr:to>
      <xdr:col>85</xdr:col>
      <xdr:colOff>177800</xdr:colOff>
      <xdr:row>75</xdr:row>
      <xdr:rowOff>112757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34034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53429</xdr:rowOff>
    </xdr:from>
    <xdr:to>
      <xdr:col>81</xdr:col>
      <xdr:colOff>101600</xdr:colOff>
      <xdr:row>76</xdr:row>
      <xdr:rowOff>155029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146156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73431</xdr:rowOff>
    </xdr:from>
    <xdr:to>
      <xdr:col>76</xdr:col>
      <xdr:colOff>165100</xdr:colOff>
      <xdr:row>77</xdr:row>
      <xdr:rowOff>3581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166158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66878</xdr:rowOff>
    </xdr:from>
    <xdr:to>
      <xdr:col>72</xdr:col>
      <xdr:colOff>38100</xdr:colOff>
      <xdr:row>76</xdr:row>
      <xdr:rowOff>168478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159605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116294</xdr:rowOff>
    </xdr:from>
    <xdr:to>
      <xdr:col>67</xdr:col>
      <xdr:colOff>101600</xdr:colOff>
      <xdr:row>77</xdr:row>
      <xdr:rowOff>46444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37571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66726</xdr:rowOff>
    </xdr:from>
    <xdr:to>
      <xdr:col>85</xdr:col>
      <xdr:colOff>127000</xdr:colOff>
      <xdr:row>97</xdr:row>
      <xdr:rowOff>81471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9737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81471</xdr:rowOff>
    </xdr:from>
    <xdr:to>
      <xdr:col>81</xdr:col>
      <xdr:colOff>50800</xdr:colOff>
      <xdr:row>97</xdr:row>
      <xdr:rowOff>82195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1212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120523</xdr:rowOff>
    </xdr:from>
    <xdr:to>
      <xdr:col>76</xdr:col>
      <xdr:colOff>114300</xdr:colOff>
      <xdr:row>97</xdr:row>
      <xdr:rowOff>82195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579723"/>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120523</xdr:rowOff>
    </xdr:from>
    <xdr:to>
      <xdr:col>71</xdr:col>
      <xdr:colOff>177800</xdr:colOff>
      <xdr:row>97</xdr:row>
      <xdr:rowOff>68808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579723"/>
          <a:ext cx="889000" cy="1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15926</xdr:rowOff>
    </xdr:from>
    <xdr:to>
      <xdr:col>85</xdr:col>
      <xdr:colOff>177800</xdr:colOff>
      <xdr:row>97</xdr:row>
      <xdr:rowOff>117526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38803</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30671</xdr:rowOff>
    </xdr:from>
    <xdr:to>
      <xdr:col>81</xdr:col>
      <xdr:colOff>101600</xdr:colOff>
      <xdr:row>97</xdr:row>
      <xdr:rowOff>132271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148798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31395</xdr:rowOff>
    </xdr:from>
    <xdr:to>
      <xdr:col>76</xdr:col>
      <xdr:colOff>165100</xdr:colOff>
      <xdr:row>97</xdr:row>
      <xdr:rowOff>132995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149522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69723</xdr:rowOff>
    </xdr:from>
    <xdr:to>
      <xdr:col>72</xdr:col>
      <xdr:colOff>38100</xdr:colOff>
      <xdr:row>96</xdr:row>
      <xdr:rowOff>171323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16400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18008</xdr:rowOff>
    </xdr:from>
    <xdr:to>
      <xdr:col>67</xdr:col>
      <xdr:colOff>101600</xdr:colOff>
      <xdr:row>97</xdr:row>
      <xdr:rowOff>119608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136135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6103</xdr:rowOff>
    </xdr:from>
    <xdr:to>
      <xdr:col>116</xdr:col>
      <xdr:colOff>63500</xdr:colOff>
      <xdr:row>59</xdr:row>
      <xdr:rowOff>12522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21653"/>
          <a:ext cx="8382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6103</xdr:rowOff>
    </xdr:from>
    <xdr:to>
      <xdr:col>111</xdr:col>
      <xdr:colOff>177800</xdr:colOff>
      <xdr:row>59</xdr:row>
      <xdr:rowOff>26315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21653"/>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24085</xdr:rowOff>
    </xdr:from>
    <xdr:to>
      <xdr:col>107</xdr:col>
      <xdr:colOff>50800</xdr:colOff>
      <xdr:row>59</xdr:row>
      <xdr:rowOff>26315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39635"/>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20675</xdr:rowOff>
    </xdr:from>
    <xdr:to>
      <xdr:col>102</xdr:col>
      <xdr:colOff>114300</xdr:colOff>
      <xdr:row>59</xdr:row>
      <xdr:rowOff>24085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3622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133172</xdr:rowOff>
    </xdr:from>
    <xdr:to>
      <xdr:col>116</xdr:col>
      <xdr:colOff>114300</xdr:colOff>
      <xdr:row>59</xdr:row>
      <xdr:rowOff>63322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126753</xdr:rowOff>
    </xdr:from>
    <xdr:to>
      <xdr:col>112</xdr:col>
      <xdr:colOff>38100</xdr:colOff>
      <xdr:row>59</xdr:row>
      <xdr:rowOff>56903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48030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146965</xdr:rowOff>
    </xdr:from>
    <xdr:to>
      <xdr:col>107</xdr:col>
      <xdr:colOff>101600</xdr:colOff>
      <xdr:row>59</xdr:row>
      <xdr:rowOff>77115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68242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144735</xdr:rowOff>
    </xdr:from>
    <xdr:to>
      <xdr:col>102</xdr:col>
      <xdr:colOff>165100</xdr:colOff>
      <xdr:row>59</xdr:row>
      <xdr:rowOff>74885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66012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8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141325</xdr:rowOff>
    </xdr:from>
    <xdr:to>
      <xdr:col>98</xdr:col>
      <xdr:colOff>38100</xdr:colOff>
      <xdr:row>59</xdr:row>
      <xdr:rowOff>71475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62602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117069</xdr:rowOff>
    </xdr:from>
    <xdr:to>
      <xdr:col>116</xdr:col>
      <xdr:colOff>62864</xdr:colOff>
      <xdr:row>77</xdr:row>
      <xdr:rowOff>104169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18569"/>
          <a:ext cx="1269" cy="118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107996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104169</xdr:rowOff>
    </xdr:from>
    <xdr:to>
      <xdr:col>116</xdr:col>
      <xdr:colOff>152400</xdr:colOff>
      <xdr:row>77</xdr:row>
      <xdr:rowOff>104169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0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63746</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117069</xdr:rowOff>
    </xdr:from>
    <xdr:to>
      <xdr:col>116</xdr:col>
      <xdr:colOff>152400</xdr:colOff>
      <xdr:row>70</xdr:row>
      <xdr:rowOff>117069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1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57959</xdr:rowOff>
    </xdr:from>
    <xdr:to>
      <xdr:col>116</xdr:col>
      <xdr:colOff>63500</xdr:colOff>
      <xdr:row>77</xdr:row>
      <xdr:rowOff>104169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59609"/>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77193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9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54316</xdr:rowOff>
    </xdr:from>
    <xdr:to>
      <xdr:col>116</xdr:col>
      <xdr:colOff>114300</xdr:colOff>
      <xdr:row>74</xdr:row>
      <xdr:rowOff>155916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4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23963</xdr:rowOff>
    </xdr:from>
    <xdr:to>
      <xdr:col>111</xdr:col>
      <xdr:colOff>177800</xdr:colOff>
      <xdr:row>77</xdr:row>
      <xdr:rowOff>57959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25613"/>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56243</xdr:rowOff>
    </xdr:from>
    <xdr:to>
      <xdr:col>112</xdr:col>
      <xdr:colOff>38100</xdr:colOff>
      <xdr:row>74</xdr:row>
      <xdr:rowOff>157843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4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5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23963</xdr:rowOff>
    </xdr:from>
    <xdr:to>
      <xdr:col>107</xdr:col>
      <xdr:colOff>50800</xdr:colOff>
      <xdr:row>78</xdr:row>
      <xdr:rowOff>73242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5613"/>
          <a:ext cx="8890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149413</xdr:rowOff>
    </xdr:from>
    <xdr:to>
      <xdr:col>107</xdr:col>
      <xdr:colOff>101600</xdr:colOff>
      <xdr:row>74</xdr:row>
      <xdr:rowOff>79563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96090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87709</xdr:rowOff>
    </xdr:from>
    <xdr:to>
      <xdr:col>102</xdr:col>
      <xdr:colOff>114300</xdr:colOff>
      <xdr:row>78</xdr:row>
      <xdr:rowOff>73242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17909"/>
          <a:ext cx="889000" cy="3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161726</xdr:rowOff>
    </xdr:from>
    <xdr:to>
      <xdr:col>102</xdr:col>
      <xdr:colOff>165100</xdr:colOff>
      <xdr:row>74</xdr:row>
      <xdr:rowOff>91876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108403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146801</xdr:rowOff>
    </xdr:from>
    <xdr:to>
      <xdr:col>98</xdr:col>
      <xdr:colOff>38100</xdr:colOff>
      <xdr:row>74</xdr:row>
      <xdr:rowOff>76951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93478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53369</xdr:rowOff>
    </xdr:from>
    <xdr:to>
      <xdr:col>116</xdr:col>
      <xdr:colOff>114300</xdr:colOff>
      <xdr:row>77</xdr:row>
      <xdr:rowOff>154969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139746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7159</xdr:rowOff>
    </xdr:from>
    <xdr:to>
      <xdr:col>112</xdr:col>
      <xdr:colOff>38100</xdr:colOff>
      <xdr:row>77</xdr:row>
      <xdr:rowOff>108759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99886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144613</xdr:rowOff>
    </xdr:from>
    <xdr:to>
      <xdr:col>107</xdr:col>
      <xdr:colOff>101600</xdr:colOff>
      <xdr:row>77</xdr:row>
      <xdr:rowOff>74763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65890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22442</xdr:rowOff>
    </xdr:from>
    <xdr:to>
      <xdr:col>102</xdr:col>
      <xdr:colOff>165100</xdr:colOff>
      <xdr:row>78</xdr:row>
      <xdr:rowOff>124042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115169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36909</xdr:rowOff>
    </xdr:from>
    <xdr:to>
      <xdr:col>98</xdr:col>
      <xdr:colOff>38100</xdr:colOff>
      <xdr:row>76</xdr:row>
      <xdr:rowOff>138509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129636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の感染拡大を受けた緊急支援策として国が実施した特別定額給付金支給事業や市独自で実施した小規模事業者等臨時給付金事業等の減により、減少した。普通建設事業費については、令和３年度は一人当たり</a:t>
          </a:r>
          <a:r>
            <a:rPr kumimoji="1" lang="en-US" altLang="ja-JP" sz="1300">
              <a:latin typeface="ＭＳ Ｐゴシック" panose="020B0600070205080204" pitchFamily="50" charset="-128"/>
              <a:ea typeface="ＭＳ Ｐゴシック" panose="020B0600070205080204" pitchFamily="50" charset="-128"/>
            </a:rPr>
            <a:t>35,545</a:t>
          </a:r>
          <a:r>
            <a:rPr kumimoji="1" lang="ja-JP" altLang="en-US" sz="1300">
              <a:latin typeface="ＭＳ Ｐゴシック" panose="020B0600070205080204" pitchFamily="50" charset="-128"/>
              <a:ea typeface="ＭＳ Ｐゴシック" panose="020B0600070205080204" pitchFamily="50" charset="-128"/>
            </a:rPr>
            <a:t>円となった。これは、戸田東小学校・戸田東中学校改築等（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期）、文化会館改修工事の皆減が影響しているものである。公債費については、類似団体・埼玉県平均を上回った。繰出金については、引き続き極めて低い水準となっている。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141,324
133,986
18.19
66,301,258
61,250,512
4,287,057
29,449,100
23,346,938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120955</xdr:rowOff>
    </xdr:from>
    <xdr:to>
      <xdr:col>24</xdr:col>
      <xdr:colOff>63500</xdr:colOff>
      <xdr:row>35</xdr:row>
      <xdr:rowOff>160274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1705"/>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108153</xdr:rowOff>
    </xdr:from>
    <xdr:to>
      <xdr:col>19</xdr:col>
      <xdr:colOff>177800</xdr:colOff>
      <xdr:row>35</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890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147015</xdr:rowOff>
    </xdr:from>
    <xdr:to>
      <xdr:col>15</xdr:col>
      <xdr:colOff>50800</xdr:colOff>
      <xdr:row>35</xdr:row>
      <xdr:rowOff>108153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6315"/>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147015</xdr:rowOff>
    </xdr:from>
    <xdr:to>
      <xdr:col>10</xdr:col>
      <xdr:colOff>114300</xdr:colOff>
      <xdr:row>34</xdr:row>
      <xdr:rowOff>164389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631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70155</xdr:rowOff>
    </xdr:from>
    <xdr:to>
      <xdr:col>24</xdr:col>
      <xdr:colOff>114300</xdr:colOff>
      <xdr:row>36</xdr:row>
      <xdr:rowOff>305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93032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57353</xdr:rowOff>
    </xdr:from>
    <xdr:to>
      <xdr:col>15</xdr:col>
      <xdr:colOff>101600</xdr:colOff>
      <xdr:row>35</xdr:row>
      <xdr:rowOff>158953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150080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96215</xdr:rowOff>
    </xdr:from>
    <xdr:to>
      <xdr:col>10</xdr:col>
      <xdr:colOff>165100</xdr:colOff>
      <xdr:row>35</xdr:row>
      <xdr:rowOff>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42892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49325</xdr:rowOff>
    </xdr:from>
    <xdr:to>
      <xdr:col>24</xdr:col>
      <xdr:colOff>63500</xdr:colOff>
      <xdr:row>57</xdr:row>
      <xdr:rowOff>49302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07625"/>
          <a:ext cx="838200" cy="5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49325</xdr:rowOff>
    </xdr:from>
    <xdr:to>
      <xdr:col>19</xdr:col>
      <xdr:colOff>177800</xdr:colOff>
      <xdr:row>57</xdr:row>
      <xdr:rowOff>76209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07625"/>
          <a:ext cx="889000" cy="5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14102</xdr:rowOff>
    </xdr:from>
    <xdr:to>
      <xdr:col>15</xdr:col>
      <xdr:colOff>50800</xdr:colOff>
      <xdr:row>57</xdr:row>
      <xdr:rowOff>76209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86752"/>
          <a:ext cx="889000" cy="6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14102</xdr:rowOff>
    </xdr:from>
    <xdr:to>
      <xdr:col>10</xdr:col>
      <xdr:colOff>114300</xdr:colOff>
      <xdr:row>57</xdr:row>
      <xdr:rowOff>51205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86752"/>
          <a:ext cx="889000" cy="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169952</xdr:rowOff>
    </xdr:from>
    <xdr:to>
      <xdr:col>24</xdr:col>
      <xdr:colOff>114300</xdr:colOff>
      <xdr:row>57</xdr:row>
      <xdr:rowOff>100102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169975</xdr:rowOff>
    </xdr:from>
    <xdr:to>
      <xdr:col>20</xdr:col>
      <xdr:colOff>38100</xdr:colOff>
      <xdr:row>54</xdr:row>
      <xdr:rowOff>100125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116652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3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25409</xdr:rowOff>
    </xdr:from>
    <xdr:to>
      <xdr:col>15</xdr:col>
      <xdr:colOff>101600</xdr:colOff>
      <xdr:row>57</xdr:row>
      <xdr:rowOff>127009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118136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134752</xdr:rowOff>
    </xdr:from>
    <xdr:to>
      <xdr:col>10</xdr:col>
      <xdr:colOff>165100</xdr:colOff>
      <xdr:row>57</xdr:row>
      <xdr:rowOff>64902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xdr:rowOff>
    </xdr:from>
    <xdr:to>
      <xdr:col>6</xdr:col>
      <xdr:colOff>38100</xdr:colOff>
      <xdr:row>57</xdr:row>
      <xdr:rowOff>102005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118532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4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11531</xdr:rowOff>
    </xdr:from>
    <xdr:to>
      <xdr:col>24</xdr:col>
      <xdr:colOff>63500</xdr:colOff>
      <xdr:row>77</xdr:row>
      <xdr:rowOff>146962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13181"/>
          <a:ext cx="838200" cy="13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146962</xdr:rowOff>
    </xdr:from>
    <xdr:to>
      <xdr:col>19</xdr:col>
      <xdr:colOff>177800</xdr:colOff>
      <xdr:row>78</xdr:row>
      <xdr:rowOff>55347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48612"/>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55347</xdr:rowOff>
    </xdr:from>
    <xdr:to>
      <xdr:col>15</xdr:col>
      <xdr:colOff>50800</xdr:colOff>
      <xdr:row>78</xdr:row>
      <xdr:rowOff>104990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28447"/>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36151</xdr:rowOff>
    </xdr:from>
    <xdr:to>
      <xdr:col>10</xdr:col>
      <xdr:colOff>114300</xdr:colOff>
      <xdr:row>78</xdr:row>
      <xdr:rowOff>104990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09251"/>
          <a:ext cx="889000" cy="6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132181</xdr:rowOff>
    </xdr:from>
    <xdr:to>
      <xdr:col>24</xdr:col>
      <xdr:colOff>114300</xdr:colOff>
      <xdr:row>77</xdr:row>
      <xdr:rowOff>62331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110608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96162</xdr:rowOff>
    </xdr:from>
    <xdr:to>
      <xdr:col>20</xdr:col>
      <xdr:colOff>38100</xdr:colOff>
      <xdr:row>78</xdr:row>
      <xdr:rowOff>26312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42839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4547</xdr:rowOff>
    </xdr:from>
    <xdr:to>
      <xdr:col>15</xdr:col>
      <xdr:colOff>101600</xdr:colOff>
      <xdr:row>78</xdr:row>
      <xdr:rowOff>106147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122674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15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54190</xdr:rowOff>
    </xdr:from>
    <xdr:to>
      <xdr:col>10</xdr:col>
      <xdr:colOff>165100</xdr:colOff>
      <xdr:row>78</xdr:row>
      <xdr:rowOff>155790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156801</xdr:rowOff>
    </xdr:from>
    <xdr:to>
      <xdr:col>6</xdr:col>
      <xdr:colOff>38100</xdr:colOff>
      <xdr:row>78</xdr:row>
      <xdr:rowOff>86951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129001</xdr:rowOff>
    </xdr:from>
    <xdr:to>
      <xdr:col>24</xdr:col>
      <xdr:colOff>63500</xdr:colOff>
      <xdr:row>97</xdr:row>
      <xdr:rowOff>141391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88201"/>
          <a:ext cx="838200" cy="1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141391</xdr:rowOff>
    </xdr:from>
    <xdr:to>
      <xdr:col>19</xdr:col>
      <xdr:colOff>177800</xdr:colOff>
      <xdr:row>97</xdr:row>
      <xdr:rowOff>160206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72041"/>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160206</xdr:rowOff>
    </xdr:from>
    <xdr:to>
      <xdr:col>15</xdr:col>
      <xdr:colOff>50800</xdr:colOff>
      <xdr:row>97</xdr:row>
      <xdr:rowOff>168160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790856"/>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168160</xdr:rowOff>
    </xdr:from>
    <xdr:to>
      <xdr:col>10</xdr:col>
      <xdr:colOff>114300</xdr:colOff>
      <xdr:row>98</xdr:row>
      <xdr:rowOff>41585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798810"/>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78201</xdr:rowOff>
    </xdr:from>
    <xdr:to>
      <xdr:col>24</xdr:col>
      <xdr:colOff>114300</xdr:colOff>
      <xdr:row>97</xdr:row>
      <xdr:rowOff>8351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56628</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90591</xdr:rowOff>
    </xdr:from>
    <xdr:to>
      <xdr:col>20</xdr:col>
      <xdr:colOff>38100</xdr:colOff>
      <xdr:row>98</xdr:row>
      <xdr:rowOff>20741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11868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109406</xdr:rowOff>
    </xdr:from>
    <xdr:to>
      <xdr:col>15</xdr:col>
      <xdr:colOff>101600</xdr:colOff>
      <xdr:row>98</xdr:row>
      <xdr:rowOff>39556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30683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117360</xdr:rowOff>
    </xdr:from>
    <xdr:to>
      <xdr:col>10</xdr:col>
      <xdr:colOff>165100</xdr:colOff>
      <xdr:row>98</xdr:row>
      <xdr:rowOff>47510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38637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162235</xdr:rowOff>
    </xdr:from>
    <xdr:to>
      <xdr:col>6</xdr:col>
      <xdr:colOff>38100</xdr:colOff>
      <xdr:row>98</xdr:row>
      <xdr:rowOff>92385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83512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82550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911850"/>
          <a:ext cx="1270" cy="742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29227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82550</xdr:rowOff>
    </xdr:from>
    <xdr:to>
      <xdr:col>55</xdr:col>
      <xdr:colOff>88900</xdr:colOff>
      <xdr:row>34</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9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10770</xdr:rowOff>
    </xdr:from>
    <xdr:to>
      <xdr:col>55</xdr:col>
      <xdr:colOff>0</xdr:colOff>
      <xdr:row>38</xdr:row>
      <xdr:rowOff>55575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525870"/>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108119</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85242</xdr:rowOff>
    </xdr:from>
    <xdr:to>
      <xdr:col>55</xdr:col>
      <xdr:colOff>50800</xdr:colOff>
      <xdr:row>38</xdr:row>
      <xdr:rowOff>15393</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288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10770</xdr:rowOff>
    </xdr:from>
    <xdr:to>
      <xdr:col>50</xdr:col>
      <xdr:colOff>114300</xdr:colOff>
      <xdr:row>38</xdr:row>
      <xdr:rowOff>11455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52587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84785</xdr:rowOff>
    </xdr:from>
    <xdr:to>
      <xdr:col>50</xdr:col>
      <xdr:colOff>165100</xdr:colOff>
      <xdr:row>38</xdr:row>
      <xdr:rowOff>14936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284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31462</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xdr:rowOff>
    </xdr:from>
    <xdr:to>
      <xdr:col>45</xdr:col>
      <xdr:colOff>177800</xdr:colOff>
      <xdr:row>38</xdr:row>
      <xdr:rowOff>41859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26555"/>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75870</xdr:rowOff>
    </xdr:from>
    <xdr:to>
      <xdr:col>46</xdr:col>
      <xdr:colOff>38100</xdr:colOff>
      <xdr:row>38</xdr:row>
      <xdr:rowOff>6020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22547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75463</xdr:rowOff>
    </xdr:from>
    <xdr:to>
      <xdr:col>41</xdr:col>
      <xdr:colOff>50800</xdr:colOff>
      <xdr:row>38</xdr:row>
      <xdr:rowOff>41859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5390413"/>
          <a:ext cx="889000" cy="11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70383</xdr:rowOff>
    </xdr:from>
    <xdr:to>
      <xdr:col>41</xdr:col>
      <xdr:colOff>101600</xdr:colOff>
      <xdr:row>38</xdr:row>
      <xdr:rowOff>533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17060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8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42723</xdr:rowOff>
    </xdr:from>
    <xdr:to>
      <xdr:col>36</xdr:col>
      <xdr:colOff>165100</xdr:colOff>
      <xdr:row>37</xdr:row>
      <xdr:rowOff>144323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135450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xdr:rowOff>
    </xdr:from>
    <xdr:to>
      <xdr:col>55</xdr:col>
      <xdr:colOff>50800</xdr:colOff>
      <xdr:row>38</xdr:row>
      <xdr:rowOff>106375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91152</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131419</xdr:rowOff>
    </xdr:from>
    <xdr:to>
      <xdr:col>50</xdr:col>
      <xdr:colOff>165100</xdr:colOff>
      <xdr:row>38</xdr:row>
      <xdr:rowOff>61570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52697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132106</xdr:rowOff>
    </xdr:from>
    <xdr:to>
      <xdr:col>46</xdr:col>
      <xdr:colOff>38100</xdr:colOff>
      <xdr:row>38</xdr:row>
      <xdr:rowOff>62255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53382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162509</xdr:rowOff>
    </xdr:from>
    <xdr:to>
      <xdr:col>41</xdr:col>
      <xdr:colOff>101600</xdr:colOff>
      <xdr:row>38</xdr:row>
      <xdr:rowOff>92659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83786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24663</xdr:rowOff>
    </xdr:from>
    <xdr:to>
      <xdr:col>36</xdr:col>
      <xdr:colOff>165100</xdr:colOff>
      <xdr:row>31</xdr:row>
      <xdr:rowOff>126263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3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142790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11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137963</xdr:rowOff>
    </xdr:from>
    <xdr:to>
      <xdr:col>55</xdr:col>
      <xdr:colOff>0</xdr:colOff>
      <xdr:row>58</xdr:row>
      <xdr:rowOff>138648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820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138054</xdr:rowOff>
    </xdr:from>
    <xdr:to>
      <xdr:col>50</xdr:col>
      <xdr:colOff>114300</xdr:colOff>
      <xdr:row>58</xdr:row>
      <xdr:rowOff>138648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137963</xdr:rowOff>
    </xdr:from>
    <xdr:to>
      <xdr:col>45</xdr:col>
      <xdr:colOff>177800</xdr:colOff>
      <xdr:row>58</xdr:row>
      <xdr:rowOff>138054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820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136499</xdr:rowOff>
    </xdr:from>
    <xdr:to>
      <xdr:col>41</xdr:col>
      <xdr:colOff>50800</xdr:colOff>
      <xdr:row>58</xdr:row>
      <xdr:rowOff>137963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1008059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87163</xdr:rowOff>
    </xdr:from>
    <xdr:to>
      <xdr:col>55</xdr:col>
      <xdr:colOff>50800</xdr:colOff>
      <xdr:row>59</xdr:row>
      <xdr:rowOff>17313</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2090</xdr:rowOff>
    </xdr:from>
    <xdr:ext cx="313932"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4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87848</xdr:rowOff>
    </xdr:from>
    <xdr:to>
      <xdr:col>50</xdr:col>
      <xdr:colOff>165100</xdr:colOff>
      <xdr:row>59</xdr:row>
      <xdr:rowOff>17998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9125</xdr:rowOff>
    </xdr:from>
    <xdr:ext cx="313932"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82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87254</xdr:rowOff>
    </xdr:from>
    <xdr:to>
      <xdr:col>46</xdr:col>
      <xdr:colOff>38100</xdr:colOff>
      <xdr:row>59</xdr:row>
      <xdr:rowOff>17404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8531</xdr:rowOff>
    </xdr:from>
    <xdr:ext cx="313932"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93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87163</xdr:rowOff>
    </xdr:from>
    <xdr:to>
      <xdr:col>41</xdr:col>
      <xdr:colOff>101600</xdr:colOff>
      <xdr:row>59</xdr:row>
      <xdr:rowOff>17313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8440</xdr:rowOff>
    </xdr:from>
    <xdr:ext cx="313932"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04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85699</xdr:rowOff>
    </xdr:from>
    <xdr:to>
      <xdr:col>36</xdr:col>
      <xdr:colOff>165100</xdr:colOff>
      <xdr:row>59</xdr:row>
      <xdr:rowOff>15849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6976</xdr:rowOff>
    </xdr:from>
    <xdr:ext cx="313932"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815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744</xdr:rowOff>
    </xdr:from>
    <xdr:to>
      <xdr:col>55</xdr:col>
      <xdr:colOff>0</xdr:colOff>
      <xdr:row>79</xdr:row>
      <xdr:rowOff>8468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45294"/>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8468</xdr:rowOff>
    </xdr:from>
    <xdr:to>
      <xdr:col>50</xdr:col>
      <xdr:colOff>114300</xdr:colOff>
      <xdr:row>79</xdr:row>
      <xdr:rowOff>56930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53018"/>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56930</xdr:rowOff>
    </xdr:from>
    <xdr:to>
      <xdr:col>45</xdr:col>
      <xdr:colOff>177800</xdr:colOff>
      <xdr:row>79</xdr:row>
      <xdr:rowOff>60441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01480"/>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60441</xdr:rowOff>
    </xdr:from>
    <xdr:to>
      <xdr:col>41</xdr:col>
      <xdr:colOff>50800</xdr:colOff>
      <xdr:row>79</xdr:row>
      <xdr:rowOff>63461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60499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121394</xdr:rowOff>
    </xdr:from>
    <xdr:to>
      <xdr:col>55</xdr:col>
      <xdr:colOff>50800</xdr:colOff>
      <xdr:row>79</xdr:row>
      <xdr:rowOff>51544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36321</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0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129118</xdr:rowOff>
    </xdr:from>
    <xdr:to>
      <xdr:col>50</xdr:col>
      <xdr:colOff>165100</xdr:colOff>
      <xdr:row>79</xdr:row>
      <xdr:rowOff>59268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50395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9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6130</xdr:rowOff>
    </xdr:from>
    <xdr:to>
      <xdr:col>46</xdr:col>
      <xdr:colOff>38100</xdr:colOff>
      <xdr:row>79</xdr:row>
      <xdr:rowOff>107730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98857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9641</xdr:rowOff>
    </xdr:from>
    <xdr:to>
      <xdr:col>41</xdr:col>
      <xdr:colOff>101600</xdr:colOff>
      <xdr:row>79</xdr:row>
      <xdr:rowOff>111241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102368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12661</xdr:rowOff>
    </xdr:from>
    <xdr:to>
      <xdr:col>36</xdr:col>
      <xdr:colOff>165100</xdr:colOff>
      <xdr:row>79</xdr:row>
      <xdr:rowOff>114261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105388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53724</xdr:rowOff>
    </xdr:from>
    <xdr:to>
      <xdr:col>55</xdr:col>
      <xdr:colOff>0</xdr:colOff>
      <xdr:row>97</xdr:row>
      <xdr:rowOff>106507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84374"/>
          <a:ext cx="838200" cy="5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53724</xdr:rowOff>
    </xdr:from>
    <xdr:to>
      <xdr:col>50</xdr:col>
      <xdr:colOff>114300</xdr:colOff>
      <xdr:row>97</xdr:row>
      <xdr:rowOff>121931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84374"/>
          <a:ext cx="889000" cy="6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121131</xdr:rowOff>
    </xdr:from>
    <xdr:to>
      <xdr:col>45</xdr:col>
      <xdr:colOff>177800</xdr:colOff>
      <xdr:row>97</xdr:row>
      <xdr:rowOff>121931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5178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76470</xdr:rowOff>
    </xdr:from>
    <xdr:to>
      <xdr:col>41</xdr:col>
      <xdr:colOff>50800</xdr:colOff>
      <xdr:row>97</xdr:row>
      <xdr:rowOff>121131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07120"/>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55707</xdr:rowOff>
    </xdr:from>
    <xdr:to>
      <xdr:col>55</xdr:col>
      <xdr:colOff>50800</xdr:colOff>
      <xdr:row>97</xdr:row>
      <xdr:rowOff>157307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34134</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2924</xdr:rowOff>
    </xdr:from>
    <xdr:to>
      <xdr:col>50</xdr:col>
      <xdr:colOff>165100</xdr:colOff>
      <xdr:row>97</xdr:row>
      <xdr:rowOff>104524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4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71131</xdr:rowOff>
    </xdr:from>
    <xdr:to>
      <xdr:col>46</xdr:col>
      <xdr:colOff>38100</xdr:colOff>
      <xdr:row>98</xdr:row>
      <xdr:rowOff>1281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163858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70331</xdr:rowOff>
    </xdr:from>
    <xdr:to>
      <xdr:col>41</xdr:col>
      <xdr:colOff>101600</xdr:colOff>
      <xdr:row>98</xdr:row>
      <xdr:rowOff>481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163058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9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25670</xdr:rowOff>
    </xdr:from>
    <xdr:to>
      <xdr:col>36</xdr:col>
      <xdr:colOff>165100</xdr:colOff>
      <xdr:row>97</xdr:row>
      <xdr:rowOff>127270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143797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167513</xdr:rowOff>
    </xdr:from>
    <xdr:to>
      <xdr:col>85</xdr:col>
      <xdr:colOff>127000</xdr:colOff>
      <xdr:row>36</xdr:row>
      <xdr:rowOff>168656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68263"/>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97663</xdr:rowOff>
    </xdr:from>
    <xdr:to>
      <xdr:col>81</xdr:col>
      <xdr:colOff>50800</xdr:colOff>
      <xdr:row>35</xdr:row>
      <xdr:rowOff>167513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584063"/>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97663</xdr:rowOff>
    </xdr:from>
    <xdr:to>
      <xdr:col>76</xdr:col>
      <xdr:colOff>114300</xdr:colOff>
      <xdr:row>37</xdr:row>
      <xdr:rowOff>141605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584063"/>
          <a:ext cx="889000" cy="90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38862</xdr:rowOff>
    </xdr:from>
    <xdr:to>
      <xdr:col>71</xdr:col>
      <xdr:colOff>177800</xdr:colOff>
      <xdr:row>37</xdr:row>
      <xdr:rowOff>141605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82512"/>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117856</xdr:rowOff>
    </xdr:from>
    <xdr:to>
      <xdr:col>85</xdr:col>
      <xdr:colOff>177800</xdr:colOff>
      <xdr:row>37</xdr:row>
      <xdr:rowOff>48006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96283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116713</xdr:rowOff>
    </xdr:from>
    <xdr:to>
      <xdr:col>81</xdr:col>
      <xdr:colOff>101600</xdr:colOff>
      <xdr:row>36</xdr:row>
      <xdr:rowOff>46863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37990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46863</xdr:rowOff>
    </xdr:from>
    <xdr:to>
      <xdr:col>76</xdr:col>
      <xdr:colOff>165100</xdr:colOff>
      <xdr:row>32</xdr:row>
      <xdr:rowOff>148463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5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164990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3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90805</xdr:rowOff>
    </xdr:from>
    <xdr:to>
      <xdr:col>72</xdr:col>
      <xdr:colOff>38100</xdr:colOff>
      <xdr:row>38</xdr:row>
      <xdr:rowOff>20955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159512</xdr:rowOff>
    </xdr:from>
    <xdr:to>
      <xdr:col>67</xdr:col>
      <xdr:colOff>101600</xdr:colOff>
      <xdr:row>37</xdr:row>
      <xdr:rowOff>89662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135985</xdr:rowOff>
    </xdr:from>
    <xdr:to>
      <xdr:col>85</xdr:col>
      <xdr:colOff>127000</xdr:colOff>
      <xdr:row>56</xdr:row>
      <xdr:rowOff>18999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22835"/>
          <a:ext cx="838200" cy="39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135985</xdr:rowOff>
    </xdr:from>
    <xdr:to>
      <xdr:col>81</xdr:col>
      <xdr:colOff>50800</xdr:colOff>
      <xdr:row>54</xdr:row>
      <xdr:rowOff>81845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222835"/>
          <a:ext cx="8890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81845</xdr:rowOff>
    </xdr:from>
    <xdr:to>
      <xdr:col>76</xdr:col>
      <xdr:colOff>114300</xdr:colOff>
      <xdr:row>57</xdr:row>
      <xdr:rowOff>122574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340145"/>
          <a:ext cx="889000" cy="5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122574</xdr:rowOff>
    </xdr:from>
    <xdr:to>
      <xdr:col>71</xdr:col>
      <xdr:colOff>177800</xdr:colOff>
      <xdr:row>57</xdr:row>
      <xdr:rowOff>130632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5224"/>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139649</xdr:rowOff>
    </xdr:from>
    <xdr:to>
      <xdr:col>85</xdr:col>
      <xdr:colOff>177800</xdr:colOff>
      <xdr:row>56</xdr:row>
      <xdr:rowOff>69799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162526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85185</xdr:rowOff>
    </xdr:from>
    <xdr:to>
      <xdr:col>81</xdr:col>
      <xdr:colOff>101600</xdr:colOff>
      <xdr:row>54</xdr:row>
      <xdr:rowOff>15335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31862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9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31045</xdr:rowOff>
    </xdr:from>
    <xdr:to>
      <xdr:col>76</xdr:col>
      <xdr:colOff>165100</xdr:colOff>
      <xdr:row>54</xdr:row>
      <xdr:rowOff>132645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2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149172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71774</xdr:rowOff>
    </xdr:from>
    <xdr:to>
      <xdr:col>72</xdr:col>
      <xdr:colOff>38100</xdr:colOff>
      <xdr:row>58</xdr:row>
      <xdr:rowOff>1924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164501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79832</xdr:rowOff>
    </xdr:from>
    <xdr:to>
      <xdr:col>67</xdr:col>
      <xdr:colOff>101600</xdr:colOff>
      <xdr:row>58</xdr:row>
      <xdr:rowOff>9982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40387</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4937"/>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161037</xdr:rowOff>
    </xdr:from>
    <xdr:to>
      <xdr:col>67</xdr:col>
      <xdr:colOff>101600</xdr:colOff>
      <xdr:row>79</xdr:row>
      <xdr:rowOff>91187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82314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26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61957</xdr:rowOff>
    </xdr:from>
    <xdr:to>
      <xdr:col>85</xdr:col>
      <xdr:colOff>127000</xdr:colOff>
      <xdr:row>96</xdr:row>
      <xdr:rowOff>104229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49707"/>
          <a:ext cx="8382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104229</xdr:rowOff>
    </xdr:from>
    <xdr:to>
      <xdr:col>81</xdr:col>
      <xdr:colOff>50800</xdr:colOff>
      <xdr:row>96</xdr:row>
      <xdr:rowOff>124231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6342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117678</xdr:rowOff>
    </xdr:from>
    <xdr:to>
      <xdr:col>76</xdr:col>
      <xdr:colOff>114300</xdr:colOff>
      <xdr:row>96</xdr:row>
      <xdr:rowOff>124231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7687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117678</xdr:rowOff>
    </xdr:from>
    <xdr:to>
      <xdr:col>71</xdr:col>
      <xdr:colOff>177800</xdr:colOff>
      <xdr:row>96</xdr:row>
      <xdr:rowOff>167094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76878"/>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11157</xdr:rowOff>
    </xdr:from>
    <xdr:to>
      <xdr:col>85</xdr:col>
      <xdr:colOff>177800</xdr:colOff>
      <xdr:row>95</xdr:row>
      <xdr:rowOff>112757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34034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53429</xdr:rowOff>
    </xdr:from>
    <xdr:to>
      <xdr:col>81</xdr:col>
      <xdr:colOff>101600</xdr:colOff>
      <xdr:row>96</xdr:row>
      <xdr:rowOff>155029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146156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73431</xdr:rowOff>
    </xdr:from>
    <xdr:to>
      <xdr:col>76</xdr:col>
      <xdr:colOff>165100</xdr:colOff>
      <xdr:row>97</xdr:row>
      <xdr:rowOff>3581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166158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66878</xdr:rowOff>
    </xdr:from>
    <xdr:to>
      <xdr:col>72</xdr:col>
      <xdr:colOff>38100</xdr:colOff>
      <xdr:row>96</xdr:row>
      <xdr:rowOff>168478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159605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116294</xdr:rowOff>
    </xdr:from>
    <xdr:to>
      <xdr:col>67</xdr:col>
      <xdr:colOff>101600</xdr:colOff>
      <xdr:row>97</xdr:row>
      <xdr:rowOff>46444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57,272</a:t>
          </a:r>
          <a:r>
            <a:rPr kumimoji="1" lang="ja-JP" altLang="ja-JP" sz="1100">
              <a:solidFill>
                <a:schemeClr val="dk1"/>
              </a:solidFill>
              <a:effectLst/>
              <a:latin typeface="+mn-lt"/>
              <a:ea typeface="+mn-ea"/>
              <a:cs typeface="+mn-cs"/>
            </a:rPr>
            <a:t>円となっており、前年度と比較し、大幅に減少している。主な要因として、新型コロナウイルス感染症の感染拡大を受けた緊急支援策として国が実施した特別定額給付金支給事業に係る事務費の減等が挙げられる。民生費は、国が実施した子育て世帯への臨時特別給付金により増加し、住民一人当たり</a:t>
          </a:r>
          <a:r>
            <a:rPr kumimoji="1" lang="en-US" altLang="ja-JP" sz="1100">
              <a:solidFill>
                <a:schemeClr val="dk1"/>
              </a:solidFill>
              <a:effectLst/>
              <a:latin typeface="+mn-lt"/>
              <a:ea typeface="+mn-ea"/>
              <a:cs typeface="+mn-cs"/>
            </a:rPr>
            <a:t>199,320</a:t>
          </a:r>
          <a:r>
            <a:rPr kumimoji="1" lang="ja-JP" altLang="ja-JP" sz="1100">
              <a:solidFill>
                <a:schemeClr val="dk1"/>
              </a:solidFill>
              <a:effectLst/>
              <a:latin typeface="+mn-lt"/>
              <a:ea typeface="+mn-ea"/>
              <a:cs typeface="+mn-cs"/>
            </a:rPr>
            <a:t>円となった。教育費は、住民一人当たり</a:t>
          </a:r>
          <a:r>
            <a:rPr kumimoji="1" lang="en-US" altLang="ja-JP" sz="1100">
              <a:solidFill>
                <a:schemeClr val="dk1"/>
              </a:solidFill>
              <a:effectLst/>
              <a:latin typeface="+mn-lt"/>
              <a:ea typeface="+mn-ea"/>
              <a:cs typeface="+mn-cs"/>
            </a:rPr>
            <a:t>48,336</a:t>
          </a:r>
          <a:r>
            <a:rPr kumimoji="1" lang="ja-JP" altLang="ja-JP" sz="1100">
              <a:solidFill>
                <a:schemeClr val="dk1"/>
              </a:solidFill>
              <a:effectLst/>
              <a:latin typeface="+mn-lt"/>
              <a:ea typeface="+mn-ea"/>
              <a:cs typeface="+mn-cs"/>
            </a:rPr>
            <a:t>円となっており、戸田東小学校・戸田東中学校改築等事業（</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期）の減があったものの、類似団体平均を大きく上回ることとなった。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財政調整基金残高の標準財政規模比については、前年度と比較すると残高としては約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8,470</a:t>
          </a:r>
          <a:r>
            <a:rPr kumimoji="1" lang="ja-JP" altLang="en-US" sz="1400">
              <a:latin typeface="ＭＳ ゴシック" pitchFamily="49" charset="-128"/>
              <a:ea typeface="ＭＳ ゴシック" pitchFamily="49" charset="-128"/>
            </a:rPr>
            <a:t>万円増加していることに加え、分母となる標準財政規模が約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9,189</a:t>
          </a:r>
          <a:r>
            <a:rPr kumimoji="1" lang="ja-JP" altLang="en-US" sz="1400">
              <a:latin typeface="ＭＳ ゴシック" pitchFamily="49" charset="-128"/>
              <a:ea typeface="ＭＳ ゴシック" pitchFamily="49" charset="-128"/>
            </a:rPr>
            <a:t>万円減少したことから</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ポイント増加した。財政調整基金の新規積立は、決算状況に応じて積立金を予算化している。実質収支額については、地方債の増等により前年度と比較して</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ポイント増加となった。実質単年度収支は、前年度と比較し、</a:t>
          </a:r>
          <a:r>
            <a:rPr kumimoji="1" lang="en-US" altLang="ja-JP" sz="1400">
              <a:latin typeface="ＭＳ ゴシック" pitchFamily="49" charset="-128"/>
              <a:ea typeface="ＭＳ ゴシック" pitchFamily="49" charset="-128"/>
            </a:rPr>
            <a:t>7.12</a:t>
          </a:r>
          <a:r>
            <a:rPr kumimoji="1" lang="ja-JP" altLang="en-US" sz="1400">
              <a:latin typeface="ＭＳ ゴシック" pitchFamily="49" charset="-128"/>
              <a:ea typeface="ＭＳ ゴシック" pitchFamily="49" charset="-128"/>
            </a:rPr>
            <a:t>ポイント増加となった。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a:t>
          </a:r>
          <a:r>
            <a:rPr kumimoji="1" lang="en-US" altLang="ja-JP" sz="1400">
              <a:latin typeface="ＭＳ ゴシック" pitchFamily="49" charset="-128"/>
              <a:ea typeface="ＭＳ ゴシック" pitchFamily="49" charset="-128"/>
            </a:rPr>
            <a:t>-13.11</a:t>
          </a:r>
          <a:r>
            <a:rPr kumimoji="1" lang="ja-JP" altLang="en-US" sz="1400">
              <a:latin typeface="ＭＳ ゴシック" pitchFamily="49" charset="-128"/>
              <a:ea typeface="ＭＳ ゴシック" pitchFamily="49" charset="-128"/>
            </a:rPr>
            <a:t>％で、前年度と比較し、負の値が</a:t>
          </a:r>
          <a:r>
            <a:rPr kumimoji="1" lang="en-US" altLang="ja-JP" sz="1400">
              <a:latin typeface="ＭＳ ゴシック" pitchFamily="49" charset="-128"/>
              <a:ea typeface="ＭＳ ゴシック" pitchFamily="49" charset="-128"/>
            </a:rPr>
            <a:t>6.93</a:t>
          </a:r>
          <a:r>
            <a:rPr kumimoji="1" lang="ja-JP" altLang="en-US" sz="1400">
              <a:latin typeface="ＭＳ ゴシック" pitchFamily="49" charset="-128"/>
              <a:ea typeface="ＭＳ ゴシック" pitchFamily="49" charset="-128"/>
            </a:rPr>
            <a:t>ポイント増加した。一般会計において標準財政規模に対する黒字額の割合が</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ポイント増加したことが、標準財政規模に対する連結実質赤字比率の負の値が増加することに繋がっている。</a:t>
          </a:r>
        </a:p>
        <a:p>
          <a:r>
            <a:rPr kumimoji="1" lang="ja-JP" altLang="en-US" sz="1400">
              <a:latin typeface="ＭＳ ゴシック" pitchFamily="49" charset="-128"/>
              <a:ea typeface="ＭＳ ゴシック" pitchFamily="49" charset="-128"/>
            </a:rPr>
            <a:t>　現状、すべての会計において、実質収支は黒字となっているものの、一般会計からの繰出金が多額となっている会計も複数あることから、今後も健全な財政運営を図る。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Q29" sqref="Q29:V29"/>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80</v>
      </c>
      <c r="C2" s="179"/>
      <c r="D2" s="180"/>
    </row>
    <row r="3" spans="1:119" ht="18.75" customHeight="1" thickBot="1">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66301258</v>
      </c>
      <c r="BO4" s="374"/>
      <c r="BP4" s="374"/>
      <c r="BQ4" s="374"/>
      <c r="BR4" s="374"/>
      <c r="BS4" s="374"/>
      <c r="BT4" s="374"/>
      <c r="BU4" s="375"/>
      <c r="BV4" s="373">
        <v>80395541</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14.6</v>
      </c>
      <c r="CU4" s="380"/>
      <c r="CV4" s="380"/>
      <c r="CW4" s="380"/>
      <c r="CX4" s="380"/>
      <c r="CY4" s="380"/>
      <c r="CZ4" s="380"/>
      <c r="DA4" s="381"/>
      <c r="DB4" s="379">
        <v>13.1</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61250512</v>
      </c>
      <c r="BO5" s="411"/>
      <c r="BP5" s="411"/>
      <c r="BQ5" s="411"/>
      <c r="BR5" s="411"/>
      <c r="BS5" s="411"/>
      <c r="BT5" s="411"/>
      <c r="BU5" s="412"/>
      <c r="BV5" s="410">
        <v>75829949</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90.7</v>
      </c>
      <c r="CU5" s="408"/>
      <c r="CV5" s="408"/>
      <c r="CW5" s="408"/>
      <c r="CX5" s="408"/>
      <c r="CY5" s="408"/>
      <c r="CZ5" s="408"/>
      <c r="DA5" s="409"/>
      <c r="DB5" s="407">
        <v>91.2</v>
      </c>
      <c r="DC5" s="408"/>
      <c r="DD5" s="408"/>
      <c r="DE5" s="408"/>
      <c r="DF5" s="408"/>
      <c r="DG5" s="408"/>
      <c r="DH5" s="408"/>
      <c r="DI5" s="409"/>
    </row>
    <row r="6" spans="1:119" ht="18.75" customHeight="1">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5050746</v>
      </c>
      <c r="BO6" s="411"/>
      <c r="BP6" s="411"/>
      <c r="BQ6" s="411"/>
      <c r="BR6" s="411"/>
      <c r="BS6" s="411"/>
      <c r="BT6" s="411"/>
      <c r="BU6" s="412"/>
      <c r="BV6" s="410">
        <v>4565592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90.7</v>
      </c>
      <c r="CU6" s="448"/>
      <c r="CV6" s="448"/>
      <c r="CW6" s="448"/>
      <c r="CX6" s="448"/>
      <c r="CY6" s="448"/>
      <c r="CZ6" s="448"/>
      <c r="DA6" s="449"/>
      <c r="DB6" s="447">
        <v>91.2</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763689</v>
      </c>
      <c r="BO7" s="411"/>
      <c r="BP7" s="411"/>
      <c r="BQ7" s="411"/>
      <c r="BR7" s="411"/>
      <c r="BS7" s="411"/>
      <c r="BT7" s="411"/>
      <c r="BU7" s="412"/>
      <c r="BV7" s="410">
        <v>481686</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29449100</v>
      </c>
      <c r="CU7" s="411"/>
      <c r="CV7" s="411"/>
      <c r="CW7" s="411"/>
      <c r="CX7" s="411"/>
      <c r="CY7" s="411"/>
      <c r="CZ7" s="411"/>
      <c r="DA7" s="412"/>
      <c r="DB7" s="410">
        <v>31140987</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4287057</v>
      </c>
      <c r="BO8" s="411"/>
      <c r="BP8" s="411"/>
      <c r="BQ8" s="411"/>
      <c r="BR8" s="411"/>
      <c r="BS8" s="411"/>
      <c r="BT8" s="411"/>
      <c r="BU8" s="412"/>
      <c r="BV8" s="410">
        <v>4083906</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1.21</v>
      </c>
      <c r="CU8" s="451"/>
      <c r="CV8" s="451"/>
      <c r="CW8" s="451"/>
      <c r="CX8" s="451"/>
      <c r="CY8" s="451"/>
      <c r="CZ8" s="451"/>
      <c r="DA8" s="452"/>
      <c r="DB8" s="450">
        <v>1.25</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140899</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108</v>
      </c>
      <c r="AV9" s="443"/>
      <c r="AW9" s="443"/>
      <c r="AX9" s="443"/>
      <c r="AY9" s="444" t="s">
        <v>115</v>
      </c>
      <c r="AZ9" s="445"/>
      <c r="BA9" s="445"/>
      <c r="BB9" s="445"/>
      <c r="BC9" s="445"/>
      <c r="BD9" s="445"/>
      <c r="BE9" s="445"/>
      <c r="BF9" s="445"/>
      <c r="BG9" s="445"/>
      <c r="BH9" s="445"/>
      <c r="BI9" s="445"/>
      <c r="BJ9" s="445"/>
      <c r="BK9" s="445"/>
      <c r="BL9" s="445"/>
      <c r="BM9" s="446"/>
      <c r="BN9" s="410">
        <v>203151</v>
      </c>
      <c r="BO9" s="411"/>
      <c r="BP9" s="411"/>
      <c r="BQ9" s="411"/>
      <c r="BR9" s="411"/>
      <c r="BS9" s="411"/>
      <c r="BT9" s="411"/>
      <c r="BU9" s="412"/>
      <c r="BV9" s="410">
        <v>385303</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11.5</v>
      </c>
      <c r="CU9" s="408"/>
      <c r="CV9" s="408"/>
      <c r="CW9" s="408"/>
      <c r="CX9" s="408"/>
      <c r="CY9" s="408"/>
      <c r="CZ9" s="408"/>
      <c r="DA9" s="409"/>
      <c r="DB9" s="407">
        <v>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136150</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108</v>
      </c>
      <c r="AV10" s="443"/>
      <c r="AW10" s="443"/>
      <c r="AX10" s="443"/>
      <c r="AY10" s="444" t="s">
        <v>119</v>
      </c>
      <c r="AZ10" s="445"/>
      <c r="BA10" s="445"/>
      <c r="BB10" s="445"/>
      <c r="BC10" s="445"/>
      <c r="BD10" s="445"/>
      <c r="BE10" s="445"/>
      <c r="BF10" s="445"/>
      <c r="BG10" s="445"/>
      <c r="BH10" s="445"/>
      <c r="BI10" s="445"/>
      <c r="BJ10" s="445"/>
      <c r="BK10" s="445"/>
      <c r="BL10" s="445"/>
      <c r="BM10" s="446"/>
      <c r="BN10" s="410">
        <v>2867991</v>
      </c>
      <c r="BO10" s="411"/>
      <c r="BP10" s="411"/>
      <c r="BQ10" s="411"/>
      <c r="BR10" s="411"/>
      <c r="BS10" s="411"/>
      <c r="BT10" s="411"/>
      <c r="BU10" s="412"/>
      <c r="BV10" s="410">
        <v>2205421</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1391215</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c r="A12" s="178"/>
      <c r="B12" s="470" t="s">
        <v>128</v>
      </c>
      <c r="C12" s="471"/>
      <c r="D12" s="471"/>
      <c r="E12" s="471"/>
      <c r="F12" s="471"/>
      <c r="G12" s="471"/>
      <c r="H12" s="471"/>
      <c r="I12" s="471"/>
      <c r="J12" s="471"/>
      <c r="K12" s="472"/>
      <c r="L12" s="479" t="s">
        <v>129</v>
      </c>
      <c r="M12" s="480"/>
      <c r="N12" s="480"/>
      <c r="O12" s="480"/>
      <c r="P12" s="480"/>
      <c r="Q12" s="481"/>
      <c r="R12" s="482">
        <v>141324</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108</v>
      </c>
      <c r="AV12" s="443"/>
      <c r="AW12" s="443"/>
      <c r="AX12" s="443"/>
      <c r="AY12" s="444" t="s">
        <v>133</v>
      </c>
      <c r="AZ12" s="445"/>
      <c r="BA12" s="445"/>
      <c r="BB12" s="445"/>
      <c r="BC12" s="445"/>
      <c r="BD12" s="445"/>
      <c r="BE12" s="445"/>
      <c r="BF12" s="445"/>
      <c r="BG12" s="445"/>
      <c r="BH12" s="445"/>
      <c r="BI12" s="445"/>
      <c r="BJ12" s="445"/>
      <c r="BK12" s="445"/>
      <c r="BL12" s="445"/>
      <c r="BM12" s="446"/>
      <c r="BN12" s="410">
        <v>2359521</v>
      </c>
      <c r="BO12" s="411"/>
      <c r="BP12" s="411"/>
      <c r="BQ12" s="411"/>
      <c r="BR12" s="411"/>
      <c r="BS12" s="411"/>
      <c r="BT12" s="411"/>
      <c r="BU12" s="412"/>
      <c r="BV12" s="410">
        <v>2584181</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135</v>
      </c>
      <c r="N13" s="502"/>
      <c r="O13" s="502"/>
      <c r="P13" s="502"/>
      <c r="Q13" s="503"/>
      <c r="R13" s="494">
        <v>133986</v>
      </c>
      <c r="S13" s="495"/>
      <c r="T13" s="495"/>
      <c r="U13" s="495"/>
      <c r="V13" s="496"/>
      <c r="W13" s="426" t="s">
        <v>136</v>
      </c>
      <c r="X13" s="427"/>
      <c r="Y13" s="427"/>
      <c r="Z13" s="427"/>
      <c r="AA13" s="427"/>
      <c r="AB13" s="417"/>
      <c r="AC13" s="461">
        <v>96</v>
      </c>
      <c r="AD13" s="462"/>
      <c r="AE13" s="462"/>
      <c r="AF13" s="462"/>
      <c r="AG13" s="504"/>
      <c r="AH13" s="461">
        <v>103</v>
      </c>
      <c r="AI13" s="462"/>
      <c r="AJ13" s="462"/>
      <c r="AK13" s="462"/>
      <c r="AL13" s="463"/>
      <c r="AM13" s="439" t="s">
        <v>137</v>
      </c>
      <c r="AN13" s="440"/>
      <c r="AO13" s="440"/>
      <c r="AP13" s="440"/>
      <c r="AQ13" s="440"/>
      <c r="AR13" s="440"/>
      <c r="AS13" s="440"/>
      <c r="AT13" s="441"/>
      <c r="AU13" s="442" t="s">
        <v>138</v>
      </c>
      <c r="AV13" s="443"/>
      <c r="AW13" s="443"/>
      <c r="AX13" s="443"/>
      <c r="AY13" s="444" t="s">
        <v>139</v>
      </c>
      <c r="AZ13" s="445"/>
      <c r="BA13" s="445"/>
      <c r="BB13" s="445"/>
      <c r="BC13" s="445"/>
      <c r="BD13" s="445"/>
      <c r="BE13" s="445"/>
      <c r="BF13" s="445"/>
      <c r="BG13" s="445"/>
      <c r="BH13" s="445"/>
      <c r="BI13" s="445"/>
      <c r="BJ13" s="445"/>
      <c r="BK13" s="445"/>
      <c r="BL13" s="445"/>
      <c r="BM13" s="446"/>
      <c r="BN13" s="410">
        <v>2102836</v>
      </c>
      <c r="BO13" s="411"/>
      <c r="BP13" s="411"/>
      <c r="BQ13" s="411"/>
      <c r="BR13" s="411"/>
      <c r="BS13" s="411"/>
      <c r="BT13" s="411"/>
      <c r="BU13" s="412"/>
      <c r="BV13" s="410">
        <v>6543</v>
      </c>
      <c r="BW13" s="411"/>
      <c r="BX13" s="411"/>
      <c r="BY13" s="411"/>
      <c r="BZ13" s="411"/>
      <c r="CA13" s="411"/>
      <c r="CB13" s="411"/>
      <c r="CC13" s="412"/>
      <c r="CD13" s="413" t="s">
        <v>140</v>
      </c>
      <c r="CE13" s="414"/>
      <c r="CF13" s="414"/>
      <c r="CG13" s="414"/>
      <c r="CH13" s="414"/>
      <c r="CI13" s="414"/>
      <c r="CJ13" s="414"/>
      <c r="CK13" s="414"/>
      <c r="CL13" s="414"/>
      <c r="CM13" s="414"/>
      <c r="CN13" s="414"/>
      <c r="CO13" s="414"/>
      <c r="CP13" s="414"/>
      <c r="CQ13" s="414"/>
      <c r="CR13" s="414"/>
      <c r="CS13" s="415"/>
      <c r="CT13" s="407">
        <v>8.1</v>
      </c>
      <c r="CU13" s="408"/>
      <c r="CV13" s="408"/>
      <c r="CW13" s="408"/>
      <c r="CX13" s="408"/>
      <c r="CY13" s="408"/>
      <c r="CZ13" s="408"/>
      <c r="DA13" s="409"/>
      <c r="DB13" s="407">
        <v>7.1</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141</v>
      </c>
      <c r="M14" s="492"/>
      <c r="N14" s="492"/>
      <c r="O14" s="492"/>
      <c r="P14" s="492"/>
      <c r="Q14" s="493"/>
      <c r="R14" s="494">
        <v>141033</v>
      </c>
      <c r="S14" s="495"/>
      <c r="T14" s="495"/>
      <c r="U14" s="495"/>
      <c r="V14" s="496"/>
      <c r="W14" s="400"/>
      <c r="X14" s="401"/>
      <c r="Y14" s="401"/>
      <c r="Z14" s="401"/>
      <c r="AA14" s="401"/>
      <c r="AB14" s="390"/>
      <c r="AC14" s="497">
        <v>0.1</v>
      </c>
      <c r="AD14" s="498"/>
      <c r="AE14" s="498"/>
      <c r="AF14" s="498"/>
      <c r="AG14" s="499"/>
      <c r="AH14" s="497">
        <v>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142</v>
      </c>
      <c r="CE14" s="506"/>
      <c r="CF14" s="506"/>
      <c r="CG14" s="506"/>
      <c r="CH14" s="506"/>
      <c r="CI14" s="506"/>
      <c r="CJ14" s="506"/>
      <c r="CK14" s="506"/>
      <c r="CL14" s="506"/>
      <c r="CM14" s="506"/>
      <c r="CN14" s="506"/>
      <c r="CO14" s="506"/>
      <c r="CP14" s="506"/>
      <c r="CQ14" s="506"/>
      <c r="CR14" s="506"/>
      <c r="CS14" s="507"/>
      <c r="CT14" s="508">
        <v>26.2</v>
      </c>
      <c r="CU14" s="509"/>
      <c r="CV14" s="509"/>
      <c r="CW14" s="509"/>
      <c r="CX14" s="509"/>
      <c r="CY14" s="509"/>
      <c r="CZ14" s="509"/>
      <c r="DA14" s="510"/>
      <c r="DB14" s="508">
        <v>32</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143</v>
      </c>
      <c r="N15" s="502"/>
      <c r="O15" s="502"/>
      <c r="P15" s="502"/>
      <c r="Q15" s="503"/>
      <c r="R15" s="494">
        <v>133515</v>
      </c>
      <c r="S15" s="495"/>
      <c r="T15" s="495"/>
      <c r="U15" s="495"/>
      <c r="V15" s="496"/>
      <c r="W15" s="426" t="s">
        <v>144</v>
      </c>
      <c r="X15" s="427"/>
      <c r="Y15" s="427"/>
      <c r="Z15" s="427"/>
      <c r="AA15" s="427"/>
      <c r="AB15" s="417"/>
      <c r="AC15" s="461">
        <v>13522</v>
      </c>
      <c r="AD15" s="462"/>
      <c r="AE15" s="462"/>
      <c r="AF15" s="462"/>
      <c r="AG15" s="504"/>
      <c r="AH15" s="461">
        <v>14060</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22855835</v>
      </c>
      <c r="BO15" s="374"/>
      <c r="BP15" s="374"/>
      <c r="BQ15" s="374"/>
      <c r="BR15" s="374"/>
      <c r="BS15" s="374"/>
      <c r="BT15" s="374"/>
      <c r="BU15" s="375"/>
      <c r="BV15" s="373">
        <v>24109895</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20.8</v>
      </c>
      <c r="AD16" s="498"/>
      <c r="AE16" s="498"/>
      <c r="AF16" s="498"/>
      <c r="AG16" s="499"/>
      <c r="AH16" s="497">
        <v>23</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20042014</v>
      </c>
      <c r="BO16" s="411"/>
      <c r="BP16" s="411"/>
      <c r="BQ16" s="411"/>
      <c r="BR16" s="411"/>
      <c r="BS16" s="411"/>
      <c r="BT16" s="411"/>
      <c r="BU16" s="412"/>
      <c r="BV16" s="410">
        <v>19188450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150</v>
      </c>
      <c r="N17" s="522"/>
      <c r="O17" s="522"/>
      <c r="P17" s="522"/>
      <c r="Q17" s="523"/>
      <c r="R17" s="516" t="s">
        <v>151</v>
      </c>
      <c r="S17" s="517"/>
      <c r="T17" s="517"/>
      <c r="U17" s="517"/>
      <c r="V17" s="518"/>
      <c r="W17" s="426" t="s">
        <v>152</v>
      </c>
      <c r="X17" s="427"/>
      <c r="Y17" s="427"/>
      <c r="Z17" s="427"/>
      <c r="AA17" s="427"/>
      <c r="AB17" s="417"/>
      <c r="AC17" s="461">
        <v>51343</v>
      </c>
      <c r="AD17" s="462"/>
      <c r="AE17" s="462"/>
      <c r="AF17" s="462"/>
      <c r="AG17" s="504"/>
      <c r="AH17" s="461">
        <v>46929</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29449100</v>
      </c>
      <c r="BO17" s="411"/>
      <c r="BP17" s="411"/>
      <c r="BQ17" s="411"/>
      <c r="BR17" s="411"/>
      <c r="BS17" s="411"/>
      <c r="BT17" s="411"/>
      <c r="BU17" s="412"/>
      <c r="BV17" s="410">
        <v>31140987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154</v>
      </c>
      <c r="C18" s="453"/>
      <c r="D18" s="453"/>
      <c r="E18" s="533"/>
      <c r="F18" s="533"/>
      <c r="G18" s="533"/>
      <c r="H18" s="533"/>
      <c r="I18" s="533"/>
      <c r="J18" s="533"/>
      <c r="K18" s="533"/>
      <c r="L18" s="534">
        <v>18.190000000000001</v>
      </c>
      <c r="M18" s="534"/>
      <c r="N18" s="534"/>
      <c r="O18" s="534"/>
      <c r="P18" s="534"/>
      <c r="Q18" s="534"/>
      <c r="R18" s="535"/>
      <c r="S18" s="535"/>
      <c r="T18" s="535"/>
      <c r="U18" s="535"/>
      <c r="V18" s="536"/>
      <c r="W18" s="428"/>
      <c r="X18" s="429"/>
      <c r="Y18" s="429"/>
      <c r="Z18" s="429"/>
      <c r="AA18" s="429"/>
      <c r="AB18" s="420"/>
      <c r="AC18" s="537">
        <v>79</v>
      </c>
      <c r="AD18" s="538"/>
      <c r="AE18" s="538"/>
      <c r="AF18" s="538"/>
      <c r="AG18" s="539"/>
      <c r="AH18" s="537">
        <v>76.8</v>
      </c>
      <c r="AI18" s="538"/>
      <c r="AJ18" s="538"/>
      <c r="AK18" s="538"/>
      <c r="AL18" s="540"/>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28966201</v>
      </c>
      <c r="BO18" s="411"/>
      <c r="BP18" s="411"/>
      <c r="BQ18" s="411"/>
      <c r="BR18" s="411"/>
      <c r="BS18" s="411"/>
      <c r="BT18" s="411"/>
      <c r="BU18" s="412"/>
      <c r="BV18" s="410">
        <v>28192854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156</v>
      </c>
      <c r="C19" s="453"/>
      <c r="D19" s="453"/>
      <c r="E19" s="533"/>
      <c r="F19" s="533"/>
      <c r="G19" s="533"/>
      <c r="H19" s="533"/>
      <c r="I19" s="533"/>
      <c r="J19" s="533"/>
      <c r="K19" s="533"/>
      <c r="L19" s="541">
        <v>7746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42218809</v>
      </c>
      <c r="BO19" s="411"/>
      <c r="BP19" s="411"/>
      <c r="BQ19" s="411"/>
      <c r="BR19" s="411"/>
      <c r="BS19" s="411"/>
      <c r="BT19" s="411"/>
      <c r="BU19" s="412"/>
      <c r="BV19" s="410">
        <v>41192630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158</v>
      </c>
      <c r="C20" s="453"/>
      <c r="D20" s="453"/>
      <c r="E20" s="533"/>
      <c r="F20" s="533"/>
      <c r="G20" s="533"/>
      <c r="H20" s="533"/>
      <c r="I20" s="533"/>
      <c r="J20" s="533"/>
      <c r="K20" s="533"/>
      <c r="L20" s="541">
        <v>64319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159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23346938</v>
      </c>
      <c r="BO22" s="374"/>
      <c r="BP22" s="374"/>
      <c r="BQ22" s="374"/>
      <c r="BR22" s="374"/>
      <c r="BS22" s="374"/>
      <c r="BT22" s="374"/>
      <c r="BU22" s="375"/>
      <c r="BV22" s="373">
        <v>26218783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7497274</v>
      </c>
      <c r="BO23" s="411"/>
      <c r="BP23" s="411"/>
      <c r="BQ23" s="411"/>
      <c r="BR23" s="411"/>
      <c r="BS23" s="411"/>
      <c r="BT23" s="411"/>
      <c r="BU23" s="412"/>
      <c r="BV23" s="410">
        <v>7573088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168</v>
      </c>
      <c r="F24" s="440"/>
      <c r="G24" s="440"/>
      <c r="H24" s="440"/>
      <c r="I24" s="440"/>
      <c r="J24" s="440"/>
      <c r="K24" s="441"/>
      <c r="L24" s="461">
        <v>1</v>
      </c>
      <c r="M24" s="462"/>
      <c r="N24" s="462"/>
      <c r="O24" s="462"/>
      <c r="P24" s="504"/>
      <c r="Q24" s="461">
        <v>9700</v>
      </c>
      <c r="R24" s="462"/>
      <c r="S24" s="462"/>
      <c r="T24" s="462"/>
      <c r="U24" s="462"/>
      <c r="V24" s="504"/>
      <c r="W24" s="556"/>
      <c r="X24" s="557"/>
      <c r="Y24" s="558"/>
      <c r="Z24" s="460" t="s">
        <v>169</v>
      </c>
      <c r="AA24" s="440"/>
      <c r="AB24" s="440"/>
      <c r="AC24" s="440"/>
      <c r="AD24" s="440"/>
      <c r="AE24" s="440"/>
      <c r="AF24" s="440"/>
      <c r="AG24" s="441"/>
      <c r="AH24" s="461">
        <v>852</v>
      </c>
      <c r="AI24" s="462"/>
      <c r="AJ24" s="462"/>
      <c r="AK24" s="462"/>
      <c r="AL24" s="504"/>
      <c r="AM24" s="461">
        <v>2592636</v>
      </c>
      <c r="AN24" s="462"/>
      <c r="AO24" s="462"/>
      <c r="AP24" s="462"/>
      <c r="AQ24" s="462"/>
      <c r="AR24" s="504"/>
      <c r="AS24" s="461">
        <v>3043</v>
      </c>
      <c r="AT24" s="462"/>
      <c r="AU24" s="462"/>
      <c r="AV24" s="462"/>
      <c r="AW24" s="462"/>
      <c r="AX24" s="463"/>
      <c r="AY24" s="526" t="s">
        <v>170</v>
      </c>
      <c r="AZ24" s="527"/>
      <c r="BA24" s="527"/>
      <c r="BB24" s="527"/>
      <c r="BC24" s="527"/>
      <c r="BD24" s="527"/>
      <c r="BE24" s="527"/>
      <c r="BF24" s="527"/>
      <c r="BG24" s="527"/>
      <c r="BH24" s="527"/>
      <c r="BI24" s="527"/>
      <c r="BJ24" s="527"/>
      <c r="BK24" s="527"/>
      <c r="BL24" s="527"/>
      <c r="BM24" s="528"/>
      <c r="BN24" s="410">
        <v>23346938</v>
      </c>
      <c r="BO24" s="411"/>
      <c r="BP24" s="411"/>
      <c r="BQ24" s="411"/>
      <c r="BR24" s="411"/>
      <c r="BS24" s="411"/>
      <c r="BT24" s="411"/>
      <c r="BU24" s="412"/>
      <c r="BV24" s="410">
        <v>26218783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171</v>
      </c>
      <c r="F25" s="440"/>
      <c r="G25" s="440"/>
      <c r="H25" s="440"/>
      <c r="I25" s="440"/>
      <c r="J25" s="440"/>
      <c r="K25" s="441"/>
      <c r="L25" s="461">
        <v>1</v>
      </c>
      <c r="M25" s="462"/>
      <c r="N25" s="462"/>
      <c r="O25" s="462"/>
      <c r="P25" s="504"/>
      <c r="Q25" s="461">
        <v>8140</v>
      </c>
      <c r="R25" s="462"/>
      <c r="S25" s="462"/>
      <c r="T25" s="462"/>
      <c r="U25" s="462"/>
      <c r="V25" s="504"/>
      <c r="W25" s="556"/>
      <c r="X25" s="557"/>
      <c r="Y25" s="558"/>
      <c r="Z25" s="460" t="s">
        <v>172</v>
      </c>
      <c r="AA25" s="440"/>
      <c r="AB25" s="440"/>
      <c r="AC25" s="440"/>
      <c r="AD25" s="440"/>
      <c r="AE25" s="440"/>
      <c r="AF25" s="440"/>
      <c r="AG25" s="441"/>
      <c r="AH25" s="461">
        <v>141</v>
      </c>
      <c r="AI25" s="462"/>
      <c r="AJ25" s="462"/>
      <c r="AK25" s="462"/>
      <c r="AL25" s="504"/>
      <c r="AM25" s="461">
        <v>417219</v>
      </c>
      <c r="AN25" s="462"/>
      <c r="AO25" s="462"/>
      <c r="AP25" s="462"/>
      <c r="AQ25" s="462"/>
      <c r="AR25" s="504"/>
      <c r="AS25" s="461">
        <v>2959</v>
      </c>
      <c r="AT25" s="462"/>
      <c r="AU25" s="462"/>
      <c r="AV25" s="462"/>
      <c r="AW25" s="462"/>
      <c r="AX25" s="463"/>
      <c r="AY25" s="370" t="s">
        <v>173</v>
      </c>
      <c r="AZ25" s="371"/>
      <c r="BA25" s="371"/>
      <c r="BB25" s="371"/>
      <c r="BC25" s="371"/>
      <c r="BD25" s="371"/>
      <c r="BE25" s="371"/>
      <c r="BF25" s="371"/>
      <c r="BG25" s="371"/>
      <c r="BH25" s="371"/>
      <c r="BI25" s="371"/>
      <c r="BJ25" s="371"/>
      <c r="BK25" s="371"/>
      <c r="BL25" s="371"/>
      <c r="BM25" s="372"/>
      <c r="BN25" s="373">
        <v>13182011</v>
      </c>
      <c r="BO25" s="374"/>
      <c r="BP25" s="374"/>
      <c r="BQ25" s="374"/>
      <c r="BR25" s="374"/>
      <c r="BS25" s="374"/>
      <c r="BT25" s="374"/>
      <c r="BU25" s="375"/>
      <c r="BV25" s="373">
        <v>14234014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174</v>
      </c>
      <c r="F26" s="440"/>
      <c r="G26" s="440"/>
      <c r="H26" s="440"/>
      <c r="I26" s="440"/>
      <c r="J26" s="440"/>
      <c r="K26" s="441"/>
      <c r="L26" s="461">
        <v>1</v>
      </c>
      <c r="M26" s="462"/>
      <c r="N26" s="462"/>
      <c r="O26" s="462"/>
      <c r="P26" s="504"/>
      <c r="Q26" s="461">
        <v>7460</v>
      </c>
      <c r="R26" s="462"/>
      <c r="S26" s="462"/>
      <c r="T26" s="462"/>
      <c r="U26" s="462"/>
      <c r="V26" s="504"/>
      <c r="W26" s="556"/>
      <c r="X26" s="557"/>
      <c r="Y26" s="558"/>
      <c r="Z26" s="460" t="s">
        <v>175</v>
      </c>
      <c r="AA26" s="562"/>
      <c r="AB26" s="562"/>
      <c r="AC26" s="562"/>
      <c r="AD26" s="562"/>
      <c r="AE26" s="562"/>
      <c r="AF26" s="562"/>
      <c r="AG26" s="563"/>
      <c r="AH26" s="461">
        <v>19</v>
      </c>
      <c r="AI26" s="462"/>
      <c r="AJ26" s="462"/>
      <c r="AK26" s="462"/>
      <c r="AL26" s="504"/>
      <c r="AM26" s="461">
        <v>58615</v>
      </c>
      <c r="AN26" s="462"/>
      <c r="AO26" s="462"/>
      <c r="AP26" s="462"/>
      <c r="AQ26" s="462"/>
      <c r="AR26" s="504"/>
      <c r="AS26" s="461">
        <v>3085</v>
      </c>
      <c r="AT26" s="462"/>
      <c r="AU26" s="462"/>
      <c r="AV26" s="462"/>
      <c r="AW26" s="462"/>
      <c r="AX26" s="463"/>
      <c r="AY26" s="413" t="s">
        <v>176</v>
      </c>
      <c r="AZ26" s="414"/>
      <c r="BA26" s="414"/>
      <c r="BB26" s="414"/>
      <c r="BC26" s="414"/>
      <c r="BD26" s="414"/>
      <c r="BE26" s="414"/>
      <c r="BF26" s="414"/>
      <c r="BG26" s="414"/>
      <c r="BH26" s="414"/>
      <c r="BI26" s="414"/>
      <c r="BJ26" s="414"/>
      <c r="BK26" s="414"/>
      <c r="BL26" s="414"/>
      <c r="BM26" s="415"/>
      <c r="BN26" s="410">
        <v>550000</v>
      </c>
      <c r="BO26" s="411"/>
      <c r="BP26" s="411"/>
      <c r="BQ26" s="411"/>
      <c r="BR26" s="411"/>
      <c r="BS26" s="411"/>
      <c r="BT26" s="411"/>
      <c r="BU26" s="412"/>
      <c r="BV26" s="410">
        <v>500000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177</v>
      </c>
      <c r="F27" s="440"/>
      <c r="G27" s="440"/>
      <c r="H27" s="440"/>
      <c r="I27" s="440"/>
      <c r="J27" s="440"/>
      <c r="K27" s="441"/>
      <c r="L27" s="461">
        <v>1</v>
      </c>
      <c r="M27" s="462"/>
      <c r="N27" s="462"/>
      <c r="O27" s="462"/>
      <c r="P27" s="504"/>
      <c r="Q27" s="461">
        <v>5400</v>
      </c>
      <c r="R27" s="462"/>
      <c r="S27" s="462"/>
      <c r="T27" s="462"/>
      <c r="U27" s="462"/>
      <c r="V27" s="504"/>
      <c r="W27" s="556"/>
      <c r="X27" s="557"/>
      <c r="Y27" s="558"/>
      <c r="Z27" s="460" t="s">
        <v>178</v>
      </c>
      <c r="AA27" s="440"/>
      <c r="AB27" s="440"/>
      <c r="AC27" s="440"/>
      <c r="AD27" s="440"/>
      <c r="AE27" s="440"/>
      <c r="AF27" s="440"/>
      <c r="AG27" s="441"/>
      <c r="AH27" s="461">
        <v>15</v>
      </c>
      <c r="AI27" s="462"/>
      <c r="AJ27" s="462"/>
      <c r="AK27" s="462"/>
      <c r="AL27" s="504"/>
      <c r="AM27" s="461">
        <v>57060</v>
      </c>
      <c r="AN27" s="462"/>
      <c r="AO27" s="462"/>
      <c r="AP27" s="462"/>
      <c r="AQ27" s="462"/>
      <c r="AR27" s="504"/>
      <c r="AS27" s="461">
        <v>3804</v>
      </c>
      <c r="AT27" s="462"/>
      <c r="AU27" s="462"/>
      <c r="AV27" s="462"/>
      <c r="AW27" s="462"/>
      <c r="AX27" s="463"/>
      <c r="AY27" s="505" t="s">
        <v>179</v>
      </c>
      <c r="AZ27" s="506"/>
      <c r="BA27" s="506"/>
      <c r="BB27" s="506"/>
      <c r="BC27" s="506"/>
      <c r="BD27" s="506"/>
      <c r="BE27" s="506"/>
      <c r="BF27" s="506"/>
      <c r="BG27" s="506"/>
      <c r="BH27" s="506"/>
      <c r="BI27" s="506"/>
      <c r="BJ27" s="506"/>
      <c r="BK27" s="506"/>
      <c r="BL27" s="506"/>
      <c r="BM27" s="507"/>
      <c r="BN27" s="529">
        <v>2625111</v>
      </c>
      <c r="BO27" s="530"/>
      <c r="BP27" s="530"/>
      <c r="BQ27" s="530"/>
      <c r="BR27" s="530"/>
      <c r="BS27" s="530"/>
      <c r="BT27" s="530"/>
      <c r="BU27" s="531"/>
      <c r="BV27" s="529">
        <v>2625036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180</v>
      </c>
      <c r="F28" s="440"/>
      <c r="G28" s="440"/>
      <c r="H28" s="440"/>
      <c r="I28" s="440"/>
      <c r="J28" s="440"/>
      <c r="K28" s="441"/>
      <c r="L28" s="461">
        <v>1</v>
      </c>
      <c r="M28" s="462"/>
      <c r="N28" s="462"/>
      <c r="O28" s="462"/>
      <c r="P28" s="504"/>
      <c r="Q28" s="461">
        <v>4900</v>
      </c>
      <c r="R28" s="462"/>
      <c r="S28" s="462"/>
      <c r="T28" s="462"/>
      <c r="U28" s="462"/>
      <c r="V28" s="504"/>
      <c r="W28" s="556"/>
      <c r="X28" s="557"/>
      <c r="Y28" s="558"/>
      <c r="Z28" s="460" t="s">
        <v>181</v>
      </c>
      <c r="AA28" s="440"/>
      <c r="AB28" s="440"/>
      <c r="AC28" s="440"/>
      <c r="AD28" s="440"/>
      <c r="AE28" s="440"/>
      <c r="AF28" s="440"/>
      <c r="AG28" s="441"/>
      <c r="AH28" s="461" t="s">
        <v>182</v>
      </c>
      <c r="AI28" s="462"/>
      <c r="AJ28" s="462"/>
      <c r="AK28" s="462"/>
      <c r="AL28" s="504"/>
      <c r="AM28" s="461" t="s">
        <v>127</v>
      </c>
      <c r="AN28" s="462"/>
      <c r="AO28" s="462"/>
      <c r="AP28" s="462"/>
      <c r="AQ28" s="462"/>
      <c r="AR28" s="504"/>
      <c r="AS28" s="461" t="s">
        <v>127</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6271748</v>
      </c>
      <c r="BO28" s="374"/>
      <c r="BP28" s="374"/>
      <c r="BQ28" s="374"/>
      <c r="BR28" s="374"/>
      <c r="BS28" s="374"/>
      <c r="BT28" s="374"/>
      <c r="BU28" s="375"/>
      <c r="BV28" s="373">
        <v>5763278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184</v>
      </c>
      <c r="F29" s="440"/>
      <c r="G29" s="440"/>
      <c r="H29" s="440"/>
      <c r="I29" s="440"/>
      <c r="J29" s="440"/>
      <c r="K29" s="441"/>
      <c r="L29" s="461">
        <v>24</v>
      </c>
      <c r="M29" s="462"/>
      <c r="N29" s="462"/>
      <c r="O29" s="462"/>
      <c r="P29" s="504"/>
      <c r="Q29" s="461">
        <v>4500</v>
      </c>
      <c r="R29" s="462"/>
      <c r="S29" s="462"/>
      <c r="T29" s="462"/>
      <c r="U29" s="462"/>
      <c r="V29" s="504"/>
      <c r="W29" s="559"/>
      <c r="X29" s="560"/>
      <c r="Y29" s="561"/>
      <c r="Z29" s="460" t="s">
        <v>185</v>
      </c>
      <c r="AA29" s="440"/>
      <c r="AB29" s="440"/>
      <c r="AC29" s="440"/>
      <c r="AD29" s="440"/>
      <c r="AE29" s="440"/>
      <c r="AF29" s="440"/>
      <c r="AG29" s="441"/>
      <c r="AH29" s="461">
        <v>867</v>
      </c>
      <c r="AI29" s="462"/>
      <c r="AJ29" s="462"/>
      <c r="AK29" s="462"/>
      <c r="AL29" s="504"/>
      <c r="AM29" s="461">
        <v>2649696</v>
      </c>
      <c r="AN29" s="462"/>
      <c r="AO29" s="462"/>
      <c r="AP29" s="462"/>
      <c r="AQ29" s="462"/>
      <c r="AR29" s="504"/>
      <c r="AS29" s="461">
        <v>3056</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t="s">
        <v>187</v>
      </c>
      <c r="BO29" s="411"/>
      <c r="BP29" s="411"/>
      <c r="BQ29" s="411"/>
      <c r="BR29" s="411"/>
      <c r="BS29" s="411"/>
      <c r="BT29" s="411"/>
      <c r="BU29" s="412"/>
      <c r="BV29" s="410" t="s">
        <v>187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100.2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8106023</v>
      </c>
      <c r="BO30" s="530"/>
      <c r="BP30" s="530"/>
      <c r="BQ30" s="530"/>
      <c r="BR30" s="530"/>
      <c r="BS30" s="530"/>
      <c r="BT30" s="530"/>
      <c r="BU30" s="531"/>
      <c r="BV30" s="529">
        <v>8558988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197</v>
      </c>
      <c r="V33" s="434"/>
      <c r="W33" s="399" t="s">
        <v>196</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7</v>
      </c>
      <c r="V34" s="600"/>
      <c r="W34" s="601" t="str">
        <f>IF('各会計、関係団体の財政状況及び健全化判断比率'!B28="","",'各会計、関係団体の財政状況及び健全化判断比率'!B28)</f>
        <v>国民健康保険</v>
      </c>
      <c r="X34" s="601"/>
      <c r="Y34" s="601"/>
      <c r="Z34" s="601"/>
      <c r="AA34" s="601"/>
      <c r="AB34" s="601"/>
      <c r="AC34" s="601"/>
      <c r="AD34" s="601"/>
      <c r="AE34" s="601"/>
      <c r="AF34" s="601"/>
      <c r="AG34" s="601"/>
      <c r="AH34" s="601"/>
      <c r="AI34" s="601"/>
      <c r="AJ34" s="601"/>
      <c r="AK34" s="601"/>
      <c r="AL34" s="178"/>
      <c r="AM34" s="600">
        <f>IF(AO34="","",MAX(C34:D43,U34:V43)+1)</f>
        <v>12</v>
      </c>
      <c r="AN34" s="600"/>
      <c r="AO34" s="601" t="str">
        <f>IF('各会計、関係団体の財政状況及び健全化判断比率'!B33="","",'各会計、関係団体の財政状況及び健全化判断比率'!B33)</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14</v>
      </c>
      <c r="BX34" s="600"/>
      <c r="BY34" s="601" t="str">
        <f>IF('各会計、関係団体の財政状況及び健全化判断比率'!B68="","",'各会計、関係団体の財政状況及び健全化判断比率'!B68)</f>
        <v>蕨戸田衛生センター組合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戸田市文化スポーツ財団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市民医療センター</v>
      </c>
      <c r="F35" s="601"/>
      <c r="G35" s="601"/>
      <c r="H35" s="601"/>
      <c r="I35" s="601"/>
      <c r="J35" s="601"/>
      <c r="K35" s="601"/>
      <c r="L35" s="601"/>
      <c r="M35" s="601"/>
      <c r="N35" s="601"/>
      <c r="O35" s="601"/>
      <c r="P35" s="601"/>
      <c r="Q35" s="601"/>
      <c r="R35" s="601"/>
      <c r="S35" s="601"/>
      <c r="T35" s="178"/>
      <c r="U35" s="600">
        <f>IF(W35="","",U34+1)</f>
        <v>8</v>
      </c>
      <c r="V35" s="600"/>
      <c r="W35" s="601" t="str">
        <f>IF('各会計、関係団体の財政状況及び健全化判断比率'!B29="","",'各会計、関係団体の財政状況及び健全化判断比率'!B29)</f>
        <v>介護保険</v>
      </c>
      <c r="X35" s="601"/>
      <c r="Y35" s="601"/>
      <c r="Z35" s="601"/>
      <c r="AA35" s="601"/>
      <c r="AB35" s="601"/>
      <c r="AC35" s="601"/>
      <c r="AD35" s="601"/>
      <c r="AE35" s="601"/>
      <c r="AF35" s="601"/>
      <c r="AG35" s="601"/>
      <c r="AH35" s="601"/>
      <c r="AI35" s="601"/>
      <c r="AJ35" s="601"/>
      <c r="AK35" s="601"/>
      <c r="AL35" s="178"/>
      <c r="AM35" s="600">
        <f t="shared" ref="AM35:AM43" si="0">IF(AO35="","",AM34+1)</f>
        <v>13</v>
      </c>
      <c r="AN35" s="600"/>
      <c r="AO35" s="601" t="str">
        <f>IF('各会計、関係団体の財政状況及び健全化判断比率'!B34="","",'各会計、関係団体の財政状況及び健全化判断比率'!B34)</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15</v>
      </c>
      <c r="BX35" s="600"/>
      <c r="BY35" s="601" t="str">
        <f>IF('各会計、関係団体の財政状況及び健全化判断比率'!B69="","",'各会計、関係団体の財政状況及び健全化判断比率'!B69)</f>
        <v>戸田ボートレース企業団</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戸田市水と緑の公社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f>IF(E36="","",C35+1)</f>
        <v>3</v>
      </c>
      <c r="D36" s="600"/>
      <c r="E36" s="601" t="str">
        <f>IF('各会計、関係団体の財政状況及び健全化判断比率'!B9="","",'各会計、関係団体の財政状況及び健全化判断比率'!B9)</f>
        <v>海外留学奨学事業</v>
      </c>
      <c r="F36" s="601"/>
      <c r="G36" s="601"/>
      <c r="H36" s="601"/>
      <c r="I36" s="601"/>
      <c r="J36" s="601"/>
      <c r="K36" s="601"/>
      <c r="L36" s="601"/>
      <c r="M36" s="601"/>
      <c r="N36" s="601"/>
      <c r="O36" s="601"/>
      <c r="P36" s="601"/>
      <c r="Q36" s="601"/>
      <c r="R36" s="601"/>
      <c r="S36" s="601"/>
      <c r="T36" s="178"/>
      <c r="U36" s="600">
        <f t="shared" ref="U36:U43" si="4">IF(W36="","",U35+1)</f>
        <v>9</v>
      </c>
      <c r="V36" s="600"/>
      <c r="W36" s="601" t="str">
        <f>IF('各会計、関係団体の財政状況及び健全化判断比率'!B30="","",'各会計、関係団体の財政状況及び健全化判断比率'!B30)</f>
        <v>後期高齢者医療</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16</v>
      </c>
      <c r="BX36" s="600"/>
      <c r="BY36" s="601" t="str">
        <f>IF('各会計、関係団体の財政状況及び健全化判断比率'!B70="","",'各会計、関係団体の財政状況及び健全化判断比率'!B70)</f>
        <v>埼玉県後期高齢者医療広域連合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戸田市土地開発公社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f>IF(E37="","",C36+1)</f>
        <v>4</v>
      </c>
      <c r="D37" s="600"/>
      <c r="E37" s="601" t="str">
        <f>IF('各会計、関係団体の財政状況及び健全化判断比率'!B10="","",'各会計、関係団体の財政状況及び健全化判断比率'!B10)</f>
        <v>火災共済事業</v>
      </c>
      <c r="F37" s="601"/>
      <c r="G37" s="601"/>
      <c r="H37" s="601"/>
      <c r="I37" s="601"/>
      <c r="J37" s="601"/>
      <c r="K37" s="601"/>
      <c r="L37" s="601"/>
      <c r="M37" s="601"/>
      <c r="N37" s="601"/>
      <c r="O37" s="601"/>
      <c r="P37" s="601"/>
      <c r="Q37" s="601"/>
      <c r="R37" s="601"/>
      <c r="S37" s="601"/>
      <c r="T37" s="178"/>
      <c r="U37" s="600">
        <f t="shared" si="4"/>
        <v>10</v>
      </c>
      <c r="V37" s="600"/>
      <c r="W37" s="601" t="str">
        <f>IF('各会計、関係団体の財政状況及び健全化判断比率'!B31="","",'各会計、関係団体の財政状況及び健全化判断比率'!B31)</f>
        <v>在宅介護支援事業</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17</v>
      </c>
      <c r="BX37" s="600"/>
      <c r="BY37" s="601" t="str">
        <f>IF('各会計、関係団体の財政状況及び健全化判断比率'!B71="","",'各会計、関係団体の財政状況及び健全化判断比率'!B71)</f>
        <v>埼玉県後期高齢者医療広域連合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f t="shared" ref="C38:C43" si="5">IF(E38="","",C37+1)</f>
        <v>5</v>
      </c>
      <c r="D38" s="600"/>
      <c r="E38" s="601" t="str">
        <f>IF('各会計、関係団体の財政状況及び健全化判断比率'!B11="","",'各会計、関係団体の財政状況及び健全化判断比率'!B11)</f>
        <v>新曽第一土地区画整理事業</v>
      </c>
      <c r="F38" s="601"/>
      <c r="G38" s="601"/>
      <c r="H38" s="601"/>
      <c r="I38" s="601"/>
      <c r="J38" s="601"/>
      <c r="K38" s="601"/>
      <c r="L38" s="601"/>
      <c r="M38" s="601"/>
      <c r="N38" s="601"/>
      <c r="O38" s="601"/>
      <c r="P38" s="601"/>
      <c r="Q38" s="601"/>
      <c r="R38" s="601"/>
      <c r="S38" s="601"/>
      <c r="T38" s="178"/>
      <c r="U38" s="600">
        <f t="shared" si="4"/>
        <v>11</v>
      </c>
      <c r="V38" s="600"/>
      <c r="W38" s="601" t="str">
        <f>IF('各会計、関係団体の財政状況及び健全化判断比率'!B32="","",'各会計、関係団体の財政状況及び健全化判断比率'!B32)</f>
        <v>交通災害共済事業</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18</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f t="shared" si="5"/>
        <v>6</v>
      </c>
      <c r="D39" s="600"/>
      <c r="E39" s="601" t="str">
        <f>IF('各会計、関係団体の財政状況及び健全化判断比率'!B12="","",'各会計、関係団体の財政状況及び健全化判断比率'!B12)</f>
        <v>新曽第二土地区画整理事業</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19</v>
      </c>
      <c r="BX39" s="600"/>
      <c r="BY39" s="601" t="str">
        <f>IF('各会計、関係団体の財政状況及び健全化判断比率'!B73="","",'各会計、関係団体の財政状況及び健全化判断比率'!B73)</f>
        <v>埼玉県市町村総合事務組合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20</v>
      </c>
      <c r="BX40" s="600"/>
      <c r="BY40" s="601" t="str">
        <f>IF('各会計、関係団体の財政状況及び健全化判断比率'!B74="","",'各会計、関係団体の財政状況及び健全化判断比率'!B74)</f>
        <v>彩の国さいたま人づくり広域連合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21</v>
      </c>
      <c r="BX41" s="600"/>
      <c r="BY41" s="601" t="str">
        <f>IF('各会計、関係団体の財政状況及び健全化判断比率'!B75="","",'各会計、関係団体の財政状況及び健全化判断比率'!B75)</f>
        <v>埼玉県都市競艇組合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578</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6" zoomScaleNormal="46"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79" t="s">
        <v>562</v>
      </c>
      <c r="D34" s="1179"/>
      <c r="E34" s="1180"/>
      <c r="F34" s="32">
        <v>9.48</v>
      </c>
      <c r="G34" s="33">
        <v>8.0299999999999994</v>
      </c>
      <c r="H34" s="33">
        <v>11.58</v>
      </c>
      <c r="I34" s="33">
        <v>12.14</v>
      </c>
      <c r="J34" s="34">
        <v>13.51</v>
      </c>
      <c r="K34" s="22"/>
      <c r="L34" s="22"/>
      <c r="M34" s="22"/>
      <c r="N34" s="22"/>
      <c r="O34" s="22"/>
      <c r="P34" s="22"/>
    </row>
    <row r="35" spans="1:16" ht="39" customHeight="1">
      <c r="A35" s="22"/>
      <c r="B35" s="35"/>
      <c r="C35" s="1173" t="s">
        <v>563</v>
      </c>
      <c r="D35" s="1174"/>
      <c r="E35" s="1175"/>
      <c r="F35" s="36">
        <v>2.94</v>
      </c>
      <c r="G35" s="37">
        <v>2.91</v>
      </c>
      <c r="H35" s="37">
        <v>2.46</v>
      </c>
      <c r="I35" s="37">
        <v>2.77</v>
      </c>
      <c r="J35" s="38">
        <v>4.74</v>
      </c>
      <c r="K35" s="22"/>
      <c r="L35" s="22"/>
      <c r="M35" s="22"/>
      <c r="N35" s="22"/>
      <c r="O35" s="22"/>
      <c r="P35" s="22"/>
    </row>
    <row r="36" spans="1:16" ht="39" customHeight="1">
      <c r="A36" s="22"/>
      <c r="B36" s="35"/>
      <c r="C36" s="1173" t="s">
        <v>564</v>
      </c>
      <c r="D36" s="1174"/>
      <c r="E36" s="1175"/>
      <c r="F36" s="36">
        <v>1.26</v>
      </c>
      <c r="G36" s="37">
        <v>1.83</v>
      </c>
      <c r="H36" s="37">
        <v>2.0499999999999998</v>
      </c>
      <c r="I36" s="37">
        <v>2.58</v>
      </c>
      <c r="J36" s="38">
        <v>3.05</v>
      </c>
      <c r="K36" s="22"/>
      <c r="L36" s="22"/>
      <c r="M36" s="22"/>
      <c r="N36" s="22"/>
      <c r="O36" s="22"/>
      <c r="P36" s="22"/>
    </row>
    <row r="37" spans="1:16" ht="39" customHeight="1">
      <c r="A37" s="22"/>
      <c r="B37" s="35"/>
      <c r="C37" s="1173" t="s">
        <v>565</v>
      </c>
      <c r="D37" s="1174"/>
      <c r="E37" s="1175"/>
      <c r="F37" s="36">
        <v>0.57999999999999996</v>
      </c>
      <c r="G37" s="37">
        <v>0.74</v>
      </c>
      <c r="H37" s="37">
        <v>0.28999999999999998</v>
      </c>
      <c r="I37" s="37">
        <v>0.54</v>
      </c>
      <c r="J37" s="38">
        <v>1.64</v>
      </c>
      <c r="K37" s="22"/>
      <c r="L37" s="22"/>
      <c r="M37" s="22"/>
      <c r="N37" s="22"/>
      <c r="O37" s="22"/>
      <c r="P37" s="22"/>
    </row>
    <row r="38" spans="1:16" ht="39" customHeight="1">
      <c r="A38" s="22"/>
      <c r="B38" s="35"/>
      <c r="C38" s="1173" t="s">
        <v>566</v>
      </c>
      <c r="D38" s="1174"/>
      <c r="E38" s="1175"/>
      <c r="F38" s="36">
        <v>3.15</v>
      </c>
      <c r="G38" s="37">
        <v>0.56999999999999995</v>
      </c>
      <c r="H38" s="37">
        <v>0.54</v>
      </c>
      <c r="I38" s="37">
        <v>0.9</v>
      </c>
      <c r="J38" s="38">
        <v>0.79</v>
      </c>
      <c r="K38" s="22"/>
      <c r="L38" s="22"/>
      <c r="M38" s="22"/>
      <c r="N38" s="22"/>
      <c r="O38" s="22"/>
      <c r="P38" s="22"/>
    </row>
    <row r="39" spans="1:16" ht="39" customHeight="1">
      <c r="A39" s="22"/>
      <c r="B39" s="35"/>
      <c r="C39" s="1173" t="s">
        <v>567</v>
      </c>
      <c r="D39" s="1174"/>
      <c r="E39" s="1175"/>
      <c r="F39" s="36">
        <v>0.18</v>
      </c>
      <c r="G39" s="37">
        <v>0.21</v>
      </c>
      <c r="H39" s="37">
        <v>0.15</v>
      </c>
      <c r="I39" s="37">
        <v>0.28999999999999998</v>
      </c>
      <c r="J39" s="38">
        <v>0.39</v>
      </c>
      <c r="K39" s="22"/>
      <c r="L39" s="22"/>
      <c r="M39" s="22"/>
      <c r="N39" s="22"/>
      <c r="O39" s="22"/>
      <c r="P39" s="22"/>
    </row>
    <row r="40" spans="1:16" ht="39" customHeight="1">
      <c r="A40" s="22"/>
      <c r="B40" s="35"/>
      <c r="C40" s="1173" t="s">
        <v>568</v>
      </c>
      <c r="D40" s="1174"/>
      <c r="E40" s="1175"/>
      <c r="F40" s="36">
        <v>0.24</v>
      </c>
      <c r="G40" s="37">
        <v>0.13</v>
      </c>
      <c r="H40" s="37">
        <v>0.38</v>
      </c>
      <c r="I40" s="37">
        <v>0.33</v>
      </c>
      <c r="J40" s="38">
        <v>0.35</v>
      </c>
      <c r="K40" s="22"/>
      <c r="L40" s="22"/>
      <c r="M40" s="22"/>
      <c r="N40" s="22"/>
      <c r="O40" s="22"/>
      <c r="P40" s="22"/>
    </row>
    <row r="41" spans="1:16" ht="39" customHeight="1">
      <c r="A41" s="22"/>
      <c r="B41" s="35"/>
      <c r="C41" s="1173" t="s">
        <v>569</v>
      </c>
      <c r="D41" s="1174"/>
      <c r="E41" s="1175"/>
      <c r="F41" s="36">
        <v>0.42</v>
      </c>
      <c r="G41" s="37">
        <v>0.33</v>
      </c>
      <c r="H41" s="37">
        <v>0.36</v>
      </c>
      <c r="I41" s="37">
        <v>0.33</v>
      </c>
      <c r="J41" s="38">
        <v>0.28000000000000003</v>
      </c>
      <c r="K41" s="22"/>
      <c r="L41" s="22"/>
      <c r="M41" s="22"/>
      <c r="N41" s="22"/>
      <c r="O41" s="22"/>
      <c r="P41" s="22"/>
    </row>
    <row r="42" spans="1:16" ht="39" customHeight="1">
      <c r="A42" s="22"/>
      <c r="B42" s="39"/>
      <c r="C42" s="1173" t="s">
        <v>570</v>
      </c>
      <c r="D42" s="1174"/>
      <c r="E42" s="1175"/>
      <c r="F42" s="36" t="s">
        <v>516</v>
      </c>
      <c r="G42" s="37" t="s">
        <v>516</v>
      </c>
      <c r="H42" s="37" t="s">
        <v>516</v>
      </c>
      <c r="I42" s="37" t="s">
        <v>516</v>
      </c>
      <c r="J42" s="38" t="s">
        <v>516</v>
      </c>
      <c r="K42" s="22"/>
      <c r="L42" s="22"/>
      <c r="M42" s="22"/>
      <c r="N42" s="22"/>
      <c r="O42" s="22"/>
      <c r="P42" s="22"/>
    </row>
    <row r="43" spans="1:16" ht="39" customHeight="1" thickBot="1">
      <c r="A43" s="22"/>
      <c r="B43" s="40"/>
      <c r="C43" s="1176" t="s">
        <v>571</v>
      </c>
      <c r="D43" s="1177"/>
      <c r="E43" s="1178"/>
      <c r="F43" s="41">
        <v>0.19</v>
      </c>
      <c r="G43" s="42">
        <v>0.11</v>
      </c>
      <c r="H43" s="42">
        <v>0.16</v>
      </c>
      <c r="I43" s="42">
        <v>0.11</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EdSa3sxXcaqhIcruHr89f5l9z0lFad8+AKIBFhyAf1zvw5I3tK49Td3SF9e/AJYwOWmhFrQD1LzfwOMRDq1bA==" saltValue="hf7DM8dU+SQE/5e3air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81" t="s">
        <v>10</v>
      </c>
      <c r="C45" s="1182"/>
      <c r="D45" s="58"/>
      <c r="E45" s="1187" t="s">
        <v>11</v>
      </c>
      <c r="F45" s="1187"/>
      <c r="G45" s="1187"/>
      <c r="H45" s="1187"/>
      <c r="I45" s="1187"/>
      <c r="J45" s="1188"/>
      <c r="K45" s="59">
        <v>2853</v>
      </c>
      <c r="L45" s="60">
        <v>3233</v>
      </c>
      <c r="M45" s="60">
        <v>3437</v>
      </c>
      <c r="N45" s="60">
        <v>3600</v>
      </c>
      <c r="O45" s="61">
        <v>3830</v>
      </c>
      <c r="P45" s="48"/>
      <c r="Q45" s="48"/>
      <c r="R45" s="48"/>
      <c r="S45" s="48"/>
      <c r="T45" s="48"/>
      <c r="U45" s="48"/>
    </row>
    <row r="46" spans="1:21" ht="30.75" customHeight="1">
      <c r="A46" s="48"/>
      <c r="B46" s="1183"/>
      <c r="C46" s="1184"/>
      <c r="D46" s="62"/>
      <c r="E46" s="1189" t="s">
        <v>12</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c r="A47" s="48"/>
      <c r="B47" s="1183"/>
      <c r="C47" s="1184"/>
      <c r="D47" s="62"/>
      <c r="E47" s="1189" t="s">
        <v>13</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c r="A48" s="48"/>
      <c r="B48" s="1183"/>
      <c r="C48" s="1184"/>
      <c r="D48" s="62"/>
      <c r="E48" s="1189" t="s">
        <v>14</v>
      </c>
      <c r="F48" s="1189"/>
      <c r="G48" s="1189"/>
      <c r="H48" s="1189"/>
      <c r="I48" s="1189"/>
      <c r="J48" s="1190"/>
      <c r="K48" s="63">
        <v>489</v>
      </c>
      <c r="L48" s="64">
        <v>435</v>
      </c>
      <c r="M48" s="64">
        <v>450</v>
      </c>
      <c r="N48" s="64">
        <v>429</v>
      </c>
      <c r="O48" s="65">
        <v>408</v>
      </c>
      <c r="P48" s="48"/>
      <c r="Q48" s="48"/>
      <c r="R48" s="48"/>
      <c r="S48" s="48"/>
      <c r="T48" s="48"/>
      <c r="U48" s="48"/>
    </row>
    <row r="49" spans="1:21" ht="30.75" customHeight="1">
      <c r="A49" s="48"/>
      <c r="B49" s="1183"/>
      <c r="C49" s="1184"/>
      <c r="D49" s="62"/>
      <c r="E49" s="1189" t="s">
        <v>15</v>
      </c>
      <c r="F49" s="1189"/>
      <c r="G49" s="1189"/>
      <c r="H49" s="1189"/>
      <c r="I49" s="1189"/>
      <c r="J49" s="1190"/>
      <c r="K49" s="63">
        <v>65</v>
      </c>
      <c r="L49" s="64">
        <v>52</v>
      </c>
      <c r="M49" s="64">
        <v>34</v>
      </c>
      <c r="N49" s="64">
        <v>23</v>
      </c>
      <c r="O49" s="65">
        <v>23</v>
      </c>
      <c r="P49" s="48"/>
      <c r="Q49" s="48"/>
      <c r="R49" s="48"/>
      <c r="S49" s="48"/>
      <c r="T49" s="48"/>
      <c r="U49" s="48"/>
    </row>
    <row r="50" spans="1:21" ht="30.75" customHeight="1">
      <c r="A50" s="48"/>
      <c r="B50" s="1183"/>
      <c r="C50" s="1184"/>
      <c r="D50" s="62"/>
      <c r="E50" s="1189" t="s">
        <v>16</v>
      </c>
      <c r="F50" s="1189"/>
      <c r="G50" s="1189"/>
      <c r="H50" s="1189"/>
      <c r="I50" s="1189"/>
      <c r="J50" s="1190"/>
      <c r="K50" s="63">
        <v>61</v>
      </c>
      <c r="L50" s="64">
        <v>26</v>
      </c>
      <c r="M50" s="64">
        <v>23</v>
      </c>
      <c r="N50" s="64">
        <v>117</v>
      </c>
      <c r="O50" s="65">
        <v>30</v>
      </c>
      <c r="P50" s="48"/>
      <c r="Q50" s="48"/>
      <c r="R50" s="48"/>
      <c r="S50" s="48"/>
      <c r="T50" s="48"/>
      <c r="U50" s="48"/>
    </row>
    <row r="51" spans="1:21" ht="30.75" customHeight="1">
      <c r="A51" s="48"/>
      <c r="B51" s="1185"/>
      <c r="C51" s="1186"/>
      <c r="D51" s="66"/>
      <c r="E51" s="1189" t="s">
        <v>17</v>
      </c>
      <c r="F51" s="1189"/>
      <c r="G51" s="1189"/>
      <c r="H51" s="1189"/>
      <c r="I51" s="1189"/>
      <c r="J51" s="1190"/>
      <c r="K51" s="63" t="s">
        <v>516</v>
      </c>
      <c r="L51" s="64" t="s">
        <v>516</v>
      </c>
      <c r="M51" s="64" t="s">
        <v>516</v>
      </c>
      <c r="N51" s="64" t="s">
        <v>516</v>
      </c>
      <c r="O51" s="65" t="s">
        <v>516</v>
      </c>
      <c r="P51" s="48"/>
      <c r="Q51" s="48"/>
      <c r="R51" s="48"/>
      <c r="S51" s="48"/>
      <c r="T51" s="48"/>
      <c r="U51" s="48"/>
    </row>
    <row r="52" spans="1:21" ht="30.75" customHeight="1">
      <c r="A52" s="48"/>
      <c r="B52" s="1191" t="s">
        <v>18</v>
      </c>
      <c r="C52" s="1192"/>
      <c r="D52" s="66"/>
      <c r="E52" s="1189" t="s">
        <v>19</v>
      </c>
      <c r="F52" s="1189"/>
      <c r="G52" s="1189"/>
      <c r="H52" s="1189"/>
      <c r="I52" s="1189"/>
      <c r="J52" s="1190"/>
      <c r="K52" s="63">
        <v>2127</v>
      </c>
      <c r="L52" s="64">
        <v>2025</v>
      </c>
      <c r="M52" s="64">
        <v>1874</v>
      </c>
      <c r="N52" s="64">
        <v>1766</v>
      </c>
      <c r="O52" s="65">
        <v>1775</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1341</v>
      </c>
      <c r="L53" s="69">
        <v>1721</v>
      </c>
      <c r="M53" s="69">
        <v>2070</v>
      </c>
      <c r="N53" s="69">
        <v>2403</v>
      </c>
      <c r="O53" s="70">
        <v>2516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197" t="s">
        <v>24</v>
      </c>
      <c r="C57" s="1198"/>
      <c r="D57" s="1201" t="s">
        <v>25</v>
      </c>
      <c r="E57" s="1202"/>
      <c r="F57" s="1202"/>
      <c r="G57" s="1202"/>
      <c r="H57" s="1202"/>
      <c r="I57" s="1202"/>
      <c r="J57" s="1203"/>
      <c r="K57" s="83"/>
      <c r="L57" s="84"/>
      <c r="M57" s="84"/>
      <c r="N57" s="84"/>
      <c r="O57" s="85"/>
    </row>
    <row r="58" spans="1:21" ht="31.5" customHeight="1" thickBot="1">
      <c r="B58" s="1199"/>
      <c r="C58" s="1200"/>
      <c r="D58" s="1204" t="s">
        <v>26</v>
      </c>
      <c r="E58" s="1205"/>
      <c r="F58" s="1205"/>
      <c r="G58" s="1205"/>
      <c r="H58" s="1205"/>
      <c r="I58" s="1205"/>
      <c r="J58" s="1206"/>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YWCPapWllrM5xs+wLSbtA2suP1Ep/0WwzXyq1KJvz1Lne/J6d1+Y3XQXGWH+riZQgsEELGNoPMtYDa31HQJzQ==" saltValue="GXmYV+7pDNVqwr7DfiMR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1" zoomScaleNormal="5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557</v>
      </c>
      <c r="J40" s="100" t="s">
        <v>558</v>
      </c>
      <c r="K40" s="100" t="s">
        <v>559</v>
      </c>
      <c r="L40" s="100" t="s">
        <v>560</v>
      </c>
      <c r="M40" s="101" t="s">
        <v>561</v>
      </c>
    </row>
    <row r="41" spans="2:13" ht="27.75" customHeight="1">
      <c r="B41" s="1207" t="s">
        <v>29</v>
      </c>
      <c r="C41" s="1208"/>
      <c r="D41" s="102"/>
      <c r="E41" s="1213" t="s">
        <v>30</v>
      </c>
      <c r="F41" s="1213"/>
      <c r="G41" s="1213"/>
      <c r="H41" s="1214"/>
      <c r="I41" s="358">
        <v>25890</v>
      </c>
      <c r="J41" s="359">
        <v>26231</v>
      </c>
      <c r="K41" s="359">
        <v>26797</v>
      </c>
      <c r="L41" s="359">
        <v>28596</v>
      </c>
      <c r="M41" s="360">
        <v>25479</v>
      </c>
    </row>
    <row r="42" spans="2:13" ht="27.75" customHeight="1">
      <c r="B42" s="1209"/>
      <c r="C42" s="1210"/>
      <c r="D42" s="103"/>
      <c r="E42" s="1215" t="s">
        <v>31</v>
      </c>
      <c r="F42" s="1215"/>
      <c r="G42" s="1215"/>
      <c r="H42" s="1216"/>
      <c r="I42" s="361">
        <v>4716</v>
      </c>
      <c r="J42" s="362">
        <v>4792</v>
      </c>
      <c r="K42" s="362">
        <v>4447</v>
      </c>
      <c r="L42" s="362">
        <v>4314</v>
      </c>
      <c r="M42" s="363">
        <v>4350</v>
      </c>
    </row>
    <row r="43" spans="2:13" ht="27.75" customHeight="1">
      <c r="B43" s="1209"/>
      <c r="C43" s="1210"/>
      <c r="D43" s="103"/>
      <c r="E43" s="1215" t="s">
        <v>32</v>
      </c>
      <c r="F43" s="1215"/>
      <c r="G43" s="1215"/>
      <c r="H43" s="1216"/>
      <c r="I43" s="361">
        <v>5880</v>
      </c>
      <c r="J43" s="362">
        <v>5003</v>
      </c>
      <c r="K43" s="362">
        <v>5330</v>
      </c>
      <c r="L43" s="362">
        <v>5701</v>
      </c>
      <c r="M43" s="363">
        <v>6118</v>
      </c>
    </row>
    <row r="44" spans="2:13" ht="27.75" customHeight="1">
      <c r="B44" s="1209"/>
      <c r="C44" s="1210"/>
      <c r="D44" s="103"/>
      <c r="E44" s="1215" t="s">
        <v>33</v>
      </c>
      <c r="F44" s="1215"/>
      <c r="G44" s="1215"/>
      <c r="H44" s="1216"/>
      <c r="I44" s="361">
        <v>151</v>
      </c>
      <c r="J44" s="362">
        <v>82</v>
      </c>
      <c r="K44" s="362">
        <v>356</v>
      </c>
      <c r="L44" s="362">
        <v>912</v>
      </c>
      <c r="M44" s="363">
        <v>1213</v>
      </c>
    </row>
    <row r="45" spans="2:13" ht="27.75" customHeight="1">
      <c r="B45" s="1209"/>
      <c r="C45" s="1210"/>
      <c r="D45" s="103"/>
      <c r="E45" s="1215" t="s">
        <v>34</v>
      </c>
      <c r="F45" s="1215"/>
      <c r="G45" s="1215"/>
      <c r="H45" s="1216"/>
      <c r="I45" s="361">
        <v>6555</v>
      </c>
      <c r="J45" s="362">
        <v>6373</v>
      </c>
      <c r="K45" s="362">
        <v>6010</v>
      </c>
      <c r="L45" s="362">
        <v>6003</v>
      </c>
      <c r="M45" s="363">
        <v>6279</v>
      </c>
    </row>
    <row r="46" spans="2:13" ht="27.75" customHeight="1">
      <c r="B46" s="1209"/>
      <c r="C46" s="1210"/>
      <c r="D46" s="104"/>
      <c r="E46" s="1215" t="s">
        <v>35</v>
      </c>
      <c r="F46" s="1215"/>
      <c r="G46" s="1215"/>
      <c r="H46" s="1216"/>
      <c r="I46" s="361" t="s">
        <v>516</v>
      </c>
      <c r="J46" s="362" t="s">
        <v>516</v>
      </c>
      <c r="K46" s="362">
        <v>0</v>
      </c>
      <c r="L46" s="362" t="s">
        <v>516</v>
      </c>
      <c r="M46" s="363" t="s">
        <v>516</v>
      </c>
    </row>
    <row r="47" spans="2:13" ht="27.75" customHeight="1">
      <c r="B47" s="1209"/>
      <c r="C47" s="1210"/>
      <c r="D47" s="105"/>
      <c r="E47" s="1217" t="s">
        <v>36</v>
      </c>
      <c r="F47" s="1218"/>
      <c r="G47" s="1218"/>
      <c r="H47" s="1219"/>
      <c r="I47" s="361" t="s">
        <v>516</v>
      </c>
      <c r="J47" s="362" t="s">
        <v>516</v>
      </c>
      <c r="K47" s="362" t="s">
        <v>516</v>
      </c>
      <c r="L47" s="362" t="s">
        <v>516</v>
      </c>
      <c r="M47" s="363" t="s">
        <v>516</v>
      </c>
    </row>
    <row r="48" spans="2:13" ht="27.75" customHeight="1">
      <c r="B48" s="1209"/>
      <c r="C48" s="1210"/>
      <c r="D48" s="103"/>
      <c r="E48" s="1215" t="s">
        <v>37</v>
      </c>
      <c r="F48" s="1215"/>
      <c r="G48" s="1215"/>
      <c r="H48" s="1216"/>
      <c r="I48" s="361" t="s">
        <v>516</v>
      </c>
      <c r="J48" s="362" t="s">
        <v>516</v>
      </c>
      <c r="K48" s="362" t="s">
        <v>516</v>
      </c>
      <c r="L48" s="362" t="s">
        <v>516</v>
      </c>
      <c r="M48" s="363" t="s">
        <v>516</v>
      </c>
    </row>
    <row r="49" spans="2:13" ht="27.75" customHeight="1">
      <c r="B49" s="1211"/>
      <c r="C49" s="1212"/>
      <c r="D49" s="103"/>
      <c r="E49" s="1215" t="s">
        <v>38</v>
      </c>
      <c r="F49" s="1215"/>
      <c r="G49" s="1215"/>
      <c r="H49" s="1216"/>
      <c r="I49" s="361" t="s">
        <v>516</v>
      </c>
      <c r="J49" s="362" t="s">
        <v>516</v>
      </c>
      <c r="K49" s="362" t="s">
        <v>516</v>
      </c>
      <c r="L49" s="362" t="s">
        <v>516</v>
      </c>
      <c r="M49" s="363" t="s">
        <v>516</v>
      </c>
    </row>
    <row r="50" spans="2:13" ht="27.75" customHeight="1">
      <c r="B50" s="1220" t="s">
        <v>39</v>
      </c>
      <c r="C50" s="1221"/>
      <c r="D50" s="106"/>
      <c r="E50" s="1215" t="s">
        <v>40</v>
      </c>
      <c r="F50" s="1215"/>
      <c r="G50" s="1215"/>
      <c r="H50" s="1216"/>
      <c r="I50" s="361">
        <v>11188</v>
      </c>
      <c r="J50" s="362">
        <v>14920</v>
      </c>
      <c r="K50" s="362">
        <v>15890</v>
      </c>
      <c r="L50" s="362">
        <v>15288</v>
      </c>
      <c r="M50" s="363">
        <v>15167</v>
      </c>
    </row>
    <row r="51" spans="2:13" ht="27.75" customHeight="1">
      <c r="B51" s="1209"/>
      <c r="C51" s="1210"/>
      <c r="D51" s="103"/>
      <c r="E51" s="1215" t="s">
        <v>41</v>
      </c>
      <c r="F51" s="1215"/>
      <c r="G51" s="1215"/>
      <c r="H51" s="1216"/>
      <c r="I51" s="361">
        <v>10302</v>
      </c>
      <c r="J51" s="362">
        <v>9918</v>
      </c>
      <c r="K51" s="362">
        <v>9699</v>
      </c>
      <c r="L51" s="362">
        <v>8921</v>
      </c>
      <c r="M51" s="363">
        <v>9498</v>
      </c>
    </row>
    <row r="52" spans="2:13" ht="27.75" customHeight="1">
      <c r="B52" s="1211"/>
      <c r="C52" s="1212"/>
      <c r="D52" s="103"/>
      <c r="E52" s="1215" t="s">
        <v>42</v>
      </c>
      <c r="F52" s="1215"/>
      <c r="G52" s="1215"/>
      <c r="H52" s="1216"/>
      <c r="I52" s="361">
        <v>13252</v>
      </c>
      <c r="J52" s="362">
        <v>12300</v>
      </c>
      <c r="K52" s="362">
        <v>11635</v>
      </c>
      <c r="L52" s="362">
        <v>11767</v>
      </c>
      <c r="M52" s="363">
        <v>11394</v>
      </c>
    </row>
    <row r="53" spans="2:13" ht="27.75" customHeight="1" thickBot="1">
      <c r="B53" s="1222" t="s">
        <v>43</v>
      </c>
      <c r="C53" s="1223"/>
      <c r="D53" s="107"/>
      <c r="E53" s="1224" t="s">
        <v>44</v>
      </c>
      <c r="F53" s="1224"/>
      <c r="G53" s="1224"/>
      <c r="H53" s="1225"/>
      <c r="I53" s="364">
        <v>8450</v>
      </c>
      <c r="J53" s="365">
        <v>5343</v>
      </c>
      <c r="K53" s="365">
        <v>5716</v>
      </c>
      <c r="L53" s="365">
        <v>9550</v>
      </c>
      <c r="M53" s="366">
        <v>7379</v>
      </c>
    </row>
    <row r="54" spans="2:13" ht="27.75" customHeight="1">
      <c r="B54" s="108" t="s">
        <v>45</v>
      </c>
      <c r="C54" s="109"/>
      <c r="D54" s="109"/>
      <c r="E54" s="110"/>
      <c r="F54" s="110"/>
      <c r="G54" s="110"/>
      <c r="H54" s="110"/>
      <c r="I54" s="111"/>
      <c r="J54" s="111"/>
      <c r="K54" s="111"/>
      <c r="L54" s="111"/>
      <c r="M54" s="111"/>
    </row>
    <row r="55" spans="2:13"/>
  </sheetData>
  <sheetProtection algorithmName="SHA-512" hashValue="s902QMuypH9ObX9cuZ+uYPlm3nbFigQcqLx7flAP75TEISXfLMUuETxazv3kWwIcmEe8JHogHrjjhanAW6FXJA==" saltValue="0y6dToLsuOaA5mDKDFH6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7" sqref="G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559</v>
      </c>
      <c r="G54" s="116" t="s">
        <v>560</v>
      </c>
      <c r="H54" s="117" t="s">
        <v>561</v>
      </c>
    </row>
    <row r="55" spans="2:8" ht="52.5" customHeight="1">
      <c r="B55" s="118"/>
      <c r="C55" s="1234" t="s">
        <v>47</v>
      </c>
      <c r="D55" s="1234"/>
      <c r="E55" s="1235"/>
      <c r="F55" s="119">
        <v>6142</v>
      </c>
      <c r="G55" s="119">
        <v>5763</v>
      </c>
      <c r="H55" s="120">
        <v>6272</v>
      </c>
    </row>
    <row r="56" spans="2:8" ht="52.5" customHeight="1">
      <c r="B56" s="121"/>
      <c r="C56" s="1236" t="s">
        <v>48</v>
      </c>
      <c r="D56" s="1236"/>
      <c r="E56" s="1237"/>
      <c r="F56" s="122" t="s">
        <v>516</v>
      </c>
      <c r="G56" s="122" t="s">
        <v>516</v>
      </c>
      <c r="H56" s="123" t="s">
        <v>516</v>
      </c>
    </row>
    <row r="57" spans="2:8" ht="53.25" customHeight="1">
      <c r="B57" s="121"/>
      <c r="C57" s="1238" t="s">
        <v>49</v>
      </c>
      <c r="D57" s="1238"/>
      <c r="E57" s="1239"/>
      <c r="F57" s="124">
        <v>8975</v>
      </c>
      <c r="G57" s="124">
        <v>8559</v>
      </c>
      <c r="H57" s="125">
        <v>8106</v>
      </c>
    </row>
    <row r="58" spans="2:8" ht="45.75" customHeight="1">
      <c r="B58" s="126"/>
      <c r="C58" s="1226" t="s">
        <v>592</v>
      </c>
      <c r="D58" s="1227"/>
      <c r="E58" s="1228"/>
      <c r="F58" s="127">
        <v>6258</v>
      </c>
      <c r="G58" s="127">
        <v>5749</v>
      </c>
      <c r="H58" s="128">
        <v>5535</v>
      </c>
    </row>
    <row r="59" spans="2:8" ht="45.75" customHeight="1">
      <c r="B59" s="126"/>
      <c r="C59" s="1226" t="s">
        <v>593</v>
      </c>
      <c r="D59" s="1227"/>
      <c r="E59" s="1228"/>
      <c r="F59" s="127">
        <v>1146</v>
      </c>
      <c r="G59" s="127">
        <v>1328</v>
      </c>
      <c r="H59" s="128">
        <v>1010</v>
      </c>
    </row>
    <row r="60" spans="2:8" ht="45.75" customHeight="1">
      <c r="B60" s="126"/>
      <c r="C60" s="1226" t="s">
        <v>594</v>
      </c>
      <c r="D60" s="1227"/>
      <c r="E60" s="1228"/>
      <c r="F60" s="127">
        <v>1000</v>
      </c>
      <c r="G60" s="127">
        <v>921</v>
      </c>
      <c r="H60" s="128">
        <v>1022</v>
      </c>
    </row>
    <row r="61" spans="2:8" ht="45.75" customHeight="1">
      <c r="B61" s="126"/>
      <c r="C61" s="1226" t="s">
        <v>595</v>
      </c>
      <c r="D61" s="1227"/>
      <c r="E61" s="1228"/>
      <c r="F61" s="127">
        <v>199</v>
      </c>
      <c r="G61" s="127">
        <v>198</v>
      </c>
      <c r="H61" s="128">
        <v>196</v>
      </c>
    </row>
    <row r="62" spans="2:8" ht="45.75" customHeight="1" thickBot="1">
      <c r="B62" s="129"/>
      <c r="C62" s="1229" t="s">
        <v>596</v>
      </c>
      <c r="D62" s="1230"/>
      <c r="E62" s="1231"/>
      <c r="F62" s="130">
        <v>196</v>
      </c>
      <c r="G62" s="130">
        <v>189</v>
      </c>
      <c r="H62" s="131">
        <v>174</v>
      </c>
    </row>
    <row r="63" spans="2:8" ht="52.5" customHeight="1" thickBot="1">
      <c r="B63" s="132"/>
      <c r="C63" s="1232" t="s">
        <v>50</v>
      </c>
      <c r="D63" s="1232"/>
      <c r="E63" s="1233"/>
      <c r="F63" s="133">
        <v>15117</v>
      </c>
      <c r="G63" s="133">
        <v>14322</v>
      </c>
      <c r="H63" s="134">
        <v>14378</v>
      </c>
    </row>
    <row r="64" spans="2:8"/>
  </sheetData>
  <sheetProtection algorithmName="SHA-512" hashValue="bPgg+6+aMKES0nLNe6VfbnHKmrVlPqv7AVvKG6kK4r3kGywqd4kC2CVwEKbB3/tNZybYwE7q4BCftlzykGv0vQ==" saltValue="RpdrNlY/+DMVXYf/tcyG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W71" sqref="BW71"/>
    </sheetView>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607</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603</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606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601</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557</v>
      </c>
      <c r="BQ50" s="1249"/>
      <c r="BR50" s="1249"/>
      <c r="BS50" s="1249"/>
      <c r="BT50" s="1249"/>
      <c r="BU50" s="1249"/>
      <c r="BV50" s="1249"/>
      <c r="BW50" s="1249"/>
      <c r="BX50" s="1249" t="s">
        <v>558</v>
      </c>
      <c r="BY50" s="1249"/>
      <c r="BZ50" s="1249"/>
      <c r="CA50" s="1249"/>
      <c r="CB50" s="1249"/>
      <c r="CC50" s="1249"/>
      <c r="CD50" s="1249"/>
      <c r="CE50" s="1249"/>
      <c r="CF50" s="1249" t="s">
        <v>559</v>
      </c>
      <c r="CG50" s="1249"/>
      <c r="CH50" s="1249"/>
      <c r="CI50" s="1249"/>
      <c r="CJ50" s="1249"/>
      <c r="CK50" s="1249"/>
      <c r="CL50" s="1249"/>
      <c r="CM50" s="1249"/>
      <c r="CN50" s="1249" t="s">
        <v>560</v>
      </c>
      <c r="CO50" s="1249"/>
      <c r="CP50" s="1249"/>
      <c r="CQ50" s="1249"/>
      <c r="CR50" s="1249"/>
      <c r="CS50" s="1249"/>
      <c r="CT50" s="1249"/>
      <c r="CU50" s="1249"/>
      <c r="CV50" s="1249" t="s">
        <v>561</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600</v>
      </c>
      <c r="AO51" s="1248"/>
      <c r="AP51" s="1248"/>
      <c r="AQ51" s="1248"/>
      <c r="AR51" s="1248"/>
      <c r="AS51" s="1248"/>
      <c r="AT51" s="1248"/>
      <c r="AU51" s="1248"/>
      <c r="AV51" s="1248"/>
      <c r="AW51" s="1248"/>
      <c r="AX51" s="1248"/>
      <c r="AY51" s="1248"/>
      <c r="AZ51" s="1248"/>
      <c r="BA51" s="1248"/>
      <c r="BB51" s="1248" t="s">
        <v>598</v>
      </c>
      <c r="BC51" s="1248"/>
      <c r="BD51" s="1248"/>
      <c r="BE51" s="1248"/>
      <c r="BF51" s="1248"/>
      <c r="BG51" s="1248"/>
      <c r="BH51" s="1248"/>
      <c r="BI51" s="1248"/>
      <c r="BJ51" s="1248"/>
      <c r="BK51" s="1248"/>
      <c r="BL51" s="1248"/>
      <c r="BM51" s="1248"/>
      <c r="BN51" s="1248"/>
      <c r="BO51" s="1248"/>
      <c r="BP51" s="1247">
        <v>30.9</v>
      </c>
      <c r="BQ51" s="1247"/>
      <c r="BR51" s="1247"/>
      <c r="BS51" s="1247"/>
      <c r="BT51" s="1247"/>
      <c r="BU51" s="1247"/>
      <c r="BV51" s="1247"/>
      <c r="BW51" s="1247"/>
      <c r="BX51" s="1247">
        <v>18.7</v>
      </c>
      <c r="BY51" s="1247"/>
      <c r="BZ51" s="1247"/>
      <c r="CA51" s="1247"/>
      <c r="CB51" s="1247"/>
      <c r="CC51" s="1247"/>
      <c r="CD51" s="1247"/>
      <c r="CE51" s="1247"/>
      <c r="CF51" s="1247">
        <v>20.3</v>
      </c>
      <c r="CG51" s="1247"/>
      <c r="CH51" s="1247"/>
      <c r="CI51" s="1247"/>
      <c r="CJ51" s="1247"/>
      <c r="CK51" s="1247"/>
      <c r="CL51" s="1247"/>
      <c r="CM51" s="1247"/>
      <c r="CN51" s="1247">
        <v>32</v>
      </c>
      <c r="CO51" s="1247"/>
      <c r="CP51" s="1247"/>
      <c r="CQ51" s="1247"/>
      <c r="CR51" s="1247"/>
      <c r="CS51" s="1247"/>
      <c r="CT51" s="1247"/>
      <c r="CU51" s="1247"/>
      <c r="CV51" s="1247">
        <v>26.2</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605</v>
      </c>
      <c r="BC53" s="1248"/>
      <c r="BD53" s="1248"/>
      <c r="BE53" s="1248"/>
      <c r="BF53" s="1248"/>
      <c r="BG53" s="1248"/>
      <c r="BH53" s="1248"/>
      <c r="BI53" s="1248"/>
      <c r="BJ53" s="1248"/>
      <c r="BK53" s="1248"/>
      <c r="BL53" s="1248"/>
      <c r="BM53" s="1248"/>
      <c r="BN53" s="1248"/>
      <c r="BO53" s="1248"/>
      <c r="BP53" s="1247">
        <v>64.3</v>
      </c>
      <c r="BQ53" s="1247"/>
      <c r="BR53" s="1247"/>
      <c r="BS53" s="1247"/>
      <c r="BT53" s="1247"/>
      <c r="BU53" s="1247"/>
      <c r="BV53" s="1247"/>
      <c r="BW53" s="1247"/>
      <c r="BX53" s="1247">
        <v>65.2</v>
      </c>
      <c r="BY53" s="1247"/>
      <c r="BZ53" s="1247"/>
      <c r="CA53" s="1247"/>
      <c r="CB53" s="1247"/>
      <c r="CC53" s="1247"/>
      <c r="CD53" s="1247"/>
      <c r="CE53" s="1247"/>
      <c r="CF53" s="1247">
        <v>65.5</v>
      </c>
      <c r="CG53" s="1247"/>
      <c r="CH53" s="1247"/>
      <c r="CI53" s="1247"/>
      <c r="CJ53" s="1247"/>
      <c r="CK53" s="1247"/>
      <c r="CL53" s="1247"/>
      <c r="CM53" s="1247"/>
      <c r="CN53" s="1247">
        <v>63.8</v>
      </c>
      <c r="CO53" s="1247"/>
      <c r="CP53" s="1247"/>
      <c r="CQ53" s="1247"/>
      <c r="CR53" s="1247"/>
      <c r="CS53" s="1247"/>
      <c r="CT53" s="1247"/>
      <c r="CU53" s="1247"/>
      <c r="CV53" s="1247">
        <v>64.7</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599</v>
      </c>
      <c r="AO55" s="1249"/>
      <c r="AP55" s="1249"/>
      <c r="AQ55" s="1249"/>
      <c r="AR55" s="1249"/>
      <c r="AS55" s="1249"/>
      <c r="AT55" s="1249"/>
      <c r="AU55" s="1249"/>
      <c r="AV55" s="1249"/>
      <c r="AW55" s="1249"/>
      <c r="AX55" s="1249"/>
      <c r="AY55" s="1249"/>
      <c r="AZ55" s="1249"/>
      <c r="BA55" s="1249"/>
      <c r="BB55" s="1248" t="s">
        <v>598</v>
      </c>
      <c r="BC55" s="1248"/>
      <c r="BD55" s="1248"/>
      <c r="BE55" s="1248"/>
      <c r="BF55" s="1248"/>
      <c r="BG55" s="1248"/>
      <c r="BH55" s="1248"/>
      <c r="BI55" s="1248"/>
      <c r="BJ55" s="1248"/>
      <c r="BK55" s="1248"/>
      <c r="BL55" s="1248"/>
      <c r="BM55" s="1248"/>
      <c r="BN55" s="1248"/>
      <c r="BO55" s="1248"/>
      <c r="BP55" s="1247">
        <v>12.2</v>
      </c>
      <c r="BQ55" s="1247"/>
      <c r="BR55" s="1247"/>
      <c r="BS55" s="1247"/>
      <c r="BT55" s="1247"/>
      <c r="BU55" s="1247"/>
      <c r="BV55" s="1247"/>
      <c r="BW55" s="1247"/>
      <c r="BX55" s="1247">
        <v>5</v>
      </c>
      <c r="BY55" s="1247"/>
      <c r="BZ55" s="1247"/>
      <c r="CA55" s="1247"/>
      <c r="CB55" s="1247"/>
      <c r="CC55" s="1247"/>
      <c r="CD55" s="1247"/>
      <c r="CE55" s="1247"/>
      <c r="CF55" s="1247">
        <v>5.4</v>
      </c>
      <c r="CG55" s="1247"/>
      <c r="CH55" s="1247"/>
      <c r="CI55" s="1247"/>
      <c r="CJ55" s="1247"/>
      <c r="CK55" s="1247"/>
      <c r="CL55" s="1247"/>
      <c r="CM55" s="1247"/>
      <c r="CN55" s="1247">
        <v>3.9</v>
      </c>
      <c r="CO55" s="1247"/>
      <c r="CP55" s="1247"/>
      <c r="CQ55" s="1247"/>
      <c r="CR55" s="1247"/>
      <c r="CS55" s="1247"/>
      <c r="CT55" s="1247"/>
      <c r="CU55" s="1247"/>
      <c r="CV55" s="1247">
        <v>0</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605</v>
      </c>
      <c r="BC57" s="1248"/>
      <c r="BD57" s="1248"/>
      <c r="BE57" s="1248"/>
      <c r="BF57" s="1248"/>
      <c r="BG57" s="1248"/>
      <c r="BH57" s="1248"/>
      <c r="BI57" s="1248"/>
      <c r="BJ57" s="1248"/>
      <c r="BK57" s="1248"/>
      <c r="BL57" s="1248"/>
      <c r="BM57" s="1248"/>
      <c r="BN57" s="1248"/>
      <c r="BO57" s="1248"/>
      <c r="BP57" s="1247">
        <v>61.2</v>
      </c>
      <c r="BQ57" s="1247"/>
      <c r="BR57" s="1247"/>
      <c r="BS57" s="1247"/>
      <c r="BT57" s="1247"/>
      <c r="BU57" s="1247"/>
      <c r="BV57" s="1247"/>
      <c r="BW57" s="1247"/>
      <c r="BX57" s="1247">
        <v>61.6</v>
      </c>
      <c r="BY57" s="1247"/>
      <c r="BZ57" s="1247"/>
      <c r="CA57" s="1247"/>
      <c r="CB57" s="1247"/>
      <c r="CC57" s="1247"/>
      <c r="CD57" s="1247"/>
      <c r="CE57" s="1247"/>
      <c r="CF57" s="1247">
        <v>62.5</v>
      </c>
      <c r="CG57" s="1247"/>
      <c r="CH57" s="1247"/>
      <c r="CI57" s="1247"/>
      <c r="CJ57" s="1247"/>
      <c r="CK57" s="1247"/>
      <c r="CL57" s="1247"/>
      <c r="CM57" s="1247"/>
      <c r="CN57" s="1247">
        <v>63.1</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604</v>
      </c>
    </row>
    <row r="64" spans="1:109" ht="13.5">
      <c r="B64" s="1241"/>
      <c r="G64" s="1277"/>
      <c r="I64" s="1279"/>
      <c r="J64" s="1279"/>
      <c r="K64" s="1279"/>
      <c r="L64" s="1279"/>
      <c r="M64" s="1279"/>
      <c r="N64" s="1278"/>
      <c r="AM64" s="1277"/>
      <c r="AN64" s="1277" t="s">
        <v>603</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602</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601</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557</v>
      </c>
      <c r="BQ72" s="1249"/>
      <c r="BR72" s="1249"/>
      <c r="BS72" s="1249"/>
      <c r="BT72" s="1249"/>
      <c r="BU72" s="1249"/>
      <c r="BV72" s="1249"/>
      <c r="BW72" s="1249"/>
      <c r="BX72" s="1249" t="s">
        <v>558</v>
      </c>
      <c r="BY72" s="1249"/>
      <c r="BZ72" s="1249"/>
      <c r="CA72" s="1249"/>
      <c r="CB72" s="1249"/>
      <c r="CC72" s="1249"/>
      <c r="CD72" s="1249"/>
      <c r="CE72" s="1249"/>
      <c r="CF72" s="1249" t="s">
        <v>559</v>
      </c>
      <c r="CG72" s="1249"/>
      <c r="CH72" s="1249"/>
      <c r="CI72" s="1249"/>
      <c r="CJ72" s="1249"/>
      <c r="CK72" s="1249"/>
      <c r="CL72" s="1249"/>
      <c r="CM72" s="1249"/>
      <c r="CN72" s="1249" t="s">
        <v>560</v>
      </c>
      <c r="CO72" s="1249"/>
      <c r="CP72" s="1249"/>
      <c r="CQ72" s="1249"/>
      <c r="CR72" s="1249"/>
      <c r="CS72" s="1249"/>
      <c r="CT72" s="1249"/>
      <c r="CU72" s="1249"/>
      <c r="CV72" s="1249" t="s">
        <v>561</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600</v>
      </c>
      <c r="AO73" s="1248"/>
      <c r="AP73" s="1248"/>
      <c r="AQ73" s="1248"/>
      <c r="AR73" s="1248"/>
      <c r="AS73" s="1248"/>
      <c r="AT73" s="1248"/>
      <c r="AU73" s="1248"/>
      <c r="AV73" s="1248"/>
      <c r="AW73" s="1248"/>
      <c r="AX73" s="1248"/>
      <c r="AY73" s="1248"/>
      <c r="AZ73" s="1248"/>
      <c r="BA73" s="1248"/>
      <c r="BB73" s="1248" t="s">
        <v>598</v>
      </c>
      <c r="BC73" s="1248"/>
      <c r="BD73" s="1248"/>
      <c r="BE73" s="1248"/>
      <c r="BF73" s="1248"/>
      <c r="BG73" s="1248"/>
      <c r="BH73" s="1248"/>
      <c r="BI73" s="1248"/>
      <c r="BJ73" s="1248"/>
      <c r="BK73" s="1248"/>
      <c r="BL73" s="1248"/>
      <c r="BM73" s="1248"/>
      <c r="BN73" s="1248"/>
      <c r="BO73" s="1248"/>
      <c r="BP73" s="1247">
        <v>30.9</v>
      </c>
      <c r="BQ73" s="1247"/>
      <c r="BR73" s="1247"/>
      <c r="BS73" s="1247"/>
      <c r="BT73" s="1247"/>
      <c r="BU73" s="1247"/>
      <c r="BV73" s="1247"/>
      <c r="BW73" s="1247"/>
      <c r="BX73" s="1247">
        <v>18.7</v>
      </c>
      <c r="BY73" s="1247"/>
      <c r="BZ73" s="1247"/>
      <c r="CA73" s="1247"/>
      <c r="CB73" s="1247"/>
      <c r="CC73" s="1247"/>
      <c r="CD73" s="1247"/>
      <c r="CE73" s="1247"/>
      <c r="CF73" s="1247">
        <v>20.3</v>
      </c>
      <c r="CG73" s="1247"/>
      <c r="CH73" s="1247"/>
      <c r="CI73" s="1247"/>
      <c r="CJ73" s="1247"/>
      <c r="CK73" s="1247"/>
      <c r="CL73" s="1247"/>
      <c r="CM73" s="1247"/>
      <c r="CN73" s="1247">
        <v>32</v>
      </c>
      <c r="CO73" s="1247"/>
      <c r="CP73" s="1247"/>
      <c r="CQ73" s="1247"/>
      <c r="CR73" s="1247"/>
      <c r="CS73" s="1247"/>
      <c r="CT73" s="1247"/>
      <c r="CU73" s="1247"/>
      <c r="CV73" s="1247">
        <v>26.2</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597</v>
      </c>
      <c r="BC75" s="1248"/>
      <c r="BD75" s="1248"/>
      <c r="BE75" s="1248"/>
      <c r="BF75" s="1248"/>
      <c r="BG75" s="1248"/>
      <c r="BH75" s="1248"/>
      <c r="BI75" s="1248"/>
      <c r="BJ75" s="1248"/>
      <c r="BK75" s="1248"/>
      <c r="BL75" s="1248"/>
      <c r="BM75" s="1248"/>
      <c r="BN75" s="1248"/>
      <c r="BO75" s="1248"/>
      <c r="BP75" s="1247">
        <v>4.3</v>
      </c>
      <c r="BQ75" s="1247"/>
      <c r="BR75" s="1247"/>
      <c r="BS75" s="1247"/>
      <c r="BT75" s="1247"/>
      <c r="BU75" s="1247"/>
      <c r="BV75" s="1247"/>
      <c r="BW75" s="1247"/>
      <c r="BX75" s="1247">
        <v>5</v>
      </c>
      <c r="BY75" s="1247"/>
      <c r="BZ75" s="1247"/>
      <c r="CA75" s="1247"/>
      <c r="CB75" s="1247"/>
      <c r="CC75" s="1247"/>
      <c r="CD75" s="1247"/>
      <c r="CE75" s="1247"/>
      <c r="CF75" s="1247">
        <v>6.1</v>
      </c>
      <c r="CG75" s="1247"/>
      <c r="CH75" s="1247"/>
      <c r="CI75" s="1247"/>
      <c r="CJ75" s="1247"/>
      <c r="CK75" s="1247"/>
      <c r="CL75" s="1247"/>
      <c r="CM75" s="1247"/>
      <c r="CN75" s="1247">
        <v>7.1</v>
      </c>
      <c r="CO75" s="1247"/>
      <c r="CP75" s="1247"/>
      <c r="CQ75" s="1247"/>
      <c r="CR75" s="1247"/>
      <c r="CS75" s="1247"/>
      <c r="CT75" s="1247"/>
      <c r="CU75" s="1247"/>
      <c r="CV75" s="1247">
        <v>8.1</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599</v>
      </c>
      <c r="AO77" s="1249"/>
      <c r="AP77" s="1249"/>
      <c r="AQ77" s="1249"/>
      <c r="AR77" s="1249"/>
      <c r="AS77" s="1249"/>
      <c r="AT77" s="1249"/>
      <c r="AU77" s="1249"/>
      <c r="AV77" s="1249"/>
      <c r="AW77" s="1249"/>
      <c r="AX77" s="1249"/>
      <c r="AY77" s="1249"/>
      <c r="AZ77" s="1249"/>
      <c r="BA77" s="1249"/>
      <c r="BB77" s="1248" t="s">
        <v>598</v>
      </c>
      <c r="BC77" s="1248"/>
      <c r="BD77" s="1248"/>
      <c r="BE77" s="1248"/>
      <c r="BF77" s="1248"/>
      <c r="BG77" s="1248"/>
      <c r="BH77" s="1248"/>
      <c r="BI77" s="1248"/>
      <c r="BJ77" s="1248"/>
      <c r="BK77" s="1248"/>
      <c r="BL77" s="1248"/>
      <c r="BM77" s="1248"/>
      <c r="BN77" s="1248"/>
      <c r="BO77" s="1248"/>
      <c r="BP77" s="1247">
        <v>12.2</v>
      </c>
      <c r="BQ77" s="1247"/>
      <c r="BR77" s="1247"/>
      <c r="BS77" s="1247"/>
      <c r="BT77" s="1247"/>
      <c r="BU77" s="1247"/>
      <c r="BV77" s="1247"/>
      <c r="BW77" s="1247"/>
      <c r="BX77" s="1247">
        <v>5</v>
      </c>
      <c r="BY77" s="1247"/>
      <c r="BZ77" s="1247"/>
      <c r="CA77" s="1247"/>
      <c r="CB77" s="1247"/>
      <c r="CC77" s="1247"/>
      <c r="CD77" s="1247"/>
      <c r="CE77" s="1247"/>
      <c r="CF77" s="1247">
        <v>5.4</v>
      </c>
      <c r="CG77" s="1247"/>
      <c r="CH77" s="1247"/>
      <c r="CI77" s="1247"/>
      <c r="CJ77" s="1247"/>
      <c r="CK77" s="1247"/>
      <c r="CL77" s="1247"/>
      <c r="CM77" s="1247"/>
      <c r="CN77" s="1247">
        <v>3.9</v>
      </c>
      <c r="CO77" s="1247"/>
      <c r="CP77" s="1247"/>
      <c r="CQ77" s="1247"/>
      <c r="CR77" s="1247"/>
      <c r="CS77" s="1247"/>
      <c r="CT77" s="1247"/>
      <c r="CU77" s="1247"/>
      <c r="CV77" s="1247">
        <v>0</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597</v>
      </c>
      <c r="BC79" s="1248"/>
      <c r="BD79" s="1248"/>
      <c r="BE79" s="1248"/>
      <c r="BF79" s="1248"/>
      <c r="BG79" s="1248"/>
      <c r="BH79" s="1248"/>
      <c r="BI79" s="1248"/>
      <c r="BJ79" s="1248"/>
      <c r="BK79" s="1248"/>
      <c r="BL79" s="1248"/>
      <c r="BM79" s="1248"/>
      <c r="BN79" s="1248"/>
      <c r="BO79" s="1248"/>
      <c r="BP79" s="1247">
        <v>4.8</v>
      </c>
      <c r="BQ79" s="1247"/>
      <c r="BR79" s="1247"/>
      <c r="BS79" s="1247"/>
      <c r="BT79" s="1247"/>
      <c r="BU79" s="1247"/>
      <c r="BV79" s="1247"/>
      <c r="BW79" s="1247"/>
      <c r="BX79" s="1247">
        <v>4.5</v>
      </c>
      <c r="BY79" s="1247"/>
      <c r="BZ79" s="1247"/>
      <c r="CA79" s="1247"/>
      <c r="CB79" s="1247"/>
      <c r="CC79" s="1247"/>
      <c r="CD79" s="1247"/>
      <c r="CE79" s="1247"/>
      <c r="CF79" s="1247">
        <v>4.2</v>
      </c>
      <c r="CG79" s="1247"/>
      <c r="CH79" s="1247"/>
      <c r="CI79" s="1247"/>
      <c r="CJ79" s="1247"/>
      <c r="CK79" s="1247"/>
      <c r="CL79" s="1247"/>
      <c r="CM79" s="1247"/>
      <c r="CN79" s="1247">
        <v>4.2</v>
      </c>
      <c r="CO79" s="1247"/>
      <c r="CP79" s="1247"/>
      <c r="CQ79" s="1247"/>
      <c r="CR79" s="1247"/>
      <c r="CS79" s="1247"/>
      <c r="CT79" s="1247"/>
      <c r="CU79" s="1247"/>
      <c r="CV79" s="1247">
        <v>4.5</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hr2UhSzYoozRR3PsSRhUkxL6btSASpUXC46FH5hQsGKgQT1D+qq/Roc9OYx4QIcGOLx+tdU78XE3qSUkOmUrlw==" saltValue="6CDqrkc0AsgR/NPSVDQQ2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R125" sqref="AR125"/>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504</v>
      </c>
    </row>
  </sheetData>
  <sheetProtection algorithmName="SHA-512" hashValue="ESTPd4brfrjdEcRkHcCdOfoCGB9cZbxWzezaegtHoRj5dYAmJtQoSExBbUVXKmHxCmkef+EgOJYt02IjClc95Q==" saltValue="EgP12HGW2Jk1B3lcxLy9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10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504</v>
      </c>
    </row>
  </sheetData>
  <sheetProtection algorithmName="SHA-512" hashValue="/AwPvBLeOp+mNPYJvVbdCJZIhUVVl9E/hePJvSs9a/CLHsew9lkC/KNyss7AexFre5qheUoQrIGSEXWAzKAyHA==" saltValue="UGGTs8j29uBO8pQC95jU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554</v>
      </c>
      <c r="G2" s="148"/>
      <c r="H2" s="149"/>
    </row>
    <row r="3" spans="1:8">
      <c r="A3" s="145" t="s">
        <v>547</v>
      </c>
      <c r="B3" s="150"/>
      <c r="C3" s="151"/>
      <c r="D3" s="152">
        <v>35489</v>
      </c>
      <c r="E3" s="153"/>
      <c r="F3" s="154">
        <v>42651</v>
      </c>
      <c r="G3" s="155"/>
      <c r="H3" s="156"/>
    </row>
    <row r="4" spans="1:8">
      <c r="A4" s="157"/>
      <c r="B4" s="158"/>
      <c r="C4" s="159"/>
      <c r="D4" s="160">
        <v>26284</v>
      </c>
      <c r="E4" s="161"/>
      <c r="F4" s="162">
        <v>22675</v>
      </c>
      <c r="G4" s="163"/>
      <c r="H4" s="164"/>
    </row>
    <row r="5" spans="1:8">
      <c r="A5" s="145" t="s">
        <v>549</v>
      </c>
      <c r="B5" s="150"/>
      <c r="C5" s="151"/>
      <c r="D5" s="152">
        <v>26106</v>
      </c>
      <c r="E5" s="153"/>
      <c r="F5" s="154">
        <v>43226</v>
      </c>
      <c r="G5" s="155"/>
      <c r="H5" s="156"/>
    </row>
    <row r="6" spans="1:8">
      <c r="A6" s="157"/>
      <c r="B6" s="158"/>
      <c r="C6" s="159"/>
      <c r="D6" s="160">
        <v>12665</v>
      </c>
      <c r="E6" s="161"/>
      <c r="F6" s="162">
        <v>22622</v>
      </c>
      <c r="G6" s="163"/>
      <c r="H6" s="164"/>
    </row>
    <row r="7" spans="1:8">
      <c r="A7" s="145" t="s">
        <v>550</v>
      </c>
      <c r="B7" s="150"/>
      <c r="C7" s="151"/>
      <c r="D7" s="152">
        <v>52484</v>
      </c>
      <c r="E7" s="153"/>
      <c r="F7" s="154">
        <v>42836</v>
      </c>
      <c r="G7" s="155"/>
      <c r="H7" s="156"/>
    </row>
    <row r="8" spans="1:8">
      <c r="A8" s="157"/>
      <c r="B8" s="158"/>
      <c r="C8" s="159"/>
      <c r="D8" s="160">
        <v>37031</v>
      </c>
      <c r="E8" s="161"/>
      <c r="F8" s="162">
        <v>22936</v>
      </c>
      <c r="G8" s="163"/>
      <c r="H8" s="164"/>
    </row>
    <row r="9" spans="1:8">
      <c r="A9" s="145" t="s">
        <v>551</v>
      </c>
      <c r="B9" s="150"/>
      <c r="C9" s="151"/>
      <c r="D9" s="152">
        <v>71383</v>
      </c>
      <c r="E9" s="153"/>
      <c r="F9" s="154">
        <v>44161</v>
      </c>
      <c r="G9" s="155"/>
      <c r="H9" s="156"/>
    </row>
    <row r="10" spans="1:8">
      <c r="A10" s="157"/>
      <c r="B10" s="158"/>
      <c r="C10" s="159"/>
      <c r="D10" s="160">
        <v>48482</v>
      </c>
      <c r="E10" s="161"/>
      <c r="F10" s="162">
        <v>23644</v>
      </c>
      <c r="G10" s="163"/>
      <c r="H10" s="164"/>
    </row>
    <row r="11" spans="1:8">
      <c r="A11" s="145" t="s">
        <v>552</v>
      </c>
      <c r="B11" s="150"/>
      <c r="C11" s="151"/>
      <c r="D11" s="152">
        <v>35545</v>
      </c>
      <c r="E11" s="153"/>
      <c r="F11" s="154">
        <v>43955</v>
      </c>
      <c r="G11" s="155"/>
      <c r="H11" s="156"/>
    </row>
    <row r="12" spans="1:8">
      <c r="A12" s="157"/>
      <c r="B12" s="158"/>
      <c r="C12" s="165"/>
      <c r="D12" s="160">
        <v>19995</v>
      </c>
      <c r="E12" s="161"/>
      <c r="F12" s="162">
        <v>21318</v>
      </c>
      <c r="G12" s="163"/>
      <c r="H12" s="164"/>
    </row>
    <row r="13" spans="1:8">
      <c r="A13" s="145"/>
      <c r="B13" s="150"/>
      <c r="C13" s="166"/>
      <c r="D13" s="167">
        <v>44201</v>
      </c>
      <c r="E13" s="168"/>
      <c r="F13" s="169">
        <v>43366</v>
      </c>
      <c r="G13" s="170"/>
      <c r="H13" s="156"/>
    </row>
    <row r="14" spans="1:8">
      <c r="A14" s="157"/>
      <c r="B14" s="158"/>
      <c r="C14" s="159"/>
      <c r="D14" s="160">
        <v>28891</v>
      </c>
      <c r="E14" s="161"/>
      <c r="F14" s="162">
        <v>22639</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10.34</v>
      </c>
      <c r="C19" s="171">
        <f>ROUND(VALUE(SUBSTITUTE(実質収支比率等に係る経年分析!G$48,"▲","-")),2)</f>
        <v>8.73</v>
      </c>
      <c r="D19" s="171">
        <f>ROUND(VALUE(SUBSTITUTE(実質収支比率等に係る経年分析!H$48,"▲","-")),2)</f>
        <v>12.51</v>
      </c>
      <c r="E19" s="171">
        <f>ROUND(VALUE(SUBSTITUTE(実質収支比率等に係る経年分析!I$48,"▲","-")),2)</f>
        <v>13.11</v>
      </c>
      <c r="F19" s="171">
        <f>ROUND(VALUE(SUBSTITUTE(実質収支比率等に係る経年分析!J$48,"▲","-")),2)</f>
        <v>14.56</v>
      </c>
    </row>
    <row r="20" spans="1:11">
      <c r="A20" s="171" t="s">
        <v>54</v>
      </c>
      <c r="B20" s="171">
        <f>ROUND(VALUE(SUBSTITUTE(実質収支比率等に係る経年分析!F$47,"▲","-")),2)</f>
        <v>16.989999999999998</v>
      </c>
      <c r="C20" s="171">
        <f>ROUND(VALUE(SUBSTITUTE(実質収支比率等に係る経年分析!G$47,"▲","-")),2)</f>
        <v>20.74</v>
      </c>
      <c r="D20" s="171">
        <f>ROUND(VALUE(SUBSTITUTE(実質収支比率等に係る経年分析!H$47,"▲","-")),2)</f>
        <v>20.77</v>
      </c>
      <c r="E20" s="171">
        <f>ROUND(VALUE(SUBSTITUTE(実質収支比率等に係る経年分析!I$47,"▲","-")),2)</f>
        <v>18.510000000000002</v>
      </c>
      <c r="F20" s="171">
        <f>ROUND(VALUE(SUBSTITUTE(実質収支比率等に係る経年分析!J$47,"▲","-")),2)</f>
        <v>21.3</v>
      </c>
    </row>
    <row r="21" spans="1:11">
      <c r="A21" s="171" t="s">
        <v>55</v>
      </c>
      <c r="B21" s="171">
        <f>IF(ISNUMBER(VALUE(SUBSTITUTE(実質収支比率等に係る経年分析!F$49,"▲","-"))),ROUND(VALUE(SUBSTITUTE(実質収支比率等に係る経年分析!F$49,"▲","-")),2),NA())</f>
        <v>2.2599999999999998</v>
      </c>
      <c r="C21" s="171">
        <f>IF(ISNUMBER(VALUE(SUBSTITUTE(実質収支比率等に係る経年分析!G$49,"▲","-"))),ROUND(VALUE(SUBSTITUTE(実質収支比率等に係る経年分析!G$49,"▲","-")),2),NA())</f>
        <v>3.25</v>
      </c>
      <c r="D21" s="171">
        <f>IF(ISNUMBER(VALUE(SUBSTITUTE(実質収支比率等に係る経年分析!H$49,"▲","-"))),ROUND(VALUE(SUBSTITUTE(実質収支比率等に係る経年分析!H$49,"▲","-")),2),NA())</f>
        <v>3.25</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7.14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0.13</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新曽第一土地区画整理事業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0.42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0.28000000000000003</v>
      </c>
    </row>
    <row r="30" spans="1:11">
      <c r="A30" s="172" t="str">
        <f>IF(連結実質赤字比率に係る赤字・黒字の構成分析!C$40="",NA(),連結実質赤字比率に係る赤字・黒字の構成分析!C$40)</f>
        <v>新曽第二土地区画整理事業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0.35</v>
      </c>
    </row>
    <row r="31" spans="1:11">
      <c r="A31" s="172" t="str">
        <f>IF(連結実質赤字比率に係る赤字・黒字の構成分析!C$39="",NA(),連結実質赤字比率に係る赤字・黒字の構成分析!C$39)</f>
        <v>市民医療センター</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c r="A32" s="172" t="str">
        <f>IF(連結実質赤字比率に係る赤字・黒字の構成分析!C$38="",NA(),連結実質赤字比率に係る赤字・黒字の構成分析!C$38)</f>
        <v>国民健康保険</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c r="A33" s="172" t="str">
        <f>IF(連結実質赤字比率に係る赤字・黒字の構成分析!C$37="",NA(),連結実質赤字比率に係る赤字・黒字の構成分析!C$37)</f>
        <v>介護保険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1.64</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2.0499999999999998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3.05</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13.51</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2127</v>
      </c>
      <c r="E42" s="173"/>
      <c r="F42" s="173"/>
      <c r="G42" s="173">
        <f>'実質公債費比率（分子）の構造'!L$52</f>
        <v>2025</v>
      </c>
      <c r="H42" s="173"/>
      <c r="I42" s="173"/>
      <c r="J42" s="173">
        <f>'実質公債費比率（分子）の構造'!M$52</f>
        <v>1874</v>
      </c>
      <c r="K42" s="173"/>
      <c r="L42" s="173"/>
      <c r="M42" s="173">
        <f>'実質公債費比率（分子）の構造'!N$52</f>
        <v>1766</v>
      </c>
      <c r="N42" s="173"/>
      <c r="O42" s="173"/>
      <c r="P42" s="173">
        <f>'実質公債費比率（分子）の構造'!O$52</f>
        <v>1775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61</v>
      </c>
      <c r="C44" s="173"/>
      <c r="D44" s="173"/>
      <c r="E44" s="173">
        <f>'実質公債費比率（分子）の構造'!L$50</f>
        <v>26</v>
      </c>
      <c r="F44" s="173"/>
      <c r="G44" s="173"/>
      <c r="H44" s="173">
        <f>'実質公債費比率（分子）の構造'!M$50</f>
        <v>23</v>
      </c>
      <c r="I44" s="173"/>
      <c r="J44" s="173"/>
      <c r="K44" s="173">
        <f>'実質公債費比率（分子）の構造'!N$50</f>
        <v>117</v>
      </c>
      <c r="L44" s="173"/>
      <c r="M44" s="173"/>
      <c r="N44" s="173">
        <f>'実質公債費比率（分子）の構造'!O$50</f>
        <v>30</v>
      </c>
      <c r="O44" s="173"/>
      <c r="P44" s="173"/>
    </row>
    <row r="45" spans="1:16">
      <c r="A45" s="173" t="s">
        <v>65</v>
      </c>
      <c r="B45" s="173">
        <f>'実質公債費比率（分子）の構造'!K$49</f>
        <v>65</v>
      </c>
      <c r="C45" s="173"/>
      <c r="D45" s="173"/>
      <c r="E45" s="173">
        <f>'実質公債費比率（分子）の構造'!L$49</f>
        <v>52</v>
      </c>
      <c r="F45" s="173"/>
      <c r="G45" s="173"/>
      <c r="H45" s="173">
        <f>'実質公債費比率（分子）の構造'!M$49</f>
        <v>34</v>
      </c>
      <c r="I45" s="173"/>
      <c r="J45" s="173"/>
      <c r="K45" s="173">
        <f>'実質公債費比率（分子）の構造'!N$49</f>
        <v>23</v>
      </c>
      <c r="L45" s="173"/>
      <c r="M45" s="173"/>
      <c r="N45" s="173">
        <f>'実質公債費比率（分子）の構造'!O$49</f>
        <v>23</v>
      </c>
      <c r="O45" s="173"/>
      <c r="P45" s="173"/>
    </row>
    <row r="46" spans="1:16">
      <c r="A46" s="173" t="s">
        <v>66</v>
      </c>
      <c r="B46" s="173">
        <f>'実質公債費比率（分子）の構造'!K$48</f>
        <v>489</v>
      </c>
      <c r="C46" s="173"/>
      <c r="D46" s="173"/>
      <c r="E46" s="173">
        <f>'実質公債費比率（分子）の構造'!L$48</f>
        <v>435</v>
      </c>
      <c r="F46" s="173"/>
      <c r="G46" s="173"/>
      <c r="H46" s="173">
        <f>'実質公債費比率（分子）の構造'!M$48</f>
        <v>450</v>
      </c>
      <c r="I46" s="173"/>
      <c r="J46" s="173"/>
      <c r="K46" s="173">
        <f>'実質公債費比率（分子）の構造'!N$48</f>
        <v>429</v>
      </c>
      <c r="L46" s="173"/>
      <c r="M46" s="173"/>
      <c r="N46" s="173">
        <f>'実質公債費比率（分子）の構造'!O$48</f>
        <v>408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2853</v>
      </c>
      <c r="C49" s="173"/>
      <c r="D49" s="173"/>
      <c r="E49" s="173">
        <f>'実質公債費比率（分子）の構造'!L$45</f>
        <v>3233</v>
      </c>
      <c r="F49" s="173"/>
      <c r="G49" s="173"/>
      <c r="H49" s="173">
        <f>'実質公債費比率（分子）の構造'!M$45</f>
        <v>3437</v>
      </c>
      <c r="I49" s="173"/>
      <c r="J49" s="173"/>
      <c r="K49" s="173">
        <f>'実質公債費比率（分子）の構造'!N$45</f>
        <v>3600</v>
      </c>
      <c r="L49" s="173"/>
      <c r="M49" s="173"/>
      <c r="N49" s="173">
        <f>'実質公債費比率（分子）の構造'!O$45</f>
        <v>3830</v>
      </c>
      <c r="O49" s="173"/>
      <c r="P49" s="173"/>
    </row>
    <row r="50" spans="1:16">
      <c r="A50" s="173" t="s">
        <v>70</v>
      </c>
      <c r="B50" s="173" t="e">
        <f>NA()</f>
        <v>#N/A</v>
      </c>
      <c r="C50" s="173">
        <f>IF(ISNUMBER('実質公債費比率（分子）の構造'!K$53),'実質公債費比率（分子）の構造'!K$53,NA())</f>
        <v>1341</v>
      </c>
      <c r="D50" s="173" t="e">
        <f>NA()</f>
        <v>#N/A</v>
      </c>
      <c r="E50" s="173" t="e">
        <f>NA()</f>
        <v>#N/A</v>
      </c>
      <c r="F50" s="173">
        <f>IF(ISNUMBER('実質公債費比率（分子）の構造'!L$53),'実質公債費比率（分子）の構造'!L$53,NA())</f>
        <v>1721</v>
      </c>
      <c r="G50" s="173" t="e">
        <f>NA()</f>
        <v>#N/A</v>
      </c>
      <c r="H50" s="173" t="e">
        <f>NA()</f>
        <v>#N/A</v>
      </c>
      <c r="I50" s="173">
        <f>IF(ISNUMBER('実質公債費比率（分子）の構造'!M$53),'実質公債費比率（分子）の構造'!M$53,NA())</f>
        <v>2070</v>
      </c>
      <c r="J50" s="173" t="e">
        <f>NA()</f>
        <v>#N/A</v>
      </c>
      <c r="K50" s="173" t="e">
        <f>NA()</f>
        <v>#N/A</v>
      </c>
      <c r="L50" s="173">
        <f>IF(ISNUMBER('実質公債費比率（分子）の構造'!N$53),'実質公債費比率（分子）の構造'!N$53,NA())</f>
        <v>2403</v>
      </c>
      <c r="M50" s="173" t="e">
        <f>NA()</f>
        <v>#N/A</v>
      </c>
      <c r="N50" s="173" t="e">
        <f>NA()</f>
        <v>#N/A</v>
      </c>
      <c r="O50" s="173">
        <f>IF(ISNUMBER('実質公債費比率（分子）の構造'!O$53),'実質公債費比率（分子）の構造'!O$53,NA())</f>
        <v>2516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13252</v>
      </c>
      <c r="E56" s="172"/>
      <c r="F56" s="172"/>
      <c r="G56" s="172">
        <f>'将来負担比率（分子）の構造'!J$52</f>
        <v>12300</v>
      </c>
      <c r="H56" s="172"/>
      <c r="I56" s="172"/>
      <c r="J56" s="172">
        <f>'将来負担比率（分子）の構造'!K$52</f>
        <v>11635</v>
      </c>
      <c r="K56" s="172"/>
      <c r="L56" s="172"/>
      <c r="M56" s="172">
        <f>'将来負担比率（分子）の構造'!L$52</f>
        <v>11767</v>
      </c>
      <c r="N56" s="172"/>
      <c r="O56" s="172"/>
      <c r="P56" s="172">
        <f>'将来負担比率（分子）の構造'!M$52</f>
        <v>11394</v>
      </c>
    </row>
    <row r="57" spans="1:16">
      <c r="A57" s="172" t="s">
        <v>41</v>
      </c>
      <c r="B57" s="172"/>
      <c r="C57" s="172"/>
      <c r="D57" s="172">
        <f>'将来負担比率（分子）の構造'!I$51</f>
        <v>10302</v>
      </c>
      <c r="E57" s="172"/>
      <c r="F57" s="172"/>
      <c r="G57" s="172">
        <f>'将来負担比率（分子）の構造'!J$51</f>
        <v>9918</v>
      </c>
      <c r="H57" s="172"/>
      <c r="I57" s="172"/>
      <c r="J57" s="172">
        <f>'将来負担比率（分子）の構造'!K$51</f>
        <v>9699</v>
      </c>
      <c r="K57" s="172"/>
      <c r="L57" s="172"/>
      <c r="M57" s="172">
        <f>'将来負担比率（分子）の構造'!L$51</f>
        <v>8921</v>
      </c>
      <c r="N57" s="172"/>
      <c r="O57" s="172"/>
      <c r="P57" s="172">
        <f>'将来負担比率（分子）の構造'!M$51</f>
        <v>9498</v>
      </c>
    </row>
    <row r="58" spans="1:16">
      <c r="A58" s="172" t="s">
        <v>40</v>
      </c>
      <c r="B58" s="172"/>
      <c r="C58" s="172"/>
      <c r="D58" s="172">
        <f>'将来負担比率（分子）の構造'!I$50</f>
        <v>11188</v>
      </c>
      <c r="E58" s="172"/>
      <c r="F58" s="172"/>
      <c r="G58" s="172">
        <f>'将来負担比率（分子）の構造'!J$50</f>
        <v>14920</v>
      </c>
      <c r="H58" s="172"/>
      <c r="I58" s="172"/>
      <c r="J58" s="172">
        <f>'将来負担比率（分子）の構造'!K$50</f>
        <v>15890</v>
      </c>
      <c r="K58" s="172"/>
      <c r="L58" s="172"/>
      <c r="M58" s="172">
        <f>'将来負担比率（分子）の構造'!L$50</f>
        <v>15288</v>
      </c>
      <c r="N58" s="172"/>
      <c r="O58" s="172"/>
      <c r="P58" s="172">
        <f>'将来負担比率（分子）の構造'!M$50</f>
        <v>15167</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6555</v>
      </c>
      <c r="C62" s="172"/>
      <c r="D62" s="172"/>
      <c r="E62" s="172">
        <f>'将来負担比率（分子）の構造'!J$45</f>
        <v>6373</v>
      </c>
      <c r="F62" s="172"/>
      <c r="G62" s="172"/>
      <c r="H62" s="172">
        <f>'将来負担比率（分子）の構造'!K$45</f>
        <v>6010</v>
      </c>
      <c r="I62" s="172"/>
      <c r="J62" s="172"/>
      <c r="K62" s="172">
        <f>'将来負担比率（分子）の構造'!L$45</f>
        <v>6003</v>
      </c>
      <c r="L62" s="172"/>
      <c r="M62" s="172"/>
      <c r="N62" s="172">
        <f>'将来負担比率（分子）の構造'!M$45</f>
        <v>6279</v>
      </c>
      <c r="O62" s="172"/>
      <c r="P62" s="172"/>
    </row>
    <row r="63" spans="1:16">
      <c r="A63" s="172" t="s">
        <v>33</v>
      </c>
      <c r="B63" s="172">
        <f>'将来負担比率（分子）の構造'!I$44</f>
        <v>151</v>
      </c>
      <c r="C63" s="172"/>
      <c r="D63" s="172"/>
      <c r="E63" s="172">
        <f>'将来負担比率（分子）の構造'!J$44</f>
        <v>82</v>
      </c>
      <c r="F63" s="172"/>
      <c r="G63" s="172"/>
      <c r="H63" s="172">
        <f>'将来負担比率（分子）の構造'!K$44</f>
        <v>356</v>
      </c>
      <c r="I63" s="172"/>
      <c r="J63" s="172"/>
      <c r="K63" s="172">
        <f>'将来負担比率（分子）の構造'!L$44</f>
        <v>912</v>
      </c>
      <c r="L63" s="172"/>
      <c r="M63" s="172"/>
      <c r="N63" s="172">
        <f>'将来負担比率（分子）の構造'!M$44</f>
        <v>1213</v>
      </c>
      <c r="O63" s="172"/>
      <c r="P63" s="172"/>
    </row>
    <row r="64" spans="1:16">
      <c r="A64" s="172" t="s">
        <v>32</v>
      </c>
      <c r="B64" s="172">
        <f>'将来負担比率（分子）の構造'!I$43</f>
        <v>5880</v>
      </c>
      <c r="C64" s="172"/>
      <c r="D64" s="172"/>
      <c r="E64" s="172">
        <f>'将来負担比率（分子）の構造'!J$43</f>
        <v>5003</v>
      </c>
      <c r="F64" s="172"/>
      <c r="G64" s="172"/>
      <c r="H64" s="172">
        <f>'将来負担比率（分子）の構造'!K$43</f>
        <v>5330</v>
      </c>
      <c r="I64" s="172"/>
      <c r="J64" s="172"/>
      <c r="K64" s="172">
        <f>'将来負担比率（分子）の構造'!L$43</f>
        <v>5701</v>
      </c>
      <c r="L64" s="172"/>
      <c r="M64" s="172"/>
      <c r="N64" s="172">
        <f>'将来負担比率（分子）の構造'!M$43</f>
        <v>6118</v>
      </c>
      <c r="O64" s="172"/>
      <c r="P64" s="172"/>
    </row>
    <row r="65" spans="1:16">
      <c r="A65" s="172" t="s">
        <v>31</v>
      </c>
      <c r="B65" s="172">
        <f>'将来負担比率（分子）の構造'!I$42</f>
        <v>4716</v>
      </c>
      <c r="C65" s="172"/>
      <c r="D65" s="172"/>
      <c r="E65" s="172">
        <f>'将来負担比率（分子）の構造'!J$42</f>
        <v>4792</v>
      </c>
      <c r="F65" s="172"/>
      <c r="G65" s="172"/>
      <c r="H65" s="172">
        <f>'将来負担比率（分子）の構造'!K$42</f>
        <v>4447</v>
      </c>
      <c r="I65" s="172"/>
      <c r="J65" s="172"/>
      <c r="K65" s="172">
        <f>'将来負担比率（分子）の構造'!L$42</f>
        <v>4314</v>
      </c>
      <c r="L65" s="172"/>
      <c r="M65" s="172"/>
      <c r="N65" s="172">
        <f>'将来負担比率（分子）の構造'!M$42</f>
        <v>4350</v>
      </c>
      <c r="O65" s="172"/>
      <c r="P65" s="172"/>
    </row>
    <row r="66" spans="1:16">
      <c r="A66" s="172" t="s">
        <v>30</v>
      </c>
      <c r="B66" s="172">
        <f>'将来負担比率（分子）の構造'!I$41</f>
        <v>25890</v>
      </c>
      <c r="C66" s="172"/>
      <c r="D66" s="172"/>
      <c r="E66" s="172">
        <f>'将来負担比率（分子）の構造'!J$41</f>
        <v>26231</v>
      </c>
      <c r="F66" s="172"/>
      <c r="G66" s="172"/>
      <c r="H66" s="172">
        <f>'将来負担比率（分子）の構造'!K$41</f>
        <v>26797</v>
      </c>
      <c r="I66" s="172"/>
      <c r="J66" s="172"/>
      <c r="K66" s="172">
        <f>'将来負担比率（分子）の構造'!L$41</f>
        <v>28596</v>
      </c>
      <c r="L66" s="172"/>
      <c r="M66" s="172"/>
      <c r="N66" s="172">
        <f>'将来負担比率（分子）の構造'!M$41</f>
        <v>25479</v>
      </c>
      <c r="O66" s="172"/>
      <c r="P66" s="172"/>
    </row>
    <row r="67" spans="1:16">
      <c r="A67" s="172" t="s">
        <v>74</v>
      </c>
      <c r="B67" s="172" t="e">
        <f>NA()</f>
        <v>#N/A</v>
      </c>
      <c r="C67" s="172">
        <f>IF(ISNUMBER('将来負担比率（分子）の構造'!I$53), IF('将来負担比率（分子）の構造'!I$53 &lt; 0, 0, '将来負担比率（分子）の構造'!I$53), NA())</f>
        <v>8450</v>
      </c>
      <c r="D67" s="172" t="e">
        <f>NA()</f>
        <v>#N/A</v>
      </c>
      <c r="E67" s="172" t="e">
        <f>NA()</f>
        <v>#N/A</v>
      </c>
      <c r="F67" s="172">
        <f>IF(ISNUMBER('将来負担比率（分子）の構造'!J$53), IF('将来負担比率（分子）の構造'!J$53 &lt; 0, 0, '将来負担比率（分子）の構造'!J$53), NA())</f>
        <v>5343</v>
      </c>
      <c r="G67" s="172" t="e">
        <f>NA()</f>
        <v>#N/A</v>
      </c>
      <c r="H67" s="172" t="e">
        <f>NA()</f>
        <v>#N/A</v>
      </c>
      <c r="I67" s="172">
        <f>IF(ISNUMBER('将来負担比率（分子）の構造'!K$53), IF('将来負担比率（分子）の構造'!K$53 &lt; 0, 0, '将来負担比率（分子）の構造'!K$53), NA())</f>
        <v>5716</v>
      </c>
      <c r="J67" s="172" t="e">
        <f>NA()</f>
        <v>#N/A</v>
      </c>
      <c r="K67" s="172" t="e">
        <f>NA()</f>
        <v>#N/A</v>
      </c>
      <c r="L67" s="172">
        <f>IF(ISNUMBER('将来負担比率（分子）の構造'!L$53), IF('将来負担比率（分子）の構造'!L$53 &lt; 0, 0, '将来負担比率（分子）の構造'!L$53), NA())</f>
        <v>9550</v>
      </c>
      <c r="M67" s="172" t="e">
        <f>NA()</f>
        <v>#N/A</v>
      </c>
      <c r="N67" s="172" t="e">
        <f>NA()</f>
        <v>#N/A</v>
      </c>
      <c r="O67" s="172">
        <f>IF(ISNUMBER('将来負担比率（分子）の構造'!M$53), IF('将来負担比率（分子）の構造'!M$53 &lt; 0, 0, '将来負担比率（分子）の構造'!M$53), NA())</f>
        <v>7379</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6142</v>
      </c>
      <c r="C72" s="176">
        <f>基金残高に係る経年分析!G55</f>
        <v>5763</v>
      </c>
      <c r="D72" s="176">
        <f>基金残高に係る経年分析!H55</f>
        <v>6272</v>
      </c>
    </row>
    <row r="73" spans="1:16">
      <c r="A73" s="175" t="s">
        <v>77</v>
      </c>
      <c r="B73" s="176" t="str">
        <f>基金残高に係る経年分析!F56</f>
        <v>-</v>
      </c>
      <c r="C73" s="176" t="str">
        <f>基金残高に係る経年分析!G56</f>
        <v>-</v>
      </c>
      <c r="D73" s="176" t="str">
        <f>基金残高に係る経年分析!H56</f>
        <v>-</v>
      </c>
    </row>
    <row r="74" spans="1:16">
      <c r="A74" s="175" t="s">
        <v>78</v>
      </c>
      <c r="B74" s="176">
        <f>基金残高に係る経年分析!F57</f>
        <v>8975</v>
      </c>
      <c r="C74" s="176">
        <f>基金残高に係る経年分析!G57</f>
        <v>8559</v>
      </c>
      <c r="D74" s="176">
        <f>基金残高に係る経年分析!H57</f>
        <v>8106</v>
      </c>
    </row>
  </sheetData>
  <sheetProtection algorithmName="SHA-512" hashValue="L1aTjnGDm3jYlNcBTO0qia8eMZUf2MiHOd0nYGT2mLVqeE44kb7Z/hdu1033fQr2VoK6YBClUh4UwVjoDsf6Hw==" saltValue="x6EJHWxNLRfaKsTc6rMK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c r="B5" s="615" t="s">
        <v>225</v>
      </c>
      <c r="C5" s="616"/>
      <c r="D5" s="616"/>
      <c r="E5" s="616"/>
      <c r="F5" s="616"/>
      <c r="G5" s="616"/>
      <c r="H5" s="616"/>
      <c r="I5" s="616"/>
      <c r="J5" s="616"/>
      <c r="K5" s="616"/>
      <c r="L5" s="616"/>
      <c r="M5" s="616"/>
      <c r="N5" s="616"/>
      <c r="O5" s="616"/>
      <c r="P5" s="616"/>
      <c r="Q5" s="617"/>
      <c r="R5" s="618">
        <v>28931599</v>
      </c>
      <c r="S5" s="619"/>
      <c r="T5" s="619"/>
      <c r="U5" s="619"/>
      <c r="V5" s="619"/>
      <c r="W5" s="619"/>
      <c r="X5" s="619"/>
      <c r="Y5" s="620"/>
      <c r="Z5" s="621">
        <v>43.6</v>
      </c>
      <c r="AA5" s="621"/>
      <c r="AB5" s="621"/>
      <c r="AC5" s="621"/>
      <c r="AD5" s="622">
        <v>27110514</v>
      </c>
      <c r="AE5" s="622"/>
      <c r="AF5" s="622"/>
      <c r="AG5" s="622"/>
      <c r="AH5" s="622"/>
      <c r="AI5" s="622"/>
      <c r="AJ5" s="622"/>
      <c r="AK5" s="622"/>
      <c r="AL5" s="623">
        <v>84.9</v>
      </c>
      <c r="AM5" s="624"/>
      <c r="AN5" s="624"/>
      <c r="AO5" s="625"/>
      <c r="AP5" s="615" t="s">
        <v>226</v>
      </c>
      <c r="AQ5" s="616"/>
      <c r="AR5" s="616"/>
      <c r="AS5" s="616"/>
      <c r="AT5" s="616"/>
      <c r="AU5" s="616"/>
      <c r="AV5" s="616"/>
      <c r="AW5" s="616"/>
      <c r="AX5" s="616"/>
      <c r="AY5" s="616"/>
      <c r="AZ5" s="616"/>
      <c r="BA5" s="616"/>
      <c r="BB5" s="616"/>
      <c r="BC5" s="616"/>
      <c r="BD5" s="616"/>
      <c r="BE5" s="616"/>
      <c r="BF5" s="617"/>
      <c r="BG5" s="629">
        <v>27110514</v>
      </c>
      <c r="BH5" s="630"/>
      <c r="BI5" s="630"/>
      <c r="BJ5" s="630"/>
      <c r="BK5" s="630"/>
      <c r="BL5" s="630"/>
      <c r="BM5" s="630"/>
      <c r="BN5" s="631"/>
      <c r="BO5" s="632">
        <v>93.7</v>
      </c>
      <c r="BP5" s="632"/>
      <c r="BQ5" s="632"/>
      <c r="BR5" s="632"/>
      <c r="BS5" s="633">
        <v>427031</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c r="B6" s="626" t="s">
        <v>230</v>
      </c>
      <c r="C6" s="627"/>
      <c r="D6" s="627"/>
      <c r="E6" s="627"/>
      <c r="F6" s="627"/>
      <c r="G6" s="627"/>
      <c r="H6" s="627"/>
      <c r="I6" s="627"/>
      <c r="J6" s="627"/>
      <c r="K6" s="627"/>
      <c r="L6" s="627"/>
      <c r="M6" s="627"/>
      <c r="N6" s="627"/>
      <c r="O6" s="627"/>
      <c r="P6" s="627"/>
      <c r="Q6" s="628"/>
      <c r="R6" s="629">
        <v>232039</v>
      </c>
      <c r="S6" s="630"/>
      <c r="T6" s="630"/>
      <c r="U6" s="630"/>
      <c r="V6" s="630"/>
      <c r="W6" s="630"/>
      <c r="X6" s="630"/>
      <c r="Y6" s="631"/>
      <c r="Z6" s="632">
        <v>0.3</v>
      </c>
      <c r="AA6" s="632"/>
      <c r="AB6" s="632"/>
      <c r="AC6" s="632"/>
      <c r="AD6" s="633">
        <v>232039</v>
      </c>
      <c r="AE6" s="633"/>
      <c r="AF6" s="633"/>
      <c r="AG6" s="633"/>
      <c r="AH6" s="633"/>
      <c r="AI6" s="633"/>
      <c r="AJ6" s="633"/>
      <c r="AK6" s="633"/>
      <c r="AL6" s="634">
        <v>0.7</v>
      </c>
      <c r="AM6" s="635"/>
      <c r="AN6" s="635"/>
      <c r="AO6" s="636"/>
      <c r="AP6" s="626" t="s">
        <v>231</v>
      </c>
      <c r="AQ6" s="627"/>
      <c r="AR6" s="627"/>
      <c r="AS6" s="627"/>
      <c r="AT6" s="627"/>
      <c r="AU6" s="627"/>
      <c r="AV6" s="627"/>
      <c r="AW6" s="627"/>
      <c r="AX6" s="627"/>
      <c r="AY6" s="627"/>
      <c r="AZ6" s="627"/>
      <c r="BA6" s="627"/>
      <c r="BB6" s="627"/>
      <c r="BC6" s="627"/>
      <c r="BD6" s="627"/>
      <c r="BE6" s="627"/>
      <c r="BF6" s="628"/>
      <c r="BG6" s="629">
        <v>27110514</v>
      </c>
      <c r="BH6" s="630"/>
      <c r="BI6" s="630"/>
      <c r="BJ6" s="630"/>
      <c r="BK6" s="630"/>
      <c r="BL6" s="630"/>
      <c r="BM6" s="630"/>
      <c r="BN6" s="631"/>
      <c r="BO6" s="632">
        <v>93.7</v>
      </c>
      <c r="BP6" s="632"/>
      <c r="BQ6" s="632"/>
      <c r="BR6" s="632"/>
      <c r="BS6" s="633">
        <v>427031</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365032</v>
      </c>
      <c r="CS6" s="630"/>
      <c r="CT6" s="630"/>
      <c r="CU6" s="630"/>
      <c r="CV6" s="630"/>
      <c r="CW6" s="630"/>
      <c r="CX6" s="630"/>
      <c r="CY6" s="631"/>
      <c r="CZ6" s="623">
        <v>0.6</v>
      </c>
      <c r="DA6" s="624"/>
      <c r="DB6" s="624"/>
      <c r="DC6" s="643"/>
      <c r="DD6" s="638" t="s">
        <v>127</v>
      </c>
      <c r="DE6" s="630"/>
      <c r="DF6" s="630"/>
      <c r="DG6" s="630"/>
      <c r="DH6" s="630"/>
      <c r="DI6" s="630"/>
      <c r="DJ6" s="630"/>
      <c r="DK6" s="630"/>
      <c r="DL6" s="630"/>
      <c r="DM6" s="630"/>
      <c r="DN6" s="630"/>
      <c r="DO6" s="630"/>
      <c r="DP6" s="631"/>
      <c r="DQ6" s="638">
        <v>365032</v>
      </c>
      <c r="DR6" s="630"/>
      <c r="DS6" s="630"/>
      <c r="DT6" s="630"/>
      <c r="DU6" s="630"/>
      <c r="DV6" s="630"/>
      <c r="DW6" s="630"/>
      <c r="DX6" s="630"/>
      <c r="DY6" s="630"/>
      <c r="DZ6" s="630"/>
      <c r="EA6" s="630"/>
      <c r="EB6" s="630"/>
      <c r="EC6" s="639"/>
    </row>
    <row r="7" spans="2:143" ht="11.25" customHeight="1">
      <c r="B7" s="626" t="s">
        <v>233</v>
      </c>
      <c r="C7" s="627"/>
      <c r="D7" s="627"/>
      <c r="E7" s="627"/>
      <c r="F7" s="627"/>
      <c r="G7" s="627"/>
      <c r="H7" s="627"/>
      <c r="I7" s="627"/>
      <c r="J7" s="627"/>
      <c r="K7" s="627"/>
      <c r="L7" s="627"/>
      <c r="M7" s="627"/>
      <c r="N7" s="627"/>
      <c r="O7" s="627"/>
      <c r="P7" s="627"/>
      <c r="Q7" s="628"/>
      <c r="R7" s="629">
        <v>16117</v>
      </c>
      <c r="S7" s="630"/>
      <c r="T7" s="630"/>
      <c r="U7" s="630"/>
      <c r="V7" s="630"/>
      <c r="W7" s="630"/>
      <c r="X7" s="630"/>
      <c r="Y7" s="631"/>
      <c r="Z7" s="632">
        <v>0</v>
      </c>
      <c r="AA7" s="632"/>
      <c r="AB7" s="632"/>
      <c r="AC7" s="632"/>
      <c r="AD7" s="633">
        <v>16117</v>
      </c>
      <c r="AE7" s="633"/>
      <c r="AF7" s="633"/>
      <c r="AG7" s="633"/>
      <c r="AH7" s="633"/>
      <c r="AI7" s="633"/>
      <c r="AJ7" s="633"/>
      <c r="AK7" s="633"/>
      <c r="AL7" s="634">
        <v>0.1</v>
      </c>
      <c r="AM7" s="635"/>
      <c r="AN7" s="635"/>
      <c r="AO7" s="636"/>
      <c r="AP7" s="626" t="s">
        <v>234</v>
      </c>
      <c r="AQ7" s="627"/>
      <c r="AR7" s="627"/>
      <c r="AS7" s="627"/>
      <c r="AT7" s="627"/>
      <c r="AU7" s="627"/>
      <c r="AV7" s="627"/>
      <c r="AW7" s="627"/>
      <c r="AX7" s="627"/>
      <c r="AY7" s="627"/>
      <c r="AZ7" s="627"/>
      <c r="BA7" s="627"/>
      <c r="BB7" s="627"/>
      <c r="BC7" s="627"/>
      <c r="BD7" s="627"/>
      <c r="BE7" s="627"/>
      <c r="BF7" s="628"/>
      <c r="BG7" s="629">
        <v>12911727</v>
      </c>
      <c r="BH7" s="630"/>
      <c r="BI7" s="630"/>
      <c r="BJ7" s="630"/>
      <c r="BK7" s="630"/>
      <c r="BL7" s="630"/>
      <c r="BM7" s="630"/>
      <c r="BN7" s="631"/>
      <c r="BO7" s="632">
        <v>44.6</v>
      </c>
      <c r="BP7" s="632"/>
      <c r="BQ7" s="632"/>
      <c r="BR7" s="632"/>
      <c r="BS7" s="633">
        <v>427031</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8093878</v>
      </c>
      <c r="CS7" s="630"/>
      <c r="CT7" s="630"/>
      <c r="CU7" s="630"/>
      <c r="CV7" s="630"/>
      <c r="CW7" s="630"/>
      <c r="CX7" s="630"/>
      <c r="CY7" s="631"/>
      <c r="CZ7" s="632">
        <v>13.2</v>
      </c>
      <c r="DA7" s="632"/>
      <c r="DB7" s="632"/>
      <c r="DC7" s="632"/>
      <c r="DD7" s="638">
        <v>26211</v>
      </c>
      <c r="DE7" s="630"/>
      <c r="DF7" s="630"/>
      <c r="DG7" s="630"/>
      <c r="DH7" s="630"/>
      <c r="DI7" s="630"/>
      <c r="DJ7" s="630"/>
      <c r="DK7" s="630"/>
      <c r="DL7" s="630"/>
      <c r="DM7" s="630"/>
      <c r="DN7" s="630"/>
      <c r="DO7" s="630"/>
      <c r="DP7" s="631"/>
      <c r="DQ7" s="638">
        <v>7600211</v>
      </c>
      <c r="DR7" s="630"/>
      <c r="DS7" s="630"/>
      <c r="DT7" s="630"/>
      <c r="DU7" s="630"/>
      <c r="DV7" s="630"/>
      <c r="DW7" s="630"/>
      <c r="DX7" s="630"/>
      <c r="DY7" s="630"/>
      <c r="DZ7" s="630"/>
      <c r="EA7" s="630"/>
      <c r="EB7" s="630"/>
      <c r="EC7" s="639"/>
    </row>
    <row r="8" spans="2:143" ht="11.25" customHeight="1">
      <c r="B8" s="626" t="s">
        <v>236</v>
      </c>
      <c r="C8" s="627"/>
      <c r="D8" s="627"/>
      <c r="E8" s="627"/>
      <c r="F8" s="627"/>
      <c r="G8" s="627"/>
      <c r="H8" s="627"/>
      <c r="I8" s="627"/>
      <c r="J8" s="627"/>
      <c r="K8" s="627"/>
      <c r="L8" s="627"/>
      <c r="M8" s="627"/>
      <c r="N8" s="627"/>
      <c r="O8" s="627"/>
      <c r="P8" s="627"/>
      <c r="Q8" s="628"/>
      <c r="R8" s="629">
        <v>158763</v>
      </c>
      <c r="S8" s="630"/>
      <c r="T8" s="630"/>
      <c r="U8" s="630"/>
      <c r="V8" s="630"/>
      <c r="W8" s="630"/>
      <c r="X8" s="630"/>
      <c r="Y8" s="631"/>
      <c r="Z8" s="632">
        <v>0.2</v>
      </c>
      <c r="AA8" s="632"/>
      <c r="AB8" s="632"/>
      <c r="AC8" s="632"/>
      <c r="AD8" s="633">
        <v>158763</v>
      </c>
      <c r="AE8" s="633"/>
      <c r="AF8" s="633"/>
      <c r="AG8" s="633"/>
      <c r="AH8" s="633"/>
      <c r="AI8" s="633"/>
      <c r="AJ8" s="633"/>
      <c r="AK8" s="633"/>
      <c r="AL8" s="634">
        <v>0.5</v>
      </c>
      <c r="AM8" s="635"/>
      <c r="AN8" s="635"/>
      <c r="AO8" s="636"/>
      <c r="AP8" s="626" t="s">
        <v>237</v>
      </c>
      <c r="AQ8" s="627"/>
      <c r="AR8" s="627"/>
      <c r="AS8" s="627"/>
      <c r="AT8" s="627"/>
      <c r="AU8" s="627"/>
      <c r="AV8" s="627"/>
      <c r="AW8" s="627"/>
      <c r="AX8" s="627"/>
      <c r="AY8" s="627"/>
      <c r="AZ8" s="627"/>
      <c r="BA8" s="627"/>
      <c r="BB8" s="627"/>
      <c r="BC8" s="627"/>
      <c r="BD8" s="627"/>
      <c r="BE8" s="627"/>
      <c r="BF8" s="628"/>
      <c r="BG8" s="629">
        <v>269798</v>
      </c>
      <c r="BH8" s="630"/>
      <c r="BI8" s="630"/>
      <c r="BJ8" s="630"/>
      <c r="BK8" s="630"/>
      <c r="BL8" s="630"/>
      <c r="BM8" s="630"/>
      <c r="BN8" s="631"/>
      <c r="BO8" s="632">
        <v>0.9</v>
      </c>
      <c r="BP8" s="632"/>
      <c r="BQ8" s="632"/>
      <c r="BR8" s="632"/>
      <c r="BS8" s="633" t="s">
        <v>127</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28168716</v>
      </c>
      <c r="CS8" s="630"/>
      <c r="CT8" s="630"/>
      <c r="CU8" s="630"/>
      <c r="CV8" s="630"/>
      <c r="CW8" s="630"/>
      <c r="CX8" s="630"/>
      <c r="CY8" s="631"/>
      <c r="CZ8" s="632">
        <v>46</v>
      </c>
      <c r="DA8" s="632"/>
      <c r="DB8" s="632"/>
      <c r="DC8" s="632"/>
      <c r="DD8" s="638">
        <v>96987</v>
      </c>
      <c r="DE8" s="630"/>
      <c r="DF8" s="630"/>
      <c r="DG8" s="630"/>
      <c r="DH8" s="630"/>
      <c r="DI8" s="630"/>
      <c r="DJ8" s="630"/>
      <c r="DK8" s="630"/>
      <c r="DL8" s="630"/>
      <c r="DM8" s="630"/>
      <c r="DN8" s="630"/>
      <c r="DO8" s="630"/>
      <c r="DP8" s="631"/>
      <c r="DQ8" s="638">
        <v>11786289</v>
      </c>
      <c r="DR8" s="630"/>
      <c r="DS8" s="630"/>
      <c r="DT8" s="630"/>
      <c r="DU8" s="630"/>
      <c r="DV8" s="630"/>
      <c r="DW8" s="630"/>
      <c r="DX8" s="630"/>
      <c r="DY8" s="630"/>
      <c r="DZ8" s="630"/>
      <c r="EA8" s="630"/>
      <c r="EB8" s="630"/>
      <c r="EC8" s="639"/>
    </row>
    <row r="9" spans="2:143" ht="11.25" customHeight="1">
      <c r="B9" s="626" t="s">
        <v>239</v>
      </c>
      <c r="C9" s="627"/>
      <c r="D9" s="627"/>
      <c r="E9" s="627"/>
      <c r="F9" s="627"/>
      <c r="G9" s="627"/>
      <c r="H9" s="627"/>
      <c r="I9" s="627"/>
      <c r="J9" s="627"/>
      <c r="K9" s="627"/>
      <c r="L9" s="627"/>
      <c r="M9" s="627"/>
      <c r="N9" s="627"/>
      <c r="O9" s="627"/>
      <c r="P9" s="627"/>
      <c r="Q9" s="628"/>
      <c r="R9" s="629">
        <v>188725</v>
      </c>
      <c r="S9" s="630"/>
      <c r="T9" s="630"/>
      <c r="U9" s="630"/>
      <c r="V9" s="630"/>
      <c r="W9" s="630"/>
      <c r="X9" s="630"/>
      <c r="Y9" s="631"/>
      <c r="Z9" s="632">
        <v>0.3</v>
      </c>
      <c r="AA9" s="632"/>
      <c r="AB9" s="632"/>
      <c r="AC9" s="632"/>
      <c r="AD9" s="633">
        <v>188725</v>
      </c>
      <c r="AE9" s="633"/>
      <c r="AF9" s="633"/>
      <c r="AG9" s="633"/>
      <c r="AH9" s="633"/>
      <c r="AI9" s="633"/>
      <c r="AJ9" s="633"/>
      <c r="AK9" s="633"/>
      <c r="AL9" s="634">
        <v>0.6</v>
      </c>
      <c r="AM9" s="635"/>
      <c r="AN9" s="635"/>
      <c r="AO9" s="636"/>
      <c r="AP9" s="626" t="s">
        <v>240</v>
      </c>
      <c r="AQ9" s="627"/>
      <c r="AR9" s="627"/>
      <c r="AS9" s="627"/>
      <c r="AT9" s="627"/>
      <c r="AU9" s="627"/>
      <c r="AV9" s="627"/>
      <c r="AW9" s="627"/>
      <c r="AX9" s="627"/>
      <c r="AY9" s="627"/>
      <c r="AZ9" s="627"/>
      <c r="BA9" s="627"/>
      <c r="BB9" s="627"/>
      <c r="BC9" s="627"/>
      <c r="BD9" s="627"/>
      <c r="BE9" s="627"/>
      <c r="BF9" s="628"/>
      <c r="BG9" s="629">
        <v>10461467</v>
      </c>
      <c r="BH9" s="630"/>
      <c r="BI9" s="630"/>
      <c r="BJ9" s="630"/>
      <c r="BK9" s="630"/>
      <c r="BL9" s="630"/>
      <c r="BM9" s="630"/>
      <c r="BN9" s="631"/>
      <c r="BO9" s="632">
        <v>36.200000000000003</v>
      </c>
      <c r="BP9" s="632"/>
      <c r="BQ9" s="632"/>
      <c r="BR9" s="632"/>
      <c r="BS9" s="633" t="s">
        <v>241</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5012529</v>
      </c>
      <c r="CS9" s="630"/>
      <c r="CT9" s="630"/>
      <c r="CU9" s="630"/>
      <c r="CV9" s="630"/>
      <c r="CW9" s="630"/>
      <c r="CX9" s="630"/>
      <c r="CY9" s="631"/>
      <c r="CZ9" s="632">
        <v>8.1999999999999993</v>
      </c>
      <c r="DA9" s="632"/>
      <c r="DB9" s="632"/>
      <c r="DC9" s="632"/>
      <c r="DD9" s="638">
        <v>1463</v>
      </c>
      <c r="DE9" s="630"/>
      <c r="DF9" s="630"/>
      <c r="DG9" s="630"/>
      <c r="DH9" s="630"/>
      <c r="DI9" s="630"/>
      <c r="DJ9" s="630"/>
      <c r="DK9" s="630"/>
      <c r="DL9" s="630"/>
      <c r="DM9" s="630"/>
      <c r="DN9" s="630"/>
      <c r="DO9" s="630"/>
      <c r="DP9" s="631"/>
      <c r="DQ9" s="638">
        <v>3394799</v>
      </c>
      <c r="DR9" s="630"/>
      <c r="DS9" s="630"/>
      <c r="DT9" s="630"/>
      <c r="DU9" s="630"/>
      <c r="DV9" s="630"/>
      <c r="DW9" s="630"/>
      <c r="DX9" s="630"/>
      <c r="DY9" s="630"/>
      <c r="DZ9" s="630"/>
      <c r="EA9" s="630"/>
      <c r="EB9" s="630"/>
      <c r="EC9" s="639"/>
    </row>
    <row r="10" spans="2:143" ht="11.25" customHeight="1">
      <c r="B10" s="626" t="s">
        <v>243</v>
      </c>
      <c r="C10" s="627"/>
      <c r="D10" s="627"/>
      <c r="E10" s="627"/>
      <c r="F10" s="627"/>
      <c r="G10" s="627"/>
      <c r="H10" s="627"/>
      <c r="I10" s="627"/>
      <c r="J10" s="627"/>
      <c r="K10" s="627"/>
      <c r="L10" s="627"/>
      <c r="M10" s="627"/>
      <c r="N10" s="627"/>
      <c r="O10" s="627"/>
      <c r="P10" s="627"/>
      <c r="Q10" s="628"/>
      <c r="R10" s="629" t="s">
        <v>244</v>
      </c>
      <c r="S10" s="630"/>
      <c r="T10" s="630"/>
      <c r="U10" s="630"/>
      <c r="V10" s="630"/>
      <c r="W10" s="630"/>
      <c r="X10" s="630"/>
      <c r="Y10" s="631"/>
      <c r="Z10" s="632" t="s">
        <v>244</v>
      </c>
      <c r="AA10" s="632"/>
      <c r="AB10" s="632"/>
      <c r="AC10" s="632"/>
      <c r="AD10" s="633" t="s">
        <v>244</v>
      </c>
      <c r="AE10" s="633"/>
      <c r="AF10" s="633"/>
      <c r="AG10" s="633"/>
      <c r="AH10" s="633"/>
      <c r="AI10" s="633"/>
      <c r="AJ10" s="633"/>
      <c r="AK10" s="633"/>
      <c r="AL10" s="634" t="s">
        <v>127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513154</v>
      </c>
      <c r="BH10" s="630"/>
      <c r="BI10" s="630"/>
      <c r="BJ10" s="630"/>
      <c r="BK10" s="630"/>
      <c r="BL10" s="630"/>
      <c r="BM10" s="630"/>
      <c r="BN10" s="631"/>
      <c r="BO10" s="632">
        <v>1.8</v>
      </c>
      <c r="BP10" s="632"/>
      <c r="BQ10" s="632"/>
      <c r="BR10" s="632"/>
      <c r="BS10" s="633" t="s">
        <v>187</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52022</v>
      </c>
      <c r="CS10" s="630"/>
      <c r="CT10" s="630"/>
      <c r="CU10" s="630"/>
      <c r="CV10" s="630"/>
      <c r="CW10" s="630"/>
      <c r="CX10" s="630"/>
      <c r="CY10" s="631"/>
      <c r="CZ10" s="632">
        <v>0.1</v>
      </c>
      <c r="DA10" s="632"/>
      <c r="DB10" s="632"/>
      <c r="DC10" s="632"/>
      <c r="DD10" s="638" t="s">
        <v>127</v>
      </c>
      <c r="DE10" s="630"/>
      <c r="DF10" s="630"/>
      <c r="DG10" s="630"/>
      <c r="DH10" s="630"/>
      <c r="DI10" s="630"/>
      <c r="DJ10" s="630"/>
      <c r="DK10" s="630"/>
      <c r="DL10" s="630"/>
      <c r="DM10" s="630"/>
      <c r="DN10" s="630"/>
      <c r="DO10" s="630"/>
      <c r="DP10" s="631"/>
      <c r="DQ10" s="638">
        <v>15022</v>
      </c>
      <c r="DR10" s="630"/>
      <c r="DS10" s="630"/>
      <c r="DT10" s="630"/>
      <c r="DU10" s="630"/>
      <c r="DV10" s="630"/>
      <c r="DW10" s="630"/>
      <c r="DX10" s="630"/>
      <c r="DY10" s="630"/>
      <c r="DZ10" s="630"/>
      <c r="EA10" s="630"/>
      <c r="EB10" s="630"/>
      <c r="EC10" s="639"/>
    </row>
    <row r="11" spans="2:143" ht="11.25" customHeight="1">
      <c r="B11" s="626" t="s">
        <v>247</v>
      </c>
      <c r="C11" s="627"/>
      <c r="D11" s="627"/>
      <c r="E11" s="627"/>
      <c r="F11" s="627"/>
      <c r="G11" s="627"/>
      <c r="H11" s="627"/>
      <c r="I11" s="627"/>
      <c r="J11" s="627"/>
      <c r="K11" s="627"/>
      <c r="L11" s="627"/>
      <c r="M11" s="627"/>
      <c r="N11" s="627"/>
      <c r="O11" s="627"/>
      <c r="P11" s="627"/>
      <c r="Q11" s="628"/>
      <c r="R11" s="629">
        <v>3243619</v>
      </c>
      <c r="S11" s="630"/>
      <c r="T11" s="630"/>
      <c r="U11" s="630"/>
      <c r="V11" s="630"/>
      <c r="W11" s="630"/>
      <c r="X11" s="630"/>
      <c r="Y11" s="631"/>
      <c r="Z11" s="634">
        <v>4.9000000000000004</v>
      </c>
      <c r="AA11" s="635"/>
      <c r="AB11" s="635"/>
      <c r="AC11" s="647"/>
      <c r="AD11" s="638">
        <v>3243619</v>
      </c>
      <c r="AE11" s="630"/>
      <c r="AF11" s="630"/>
      <c r="AG11" s="630"/>
      <c r="AH11" s="630"/>
      <c r="AI11" s="630"/>
      <c r="AJ11" s="630"/>
      <c r="AK11" s="631"/>
      <c r="AL11" s="634">
        <v>10.199999999999999</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1667308</v>
      </c>
      <c r="BH11" s="630"/>
      <c r="BI11" s="630"/>
      <c r="BJ11" s="630"/>
      <c r="BK11" s="630"/>
      <c r="BL11" s="630"/>
      <c r="BM11" s="630"/>
      <c r="BN11" s="631"/>
      <c r="BO11" s="632">
        <v>5.8</v>
      </c>
      <c r="BP11" s="632"/>
      <c r="BQ11" s="632"/>
      <c r="BR11" s="632"/>
      <c r="BS11" s="633">
        <v>427031</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5333</v>
      </c>
      <c r="CS11" s="630"/>
      <c r="CT11" s="630"/>
      <c r="CU11" s="630"/>
      <c r="CV11" s="630"/>
      <c r="CW11" s="630"/>
      <c r="CX11" s="630"/>
      <c r="CY11" s="631"/>
      <c r="CZ11" s="632">
        <v>0</v>
      </c>
      <c r="DA11" s="632"/>
      <c r="DB11" s="632"/>
      <c r="DC11" s="632"/>
      <c r="DD11" s="638" t="s">
        <v>127</v>
      </c>
      <c r="DE11" s="630"/>
      <c r="DF11" s="630"/>
      <c r="DG11" s="630"/>
      <c r="DH11" s="630"/>
      <c r="DI11" s="630"/>
      <c r="DJ11" s="630"/>
      <c r="DK11" s="630"/>
      <c r="DL11" s="630"/>
      <c r="DM11" s="630"/>
      <c r="DN11" s="630"/>
      <c r="DO11" s="630"/>
      <c r="DP11" s="631"/>
      <c r="DQ11" s="638">
        <v>2156</v>
      </c>
      <c r="DR11" s="630"/>
      <c r="DS11" s="630"/>
      <c r="DT11" s="630"/>
      <c r="DU11" s="630"/>
      <c r="DV11" s="630"/>
      <c r="DW11" s="630"/>
      <c r="DX11" s="630"/>
      <c r="DY11" s="630"/>
      <c r="DZ11" s="630"/>
      <c r="EA11" s="630"/>
      <c r="EB11" s="630"/>
      <c r="EC11" s="639"/>
    </row>
    <row r="12" spans="2:143" ht="11.25" customHeight="1">
      <c r="B12" s="626" t="s">
        <v>250</v>
      </c>
      <c r="C12" s="627"/>
      <c r="D12" s="627"/>
      <c r="E12" s="627"/>
      <c r="F12" s="627"/>
      <c r="G12" s="627"/>
      <c r="H12" s="627"/>
      <c r="I12" s="627"/>
      <c r="J12" s="627"/>
      <c r="K12" s="627"/>
      <c r="L12" s="627"/>
      <c r="M12" s="627"/>
      <c r="N12" s="627"/>
      <c r="O12" s="627"/>
      <c r="P12" s="627"/>
      <c r="Q12" s="628"/>
      <c r="R12" s="629">
        <v>7012</v>
      </c>
      <c r="S12" s="630"/>
      <c r="T12" s="630"/>
      <c r="U12" s="630"/>
      <c r="V12" s="630"/>
      <c r="W12" s="630"/>
      <c r="X12" s="630"/>
      <c r="Y12" s="631"/>
      <c r="Z12" s="632">
        <v>0</v>
      </c>
      <c r="AA12" s="632"/>
      <c r="AB12" s="632"/>
      <c r="AC12" s="632"/>
      <c r="AD12" s="633">
        <v>7012</v>
      </c>
      <c r="AE12" s="633"/>
      <c r="AF12" s="633"/>
      <c r="AG12" s="633"/>
      <c r="AH12" s="633"/>
      <c r="AI12" s="633"/>
      <c r="AJ12" s="633"/>
      <c r="AK12" s="633"/>
      <c r="AL12" s="634">
        <v>0</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12973882</v>
      </c>
      <c r="BH12" s="630"/>
      <c r="BI12" s="630"/>
      <c r="BJ12" s="630"/>
      <c r="BK12" s="630"/>
      <c r="BL12" s="630"/>
      <c r="BM12" s="630"/>
      <c r="BN12" s="631"/>
      <c r="BO12" s="632">
        <v>44.8</v>
      </c>
      <c r="BP12" s="632"/>
      <c r="BQ12" s="632"/>
      <c r="BR12" s="632"/>
      <c r="BS12" s="633" t="s">
        <v>187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849309</v>
      </c>
      <c r="CS12" s="630"/>
      <c r="CT12" s="630"/>
      <c r="CU12" s="630"/>
      <c r="CV12" s="630"/>
      <c r="CW12" s="630"/>
      <c r="CX12" s="630"/>
      <c r="CY12" s="631"/>
      <c r="CZ12" s="632">
        <v>1.4</v>
      </c>
      <c r="DA12" s="632"/>
      <c r="DB12" s="632"/>
      <c r="DC12" s="632"/>
      <c r="DD12" s="638" t="s">
        <v>244</v>
      </c>
      <c r="DE12" s="630"/>
      <c r="DF12" s="630"/>
      <c r="DG12" s="630"/>
      <c r="DH12" s="630"/>
      <c r="DI12" s="630"/>
      <c r="DJ12" s="630"/>
      <c r="DK12" s="630"/>
      <c r="DL12" s="630"/>
      <c r="DM12" s="630"/>
      <c r="DN12" s="630"/>
      <c r="DO12" s="630"/>
      <c r="DP12" s="631"/>
      <c r="DQ12" s="638">
        <v>420191</v>
      </c>
      <c r="DR12" s="630"/>
      <c r="DS12" s="630"/>
      <c r="DT12" s="630"/>
      <c r="DU12" s="630"/>
      <c r="DV12" s="630"/>
      <c r="DW12" s="630"/>
      <c r="DX12" s="630"/>
      <c r="DY12" s="630"/>
      <c r="DZ12" s="630"/>
      <c r="EA12" s="630"/>
      <c r="EB12" s="630"/>
      <c r="EC12" s="639"/>
    </row>
    <row r="13" spans="2:143" ht="11.25" customHeight="1">
      <c r="B13" s="626" t="s">
        <v>253</v>
      </c>
      <c r="C13" s="627"/>
      <c r="D13" s="627"/>
      <c r="E13" s="627"/>
      <c r="F13" s="627"/>
      <c r="G13" s="627"/>
      <c r="H13" s="627"/>
      <c r="I13" s="627"/>
      <c r="J13" s="627"/>
      <c r="K13" s="627"/>
      <c r="L13" s="627"/>
      <c r="M13" s="627"/>
      <c r="N13" s="627"/>
      <c r="O13" s="627"/>
      <c r="P13" s="627"/>
      <c r="Q13" s="628"/>
      <c r="R13" s="629" t="s">
        <v>187</v>
      </c>
      <c r="S13" s="630"/>
      <c r="T13" s="630"/>
      <c r="U13" s="630"/>
      <c r="V13" s="630"/>
      <c r="W13" s="630"/>
      <c r="X13" s="630"/>
      <c r="Y13" s="631"/>
      <c r="Z13" s="632" t="s">
        <v>127</v>
      </c>
      <c r="AA13" s="632"/>
      <c r="AB13" s="632"/>
      <c r="AC13" s="632"/>
      <c r="AD13" s="633" t="s">
        <v>187</v>
      </c>
      <c r="AE13" s="633"/>
      <c r="AF13" s="633"/>
      <c r="AG13" s="633"/>
      <c r="AH13" s="633"/>
      <c r="AI13" s="633"/>
      <c r="AJ13" s="633"/>
      <c r="AK13" s="633"/>
      <c r="AL13" s="634" t="s">
        <v>187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12616427</v>
      </c>
      <c r="BH13" s="630"/>
      <c r="BI13" s="630"/>
      <c r="BJ13" s="630"/>
      <c r="BK13" s="630"/>
      <c r="BL13" s="630"/>
      <c r="BM13" s="630"/>
      <c r="BN13" s="631"/>
      <c r="BO13" s="632">
        <v>43.6</v>
      </c>
      <c r="BP13" s="632"/>
      <c r="BQ13" s="632"/>
      <c r="BR13" s="632"/>
      <c r="BS13" s="633" t="s">
        <v>244</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5208701</v>
      </c>
      <c r="CS13" s="630"/>
      <c r="CT13" s="630"/>
      <c r="CU13" s="630"/>
      <c r="CV13" s="630"/>
      <c r="CW13" s="630"/>
      <c r="CX13" s="630"/>
      <c r="CY13" s="631"/>
      <c r="CZ13" s="632">
        <v>8.5</v>
      </c>
      <c r="DA13" s="632"/>
      <c r="DB13" s="632"/>
      <c r="DC13" s="632"/>
      <c r="DD13" s="638">
        <v>2577076</v>
      </c>
      <c r="DE13" s="630"/>
      <c r="DF13" s="630"/>
      <c r="DG13" s="630"/>
      <c r="DH13" s="630"/>
      <c r="DI13" s="630"/>
      <c r="DJ13" s="630"/>
      <c r="DK13" s="630"/>
      <c r="DL13" s="630"/>
      <c r="DM13" s="630"/>
      <c r="DN13" s="630"/>
      <c r="DO13" s="630"/>
      <c r="DP13" s="631"/>
      <c r="DQ13" s="638">
        <v>2911700</v>
      </c>
      <c r="DR13" s="630"/>
      <c r="DS13" s="630"/>
      <c r="DT13" s="630"/>
      <c r="DU13" s="630"/>
      <c r="DV13" s="630"/>
      <c r="DW13" s="630"/>
      <c r="DX13" s="630"/>
      <c r="DY13" s="630"/>
      <c r="DZ13" s="630"/>
      <c r="EA13" s="630"/>
      <c r="EB13" s="630"/>
      <c r="EC13" s="639"/>
    </row>
    <row r="14" spans="2:143" ht="11.25" customHeight="1">
      <c r="B14" s="626" t="s">
        <v>256</v>
      </c>
      <c r="C14" s="627"/>
      <c r="D14" s="627"/>
      <c r="E14" s="627"/>
      <c r="F14" s="627"/>
      <c r="G14" s="627"/>
      <c r="H14" s="627"/>
      <c r="I14" s="627"/>
      <c r="J14" s="627"/>
      <c r="K14" s="627"/>
      <c r="L14" s="627"/>
      <c r="M14" s="627"/>
      <c r="N14" s="627"/>
      <c r="O14" s="627"/>
      <c r="P14" s="627"/>
      <c r="Q14" s="628"/>
      <c r="R14" s="629">
        <v>12</v>
      </c>
      <c r="S14" s="630"/>
      <c r="T14" s="630"/>
      <c r="U14" s="630"/>
      <c r="V14" s="630"/>
      <c r="W14" s="630"/>
      <c r="X14" s="630"/>
      <c r="Y14" s="631"/>
      <c r="Z14" s="632">
        <v>0</v>
      </c>
      <c r="AA14" s="632"/>
      <c r="AB14" s="632"/>
      <c r="AC14" s="632"/>
      <c r="AD14" s="633">
        <v>12</v>
      </c>
      <c r="AE14" s="633"/>
      <c r="AF14" s="633"/>
      <c r="AG14" s="633"/>
      <c r="AH14" s="633"/>
      <c r="AI14" s="633"/>
      <c r="AJ14" s="633"/>
      <c r="AK14" s="633"/>
      <c r="AL14" s="634">
        <v>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130191</v>
      </c>
      <c r="BH14" s="630"/>
      <c r="BI14" s="630"/>
      <c r="BJ14" s="630"/>
      <c r="BK14" s="630"/>
      <c r="BL14" s="630"/>
      <c r="BM14" s="630"/>
      <c r="BN14" s="631"/>
      <c r="BO14" s="632">
        <v>0.4</v>
      </c>
      <c r="BP14" s="632"/>
      <c r="BQ14" s="632"/>
      <c r="BR14" s="632"/>
      <c r="BS14" s="633" t="s">
        <v>127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1706114</v>
      </c>
      <c r="CS14" s="630"/>
      <c r="CT14" s="630"/>
      <c r="CU14" s="630"/>
      <c r="CV14" s="630"/>
      <c r="CW14" s="630"/>
      <c r="CX14" s="630"/>
      <c r="CY14" s="631"/>
      <c r="CZ14" s="632">
        <v>2.8</v>
      </c>
      <c r="DA14" s="632"/>
      <c r="DB14" s="632"/>
      <c r="DC14" s="632"/>
      <c r="DD14" s="638">
        <v>133564</v>
      </c>
      <c r="DE14" s="630"/>
      <c r="DF14" s="630"/>
      <c r="DG14" s="630"/>
      <c r="DH14" s="630"/>
      <c r="DI14" s="630"/>
      <c r="DJ14" s="630"/>
      <c r="DK14" s="630"/>
      <c r="DL14" s="630"/>
      <c r="DM14" s="630"/>
      <c r="DN14" s="630"/>
      <c r="DO14" s="630"/>
      <c r="DP14" s="631"/>
      <c r="DQ14" s="638">
        <v>1588383</v>
      </c>
      <c r="DR14" s="630"/>
      <c r="DS14" s="630"/>
      <c r="DT14" s="630"/>
      <c r="DU14" s="630"/>
      <c r="DV14" s="630"/>
      <c r="DW14" s="630"/>
      <c r="DX14" s="630"/>
      <c r="DY14" s="630"/>
      <c r="DZ14" s="630"/>
      <c r="EA14" s="630"/>
      <c r="EB14" s="630"/>
      <c r="EC14" s="639"/>
    </row>
    <row r="15" spans="2:143" ht="11.25" customHeight="1">
      <c r="B15" s="626" t="s">
        <v>259</v>
      </c>
      <c r="C15" s="627"/>
      <c r="D15" s="627"/>
      <c r="E15" s="627"/>
      <c r="F15" s="627"/>
      <c r="G15" s="627"/>
      <c r="H15" s="627"/>
      <c r="I15" s="627"/>
      <c r="J15" s="627"/>
      <c r="K15" s="627"/>
      <c r="L15" s="627"/>
      <c r="M15" s="627"/>
      <c r="N15" s="627"/>
      <c r="O15" s="627"/>
      <c r="P15" s="627"/>
      <c r="Q15" s="628"/>
      <c r="R15" s="629" t="s">
        <v>241</v>
      </c>
      <c r="S15" s="630"/>
      <c r="T15" s="630"/>
      <c r="U15" s="630"/>
      <c r="V15" s="630"/>
      <c r="W15" s="630"/>
      <c r="X15" s="630"/>
      <c r="Y15" s="631"/>
      <c r="Z15" s="632" t="s">
        <v>127</v>
      </c>
      <c r="AA15" s="632"/>
      <c r="AB15" s="632"/>
      <c r="AC15" s="632"/>
      <c r="AD15" s="633" t="s">
        <v>187</v>
      </c>
      <c r="AE15" s="633"/>
      <c r="AF15" s="633"/>
      <c r="AG15" s="633"/>
      <c r="AH15" s="633"/>
      <c r="AI15" s="633"/>
      <c r="AJ15" s="633"/>
      <c r="AK15" s="633"/>
      <c r="AL15" s="634" t="s">
        <v>127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1094714</v>
      </c>
      <c r="BH15" s="630"/>
      <c r="BI15" s="630"/>
      <c r="BJ15" s="630"/>
      <c r="BK15" s="630"/>
      <c r="BL15" s="630"/>
      <c r="BM15" s="630"/>
      <c r="BN15" s="631"/>
      <c r="BO15" s="632">
        <v>3.8</v>
      </c>
      <c r="BP15" s="632"/>
      <c r="BQ15" s="632"/>
      <c r="BR15" s="632"/>
      <c r="BS15" s="633" t="s">
        <v>127</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6831065</v>
      </c>
      <c r="CS15" s="630"/>
      <c r="CT15" s="630"/>
      <c r="CU15" s="630"/>
      <c r="CV15" s="630"/>
      <c r="CW15" s="630"/>
      <c r="CX15" s="630"/>
      <c r="CY15" s="631"/>
      <c r="CZ15" s="632">
        <v>11.2</v>
      </c>
      <c r="DA15" s="632"/>
      <c r="DB15" s="632"/>
      <c r="DC15" s="632"/>
      <c r="DD15" s="638">
        <v>2188075</v>
      </c>
      <c r="DE15" s="630"/>
      <c r="DF15" s="630"/>
      <c r="DG15" s="630"/>
      <c r="DH15" s="630"/>
      <c r="DI15" s="630"/>
      <c r="DJ15" s="630"/>
      <c r="DK15" s="630"/>
      <c r="DL15" s="630"/>
      <c r="DM15" s="630"/>
      <c r="DN15" s="630"/>
      <c r="DO15" s="630"/>
      <c r="DP15" s="631"/>
      <c r="DQ15" s="638">
        <v>4218689</v>
      </c>
      <c r="DR15" s="630"/>
      <c r="DS15" s="630"/>
      <c r="DT15" s="630"/>
      <c r="DU15" s="630"/>
      <c r="DV15" s="630"/>
      <c r="DW15" s="630"/>
      <c r="DX15" s="630"/>
      <c r="DY15" s="630"/>
      <c r="DZ15" s="630"/>
      <c r="EA15" s="630"/>
      <c r="EB15" s="630"/>
      <c r="EC15" s="639"/>
    </row>
    <row r="16" spans="2:143" ht="11.25" customHeight="1">
      <c r="B16" s="626" t="s">
        <v>262</v>
      </c>
      <c r="C16" s="627"/>
      <c r="D16" s="627"/>
      <c r="E16" s="627"/>
      <c r="F16" s="627"/>
      <c r="G16" s="627"/>
      <c r="H16" s="627"/>
      <c r="I16" s="627"/>
      <c r="J16" s="627"/>
      <c r="K16" s="627"/>
      <c r="L16" s="627"/>
      <c r="M16" s="627"/>
      <c r="N16" s="627"/>
      <c r="O16" s="627"/>
      <c r="P16" s="627"/>
      <c r="Q16" s="628"/>
      <c r="R16" s="629">
        <v>30157</v>
      </c>
      <c r="S16" s="630"/>
      <c r="T16" s="630"/>
      <c r="U16" s="630"/>
      <c r="V16" s="630"/>
      <c r="W16" s="630"/>
      <c r="X16" s="630"/>
      <c r="Y16" s="631"/>
      <c r="Z16" s="632">
        <v>0</v>
      </c>
      <c r="AA16" s="632"/>
      <c r="AB16" s="632"/>
      <c r="AC16" s="632"/>
      <c r="AD16" s="633">
        <v>30157</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244</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127</v>
      </c>
      <c r="CS16" s="630"/>
      <c r="CT16" s="630"/>
      <c r="CU16" s="630"/>
      <c r="CV16" s="630"/>
      <c r="CW16" s="630"/>
      <c r="CX16" s="630"/>
      <c r="CY16" s="631"/>
      <c r="CZ16" s="632" t="s">
        <v>127</v>
      </c>
      <c r="DA16" s="632"/>
      <c r="DB16" s="632"/>
      <c r="DC16" s="632"/>
      <c r="DD16" s="638" t="s">
        <v>127</v>
      </c>
      <c r="DE16" s="630"/>
      <c r="DF16" s="630"/>
      <c r="DG16" s="630"/>
      <c r="DH16" s="630"/>
      <c r="DI16" s="630"/>
      <c r="DJ16" s="630"/>
      <c r="DK16" s="630"/>
      <c r="DL16" s="630"/>
      <c r="DM16" s="630"/>
      <c r="DN16" s="630"/>
      <c r="DO16" s="630"/>
      <c r="DP16" s="631"/>
      <c r="DQ16" s="638" t="s">
        <v>244</v>
      </c>
      <c r="DR16" s="630"/>
      <c r="DS16" s="630"/>
      <c r="DT16" s="630"/>
      <c r="DU16" s="630"/>
      <c r="DV16" s="630"/>
      <c r="DW16" s="630"/>
      <c r="DX16" s="630"/>
      <c r="DY16" s="630"/>
      <c r="DZ16" s="630"/>
      <c r="EA16" s="630"/>
      <c r="EB16" s="630"/>
      <c r="EC16" s="639"/>
    </row>
    <row r="17" spans="2:133" ht="11.25" customHeight="1">
      <c r="B17" s="626" t="s">
        <v>265</v>
      </c>
      <c r="C17" s="627"/>
      <c r="D17" s="627"/>
      <c r="E17" s="627"/>
      <c r="F17" s="627"/>
      <c r="G17" s="627"/>
      <c r="H17" s="627"/>
      <c r="I17" s="627"/>
      <c r="J17" s="627"/>
      <c r="K17" s="627"/>
      <c r="L17" s="627"/>
      <c r="M17" s="627"/>
      <c r="N17" s="627"/>
      <c r="O17" s="627"/>
      <c r="P17" s="627"/>
      <c r="Q17" s="628"/>
      <c r="R17" s="629">
        <v>385701</v>
      </c>
      <c r="S17" s="630"/>
      <c r="T17" s="630"/>
      <c r="U17" s="630"/>
      <c r="V17" s="630"/>
      <c r="W17" s="630"/>
      <c r="X17" s="630"/>
      <c r="Y17" s="631"/>
      <c r="Z17" s="632">
        <v>0.6</v>
      </c>
      <c r="AA17" s="632"/>
      <c r="AB17" s="632"/>
      <c r="AC17" s="632"/>
      <c r="AD17" s="633">
        <v>385701</v>
      </c>
      <c r="AE17" s="633"/>
      <c r="AF17" s="633"/>
      <c r="AG17" s="633"/>
      <c r="AH17" s="633"/>
      <c r="AI17" s="633"/>
      <c r="AJ17" s="633"/>
      <c r="AK17" s="633"/>
      <c r="AL17" s="634">
        <v>1.2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4957813</v>
      </c>
      <c r="CS17" s="630"/>
      <c r="CT17" s="630"/>
      <c r="CU17" s="630"/>
      <c r="CV17" s="630"/>
      <c r="CW17" s="630"/>
      <c r="CX17" s="630"/>
      <c r="CY17" s="631"/>
      <c r="CZ17" s="632">
        <v>8.1</v>
      </c>
      <c r="DA17" s="632"/>
      <c r="DB17" s="632"/>
      <c r="DC17" s="632"/>
      <c r="DD17" s="638" t="s">
        <v>241</v>
      </c>
      <c r="DE17" s="630"/>
      <c r="DF17" s="630"/>
      <c r="DG17" s="630"/>
      <c r="DH17" s="630"/>
      <c r="DI17" s="630"/>
      <c r="DJ17" s="630"/>
      <c r="DK17" s="630"/>
      <c r="DL17" s="630"/>
      <c r="DM17" s="630"/>
      <c r="DN17" s="630"/>
      <c r="DO17" s="630"/>
      <c r="DP17" s="631"/>
      <c r="DQ17" s="638">
        <v>4865591</v>
      </c>
      <c r="DR17" s="630"/>
      <c r="DS17" s="630"/>
      <c r="DT17" s="630"/>
      <c r="DU17" s="630"/>
      <c r="DV17" s="630"/>
      <c r="DW17" s="630"/>
      <c r="DX17" s="630"/>
      <c r="DY17" s="630"/>
      <c r="DZ17" s="630"/>
      <c r="EA17" s="630"/>
      <c r="EB17" s="630"/>
      <c r="EC17" s="639"/>
    </row>
    <row r="18" spans="2:133" ht="11.25" customHeight="1">
      <c r="B18" s="626" t="s">
        <v>268</v>
      </c>
      <c r="C18" s="627"/>
      <c r="D18" s="627"/>
      <c r="E18" s="627"/>
      <c r="F18" s="627"/>
      <c r="G18" s="627"/>
      <c r="H18" s="627"/>
      <c r="I18" s="627"/>
      <c r="J18" s="627"/>
      <c r="K18" s="627"/>
      <c r="L18" s="627"/>
      <c r="M18" s="627"/>
      <c r="N18" s="627"/>
      <c r="O18" s="627"/>
      <c r="P18" s="627"/>
      <c r="Q18" s="628"/>
      <c r="R18" s="629">
        <v>309568</v>
      </c>
      <c r="S18" s="630"/>
      <c r="T18" s="630"/>
      <c r="U18" s="630"/>
      <c r="V18" s="630"/>
      <c r="W18" s="630"/>
      <c r="X18" s="630"/>
      <c r="Y18" s="631"/>
      <c r="Z18" s="632">
        <v>0.5</v>
      </c>
      <c r="AA18" s="632"/>
      <c r="AB18" s="632"/>
      <c r="AC18" s="632"/>
      <c r="AD18" s="633">
        <v>298429</v>
      </c>
      <c r="AE18" s="633"/>
      <c r="AF18" s="633"/>
      <c r="AG18" s="633"/>
      <c r="AH18" s="633"/>
      <c r="AI18" s="633"/>
      <c r="AJ18" s="633"/>
      <c r="AK18" s="633"/>
      <c r="AL18" s="634">
        <v>0.89999997615814209</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187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244</v>
      </c>
      <c r="CS18" s="630"/>
      <c r="CT18" s="630"/>
      <c r="CU18" s="630"/>
      <c r="CV18" s="630"/>
      <c r="CW18" s="630"/>
      <c r="CX18" s="630"/>
      <c r="CY18" s="631"/>
      <c r="CZ18" s="632" t="s">
        <v>244</v>
      </c>
      <c r="DA18" s="632"/>
      <c r="DB18" s="632"/>
      <c r="DC18" s="632"/>
      <c r="DD18" s="638" t="s">
        <v>127</v>
      </c>
      <c r="DE18" s="630"/>
      <c r="DF18" s="630"/>
      <c r="DG18" s="630"/>
      <c r="DH18" s="630"/>
      <c r="DI18" s="630"/>
      <c r="DJ18" s="630"/>
      <c r="DK18" s="630"/>
      <c r="DL18" s="630"/>
      <c r="DM18" s="630"/>
      <c r="DN18" s="630"/>
      <c r="DO18" s="630"/>
      <c r="DP18" s="631"/>
      <c r="DQ18" s="638" t="s">
        <v>244</v>
      </c>
      <c r="DR18" s="630"/>
      <c r="DS18" s="630"/>
      <c r="DT18" s="630"/>
      <c r="DU18" s="630"/>
      <c r="DV18" s="630"/>
      <c r="DW18" s="630"/>
      <c r="DX18" s="630"/>
      <c r="DY18" s="630"/>
      <c r="DZ18" s="630"/>
      <c r="EA18" s="630"/>
      <c r="EB18" s="630"/>
      <c r="EC18" s="639"/>
    </row>
    <row r="19" spans="2:133" ht="11.25" customHeight="1">
      <c r="B19" s="626" t="s">
        <v>271</v>
      </c>
      <c r="C19" s="627"/>
      <c r="D19" s="627"/>
      <c r="E19" s="627"/>
      <c r="F19" s="627"/>
      <c r="G19" s="627"/>
      <c r="H19" s="627"/>
      <c r="I19" s="627"/>
      <c r="J19" s="627"/>
      <c r="K19" s="627"/>
      <c r="L19" s="627"/>
      <c r="M19" s="627"/>
      <c r="N19" s="627"/>
      <c r="O19" s="627"/>
      <c r="P19" s="627"/>
      <c r="Q19" s="628"/>
      <c r="R19" s="629">
        <v>150232</v>
      </c>
      <c r="S19" s="630"/>
      <c r="T19" s="630"/>
      <c r="U19" s="630"/>
      <c r="V19" s="630"/>
      <c r="W19" s="630"/>
      <c r="X19" s="630"/>
      <c r="Y19" s="631"/>
      <c r="Z19" s="632">
        <v>0.2</v>
      </c>
      <c r="AA19" s="632"/>
      <c r="AB19" s="632"/>
      <c r="AC19" s="632"/>
      <c r="AD19" s="633">
        <v>150232</v>
      </c>
      <c r="AE19" s="633"/>
      <c r="AF19" s="633"/>
      <c r="AG19" s="633"/>
      <c r="AH19" s="633"/>
      <c r="AI19" s="633"/>
      <c r="AJ19" s="633"/>
      <c r="AK19" s="633"/>
      <c r="AL19" s="634">
        <v>0.5</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1821085</v>
      </c>
      <c r="BH19" s="630"/>
      <c r="BI19" s="630"/>
      <c r="BJ19" s="630"/>
      <c r="BK19" s="630"/>
      <c r="BL19" s="630"/>
      <c r="BM19" s="630"/>
      <c r="BN19" s="631"/>
      <c r="BO19" s="632">
        <v>6.3</v>
      </c>
      <c r="BP19" s="632"/>
      <c r="BQ19" s="632"/>
      <c r="BR19" s="632"/>
      <c r="BS19" s="633" t="s">
        <v>244</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244</v>
      </c>
      <c r="DE19" s="630"/>
      <c r="DF19" s="630"/>
      <c r="DG19" s="630"/>
      <c r="DH19" s="630"/>
      <c r="DI19" s="630"/>
      <c r="DJ19" s="630"/>
      <c r="DK19" s="630"/>
      <c r="DL19" s="630"/>
      <c r="DM19" s="630"/>
      <c r="DN19" s="630"/>
      <c r="DO19" s="630"/>
      <c r="DP19" s="631"/>
      <c r="DQ19" s="638" t="s">
        <v>241</v>
      </c>
      <c r="DR19" s="630"/>
      <c r="DS19" s="630"/>
      <c r="DT19" s="630"/>
      <c r="DU19" s="630"/>
      <c r="DV19" s="630"/>
      <c r="DW19" s="630"/>
      <c r="DX19" s="630"/>
      <c r="DY19" s="630"/>
      <c r="DZ19" s="630"/>
      <c r="EA19" s="630"/>
      <c r="EB19" s="630"/>
      <c r="EC19" s="639"/>
    </row>
    <row r="20" spans="2:133" ht="11.25" customHeight="1">
      <c r="B20" s="626" t="s">
        <v>274</v>
      </c>
      <c r="C20" s="627"/>
      <c r="D20" s="627"/>
      <c r="E20" s="627"/>
      <c r="F20" s="627"/>
      <c r="G20" s="627"/>
      <c r="H20" s="627"/>
      <c r="I20" s="627"/>
      <c r="J20" s="627"/>
      <c r="K20" s="627"/>
      <c r="L20" s="627"/>
      <c r="M20" s="627"/>
      <c r="N20" s="627"/>
      <c r="O20" s="627"/>
      <c r="P20" s="627"/>
      <c r="Q20" s="628"/>
      <c r="R20" s="629">
        <v>9798</v>
      </c>
      <c r="S20" s="630"/>
      <c r="T20" s="630"/>
      <c r="U20" s="630"/>
      <c r="V20" s="630"/>
      <c r="W20" s="630"/>
      <c r="X20" s="630"/>
      <c r="Y20" s="631"/>
      <c r="Z20" s="632">
        <v>0</v>
      </c>
      <c r="AA20" s="632"/>
      <c r="AB20" s="632"/>
      <c r="AC20" s="632"/>
      <c r="AD20" s="633">
        <v>9798</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1821085</v>
      </c>
      <c r="BH20" s="630"/>
      <c r="BI20" s="630"/>
      <c r="BJ20" s="630"/>
      <c r="BK20" s="630"/>
      <c r="BL20" s="630"/>
      <c r="BM20" s="630"/>
      <c r="BN20" s="631"/>
      <c r="BO20" s="632">
        <v>6.3</v>
      </c>
      <c r="BP20" s="632"/>
      <c r="BQ20" s="632"/>
      <c r="BR20" s="632"/>
      <c r="BS20" s="633" t="s">
        <v>244</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61250512</v>
      </c>
      <c r="CS20" s="630"/>
      <c r="CT20" s="630"/>
      <c r="CU20" s="630"/>
      <c r="CV20" s="630"/>
      <c r="CW20" s="630"/>
      <c r="CX20" s="630"/>
      <c r="CY20" s="631"/>
      <c r="CZ20" s="632">
        <v>100</v>
      </c>
      <c r="DA20" s="632"/>
      <c r="DB20" s="632"/>
      <c r="DC20" s="632"/>
      <c r="DD20" s="638">
        <v>5023376</v>
      </c>
      <c r="DE20" s="630"/>
      <c r="DF20" s="630"/>
      <c r="DG20" s="630"/>
      <c r="DH20" s="630"/>
      <c r="DI20" s="630"/>
      <c r="DJ20" s="630"/>
      <c r="DK20" s="630"/>
      <c r="DL20" s="630"/>
      <c r="DM20" s="630"/>
      <c r="DN20" s="630"/>
      <c r="DO20" s="630"/>
      <c r="DP20" s="631"/>
      <c r="DQ20" s="638">
        <v>37168063</v>
      </c>
      <c r="DR20" s="630"/>
      <c r="DS20" s="630"/>
      <c r="DT20" s="630"/>
      <c r="DU20" s="630"/>
      <c r="DV20" s="630"/>
      <c r="DW20" s="630"/>
      <c r="DX20" s="630"/>
      <c r="DY20" s="630"/>
      <c r="DZ20" s="630"/>
      <c r="EA20" s="630"/>
      <c r="EB20" s="630"/>
      <c r="EC20" s="639"/>
    </row>
    <row r="21" spans="2:133" ht="11.25" customHeight="1">
      <c r="B21" s="626" t="s">
        <v>277</v>
      </c>
      <c r="C21" s="627"/>
      <c r="D21" s="627"/>
      <c r="E21" s="627"/>
      <c r="F21" s="627"/>
      <c r="G21" s="627"/>
      <c r="H21" s="627"/>
      <c r="I21" s="627"/>
      <c r="J21" s="627"/>
      <c r="K21" s="627"/>
      <c r="L21" s="627"/>
      <c r="M21" s="627"/>
      <c r="N21" s="627"/>
      <c r="O21" s="627"/>
      <c r="P21" s="627"/>
      <c r="Q21" s="628"/>
      <c r="R21" s="629">
        <v>2680</v>
      </c>
      <c r="S21" s="630"/>
      <c r="T21" s="630"/>
      <c r="U21" s="630"/>
      <c r="V21" s="630"/>
      <c r="W21" s="630"/>
      <c r="X21" s="630"/>
      <c r="Y21" s="631"/>
      <c r="Z21" s="632">
        <v>0</v>
      </c>
      <c r="AA21" s="632"/>
      <c r="AB21" s="632"/>
      <c r="AC21" s="632"/>
      <c r="AD21" s="633">
        <v>2680</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127</v>
      </c>
      <c r="BH21" s="630"/>
      <c r="BI21" s="630"/>
      <c r="BJ21" s="630"/>
      <c r="BK21" s="630"/>
      <c r="BL21" s="630"/>
      <c r="BM21" s="630"/>
      <c r="BN21" s="631"/>
      <c r="BO21" s="632" t="s">
        <v>187</v>
      </c>
      <c r="BP21" s="632"/>
      <c r="BQ21" s="632"/>
      <c r="BR21" s="632"/>
      <c r="BS21" s="633" t="s">
        <v>187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279</v>
      </c>
      <c r="C22" s="666"/>
      <c r="D22" s="666"/>
      <c r="E22" s="666"/>
      <c r="F22" s="666"/>
      <c r="G22" s="666"/>
      <c r="H22" s="666"/>
      <c r="I22" s="666"/>
      <c r="J22" s="666"/>
      <c r="K22" s="666"/>
      <c r="L22" s="666"/>
      <c r="M22" s="666"/>
      <c r="N22" s="666"/>
      <c r="O22" s="666"/>
      <c r="P22" s="666"/>
      <c r="Q22" s="667"/>
      <c r="R22" s="629">
        <v>146858</v>
      </c>
      <c r="S22" s="630"/>
      <c r="T22" s="630"/>
      <c r="U22" s="630"/>
      <c r="V22" s="630"/>
      <c r="W22" s="630"/>
      <c r="X22" s="630"/>
      <c r="Y22" s="631"/>
      <c r="Z22" s="632">
        <v>0.2</v>
      </c>
      <c r="AA22" s="632"/>
      <c r="AB22" s="632"/>
      <c r="AC22" s="632"/>
      <c r="AD22" s="633">
        <v>135719</v>
      </c>
      <c r="AE22" s="633"/>
      <c r="AF22" s="633"/>
      <c r="AG22" s="633"/>
      <c r="AH22" s="633"/>
      <c r="AI22" s="633"/>
      <c r="AJ22" s="633"/>
      <c r="AK22" s="633"/>
      <c r="AL22" s="634">
        <v>0.40000000596046448</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244</v>
      </c>
      <c r="BH22" s="630"/>
      <c r="BI22" s="630"/>
      <c r="BJ22" s="630"/>
      <c r="BK22" s="630"/>
      <c r="BL22" s="630"/>
      <c r="BM22" s="630"/>
      <c r="BN22" s="631"/>
      <c r="BO22" s="632" t="s">
        <v>244</v>
      </c>
      <c r="BP22" s="632"/>
      <c r="BQ22" s="632"/>
      <c r="BR22" s="632"/>
      <c r="BS22" s="633" t="s">
        <v>244</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282</v>
      </c>
      <c r="C23" s="627"/>
      <c r="D23" s="627"/>
      <c r="E23" s="627"/>
      <c r="F23" s="627"/>
      <c r="G23" s="627"/>
      <c r="H23" s="627"/>
      <c r="I23" s="627"/>
      <c r="J23" s="627"/>
      <c r="K23" s="627"/>
      <c r="L23" s="627"/>
      <c r="M23" s="627"/>
      <c r="N23" s="627"/>
      <c r="O23" s="627"/>
      <c r="P23" s="627"/>
      <c r="Q23" s="628"/>
      <c r="R23" s="629">
        <v>23361</v>
      </c>
      <c r="S23" s="630"/>
      <c r="T23" s="630"/>
      <c r="U23" s="630"/>
      <c r="V23" s="630"/>
      <c r="W23" s="630"/>
      <c r="X23" s="630"/>
      <c r="Y23" s="631"/>
      <c r="Z23" s="632">
        <v>0</v>
      </c>
      <c r="AA23" s="632"/>
      <c r="AB23" s="632"/>
      <c r="AC23" s="632"/>
      <c r="AD23" s="633" t="s">
        <v>127</v>
      </c>
      <c r="AE23" s="633"/>
      <c r="AF23" s="633"/>
      <c r="AG23" s="633"/>
      <c r="AH23" s="633"/>
      <c r="AI23" s="633"/>
      <c r="AJ23" s="633"/>
      <c r="AK23" s="633"/>
      <c r="AL23" s="634" t="s">
        <v>187</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1821085</v>
      </c>
      <c r="BH23" s="630"/>
      <c r="BI23" s="630"/>
      <c r="BJ23" s="630"/>
      <c r="BK23" s="630"/>
      <c r="BL23" s="630"/>
      <c r="BM23" s="630"/>
      <c r="BN23" s="631"/>
      <c r="BO23" s="632">
        <v>6.3</v>
      </c>
      <c r="BP23" s="632"/>
      <c r="BQ23" s="632"/>
      <c r="BR23" s="632"/>
      <c r="BS23" s="633" t="s">
        <v>127</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c r="B24" s="626" t="s">
        <v>289</v>
      </c>
      <c r="C24" s="627"/>
      <c r="D24" s="627"/>
      <c r="E24" s="627"/>
      <c r="F24" s="627"/>
      <c r="G24" s="627"/>
      <c r="H24" s="627"/>
      <c r="I24" s="627"/>
      <c r="J24" s="627"/>
      <c r="K24" s="627"/>
      <c r="L24" s="627"/>
      <c r="M24" s="627"/>
      <c r="N24" s="627"/>
      <c r="O24" s="627"/>
      <c r="P24" s="627"/>
      <c r="Q24" s="628"/>
      <c r="R24" s="629" t="s">
        <v>187</v>
      </c>
      <c r="S24" s="630"/>
      <c r="T24" s="630"/>
      <c r="U24" s="630"/>
      <c r="V24" s="630"/>
      <c r="W24" s="630"/>
      <c r="X24" s="630"/>
      <c r="Y24" s="631"/>
      <c r="Z24" s="632" t="s">
        <v>244</v>
      </c>
      <c r="AA24" s="632"/>
      <c r="AB24" s="632"/>
      <c r="AC24" s="632"/>
      <c r="AD24" s="633" t="s">
        <v>127</v>
      </c>
      <c r="AE24" s="633"/>
      <c r="AF24" s="633"/>
      <c r="AG24" s="633"/>
      <c r="AH24" s="633"/>
      <c r="AI24" s="633"/>
      <c r="AJ24" s="633"/>
      <c r="AK24" s="633"/>
      <c r="AL24" s="634" t="s">
        <v>127</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244</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33270871</v>
      </c>
      <c r="CS24" s="619"/>
      <c r="CT24" s="619"/>
      <c r="CU24" s="619"/>
      <c r="CV24" s="619"/>
      <c r="CW24" s="619"/>
      <c r="CX24" s="619"/>
      <c r="CY24" s="620"/>
      <c r="CZ24" s="623">
        <v>54.3</v>
      </c>
      <c r="DA24" s="624"/>
      <c r="DB24" s="624"/>
      <c r="DC24" s="643"/>
      <c r="DD24" s="668">
        <v>17761376</v>
      </c>
      <c r="DE24" s="619"/>
      <c r="DF24" s="619"/>
      <c r="DG24" s="619"/>
      <c r="DH24" s="619"/>
      <c r="DI24" s="619"/>
      <c r="DJ24" s="619"/>
      <c r="DK24" s="620"/>
      <c r="DL24" s="668">
        <v>16616127</v>
      </c>
      <c r="DM24" s="619"/>
      <c r="DN24" s="619"/>
      <c r="DO24" s="619"/>
      <c r="DP24" s="619"/>
      <c r="DQ24" s="619"/>
      <c r="DR24" s="619"/>
      <c r="DS24" s="619"/>
      <c r="DT24" s="619"/>
      <c r="DU24" s="619"/>
      <c r="DV24" s="620"/>
      <c r="DW24" s="623">
        <v>52</v>
      </c>
      <c r="DX24" s="624"/>
      <c r="DY24" s="624"/>
      <c r="DZ24" s="624"/>
      <c r="EA24" s="624"/>
      <c r="EB24" s="624"/>
      <c r="EC24" s="625"/>
    </row>
    <row r="25" spans="2:133" ht="11.25" customHeight="1">
      <c r="B25" s="626" t="s">
        <v>292</v>
      </c>
      <c r="C25" s="627"/>
      <c r="D25" s="627"/>
      <c r="E25" s="627"/>
      <c r="F25" s="627"/>
      <c r="G25" s="627"/>
      <c r="H25" s="627"/>
      <c r="I25" s="627"/>
      <c r="J25" s="627"/>
      <c r="K25" s="627"/>
      <c r="L25" s="627"/>
      <c r="M25" s="627"/>
      <c r="N25" s="627"/>
      <c r="O25" s="627"/>
      <c r="P25" s="627"/>
      <c r="Q25" s="628"/>
      <c r="R25" s="629">
        <v>23265</v>
      </c>
      <c r="S25" s="630"/>
      <c r="T25" s="630"/>
      <c r="U25" s="630"/>
      <c r="V25" s="630"/>
      <c r="W25" s="630"/>
      <c r="X25" s="630"/>
      <c r="Y25" s="631"/>
      <c r="Z25" s="632">
        <v>0</v>
      </c>
      <c r="AA25" s="632"/>
      <c r="AB25" s="632"/>
      <c r="AC25" s="632"/>
      <c r="AD25" s="633" t="s">
        <v>241</v>
      </c>
      <c r="AE25" s="633"/>
      <c r="AF25" s="633"/>
      <c r="AG25" s="633"/>
      <c r="AH25" s="633"/>
      <c r="AI25" s="633"/>
      <c r="AJ25" s="633"/>
      <c r="AK25" s="633"/>
      <c r="AL25" s="634" t="s">
        <v>187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241</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8531085</v>
      </c>
      <c r="CS25" s="669"/>
      <c r="CT25" s="669"/>
      <c r="CU25" s="669"/>
      <c r="CV25" s="669"/>
      <c r="CW25" s="669"/>
      <c r="CX25" s="669"/>
      <c r="CY25" s="670"/>
      <c r="CZ25" s="634">
        <v>13.9</v>
      </c>
      <c r="DA25" s="663"/>
      <c r="DB25" s="663"/>
      <c r="DC25" s="671"/>
      <c r="DD25" s="638">
        <v>7763293</v>
      </c>
      <c r="DE25" s="669"/>
      <c r="DF25" s="669"/>
      <c r="DG25" s="669"/>
      <c r="DH25" s="669"/>
      <c r="DI25" s="669"/>
      <c r="DJ25" s="669"/>
      <c r="DK25" s="670"/>
      <c r="DL25" s="638">
        <v>6953431</v>
      </c>
      <c r="DM25" s="669"/>
      <c r="DN25" s="669"/>
      <c r="DO25" s="669"/>
      <c r="DP25" s="669"/>
      <c r="DQ25" s="669"/>
      <c r="DR25" s="669"/>
      <c r="DS25" s="669"/>
      <c r="DT25" s="669"/>
      <c r="DU25" s="669"/>
      <c r="DV25" s="670"/>
      <c r="DW25" s="634">
        <v>21.8</v>
      </c>
      <c r="DX25" s="663"/>
      <c r="DY25" s="663"/>
      <c r="DZ25" s="663"/>
      <c r="EA25" s="663"/>
      <c r="EB25" s="663"/>
      <c r="EC25" s="664"/>
    </row>
    <row r="26" spans="2:133" ht="11.25" customHeight="1">
      <c r="B26" s="626" t="s">
        <v>295</v>
      </c>
      <c r="C26" s="627"/>
      <c r="D26" s="627"/>
      <c r="E26" s="627"/>
      <c r="F26" s="627"/>
      <c r="G26" s="627"/>
      <c r="H26" s="627"/>
      <c r="I26" s="627"/>
      <c r="J26" s="627"/>
      <c r="K26" s="627"/>
      <c r="L26" s="627"/>
      <c r="M26" s="627"/>
      <c r="N26" s="627"/>
      <c r="O26" s="627"/>
      <c r="P26" s="627"/>
      <c r="Q26" s="628"/>
      <c r="R26" s="629">
        <v>96</v>
      </c>
      <c r="S26" s="630"/>
      <c r="T26" s="630"/>
      <c r="U26" s="630"/>
      <c r="V26" s="630"/>
      <c r="W26" s="630"/>
      <c r="X26" s="630"/>
      <c r="Y26" s="631"/>
      <c r="Z26" s="632">
        <v>0</v>
      </c>
      <c r="AA26" s="632"/>
      <c r="AB26" s="632"/>
      <c r="AC26" s="632"/>
      <c r="AD26" s="633" t="s">
        <v>127</v>
      </c>
      <c r="AE26" s="633"/>
      <c r="AF26" s="633"/>
      <c r="AG26" s="633"/>
      <c r="AH26" s="633"/>
      <c r="AI26" s="633"/>
      <c r="AJ26" s="633"/>
      <c r="AK26" s="633"/>
      <c r="AL26" s="634" t="s">
        <v>127</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244</v>
      </c>
      <c r="BP26" s="632"/>
      <c r="BQ26" s="632"/>
      <c r="BR26" s="632"/>
      <c r="BS26" s="633" t="s">
        <v>241</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5595333</v>
      </c>
      <c r="CS26" s="630"/>
      <c r="CT26" s="630"/>
      <c r="CU26" s="630"/>
      <c r="CV26" s="630"/>
      <c r="CW26" s="630"/>
      <c r="CX26" s="630"/>
      <c r="CY26" s="631"/>
      <c r="CZ26" s="634">
        <v>9.1</v>
      </c>
      <c r="DA26" s="663"/>
      <c r="DB26" s="663"/>
      <c r="DC26" s="671"/>
      <c r="DD26" s="638">
        <v>5156921</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3"/>
      <c r="DY26" s="663"/>
      <c r="DZ26" s="663"/>
      <c r="EA26" s="663"/>
      <c r="EB26" s="663"/>
      <c r="EC26" s="664"/>
    </row>
    <row r="27" spans="2:133" ht="11.25" customHeight="1">
      <c r="B27" s="626" t="s">
        <v>298</v>
      </c>
      <c r="C27" s="627"/>
      <c r="D27" s="627"/>
      <c r="E27" s="627"/>
      <c r="F27" s="627"/>
      <c r="G27" s="627"/>
      <c r="H27" s="627"/>
      <c r="I27" s="627"/>
      <c r="J27" s="627"/>
      <c r="K27" s="627"/>
      <c r="L27" s="627"/>
      <c r="M27" s="627"/>
      <c r="N27" s="627"/>
      <c r="O27" s="627"/>
      <c r="P27" s="627"/>
      <c r="Q27" s="628"/>
      <c r="R27" s="629">
        <v>33526673</v>
      </c>
      <c r="S27" s="630"/>
      <c r="T27" s="630"/>
      <c r="U27" s="630"/>
      <c r="V27" s="630"/>
      <c r="W27" s="630"/>
      <c r="X27" s="630"/>
      <c r="Y27" s="631"/>
      <c r="Z27" s="632">
        <v>50.6</v>
      </c>
      <c r="AA27" s="632"/>
      <c r="AB27" s="632"/>
      <c r="AC27" s="632"/>
      <c r="AD27" s="633">
        <v>31671088</v>
      </c>
      <c r="AE27" s="633"/>
      <c r="AF27" s="633"/>
      <c r="AG27" s="633"/>
      <c r="AH27" s="633"/>
      <c r="AI27" s="633"/>
      <c r="AJ27" s="633"/>
      <c r="AK27" s="633"/>
      <c r="AL27" s="634">
        <v>99.199996948242188</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28931599</v>
      </c>
      <c r="BH27" s="630"/>
      <c r="BI27" s="630"/>
      <c r="BJ27" s="630"/>
      <c r="BK27" s="630"/>
      <c r="BL27" s="630"/>
      <c r="BM27" s="630"/>
      <c r="BN27" s="631"/>
      <c r="BO27" s="632">
        <v>100</v>
      </c>
      <c r="BP27" s="632"/>
      <c r="BQ27" s="632"/>
      <c r="BR27" s="632"/>
      <c r="BS27" s="633">
        <v>427031</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19781973</v>
      </c>
      <c r="CS27" s="669"/>
      <c r="CT27" s="669"/>
      <c r="CU27" s="669"/>
      <c r="CV27" s="669"/>
      <c r="CW27" s="669"/>
      <c r="CX27" s="669"/>
      <c r="CY27" s="670"/>
      <c r="CZ27" s="634">
        <v>32.299999999999997</v>
      </c>
      <c r="DA27" s="663"/>
      <c r="DB27" s="663"/>
      <c r="DC27" s="671"/>
      <c r="DD27" s="638">
        <v>5132492</v>
      </c>
      <c r="DE27" s="669"/>
      <c r="DF27" s="669"/>
      <c r="DG27" s="669"/>
      <c r="DH27" s="669"/>
      <c r="DI27" s="669"/>
      <c r="DJ27" s="669"/>
      <c r="DK27" s="670"/>
      <c r="DL27" s="638">
        <v>4797105</v>
      </c>
      <c r="DM27" s="669"/>
      <c r="DN27" s="669"/>
      <c r="DO27" s="669"/>
      <c r="DP27" s="669"/>
      <c r="DQ27" s="669"/>
      <c r="DR27" s="669"/>
      <c r="DS27" s="669"/>
      <c r="DT27" s="669"/>
      <c r="DU27" s="669"/>
      <c r="DV27" s="670"/>
      <c r="DW27" s="634">
        <v>15</v>
      </c>
      <c r="DX27" s="663"/>
      <c r="DY27" s="663"/>
      <c r="DZ27" s="663"/>
      <c r="EA27" s="663"/>
      <c r="EB27" s="663"/>
      <c r="EC27" s="664"/>
    </row>
    <row r="28" spans="2:133" ht="11.25" customHeight="1">
      <c r="B28" s="626" t="s">
        <v>301</v>
      </c>
      <c r="C28" s="627"/>
      <c r="D28" s="627"/>
      <c r="E28" s="627"/>
      <c r="F28" s="627"/>
      <c r="G28" s="627"/>
      <c r="H28" s="627"/>
      <c r="I28" s="627"/>
      <c r="J28" s="627"/>
      <c r="K28" s="627"/>
      <c r="L28" s="627"/>
      <c r="M28" s="627"/>
      <c r="N28" s="627"/>
      <c r="O28" s="627"/>
      <c r="P28" s="627"/>
      <c r="Q28" s="628"/>
      <c r="R28" s="629">
        <v>15234</v>
      </c>
      <c r="S28" s="630"/>
      <c r="T28" s="630"/>
      <c r="U28" s="630"/>
      <c r="V28" s="630"/>
      <c r="W28" s="630"/>
      <c r="X28" s="630"/>
      <c r="Y28" s="631"/>
      <c r="Z28" s="632">
        <v>0</v>
      </c>
      <c r="AA28" s="632"/>
      <c r="AB28" s="632"/>
      <c r="AC28" s="632"/>
      <c r="AD28" s="633">
        <v>15234</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4957813</v>
      </c>
      <c r="CS28" s="630"/>
      <c r="CT28" s="630"/>
      <c r="CU28" s="630"/>
      <c r="CV28" s="630"/>
      <c r="CW28" s="630"/>
      <c r="CX28" s="630"/>
      <c r="CY28" s="631"/>
      <c r="CZ28" s="634">
        <v>8.1</v>
      </c>
      <c r="DA28" s="663"/>
      <c r="DB28" s="663"/>
      <c r="DC28" s="671"/>
      <c r="DD28" s="638">
        <v>4865591</v>
      </c>
      <c r="DE28" s="630"/>
      <c r="DF28" s="630"/>
      <c r="DG28" s="630"/>
      <c r="DH28" s="630"/>
      <c r="DI28" s="630"/>
      <c r="DJ28" s="630"/>
      <c r="DK28" s="631"/>
      <c r="DL28" s="638">
        <v>4865591</v>
      </c>
      <c r="DM28" s="630"/>
      <c r="DN28" s="630"/>
      <c r="DO28" s="630"/>
      <c r="DP28" s="630"/>
      <c r="DQ28" s="630"/>
      <c r="DR28" s="630"/>
      <c r="DS28" s="630"/>
      <c r="DT28" s="630"/>
      <c r="DU28" s="630"/>
      <c r="DV28" s="631"/>
      <c r="DW28" s="634">
        <v>15.2</v>
      </c>
      <c r="DX28" s="663"/>
      <c r="DY28" s="663"/>
      <c r="DZ28" s="663"/>
      <c r="EA28" s="663"/>
      <c r="EB28" s="663"/>
      <c r="EC28" s="664"/>
    </row>
    <row r="29" spans="2:133" ht="11.25" customHeight="1">
      <c r="B29" s="626" t="s">
        <v>303</v>
      </c>
      <c r="C29" s="627"/>
      <c r="D29" s="627"/>
      <c r="E29" s="627"/>
      <c r="F29" s="627"/>
      <c r="G29" s="627"/>
      <c r="H29" s="627"/>
      <c r="I29" s="627"/>
      <c r="J29" s="627"/>
      <c r="K29" s="627"/>
      <c r="L29" s="627"/>
      <c r="M29" s="627"/>
      <c r="N29" s="627"/>
      <c r="O29" s="627"/>
      <c r="P29" s="627"/>
      <c r="Q29" s="628"/>
      <c r="R29" s="629">
        <v>430630</v>
      </c>
      <c r="S29" s="630"/>
      <c r="T29" s="630"/>
      <c r="U29" s="630"/>
      <c r="V29" s="630"/>
      <c r="W29" s="630"/>
      <c r="X29" s="630"/>
      <c r="Y29" s="631"/>
      <c r="Z29" s="632">
        <v>0.6</v>
      </c>
      <c r="AA29" s="632"/>
      <c r="AB29" s="632"/>
      <c r="AC29" s="632"/>
      <c r="AD29" s="633" t="s">
        <v>127</v>
      </c>
      <c r="AE29" s="633"/>
      <c r="AF29" s="633"/>
      <c r="AG29" s="633"/>
      <c r="AH29" s="633"/>
      <c r="AI29" s="633"/>
      <c r="AJ29" s="633"/>
      <c r="AK29" s="633"/>
      <c r="AL29" s="634" t="s">
        <v>127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305</v>
      </c>
      <c r="CG29" s="645"/>
      <c r="CH29" s="645"/>
      <c r="CI29" s="645"/>
      <c r="CJ29" s="645"/>
      <c r="CK29" s="645"/>
      <c r="CL29" s="645"/>
      <c r="CM29" s="645"/>
      <c r="CN29" s="645"/>
      <c r="CO29" s="645"/>
      <c r="CP29" s="645"/>
      <c r="CQ29" s="646"/>
      <c r="CR29" s="629">
        <v>4957813</v>
      </c>
      <c r="CS29" s="669"/>
      <c r="CT29" s="669"/>
      <c r="CU29" s="669"/>
      <c r="CV29" s="669"/>
      <c r="CW29" s="669"/>
      <c r="CX29" s="669"/>
      <c r="CY29" s="670"/>
      <c r="CZ29" s="634">
        <v>8.1</v>
      </c>
      <c r="DA29" s="663"/>
      <c r="DB29" s="663"/>
      <c r="DC29" s="671"/>
      <c r="DD29" s="638">
        <v>4865591</v>
      </c>
      <c r="DE29" s="669"/>
      <c r="DF29" s="669"/>
      <c r="DG29" s="669"/>
      <c r="DH29" s="669"/>
      <c r="DI29" s="669"/>
      <c r="DJ29" s="669"/>
      <c r="DK29" s="670"/>
      <c r="DL29" s="638">
        <v>4865591</v>
      </c>
      <c r="DM29" s="669"/>
      <c r="DN29" s="669"/>
      <c r="DO29" s="669"/>
      <c r="DP29" s="669"/>
      <c r="DQ29" s="669"/>
      <c r="DR29" s="669"/>
      <c r="DS29" s="669"/>
      <c r="DT29" s="669"/>
      <c r="DU29" s="669"/>
      <c r="DV29" s="670"/>
      <c r="DW29" s="634">
        <v>15.2</v>
      </c>
      <c r="DX29" s="663"/>
      <c r="DY29" s="663"/>
      <c r="DZ29" s="663"/>
      <c r="EA29" s="663"/>
      <c r="EB29" s="663"/>
      <c r="EC29" s="664"/>
    </row>
    <row r="30" spans="2:133" ht="11.25" customHeight="1">
      <c r="B30" s="626" t="s">
        <v>306</v>
      </c>
      <c r="C30" s="627"/>
      <c r="D30" s="627"/>
      <c r="E30" s="627"/>
      <c r="F30" s="627"/>
      <c r="G30" s="627"/>
      <c r="H30" s="627"/>
      <c r="I30" s="627"/>
      <c r="J30" s="627"/>
      <c r="K30" s="627"/>
      <c r="L30" s="627"/>
      <c r="M30" s="627"/>
      <c r="N30" s="627"/>
      <c r="O30" s="627"/>
      <c r="P30" s="627"/>
      <c r="Q30" s="628"/>
      <c r="R30" s="629">
        <v>797382</v>
      </c>
      <c r="S30" s="630"/>
      <c r="T30" s="630"/>
      <c r="U30" s="630"/>
      <c r="V30" s="630"/>
      <c r="W30" s="630"/>
      <c r="X30" s="630"/>
      <c r="Y30" s="631"/>
      <c r="Z30" s="632">
        <v>1.2</v>
      </c>
      <c r="AA30" s="632"/>
      <c r="AB30" s="632"/>
      <c r="AC30" s="632"/>
      <c r="AD30" s="633">
        <v>4080</v>
      </c>
      <c r="AE30" s="633"/>
      <c r="AF30" s="633"/>
      <c r="AG30" s="633"/>
      <c r="AH30" s="633"/>
      <c r="AI30" s="633"/>
      <c r="AJ30" s="633"/>
      <c r="AK30" s="633"/>
      <c r="AL30" s="634">
        <v>0</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4805345</v>
      </c>
      <c r="CS30" s="630"/>
      <c r="CT30" s="630"/>
      <c r="CU30" s="630"/>
      <c r="CV30" s="630"/>
      <c r="CW30" s="630"/>
      <c r="CX30" s="630"/>
      <c r="CY30" s="631"/>
      <c r="CZ30" s="634">
        <v>7.8</v>
      </c>
      <c r="DA30" s="663"/>
      <c r="DB30" s="663"/>
      <c r="DC30" s="671"/>
      <c r="DD30" s="638">
        <v>4713390</v>
      </c>
      <c r="DE30" s="630"/>
      <c r="DF30" s="630"/>
      <c r="DG30" s="630"/>
      <c r="DH30" s="630"/>
      <c r="DI30" s="630"/>
      <c r="DJ30" s="630"/>
      <c r="DK30" s="631"/>
      <c r="DL30" s="638">
        <v>4713390</v>
      </c>
      <c r="DM30" s="630"/>
      <c r="DN30" s="630"/>
      <c r="DO30" s="630"/>
      <c r="DP30" s="630"/>
      <c r="DQ30" s="630"/>
      <c r="DR30" s="630"/>
      <c r="DS30" s="630"/>
      <c r="DT30" s="630"/>
      <c r="DU30" s="630"/>
      <c r="DV30" s="631"/>
      <c r="DW30" s="634">
        <v>14.8</v>
      </c>
      <c r="DX30" s="663"/>
      <c r="DY30" s="663"/>
      <c r="DZ30" s="663"/>
      <c r="EA30" s="663"/>
      <c r="EB30" s="663"/>
      <c r="EC30" s="664"/>
    </row>
    <row r="31" spans="2:133" ht="11.25" customHeight="1">
      <c r="B31" s="626" t="s">
        <v>310</v>
      </c>
      <c r="C31" s="627"/>
      <c r="D31" s="627"/>
      <c r="E31" s="627"/>
      <c r="F31" s="627"/>
      <c r="G31" s="627"/>
      <c r="H31" s="627"/>
      <c r="I31" s="627"/>
      <c r="J31" s="627"/>
      <c r="K31" s="627"/>
      <c r="L31" s="627"/>
      <c r="M31" s="627"/>
      <c r="N31" s="627"/>
      <c r="O31" s="627"/>
      <c r="P31" s="627"/>
      <c r="Q31" s="628"/>
      <c r="R31" s="629">
        <v>109357</v>
      </c>
      <c r="S31" s="630"/>
      <c r="T31" s="630"/>
      <c r="U31" s="630"/>
      <c r="V31" s="630"/>
      <c r="W31" s="630"/>
      <c r="X31" s="630"/>
      <c r="Y31" s="631"/>
      <c r="Z31" s="632">
        <v>0.2</v>
      </c>
      <c r="AA31" s="632"/>
      <c r="AB31" s="632"/>
      <c r="AC31" s="632"/>
      <c r="AD31" s="633">
        <v>857</v>
      </c>
      <c r="AE31" s="633"/>
      <c r="AF31" s="633"/>
      <c r="AG31" s="633"/>
      <c r="AH31" s="633"/>
      <c r="AI31" s="633"/>
      <c r="AJ31" s="633"/>
      <c r="AK31" s="633"/>
      <c r="AL31" s="634">
        <v>0</v>
      </c>
      <c r="AM31" s="635"/>
      <c r="AN31" s="635"/>
      <c r="AO31" s="636"/>
      <c r="AP31" s="689" t="s">
        <v>311</v>
      </c>
      <c r="AQ31" s="690"/>
      <c r="AR31" s="690"/>
      <c r="AS31" s="690"/>
      <c r="AT31" s="695" t="s">
        <v>312</v>
      </c>
      <c r="AU31" s="217"/>
      <c r="AV31" s="217"/>
      <c r="AW31" s="217"/>
      <c r="AX31" s="615" t="s">
        <v>185</v>
      </c>
      <c r="AY31" s="616"/>
      <c r="AZ31" s="616"/>
      <c r="BA31" s="616"/>
      <c r="BB31" s="616"/>
      <c r="BC31" s="616"/>
      <c r="BD31" s="616"/>
      <c r="BE31" s="616"/>
      <c r="BF31" s="617"/>
      <c r="BG31" s="688">
        <v>99.4</v>
      </c>
      <c r="BH31" s="684"/>
      <c r="BI31" s="684"/>
      <c r="BJ31" s="684"/>
      <c r="BK31" s="684"/>
      <c r="BL31" s="684"/>
      <c r="BM31" s="624">
        <v>97.8</v>
      </c>
      <c r="BN31" s="684"/>
      <c r="BO31" s="684"/>
      <c r="BP31" s="684"/>
      <c r="BQ31" s="685"/>
      <c r="BR31" s="688">
        <v>99.2</v>
      </c>
      <c r="BS31" s="684"/>
      <c r="BT31" s="684"/>
      <c r="BU31" s="684"/>
      <c r="BV31" s="684"/>
      <c r="BW31" s="684"/>
      <c r="BX31" s="624">
        <v>97.5</v>
      </c>
      <c r="BY31" s="684"/>
      <c r="BZ31" s="684"/>
      <c r="CA31" s="684"/>
      <c r="CB31" s="685"/>
      <c r="CD31" s="680"/>
      <c r="CE31" s="681"/>
      <c r="CF31" s="644" t="s">
        <v>313</v>
      </c>
      <c r="CG31" s="645"/>
      <c r="CH31" s="645"/>
      <c r="CI31" s="645"/>
      <c r="CJ31" s="645"/>
      <c r="CK31" s="645"/>
      <c r="CL31" s="645"/>
      <c r="CM31" s="645"/>
      <c r="CN31" s="645"/>
      <c r="CO31" s="645"/>
      <c r="CP31" s="645"/>
      <c r="CQ31" s="646"/>
      <c r="CR31" s="629">
        <v>152468</v>
      </c>
      <c r="CS31" s="669"/>
      <c r="CT31" s="669"/>
      <c r="CU31" s="669"/>
      <c r="CV31" s="669"/>
      <c r="CW31" s="669"/>
      <c r="CX31" s="669"/>
      <c r="CY31" s="670"/>
      <c r="CZ31" s="634">
        <v>0.2</v>
      </c>
      <c r="DA31" s="663"/>
      <c r="DB31" s="663"/>
      <c r="DC31" s="671"/>
      <c r="DD31" s="638">
        <v>152201</v>
      </c>
      <c r="DE31" s="669"/>
      <c r="DF31" s="669"/>
      <c r="DG31" s="669"/>
      <c r="DH31" s="669"/>
      <c r="DI31" s="669"/>
      <c r="DJ31" s="669"/>
      <c r="DK31" s="670"/>
      <c r="DL31" s="638">
        <v>152201</v>
      </c>
      <c r="DM31" s="669"/>
      <c r="DN31" s="669"/>
      <c r="DO31" s="669"/>
      <c r="DP31" s="669"/>
      <c r="DQ31" s="669"/>
      <c r="DR31" s="669"/>
      <c r="DS31" s="669"/>
      <c r="DT31" s="669"/>
      <c r="DU31" s="669"/>
      <c r="DV31" s="670"/>
      <c r="DW31" s="634">
        <v>0.5</v>
      </c>
      <c r="DX31" s="663"/>
      <c r="DY31" s="663"/>
      <c r="DZ31" s="663"/>
      <c r="EA31" s="663"/>
      <c r="EB31" s="663"/>
      <c r="EC31" s="664"/>
    </row>
    <row r="32" spans="2:133" ht="11.25" customHeight="1">
      <c r="B32" s="626" t="s">
        <v>314</v>
      </c>
      <c r="C32" s="627"/>
      <c r="D32" s="627"/>
      <c r="E32" s="627"/>
      <c r="F32" s="627"/>
      <c r="G32" s="627"/>
      <c r="H32" s="627"/>
      <c r="I32" s="627"/>
      <c r="J32" s="627"/>
      <c r="K32" s="627"/>
      <c r="L32" s="627"/>
      <c r="M32" s="627"/>
      <c r="N32" s="627"/>
      <c r="O32" s="627"/>
      <c r="P32" s="627"/>
      <c r="Q32" s="628"/>
      <c r="R32" s="629">
        <v>15655074</v>
      </c>
      <c r="S32" s="630"/>
      <c r="T32" s="630"/>
      <c r="U32" s="630"/>
      <c r="V32" s="630"/>
      <c r="W32" s="630"/>
      <c r="X32" s="630"/>
      <c r="Y32" s="631"/>
      <c r="Z32" s="632">
        <v>23.6</v>
      </c>
      <c r="AA32" s="632"/>
      <c r="AB32" s="632"/>
      <c r="AC32" s="632"/>
      <c r="AD32" s="633" t="s">
        <v>127</v>
      </c>
      <c r="AE32" s="633"/>
      <c r="AF32" s="633"/>
      <c r="AG32" s="633"/>
      <c r="AH32" s="633"/>
      <c r="AI32" s="633"/>
      <c r="AJ32" s="633"/>
      <c r="AK32" s="633"/>
      <c r="AL32" s="634" t="s">
        <v>241</v>
      </c>
      <c r="AM32" s="635"/>
      <c r="AN32" s="635"/>
      <c r="AO32" s="636"/>
      <c r="AP32" s="691"/>
      <c r="AQ32" s="692"/>
      <c r="AR32" s="692"/>
      <c r="AS32" s="692"/>
      <c r="AT32" s="696"/>
      <c r="AU32" s="216" t="s">
        <v>315</v>
      </c>
      <c r="AV32" s="216"/>
      <c r="AW32" s="216"/>
      <c r="AX32" s="626" t="s">
        <v>316</v>
      </c>
      <c r="AY32" s="627"/>
      <c r="AZ32" s="627"/>
      <c r="BA32" s="627"/>
      <c r="BB32" s="627"/>
      <c r="BC32" s="627"/>
      <c r="BD32" s="627"/>
      <c r="BE32" s="627"/>
      <c r="BF32" s="628"/>
      <c r="BG32" s="698">
        <v>99</v>
      </c>
      <c r="BH32" s="669"/>
      <c r="BI32" s="669"/>
      <c r="BJ32" s="669"/>
      <c r="BK32" s="669"/>
      <c r="BL32" s="669"/>
      <c r="BM32" s="635">
        <v>96.4</v>
      </c>
      <c r="BN32" s="686"/>
      <c r="BO32" s="686"/>
      <c r="BP32" s="686"/>
      <c r="BQ32" s="687"/>
      <c r="BR32" s="698">
        <v>98.6</v>
      </c>
      <c r="BS32" s="669"/>
      <c r="BT32" s="669"/>
      <c r="BU32" s="669"/>
      <c r="BV32" s="669"/>
      <c r="BW32" s="669"/>
      <c r="BX32" s="635">
        <v>95.8</v>
      </c>
      <c r="BY32" s="686"/>
      <c r="BZ32" s="686"/>
      <c r="CA32" s="686"/>
      <c r="CB32" s="687"/>
      <c r="CD32" s="682"/>
      <c r="CE32" s="683"/>
      <c r="CF32" s="644" t="s">
        <v>317</v>
      </c>
      <c r="CG32" s="645"/>
      <c r="CH32" s="645"/>
      <c r="CI32" s="645"/>
      <c r="CJ32" s="645"/>
      <c r="CK32" s="645"/>
      <c r="CL32" s="645"/>
      <c r="CM32" s="645"/>
      <c r="CN32" s="645"/>
      <c r="CO32" s="645"/>
      <c r="CP32" s="645"/>
      <c r="CQ32" s="646"/>
      <c r="CR32" s="629" t="s">
        <v>187</v>
      </c>
      <c r="CS32" s="630"/>
      <c r="CT32" s="630"/>
      <c r="CU32" s="630"/>
      <c r="CV32" s="630"/>
      <c r="CW32" s="630"/>
      <c r="CX32" s="630"/>
      <c r="CY32" s="631"/>
      <c r="CZ32" s="634" t="s">
        <v>244</v>
      </c>
      <c r="DA32" s="663"/>
      <c r="DB32" s="663"/>
      <c r="DC32" s="671"/>
      <c r="DD32" s="638" t="s">
        <v>127</v>
      </c>
      <c r="DE32" s="630"/>
      <c r="DF32" s="630"/>
      <c r="DG32" s="630"/>
      <c r="DH32" s="630"/>
      <c r="DI32" s="630"/>
      <c r="DJ32" s="630"/>
      <c r="DK32" s="631"/>
      <c r="DL32" s="638" t="s">
        <v>127</v>
      </c>
      <c r="DM32" s="630"/>
      <c r="DN32" s="630"/>
      <c r="DO32" s="630"/>
      <c r="DP32" s="630"/>
      <c r="DQ32" s="630"/>
      <c r="DR32" s="630"/>
      <c r="DS32" s="630"/>
      <c r="DT32" s="630"/>
      <c r="DU32" s="630"/>
      <c r="DV32" s="631"/>
      <c r="DW32" s="634" t="s">
        <v>127</v>
      </c>
      <c r="DX32" s="663"/>
      <c r="DY32" s="663"/>
      <c r="DZ32" s="663"/>
      <c r="EA32" s="663"/>
      <c r="EB32" s="663"/>
      <c r="EC32" s="664"/>
    </row>
    <row r="33" spans="2:133" ht="11.25" customHeight="1">
      <c r="B33" s="665" t="s">
        <v>318</v>
      </c>
      <c r="C33" s="666"/>
      <c r="D33" s="666"/>
      <c r="E33" s="666"/>
      <c r="F33" s="666"/>
      <c r="G33" s="666"/>
      <c r="H33" s="666"/>
      <c r="I33" s="666"/>
      <c r="J33" s="666"/>
      <c r="K33" s="666"/>
      <c r="L33" s="666"/>
      <c r="M33" s="666"/>
      <c r="N33" s="666"/>
      <c r="O33" s="666"/>
      <c r="P33" s="666"/>
      <c r="Q33" s="667"/>
      <c r="R33" s="629" t="s">
        <v>241</v>
      </c>
      <c r="S33" s="630"/>
      <c r="T33" s="630"/>
      <c r="U33" s="630"/>
      <c r="V33" s="630"/>
      <c r="W33" s="630"/>
      <c r="X33" s="630"/>
      <c r="Y33" s="631"/>
      <c r="Z33" s="632" t="s">
        <v>187</v>
      </c>
      <c r="AA33" s="632"/>
      <c r="AB33" s="632"/>
      <c r="AC33" s="632"/>
      <c r="AD33" s="633" t="s">
        <v>244</v>
      </c>
      <c r="AE33" s="633"/>
      <c r="AF33" s="633"/>
      <c r="AG33" s="633"/>
      <c r="AH33" s="633"/>
      <c r="AI33" s="633"/>
      <c r="AJ33" s="633"/>
      <c r="AK33" s="633"/>
      <c r="AL33" s="634" t="s">
        <v>127</v>
      </c>
      <c r="AM33" s="635"/>
      <c r="AN33" s="635"/>
      <c r="AO33" s="636"/>
      <c r="AP33" s="693"/>
      <c r="AQ33" s="694"/>
      <c r="AR33" s="694"/>
      <c r="AS33" s="694"/>
      <c r="AT33" s="697"/>
      <c r="AU33" s="218"/>
      <c r="AV33" s="218"/>
      <c r="AW33" s="218"/>
      <c r="AX33" s="673" t="s">
        <v>319</v>
      </c>
      <c r="AY33" s="674"/>
      <c r="AZ33" s="674"/>
      <c r="BA33" s="674"/>
      <c r="BB33" s="674"/>
      <c r="BC33" s="674"/>
      <c r="BD33" s="674"/>
      <c r="BE33" s="674"/>
      <c r="BF33" s="675"/>
      <c r="BG33" s="699">
        <v>99.7</v>
      </c>
      <c r="BH33" s="700"/>
      <c r="BI33" s="700"/>
      <c r="BJ33" s="700"/>
      <c r="BK33" s="700"/>
      <c r="BL33" s="700"/>
      <c r="BM33" s="701">
        <v>99</v>
      </c>
      <c r="BN33" s="700"/>
      <c r="BO33" s="700"/>
      <c r="BP33" s="700"/>
      <c r="BQ33" s="702"/>
      <c r="BR33" s="699">
        <v>99.6</v>
      </c>
      <c r="BS33" s="700"/>
      <c r="BT33" s="700"/>
      <c r="BU33" s="700"/>
      <c r="BV33" s="700"/>
      <c r="BW33" s="700"/>
      <c r="BX33" s="701">
        <v>98.8</v>
      </c>
      <c r="BY33" s="700"/>
      <c r="BZ33" s="700"/>
      <c r="CA33" s="700"/>
      <c r="CB33" s="702"/>
      <c r="CD33" s="644" t="s">
        <v>320</v>
      </c>
      <c r="CE33" s="645"/>
      <c r="CF33" s="645"/>
      <c r="CG33" s="645"/>
      <c r="CH33" s="645"/>
      <c r="CI33" s="645"/>
      <c r="CJ33" s="645"/>
      <c r="CK33" s="645"/>
      <c r="CL33" s="645"/>
      <c r="CM33" s="645"/>
      <c r="CN33" s="645"/>
      <c r="CO33" s="645"/>
      <c r="CP33" s="645"/>
      <c r="CQ33" s="646"/>
      <c r="CR33" s="629">
        <v>22956265</v>
      </c>
      <c r="CS33" s="669"/>
      <c r="CT33" s="669"/>
      <c r="CU33" s="669"/>
      <c r="CV33" s="669"/>
      <c r="CW33" s="669"/>
      <c r="CX33" s="669"/>
      <c r="CY33" s="670"/>
      <c r="CZ33" s="634">
        <v>37.5</v>
      </c>
      <c r="DA33" s="663"/>
      <c r="DB33" s="663"/>
      <c r="DC33" s="671"/>
      <c r="DD33" s="638">
        <v>18116646</v>
      </c>
      <c r="DE33" s="669"/>
      <c r="DF33" s="669"/>
      <c r="DG33" s="669"/>
      <c r="DH33" s="669"/>
      <c r="DI33" s="669"/>
      <c r="DJ33" s="669"/>
      <c r="DK33" s="670"/>
      <c r="DL33" s="638">
        <v>12350074</v>
      </c>
      <c r="DM33" s="669"/>
      <c r="DN33" s="669"/>
      <c r="DO33" s="669"/>
      <c r="DP33" s="669"/>
      <c r="DQ33" s="669"/>
      <c r="DR33" s="669"/>
      <c r="DS33" s="669"/>
      <c r="DT33" s="669"/>
      <c r="DU33" s="669"/>
      <c r="DV33" s="670"/>
      <c r="DW33" s="634">
        <v>38.700000000000003</v>
      </c>
      <c r="DX33" s="663"/>
      <c r="DY33" s="663"/>
      <c r="DZ33" s="663"/>
      <c r="EA33" s="663"/>
      <c r="EB33" s="663"/>
      <c r="EC33" s="664"/>
    </row>
    <row r="34" spans="2:133" ht="11.25" customHeight="1">
      <c r="B34" s="626" t="s">
        <v>321</v>
      </c>
      <c r="C34" s="627"/>
      <c r="D34" s="627"/>
      <c r="E34" s="627"/>
      <c r="F34" s="627"/>
      <c r="G34" s="627"/>
      <c r="H34" s="627"/>
      <c r="I34" s="627"/>
      <c r="J34" s="627"/>
      <c r="K34" s="627"/>
      <c r="L34" s="627"/>
      <c r="M34" s="627"/>
      <c r="N34" s="627"/>
      <c r="O34" s="627"/>
      <c r="P34" s="627"/>
      <c r="Q34" s="628"/>
      <c r="R34" s="629">
        <v>3319496</v>
      </c>
      <c r="S34" s="630"/>
      <c r="T34" s="630"/>
      <c r="U34" s="630"/>
      <c r="V34" s="630"/>
      <c r="W34" s="630"/>
      <c r="X34" s="630"/>
      <c r="Y34" s="631"/>
      <c r="Z34" s="632">
        <v>5</v>
      </c>
      <c r="AA34" s="632"/>
      <c r="AB34" s="632"/>
      <c r="AC34" s="632"/>
      <c r="AD34" s="633" t="s">
        <v>187</v>
      </c>
      <c r="AE34" s="633"/>
      <c r="AF34" s="633"/>
      <c r="AG34" s="633"/>
      <c r="AH34" s="633"/>
      <c r="AI34" s="633"/>
      <c r="AJ34" s="633"/>
      <c r="AK34" s="633"/>
      <c r="AL34" s="634" t="s">
        <v>127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10873516</v>
      </c>
      <c r="CS34" s="630"/>
      <c r="CT34" s="630"/>
      <c r="CU34" s="630"/>
      <c r="CV34" s="630"/>
      <c r="CW34" s="630"/>
      <c r="CX34" s="630"/>
      <c r="CY34" s="631"/>
      <c r="CZ34" s="634">
        <v>17.8</v>
      </c>
      <c r="DA34" s="663"/>
      <c r="DB34" s="663"/>
      <c r="DC34" s="671"/>
      <c r="DD34" s="638">
        <v>7934221</v>
      </c>
      <c r="DE34" s="630"/>
      <c r="DF34" s="630"/>
      <c r="DG34" s="630"/>
      <c r="DH34" s="630"/>
      <c r="DI34" s="630"/>
      <c r="DJ34" s="630"/>
      <c r="DK34" s="631"/>
      <c r="DL34" s="638">
        <v>7081148</v>
      </c>
      <c r="DM34" s="630"/>
      <c r="DN34" s="630"/>
      <c r="DO34" s="630"/>
      <c r="DP34" s="630"/>
      <c r="DQ34" s="630"/>
      <c r="DR34" s="630"/>
      <c r="DS34" s="630"/>
      <c r="DT34" s="630"/>
      <c r="DU34" s="630"/>
      <c r="DV34" s="631"/>
      <c r="DW34" s="634">
        <v>22.2</v>
      </c>
      <c r="DX34" s="663"/>
      <c r="DY34" s="663"/>
      <c r="DZ34" s="663"/>
      <c r="EA34" s="663"/>
      <c r="EB34" s="663"/>
      <c r="EC34" s="664"/>
    </row>
    <row r="35" spans="2:133" ht="11.25" customHeight="1">
      <c r="B35" s="626" t="s">
        <v>323</v>
      </c>
      <c r="C35" s="627"/>
      <c r="D35" s="627"/>
      <c r="E35" s="627"/>
      <c r="F35" s="627"/>
      <c r="G35" s="627"/>
      <c r="H35" s="627"/>
      <c r="I35" s="627"/>
      <c r="J35" s="627"/>
      <c r="K35" s="627"/>
      <c r="L35" s="627"/>
      <c r="M35" s="627"/>
      <c r="N35" s="627"/>
      <c r="O35" s="627"/>
      <c r="P35" s="627"/>
      <c r="Q35" s="628"/>
      <c r="R35" s="629">
        <v>365926</v>
      </c>
      <c r="S35" s="630"/>
      <c r="T35" s="630"/>
      <c r="U35" s="630"/>
      <c r="V35" s="630"/>
      <c r="W35" s="630"/>
      <c r="X35" s="630"/>
      <c r="Y35" s="631"/>
      <c r="Z35" s="632">
        <v>0.6</v>
      </c>
      <c r="AA35" s="632"/>
      <c r="AB35" s="632"/>
      <c r="AC35" s="632"/>
      <c r="AD35" s="633">
        <v>191616</v>
      </c>
      <c r="AE35" s="633"/>
      <c r="AF35" s="633"/>
      <c r="AG35" s="633"/>
      <c r="AH35" s="633"/>
      <c r="AI35" s="633"/>
      <c r="AJ35" s="633"/>
      <c r="AK35" s="633"/>
      <c r="AL35" s="634">
        <v>0.6</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138279</v>
      </c>
      <c r="CS35" s="669"/>
      <c r="CT35" s="669"/>
      <c r="CU35" s="669"/>
      <c r="CV35" s="669"/>
      <c r="CW35" s="669"/>
      <c r="CX35" s="669"/>
      <c r="CY35" s="670"/>
      <c r="CZ35" s="634">
        <v>0.2</v>
      </c>
      <c r="DA35" s="663"/>
      <c r="DB35" s="663"/>
      <c r="DC35" s="671"/>
      <c r="DD35" s="638">
        <v>124808</v>
      </c>
      <c r="DE35" s="669"/>
      <c r="DF35" s="669"/>
      <c r="DG35" s="669"/>
      <c r="DH35" s="669"/>
      <c r="DI35" s="669"/>
      <c r="DJ35" s="669"/>
      <c r="DK35" s="670"/>
      <c r="DL35" s="638">
        <v>77511</v>
      </c>
      <c r="DM35" s="669"/>
      <c r="DN35" s="669"/>
      <c r="DO35" s="669"/>
      <c r="DP35" s="669"/>
      <c r="DQ35" s="669"/>
      <c r="DR35" s="669"/>
      <c r="DS35" s="669"/>
      <c r="DT35" s="669"/>
      <c r="DU35" s="669"/>
      <c r="DV35" s="670"/>
      <c r="DW35" s="634">
        <v>0.2</v>
      </c>
      <c r="DX35" s="663"/>
      <c r="DY35" s="663"/>
      <c r="DZ35" s="663"/>
      <c r="EA35" s="663"/>
      <c r="EB35" s="663"/>
      <c r="EC35" s="664"/>
    </row>
    <row r="36" spans="2:133" ht="11.25" customHeight="1">
      <c r="B36" s="626" t="s">
        <v>327</v>
      </c>
      <c r="C36" s="627"/>
      <c r="D36" s="627"/>
      <c r="E36" s="627"/>
      <c r="F36" s="627"/>
      <c r="G36" s="627"/>
      <c r="H36" s="627"/>
      <c r="I36" s="627"/>
      <c r="J36" s="627"/>
      <c r="K36" s="627"/>
      <c r="L36" s="627"/>
      <c r="M36" s="627"/>
      <c r="N36" s="627"/>
      <c r="O36" s="627"/>
      <c r="P36" s="627"/>
      <c r="Q36" s="628"/>
      <c r="R36" s="629">
        <v>12670</v>
      </c>
      <c r="S36" s="630"/>
      <c r="T36" s="630"/>
      <c r="U36" s="630"/>
      <c r="V36" s="630"/>
      <c r="W36" s="630"/>
      <c r="X36" s="630"/>
      <c r="Y36" s="631"/>
      <c r="Z36" s="632">
        <v>0</v>
      </c>
      <c r="AA36" s="632"/>
      <c r="AB36" s="632"/>
      <c r="AC36" s="632"/>
      <c r="AD36" s="633" t="s">
        <v>244</v>
      </c>
      <c r="AE36" s="633"/>
      <c r="AF36" s="633"/>
      <c r="AG36" s="633"/>
      <c r="AH36" s="633"/>
      <c r="AI36" s="633"/>
      <c r="AJ36" s="633"/>
      <c r="AK36" s="633"/>
      <c r="AL36" s="634" t="s">
        <v>241</v>
      </c>
      <c r="AM36" s="635"/>
      <c r="AN36" s="635"/>
      <c r="AO36" s="636"/>
      <c r="AP36" s="221"/>
      <c r="AQ36" s="703" t="s">
        <v>328</v>
      </c>
      <c r="AR36" s="704"/>
      <c r="AS36" s="704"/>
      <c r="AT36" s="704"/>
      <c r="AU36" s="704"/>
      <c r="AV36" s="704"/>
      <c r="AW36" s="704"/>
      <c r="AX36" s="704"/>
      <c r="AY36" s="705"/>
      <c r="AZ36" s="618">
        <v>3598792</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230038</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5265497</v>
      </c>
      <c r="CS36" s="630"/>
      <c r="CT36" s="630"/>
      <c r="CU36" s="630"/>
      <c r="CV36" s="630"/>
      <c r="CW36" s="630"/>
      <c r="CX36" s="630"/>
      <c r="CY36" s="631"/>
      <c r="CZ36" s="634">
        <v>8.6</v>
      </c>
      <c r="DA36" s="663"/>
      <c r="DB36" s="663"/>
      <c r="DC36" s="671"/>
      <c r="DD36" s="638">
        <v>4261091</v>
      </c>
      <c r="DE36" s="630"/>
      <c r="DF36" s="630"/>
      <c r="DG36" s="630"/>
      <c r="DH36" s="630"/>
      <c r="DI36" s="630"/>
      <c r="DJ36" s="630"/>
      <c r="DK36" s="631"/>
      <c r="DL36" s="638">
        <v>2902543</v>
      </c>
      <c r="DM36" s="630"/>
      <c r="DN36" s="630"/>
      <c r="DO36" s="630"/>
      <c r="DP36" s="630"/>
      <c r="DQ36" s="630"/>
      <c r="DR36" s="630"/>
      <c r="DS36" s="630"/>
      <c r="DT36" s="630"/>
      <c r="DU36" s="630"/>
      <c r="DV36" s="631"/>
      <c r="DW36" s="634">
        <v>9.1</v>
      </c>
      <c r="DX36" s="663"/>
      <c r="DY36" s="663"/>
      <c r="DZ36" s="663"/>
      <c r="EA36" s="663"/>
      <c r="EB36" s="663"/>
      <c r="EC36" s="664"/>
    </row>
    <row r="37" spans="2:133" ht="11.25" customHeight="1">
      <c r="B37" s="626" t="s">
        <v>331</v>
      </c>
      <c r="C37" s="627"/>
      <c r="D37" s="627"/>
      <c r="E37" s="627"/>
      <c r="F37" s="627"/>
      <c r="G37" s="627"/>
      <c r="H37" s="627"/>
      <c r="I37" s="627"/>
      <c r="J37" s="627"/>
      <c r="K37" s="627"/>
      <c r="L37" s="627"/>
      <c r="M37" s="627"/>
      <c r="N37" s="627"/>
      <c r="O37" s="627"/>
      <c r="P37" s="627"/>
      <c r="Q37" s="628"/>
      <c r="R37" s="629">
        <v>3551827</v>
      </c>
      <c r="S37" s="630"/>
      <c r="T37" s="630"/>
      <c r="U37" s="630"/>
      <c r="V37" s="630"/>
      <c r="W37" s="630"/>
      <c r="X37" s="630"/>
      <c r="Y37" s="631"/>
      <c r="Z37" s="632">
        <v>5.4</v>
      </c>
      <c r="AA37" s="632"/>
      <c r="AB37" s="632"/>
      <c r="AC37" s="632"/>
      <c r="AD37" s="633" t="s">
        <v>244</v>
      </c>
      <c r="AE37" s="633"/>
      <c r="AF37" s="633"/>
      <c r="AG37" s="633"/>
      <c r="AH37" s="633"/>
      <c r="AI37" s="633"/>
      <c r="AJ37" s="633"/>
      <c r="AK37" s="633"/>
      <c r="AL37" s="634" t="s">
        <v>127</v>
      </c>
      <c r="AM37" s="635"/>
      <c r="AN37" s="635"/>
      <c r="AO37" s="636"/>
      <c r="AQ37" s="707" t="s">
        <v>332</v>
      </c>
      <c r="AR37" s="708"/>
      <c r="AS37" s="708"/>
      <c r="AT37" s="708"/>
      <c r="AU37" s="708"/>
      <c r="AV37" s="708"/>
      <c r="AW37" s="708"/>
      <c r="AX37" s="708"/>
      <c r="AY37" s="709"/>
      <c r="AZ37" s="629">
        <v>685930</v>
      </c>
      <c r="BA37" s="630"/>
      <c r="BB37" s="630"/>
      <c r="BC37" s="630"/>
      <c r="BD37" s="669"/>
      <c r="BE37" s="669"/>
      <c r="BF37" s="687"/>
      <c r="BG37" s="644" t="s">
        <v>333</v>
      </c>
      <c r="BH37" s="645"/>
      <c r="BI37" s="645"/>
      <c r="BJ37" s="645"/>
      <c r="BK37" s="645"/>
      <c r="BL37" s="645"/>
      <c r="BM37" s="645"/>
      <c r="BN37" s="645"/>
      <c r="BO37" s="645"/>
      <c r="BP37" s="645"/>
      <c r="BQ37" s="645"/>
      <c r="BR37" s="645"/>
      <c r="BS37" s="645"/>
      <c r="BT37" s="645"/>
      <c r="BU37" s="646"/>
      <c r="BV37" s="629">
        <v>-334946</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730993</v>
      </c>
      <c r="CS37" s="669"/>
      <c r="CT37" s="669"/>
      <c r="CU37" s="669"/>
      <c r="CV37" s="669"/>
      <c r="CW37" s="669"/>
      <c r="CX37" s="669"/>
      <c r="CY37" s="670"/>
      <c r="CZ37" s="634">
        <v>1.2</v>
      </c>
      <c r="DA37" s="663"/>
      <c r="DB37" s="663"/>
      <c r="DC37" s="671"/>
      <c r="DD37" s="638">
        <v>730993</v>
      </c>
      <c r="DE37" s="669"/>
      <c r="DF37" s="669"/>
      <c r="DG37" s="669"/>
      <c r="DH37" s="669"/>
      <c r="DI37" s="669"/>
      <c r="DJ37" s="669"/>
      <c r="DK37" s="670"/>
      <c r="DL37" s="638">
        <v>515012</v>
      </c>
      <c r="DM37" s="669"/>
      <c r="DN37" s="669"/>
      <c r="DO37" s="669"/>
      <c r="DP37" s="669"/>
      <c r="DQ37" s="669"/>
      <c r="DR37" s="669"/>
      <c r="DS37" s="669"/>
      <c r="DT37" s="669"/>
      <c r="DU37" s="669"/>
      <c r="DV37" s="670"/>
      <c r="DW37" s="634">
        <v>1.6</v>
      </c>
      <c r="DX37" s="663"/>
      <c r="DY37" s="663"/>
      <c r="DZ37" s="663"/>
      <c r="EA37" s="663"/>
      <c r="EB37" s="663"/>
      <c r="EC37" s="664"/>
    </row>
    <row r="38" spans="2:133" ht="11.25" customHeight="1">
      <c r="B38" s="626" t="s">
        <v>335</v>
      </c>
      <c r="C38" s="627"/>
      <c r="D38" s="627"/>
      <c r="E38" s="627"/>
      <c r="F38" s="627"/>
      <c r="G38" s="627"/>
      <c r="H38" s="627"/>
      <c r="I38" s="627"/>
      <c r="J38" s="627"/>
      <c r="K38" s="627"/>
      <c r="L38" s="627"/>
      <c r="M38" s="627"/>
      <c r="N38" s="627"/>
      <c r="O38" s="627"/>
      <c r="P38" s="627"/>
      <c r="Q38" s="628"/>
      <c r="R38" s="629">
        <v>4565592</v>
      </c>
      <c r="S38" s="630"/>
      <c r="T38" s="630"/>
      <c r="U38" s="630"/>
      <c r="V38" s="630"/>
      <c r="W38" s="630"/>
      <c r="X38" s="630"/>
      <c r="Y38" s="631"/>
      <c r="Z38" s="632">
        <v>6.9</v>
      </c>
      <c r="AA38" s="632"/>
      <c r="AB38" s="632"/>
      <c r="AC38" s="632"/>
      <c r="AD38" s="633" t="s">
        <v>244</v>
      </c>
      <c r="AE38" s="633"/>
      <c r="AF38" s="633"/>
      <c r="AG38" s="633"/>
      <c r="AH38" s="633"/>
      <c r="AI38" s="633"/>
      <c r="AJ38" s="633"/>
      <c r="AK38" s="633"/>
      <c r="AL38" s="634" t="s">
        <v>244</v>
      </c>
      <c r="AM38" s="635"/>
      <c r="AN38" s="635"/>
      <c r="AO38" s="636"/>
      <c r="AQ38" s="707" t="s">
        <v>336</v>
      </c>
      <c r="AR38" s="708"/>
      <c r="AS38" s="708"/>
      <c r="AT38" s="708"/>
      <c r="AU38" s="708"/>
      <c r="AV38" s="708"/>
      <c r="AW38" s="708"/>
      <c r="AX38" s="708"/>
      <c r="AY38" s="709"/>
      <c r="AZ38" s="629">
        <v>271168</v>
      </c>
      <c r="BA38" s="630"/>
      <c r="BB38" s="630"/>
      <c r="BC38" s="630"/>
      <c r="BD38" s="669"/>
      <c r="BE38" s="669"/>
      <c r="BF38" s="687"/>
      <c r="BG38" s="644" t="s">
        <v>337</v>
      </c>
      <c r="BH38" s="645"/>
      <c r="BI38" s="645"/>
      <c r="BJ38" s="645"/>
      <c r="BK38" s="645"/>
      <c r="BL38" s="645"/>
      <c r="BM38" s="645"/>
      <c r="BN38" s="645"/>
      <c r="BO38" s="645"/>
      <c r="BP38" s="645"/>
      <c r="BQ38" s="645"/>
      <c r="BR38" s="645"/>
      <c r="BS38" s="645"/>
      <c r="BT38" s="645"/>
      <c r="BU38" s="646"/>
      <c r="BV38" s="629">
        <v>16585</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2874244</v>
      </c>
      <c r="CS38" s="630"/>
      <c r="CT38" s="630"/>
      <c r="CU38" s="630"/>
      <c r="CV38" s="630"/>
      <c r="CW38" s="630"/>
      <c r="CX38" s="630"/>
      <c r="CY38" s="631"/>
      <c r="CZ38" s="634">
        <v>4.7</v>
      </c>
      <c r="DA38" s="663"/>
      <c r="DB38" s="663"/>
      <c r="DC38" s="671"/>
      <c r="DD38" s="638">
        <v>2321081</v>
      </c>
      <c r="DE38" s="630"/>
      <c r="DF38" s="630"/>
      <c r="DG38" s="630"/>
      <c r="DH38" s="630"/>
      <c r="DI38" s="630"/>
      <c r="DJ38" s="630"/>
      <c r="DK38" s="631"/>
      <c r="DL38" s="638">
        <v>2287962</v>
      </c>
      <c r="DM38" s="630"/>
      <c r="DN38" s="630"/>
      <c r="DO38" s="630"/>
      <c r="DP38" s="630"/>
      <c r="DQ38" s="630"/>
      <c r="DR38" s="630"/>
      <c r="DS38" s="630"/>
      <c r="DT38" s="630"/>
      <c r="DU38" s="630"/>
      <c r="DV38" s="631"/>
      <c r="DW38" s="634">
        <v>7.2</v>
      </c>
      <c r="DX38" s="663"/>
      <c r="DY38" s="663"/>
      <c r="DZ38" s="663"/>
      <c r="EA38" s="663"/>
      <c r="EB38" s="663"/>
      <c r="EC38" s="664"/>
    </row>
    <row r="39" spans="2:133" ht="11.25" customHeight="1">
      <c r="B39" s="626" t="s">
        <v>339</v>
      </c>
      <c r="C39" s="627"/>
      <c r="D39" s="627"/>
      <c r="E39" s="627"/>
      <c r="F39" s="627"/>
      <c r="G39" s="627"/>
      <c r="H39" s="627"/>
      <c r="I39" s="627"/>
      <c r="J39" s="627"/>
      <c r="K39" s="627"/>
      <c r="L39" s="627"/>
      <c r="M39" s="627"/>
      <c r="N39" s="627"/>
      <c r="O39" s="627"/>
      <c r="P39" s="627"/>
      <c r="Q39" s="628"/>
      <c r="R39" s="629">
        <v>2017897</v>
      </c>
      <c r="S39" s="630"/>
      <c r="T39" s="630"/>
      <c r="U39" s="630"/>
      <c r="V39" s="630"/>
      <c r="W39" s="630"/>
      <c r="X39" s="630"/>
      <c r="Y39" s="631"/>
      <c r="Z39" s="632">
        <v>3</v>
      </c>
      <c r="AA39" s="632"/>
      <c r="AB39" s="632"/>
      <c r="AC39" s="632"/>
      <c r="AD39" s="633">
        <v>58088</v>
      </c>
      <c r="AE39" s="633"/>
      <c r="AF39" s="633"/>
      <c r="AG39" s="633"/>
      <c r="AH39" s="633"/>
      <c r="AI39" s="633"/>
      <c r="AJ39" s="633"/>
      <c r="AK39" s="633"/>
      <c r="AL39" s="634">
        <v>0.2</v>
      </c>
      <c r="AM39" s="635"/>
      <c r="AN39" s="635"/>
      <c r="AO39" s="636"/>
      <c r="AQ39" s="707" t="s">
        <v>340</v>
      </c>
      <c r="AR39" s="708"/>
      <c r="AS39" s="708"/>
      <c r="AT39" s="708"/>
      <c r="AU39" s="708"/>
      <c r="AV39" s="708"/>
      <c r="AW39" s="708"/>
      <c r="AX39" s="708"/>
      <c r="AY39" s="709"/>
      <c r="AZ39" s="629">
        <v>113517</v>
      </c>
      <c r="BA39" s="630"/>
      <c r="BB39" s="630"/>
      <c r="BC39" s="630"/>
      <c r="BD39" s="669"/>
      <c r="BE39" s="669"/>
      <c r="BF39" s="687"/>
      <c r="BG39" s="644" t="s">
        <v>341</v>
      </c>
      <c r="BH39" s="645"/>
      <c r="BI39" s="645"/>
      <c r="BJ39" s="645"/>
      <c r="BK39" s="645"/>
      <c r="BL39" s="645"/>
      <c r="BM39" s="645"/>
      <c r="BN39" s="645"/>
      <c r="BO39" s="645"/>
      <c r="BP39" s="645"/>
      <c r="BQ39" s="645"/>
      <c r="BR39" s="645"/>
      <c r="BS39" s="645"/>
      <c r="BT39" s="645"/>
      <c r="BU39" s="646"/>
      <c r="BV39" s="629">
        <v>24440</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3567839</v>
      </c>
      <c r="CS39" s="669"/>
      <c r="CT39" s="669"/>
      <c r="CU39" s="669"/>
      <c r="CV39" s="669"/>
      <c r="CW39" s="669"/>
      <c r="CX39" s="669"/>
      <c r="CY39" s="670"/>
      <c r="CZ39" s="634">
        <v>5.8</v>
      </c>
      <c r="DA39" s="663"/>
      <c r="DB39" s="663"/>
      <c r="DC39" s="671"/>
      <c r="DD39" s="638">
        <v>3474535</v>
      </c>
      <c r="DE39" s="669"/>
      <c r="DF39" s="669"/>
      <c r="DG39" s="669"/>
      <c r="DH39" s="669"/>
      <c r="DI39" s="669"/>
      <c r="DJ39" s="669"/>
      <c r="DK39" s="670"/>
      <c r="DL39" s="638" t="s">
        <v>187</v>
      </c>
      <c r="DM39" s="669"/>
      <c r="DN39" s="669"/>
      <c r="DO39" s="669"/>
      <c r="DP39" s="669"/>
      <c r="DQ39" s="669"/>
      <c r="DR39" s="669"/>
      <c r="DS39" s="669"/>
      <c r="DT39" s="669"/>
      <c r="DU39" s="669"/>
      <c r="DV39" s="670"/>
      <c r="DW39" s="634" t="s">
        <v>241</v>
      </c>
      <c r="DX39" s="663"/>
      <c r="DY39" s="663"/>
      <c r="DZ39" s="663"/>
      <c r="EA39" s="663"/>
      <c r="EB39" s="663"/>
      <c r="EC39" s="664"/>
    </row>
    <row r="40" spans="2:133" ht="11.25" customHeight="1">
      <c r="B40" s="626" t="s">
        <v>343</v>
      </c>
      <c r="C40" s="627"/>
      <c r="D40" s="627"/>
      <c r="E40" s="627"/>
      <c r="F40" s="627"/>
      <c r="G40" s="627"/>
      <c r="H40" s="627"/>
      <c r="I40" s="627"/>
      <c r="J40" s="627"/>
      <c r="K40" s="627"/>
      <c r="L40" s="627"/>
      <c r="M40" s="627"/>
      <c r="N40" s="627"/>
      <c r="O40" s="627"/>
      <c r="P40" s="627"/>
      <c r="Q40" s="628"/>
      <c r="R40" s="629">
        <v>1933500</v>
      </c>
      <c r="S40" s="630"/>
      <c r="T40" s="630"/>
      <c r="U40" s="630"/>
      <c r="V40" s="630"/>
      <c r="W40" s="630"/>
      <c r="X40" s="630"/>
      <c r="Y40" s="631"/>
      <c r="Z40" s="632">
        <v>2.9</v>
      </c>
      <c r="AA40" s="632"/>
      <c r="AB40" s="632"/>
      <c r="AC40" s="632"/>
      <c r="AD40" s="633" t="s">
        <v>127</v>
      </c>
      <c r="AE40" s="633"/>
      <c r="AF40" s="633"/>
      <c r="AG40" s="633"/>
      <c r="AH40" s="633"/>
      <c r="AI40" s="633"/>
      <c r="AJ40" s="633"/>
      <c r="AK40" s="633"/>
      <c r="AL40" s="634" t="s">
        <v>127</v>
      </c>
      <c r="AM40" s="635"/>
      <c r="AN40" s="635"/>
      <c r="AO40" s="636"/>
      <c r="AQ40" s="707" t="s">
        <v>344</v>
      </c>
      <c r="AR40" s="708"/>
      <c r="AS40" s="708"/>
      <c r="AT40" s="708"/>
      <c r="AU40" s="708"/>
      <c r="AV40" s="708"/>
      <c r="AW40" s="708"/>
      <c r="AX40" s="708"/>
      <c r="AY40" s="709"/>
      <c r="AZ40" s="629">
        <v>38618</v>
      </c>
      <c r="BA40" s="630"/>
      <c r="BB40" s="630"/>
      <c r="BC40" s="630"/>
      <c r="BD40" s="669"/>
      <c r="BE40" s="669"/>
      <c r="BF40" s="687"/>
      <c r="BG40" s="710" t="s">
        <v>345</v>
      </c>
      <c r="BH40" s="711"/>
      <c r="BI40" s="711"/>
      <c r="BJ40" s="711"/>
      <c r="BK40" s="711"/>
      <c r="BL40" s="222"/>
      <c r="BM40" s="645" t="s">
        <v>346</v>
      </c>
      <c r="BN40" s="645"/>
      <c r="BO40" s="645"/>
      <c r="BP40" s="645"/>
      <c r="BQ40" s="645"/>
      <c r="BR40" s="645"/>
      <c r="BS40" s="645"/>
      <c r="BT40" s="645"/>
      <c r="BU40" s="646"/>
      <c r="BV40" s="629">
        <v>109</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236890</v>
      </c>
      <c r="CS40" s="630"/>
      <c r="CT40" s="630"/>
      <c r="CU40" s="630"/>
      <c r="CV40" s="630"/>
      <c r="CW40" s="630"/>
      <c r="CX40" s="630"/>
      <c r="CY40" s="631"/>
      <c r="CZ40" s="634">
        <v>0.4</v>
      </c>
      <c r="DA40" s="663"/>
      <c r="DB40" s="663"/>
      <c r="DC40" s="671"/>
      <c r="DD40" s="638">
        <v>910</v>
      </c>
      <c r="DE40" s="630"/>
      <c r="DF40" s="630"/>
      <c r="DG40" s="630"/>
      <c r="DH40" s="630"/>
      <c r="DI40" s="630"/>
      <c r="DJ40" s="630"/>
      <c r="DK40" s="631"/>
      <c r="DL40" s="638">
        <v>910</v>
      </c>
      <c r="DM40" s="630"/>
      <c r="DN40" s="630"/>
      <c r="DO40" s="630"/>
      <c r="DP40" s="630"/>
      <c r="DQ40" s="630"/>
      <c r="DR40" s="630"/>
      <c r="DS40" s="630"/>
      <c r="DT40" s="630"/>
      <c r="DU40" s="630"/>
      <c r="DV40" s="631"/>
      <c r="DW40" s="634">
        <v>0</v>
      </c>
      <c r="DX40" s="663"/>
      <c r="DY40" s="663"/>
      <c r="DZ40" s="663"/>
      <c r="EA40" s="663"/>
      <c r="EB40" s="663"/>
      <c r="EC40" s="664"/>
    </row>
    <row r="41" spans="2:133" ht="11.25" customHeight="1">
      <c r="B41" s="626" t="s">
        <v>348</v>
      </c>
      <c r="C41" s="627"/>
      <c r="D41" s="627"/>
      <c r="E41" s="627"/>
      <c r="F41" s="627"/>
      <c r="G41" s="627"/>
      <c r="H41" s="627"/>
      <c r="I41" s="627"/>
      <c r="J41" s="627"/>
      <c r="K41" s="627"/>
      <c r="L41" s="627"/>
      <c r="M41" s="627"/>
      <c r="N41" s="627"/>
      <c r="O41" s="627"/>
      <c r="P41" s="627"/>
      <c r="Q41" s="628"/>
      <c r="R41" s="629" t="s">
        <v>241</v>
      </c>
      <c r="S41" s="630"/>
      <c r="T41" s="630"/>
      <c r="U41" s="630"/>
      <c r="V41" s="630"/>
      <c r="W41" s="630"/>
      <c r="X41" s="630"/>
      <c r="Y41" s="631"/>
      <c r="Z41" s="632" t="s">
        <v>127</v>
      </c>
      <c r="AA41" s="632"/>
      <c r="AB41" s="632"/>
      <c r="AC41" s="632"/>
      <c r="AD41" s="633" t="s">
        <v>187</v>
      </c>
      <c r="AE41" s="633"/>
      <c r="AF41" s="633"/>
      <c r="AG41" s="633"/>
      <c r="AH41" s="633"/>
      <c r="AI41" s="633"/>
      <c r="AJ41" s="633"/>
      <c r="AK41" s="633"/>
      <c r="AL41" s="634" t="s">
        <v>244</v>
      </c>
      <c r="AM41" s="635"/>
      <c r="AN41" s="635"/>
      <c r="AO41" s="636"/>
      <c r="AQ41" s="707" t="s">
        <v>349</v>
      </c>
      <c r="AR41" s="708"/>
      <c r="AS41" s="708"/>
      <c r="AT41" s="708"/>
      <c r="AU41" s="708"/>
      <c r="AV41" s="708"/>
      <c r="AW41" s="708"/>
      <c r="AX41" s="708"/>
      <c r="AY41" s="709"/>
      <c r="AZ41" s="629">
        <v>1069132</v>
      </c>
      <c r="BA41" s="630"/>
      <c r="BB41" s="630"/>
      <c r="BC41" s="630"/>
      <c r="BD41" s="669"/>
      <c r="BE41" s="669"/>
      <c r="BF41" s="687"/>
      <c r="BG41" s="710"/>
      <c r="BH41" s="711"/>
      <c r="BI41" s="711"/>
      <c r="BJ41" s="711"/>
      <c r="BK41" s="711"/>
      <c r="BL41" s="222"/>
      <c r="BM41" s="645" t="s">
        <v>350</v>
      </c>
      <c r="BN41" s="645"/>
      <c r="BO41" s="645"/>
      <c r="BP41" s="645"/>
      <c r="BQ41" s="645"/>
      <c r="BR41" s="645"/>
      <c r="BS41" s="645"/>
      <c r="BT41" s="645"/>
      <c r="BU41" s="646"/>
      <c r="BV41" s="629" t="s">
        <v>127</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187</v>
      </c>
      <c r="CS41" s="669"/>
      <c r="CT41" s="669"/>
      <c r="CU41" s="669"/>
      <c r="CV41" s="669"/>
      <c r="CW41" s="669"/>
      <c r="CX41" s="669"/>
      <c r="CY41" s="670"/>
      <c r="CZ41" s="634" t="s">
        <v>127</v>
      </c>
      <c r="DA41" s="663"/>
      <c r="DB41" s="663"/>
      <c r="DC41" s="671"/>
      <c r="DD41" s="638" t="s">
        <v>127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352</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244</v>
      </c>
      <c r="AM42" s="635"/>
      <c r="AN42" s="635"/>
      <c r="AO42" s="636"/>
      <c r="AQ42" s="714" t="s">
        <v>353</v>
      </c>
      <c r="AR42" s="715"/>
      <c r="AS42" s="715"/>
      <c r="AT42" s="715"/>
      <c r="AU42" s="715"/>
      <c r="AV42" s="715"/>
      <c r="AW42" s="715"/>
      <c r="AX42" s="715"/>
      <c r="AY42" s="716"/>
      <c r="AZ42" s="723">
        <v>1420427</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273</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5023376</v>
      </c>
      <c r="CS42" s="669"/>
      <c r="CT42" s="669"/>
      <c r="CU42" s="669"/>
      <c r="CV42" s="669"/>
      <c r="CW42" s="669"/>
      <c r="CX42" s="669"/>
      <c r="CY42" s="670"/>
      <c r="CZ42" s="634">
        <v>8.1999999999999993</v>
      </c>
      <c r="DA42" s="663"/>
      <c r="DB42" s="663"/>
      <c r="DC42" s="671"/>
      <c r="DD42" s="638">
        <v>1290041</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356</v>
      </c>
      <c r="C43" s="627"/>
      <c r="D43" s="627"/>
      <c r="E43" s="627"/>
      <c r="F43" s="627"/>
      <c r="G43" s="627"/>
      <c r="H43" s="627"/>
      <c r="I43" s="627"/>
      <c r="J43" s="627"/>
      <c r="K43" s="627"/>
      <c r="L43" s="627"/>
      <c r="M43" s="627"/>
      <c r="N43" s="627"/>
      <c r="O43" s="627"/>
      <c r="P43" s="627"/>
      <c r="Q43" s="628"/>
      <c r="R43" s="629" t="s">
        <v>127</v>
      </c>
      <c r="S43" s="630"/>
      <c r="T43" s="630"/>
      <c r="U43" s="630"/>
      <c r="V43" s="630"/>
      <c r="W43" s="630"/>
      <c r="X43" s="630"/>
      <c r="Y43" s="631"/>
      <c r="Z43" s="632" t="s">
        <v>127</v>
      </c>
      <c r="AA43" s="632"/>
      <c r="AB43" s="632"/>
      <c r="AC43" s="632"/>
      <c r="AD43" s="633" t="s">
        <v>127</v>
      </c>
      <c r="AE43" s="633"/>
      <c r="AF43" s="633"/>
      <c r="AG43" s="633"/>
      <c r="AH43" s="633"/>
      <c r="AI43" s="633"/>
      <c r="AJ43" s="633"/>
      <c r="AK43" s="633"/>
      <c r="AL43" s="634" t="s">
        <v>127</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31464</v>
      </c>
      <c r="CS43" s="669"/>
      <c r="CT43" s="669"/>
      <c r="CU43" s="669"/>
      <c r="CV43" s="669"/>
      <c r="CW43" s="669"/>
      <c r="CX43" s="669"/>
      <c r="CY43" s="670"/>
      <c r="CZ43" s="634">
        <v>0.1</v>
      </c>
      <c r="DA43" s="663"/>
      <c r="DB43" s="663"/>
      <c r="DC43" s="671"/>
      <c r="DD43" s="638">
        <v>31464</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358</v>
      </c>
      <c r="C44" s="674"/>
      <c r="D44" s="674"/>
      <c r="E44" s="674"/>
      <c r="F44" s="674"/>
      <c r="G44" s="674"/>
      <c r="H44" s="674"/>
      <c r="I44" s="674"/>
      <c r="J44" s="674"/>
      <c r="K44" s="674"/>
      <c r="L44" s="674"/>
      <c r="M44" s="674"/>
      <c r="N44" s="674"/>
      <c r="O44" s="674"/>
      <c r="P44" s="674"/>
      <c r="Q44" s="675"/>
      <c r="R44" s="723">
        <v>66301258</v>
      </c>
      <c r="S44" s="724"/>
      <c r="T44" s="724"/>
      <c r="U44" s="724"/>
      <c r="V44" s="724"/>
      <c r="W44" s="724"/>
      <c r="X44" s="724"/>
      <c r="Y44" s="725"/>
      <c r="Z44" s="726">
        <v>100</v>
      </c>
      <c r="AA44" s="726"/>
      <c r="AB44" s="726"/>
      <c r="AC44" s="726"/>
      <c r="AD44" s="727">
        <v>31940963</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5023376</v>
      </c>
      <c r="CS44" s="630"/>
      <c r="CT44" s="630"/>
      <c r="CU44" s="630"/>
      <c r="CV44" s="630"/>
      <c r="CW44" s="630"/>
      <c r="CX44" s="630"/>
      <c r="CY44" s="631"/>
      <c r="CZ44" s="634">
        <v>8.1999999999999993</v>
      </c>
      <c r="DA44" s="635"/>
      <c r="DB44" s="635"/>
      <c r="DC44" s="647"/>
      <c r="DD44" s="638">
        <v>1290041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2197553</v>
      </c>
      <c r="CS45" s="669"/>
      <c r="CT45" s="669"/>
      <c r="CU45" s="669"/>
      <c r="CV45" s="669"/>
      <c r="CW45" s="669"/>
      <c r="CX45" s="669"/>
      <c r="CY45" s="670"/>
      <c r="CZ45" s="634">
        <v>3.6</v>
      </c>
      <c r="DA45" s="663"/>
      <c r="DB45" s="663"/>
      <c r="DC45" s="671"/>
      <c r="DD45" s="638">
        <v>263219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2825823</v>
      </c>
      <c r="CS46" s="630"/>
      <c r="CT46" s="630"/>
      <c r="CU46" s="630"/>
      <c r="CV46" s="630"/>
      <c r="CW46" s="630"/>
      <c r="CX46" s="630"/>
      <c r="CY46" s="631"/>
      <c r="CZ46" s="634">
        <v>4.5999999999999996</v>
      </c>
      <c r="DA46" s="635"/>
      <c r="DB46" s="635"/>
      <c r="DC46" s="647"/>
      <c r="DD46" s="638">
        <v>1026822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127</v>
      </c>
      <c r="CS47" s="669"/>
      <c r="CT47" s="669"/>
      <c r="CU47" s="669"/>
      <c r="CV47" s="669"/>
      <c r="CW47" s="669"/>
      <c r="CX47" s="669"/>
      <c r="CY47" s="670"/>
      <c r="CZ47" s="634" t="s">
        <v>187</v>
      </c>
      <c r="DA47" s="663"/>
      <c r="DB47" s="663"/>
      <c r="DC47" s="671"/>
      <c r="DD47" s="638" t="s">
        <v>127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187</v>
      </c>
      <c r="CS48" s="630"/>
      <c r="CT48" s="630"/>
      <c r="CU48" s="630"/>
      <c r="CV48" s="630"/>
      <c r="CW48" s="630"/>
      <c r="CX48" s="630"/>
      <c r="CY48" s="631"/>
      <c r="CZ48" s="634" t="s">
        <v>127</v>
      </c>
      <c r="DA48" s="635"/>
      <c r="DB48" s="635"/>
      <c r="DC48" s="647"/>
      <c r="DD48" s="638" t="s">
        <v>187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367</v>
      </c>
      <c r="CE49" s="674"/>
      <c r="CF49" s="674"/>
      <c r="CG49" s="674"/>
      <c r="CH49" s="674"/>
      <c r="CI49" s="674"/>
      <c r="CJ49" s="674"/>
      <c r="CK49" s="674"/>
      <c r="CL49" s="674"/>
      <c r="CM49" s="674"/>
      <c r="CN49" s="674"/>
      <c r="CO49" s="674"/>
      <c r="CP49" s="674"/>
      <c r="CQ49" s="675"/>
      <c r="CR49" s="723">
        <v>61250512</v>
      </c>
      <c r="CS49" s="700"/>
      <c r="CT49" s="700"/>
      <c r="CU49" s="700"/>
      <c r="CV49" s="700"/>
      <c r="CW49" s="700"/>
      <c r="CX49" s="700"/>
      <c r="CY49" s="737"/>
      <c r="CZ49" s="728">
        <v>100</v>
      </c>
      <c r="DA49" s="738"/>
      <c r="DB49" s="738"/>
      <c r="DC49" s="739"/>
      <c r="DD49" s="740">
        <v>37168063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c r="A7" s="239">
        <v>1</v>
      </c>
      <c r="B7" s="777" t="s">
        <v>390</v>
      </c>
      <c r="C7" s="778"/>
      <c r="D7" s="778"/>
      <c r="E7" s="778"/>
      <c r="F7" s="778"/>
      <c r="G7" s="778"/>
      <c r="H7" s="778"/>
      <c r="I7" s="778"/>
      <c r="J7" s="778"/>
      <c r="K7" s="778"/>
      <c r="L7" s="778"/>
      <c r="M7" s="778"/>
      <c r="N7" s="778"/>
      <c r="O7" s="778"/>
      <c r="P7" s="779"/>
      <c r="Q7" s="780">
        <v>64166</v>
      </c>
      <c r="R7" s="781"/>
      <c r="S7" s="781"/>
      <c r="T7" s="781"/>
      <c r="U7" s="781"/>
      <c r="V7" s="781">
        <v>60021</v>
      </c>
      <c r="W7" s="781"/>
      <c r="X7" s="781"/>
      <c r="Y7" s="781"/>
      <c r="Z7" s="781"/>
      <c r="AA7" s="781">
        <v>4145</v>
      </c>
      <c r="AB7" s="781"/>
      <c r="AC7" s="781"/>
      <c r="AD7" s="781"/>
      <c r="AE7" s="782"/>
      <c r="AF7" s="783">
        <v>3981</v>
      </c>
      <c r="AG7" s="784"/>
      <c r="AH7" s="784"/>
      <c r="AI7" s="784"/>
      <c r="AJ7" s="785"/>
      <c r="AK7" s="786" t="s">
        <v>516</v>
      </c>
      <c r="AL7" s="787"/>
      <c r="AM7" s="787"/>
      <c r="AN7" s="787"/>
      <c r="AO7" s="787"/>
      <c r="AP7" s="787">
        <v>22314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589</v>
      </c>
      <c r="BT7" s="775"/>
      <c r="BU7" s="775"/>
      <c r="BV7" s="775"/>
      <c r="BW7" s="775"/>
      <c r="BX7" s="775"/>
      <c r="BY7" s="775"/>
      <c r="BZ7" s="775"/>
      <c r="CA7" s="775"/>
      <c r="CB7" s="775"/>
      <c r="CC7" s="775"/>
      <c r="CD7" s="775"/>
      <c r="CE7" s="775"/>
      <c r="CF7" s="775"/>
      <c r="CG7" s="790"/>
      <c r="CH7" s="771">
        <v>-56</v>
      </c>
      <c r="CI7" s="772"/>
      <c r="CJ7" s="772"/>
      <c r="CK7" s="772"/>
      <c r="CL7" s="773"/>
      <c r="CM7" s="771">
        <v>117</v>
      </c>
      <c r="CN7" s="772"/>
      <c r="CO7" s="772"/>
      <c r="CP7" s="772"/>
      <c r="CQ7" s="773"/>
      <c r="CR7" s="771">
        <v>10</v>
      </c>
      <c r="CS7" s="772"/>
      <c r="CT7" s="772"/>
      <c r="CU7" s="772"/>
      <c r="CV7" s="773"/>
      <c r="CW7" s="771" t="s">
        <v>516</v>
      </c>
      <c r="CX7" s="772"/>
      <c r="CY7" s="772"/>
      <c r="CZ7" s="772"/>
      <c r="DA7" s="773"/>
      <c r="DB7" s="771" t="s">
        <v>516</v>
      </c>
      <c r="DC7" s="772"/>
      <c r="DD7" s="772"/>
      <c r="DE7" s="772"/>
      <c r="DF7" s="773"/>
      <c r="DG7" s="771" t="s">
        <v>516</v>
      </c>
      <c r="DH7" s="772"/>
      <c r="DI7" s="772"/>
      <c r="DJ7" s="772"/>
      <c r="DK7" s="773"/>
      <c r="DL7" s="771" t="s">
        <v>516</v>
      </c>
      <c r="DM7" s="772"/>
      <c r="DN7" s="772"/>
      <c r="DO7" s="772"/>
      <c r="DP7" s="773"/>
      <c r="DQ7" s="771" t="s">
        <v>516</v>
      </c>
      <c r="DR7" s="772"/>
      <c r="DS7" s="772"/>
      <c r="DT7" s="772"/>
      <c r="DU7" s="773"/>
      <c r="DV7" s="774"/>
      <c r="DW7" s="775"/>
      <c r="DX7" s="775"/>
      <c r="DY7" s="775"/>
      <c r="DZ7" s="776"/>
      <c r="EA7" s="237"/>
    </row>
    <row r="8" spans="1:131" s="238" customFormat="1" ht="26.25" customHeight="1">
      <c r="A8" s="241">
        <v>2</v>
      </c>
      <c r="B8" s="808" t="s">
        <v>391</v>
      </c>
      <c r="C8" s="809"/>
      <c r="D8" s="809"/>
      <c r="E8" s="809"/>
      <c r="F8" s="809"/>
      <c r="G8" s="809"/>
      <c r="H8" s="809"/>
      <c r="I8" s="809"/>
      <c r="J8" s="809"/>
      <c r="K8" s="809"/>
      <c r="L8" s="809"/>
      <c r="M8" s="809"/>
      <c r="N8" s="809"/>
      <c r="O8" s="809"/>
      <c r="P8" s="810"/>
      <c r="Q8" s="811">
        <v>874</v>
      </c>
      <c r="R8" s="812"/>
      <c r="S8" s="812"/>
      <c r="T8" s="812"/>
      <c r="U8" s="812"/>
      <c r="V8" s="812">
        <v>756</v>
      </c>
      <c r="W8" s="812"/>
      <c r="X8" s="812"/>
      <c r="Y8" s="812"/>
      <c r="Z8" s="812"/>
      <c r="AA8" s="812">
        <v>117</v>
      </c>
      <c r="AB8" s="812"/>
      <c r="AC8" s="812"/>
      <c r="AD8" s="812"/>
      <c r="AE8" s="813"/>
      <c r="AF8" s="814">
        <v>117</v>
      </c>
      <c r="AG8" s="815"/>
      <c r="AH8" s="815"/>
      <c r="AI8" s="815"/>
      <c r="AJ8" s="816"/>
      <c r="AK8" s="797">
        <v>350</v>
      </c>
      <c r="AL8" s="798"/>
      <c r="AM8" s="798"/>
      <c r="AN8" s="798"/>
      <c r="AO8" s="798"/>
      <c r="AP8" s="798">
        <v>845</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590</v>
      </c>
      <c r="BT8" s="802"/>
      <c r="BU8" s="802"/>
      <c r="BV8" s="802"/>
      <c r="BW8" s="802"/>
      <c r="BX8" s="802"/>
      <c r="BY8" s="802"/>
      <c r="BZ8" s="802"/>
      <c r="CA8" s="802"/>
      <c r="CB8" s="802"/>
      <c r="CC8" s="802"/>
      <c r="CD8" s="802"/>
      <c r="CE8" s="802"/>
      <c r="CF8" s="802"/>
      <c r="CG8" s="803"/>
      <c r="CH8" s="804">
        <v>10</v>
      </c>
      <c r="CI8" s="805"/>
      <c r="CJ8" s="805"/>
      <c r="CK8" s="805"/>
      <c r="CL8" s="806"/>
      <c r="CM8" s="804">
        <v>582</v>
      </c>
      <c r="CN8" s="805"/>
      <c r="CO8" s="805"/>
      <c r="CP8" s="805"/>
      <c r="CQ8" s="806"/>
      <c r="CR8" s="804">
        <v>350</v>
      </c>
      <c r="CS8" s="805"/>
      <c r="CT8" s="805"/>
      <c r="CU8" s="805"/>
      <c r="CV8" s="806"/>
      <c r="CW8" s="804" t="s">
        <v>516</v>
      </c>
      <c r="CX8" s="805"/>
      <c r="CY8" s="805"/>
      <c r="CZ8" s="805"/>
      <c r="DA8" s="806"/>
      <c r="DB8" s="804" t="s">
        <v>516</v>
      </c>
      <c r="DC8" s="805"/>
      <c r="DD8" s="805"/>
      <c r="DE8" s="805"/>
      <c r="DF8" s="806"/>
      <c r="DG8" s="804" t="s">
        <v>516</v>
      </c>
      <c r="DH8" s="805"/>
      <c r="DI8" s="805"/>
      <c r="DJ8" s="805"/>
      <c r="DK8" s="806"/>
      <c r="DL8" s="804" t="s">
        <v>516</v>
      </c>
      <c r="DM8" s="805"/>
      <c r="DN8" s="805"/>
      <c r="DO8" s="805"/>
      <c r="DP8" s="806"/>
      <c r="DQ8" s="804" t="s">
        <v>516</v>
      </c>
      <c r="DR8" s="805"/>
      <c r="DS8" s="805"/>
      <c r="DT8" s="805"/>
      <c r="DU8" s="806"/>
      <c r="DV8" s="801"/>
      <c r="DW8" s="802"/>
      <c r="DX8" s="802"/>
      <c r="DY8" s="802"/>
      <c r="DZ8" s="807"/>
      <c r="EA8" s="237"/>
    </row>
    <row r="9" spans="1:131" s="238" customFormat="1" ht="26.25" customHeight="1">
      <c r="A9" s="241">
        <v>3</v>
      </c>
      <c r="B9" s="808" t="s">
        <v>392</v>
      </c>
      <c r="C9" s="809"/>
      <c r="D9" s="809"/>
      <c r="E9" s="809"/>
      <c r="F9" s="809"/>
      <c r="G9" s="809"/>
      <c r="H9" s="809"/>
      <c r="I9" s="809"/>
      <c r="J9" s="809"/>
      <c r="K9" s="809"/>
      <c r="L9" s="809"/>
      <c r="M9" s="809"/>
      <c r="N9" s="809"/>
      <c r="O9" s="809"/>
      <c r="P9" s="810"/>
      <c r="Q9" s="811">
        <v>5</v>
      </c>
      <c r="R9" s="812"/>
      <c r="S9" s="812"/>
      <c r="T9" s="812"/>
      <c r="U9" s="812"/>
      <c r="V9" s="812">
        <v>5</v>
      </c>
      <c r="W9" s="812"/>
      <c r="X9" s="812"/>
      <c r="Y9" s="812"/>
      <c r="Z9" s="812"/>
      <c r="AA9" s="812">
        <v>0</v>
      </c>
      <c r="AB9" s="812"/>
      <c r="AC9" s="812"/>
      <c r="AD9" s="812"/>
      <c r="AE9" s="813"/>
      <c r="AF9" s="814">
        <v>0</v>
      </c>
      <c r="AG9" s="815"/>
      <c r="AH9" s="815"/>
      <c r="AI9" s="815"/>
      <c r="AJ9" s="816"/>
      <c r="AK9" s="797">
        <v>5</v>
      </c>
      <c r="AL9" s="798"/>
      <c r="AM9" s="798"/>
      <c r="AN9" s="798"/>
      <c r="AO9" s="798"/>
      <c r="AP9" s="798" t="s">
        <v>516</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591</v>
      </c>
      <c r="BT9" s="802"/>
      <c r="BU9" s="802"/>
      <c r="BV9" s="802"/>
      <c r="BW9" s="802"/>
      <c r="BX9" s="802"/>
      <c r="BY9" s="802"/>
      <c r="BZ9" s="802"/>
      <c r="CA9" s="802"/>
      <c r="CB9" s="802"/>
      <c r="CC9" s="802"/>
      <c r="CD9" s="802"/>
      <c r="CE9" s="802"/>
      <c r="CF9" s="802"/>
      <c r="CG9" s="803"/>
      <c r="CH9" s="804">
        <v>0</v>
      </c>
      <c r="CI9" s="805"/>
      <c r="CJ9" s="805"/>
      <c r="CK9" s="805"/>
      <c r="CL9" s="806"/>
      <c r="CM9" s="804">
        <v>111</v>
      </c>
      <c r="CN9" s="805"/>
      <c r="CO9" s="805"/>
      <c r="CP9" s="805"/>
      <c r="CQ9" s="806"/>
      <c r="CR9" s="804">
        <v>5</v>
      </c>
      <c r="CS9" s="805"/>
      <c r="CT9" s="805"/>
      <c r="CU9" s="805"/>
      <c r="CV9" s="806"/>
      <c r="CW9" s="804" t="s">
        <v>516</v>
      </c>
      <c r="CX9" s="805"/>
      <c r="CY9" s="805"/>
      <c r="CZ9" s="805"/>
      <c r="DA9" s="806"/>
      <c r="DB9" s="804" t="s">
        <v>516</v>
      </c>
      <c r="DC9" s="805"/>
      <c r="DD9" s="805"/>
      <c r="DE9" s="805"/>
      <c r="DF9" s="806"/>
      <c r="DG9" s="804" t="s">
        <v>516</v>
      </c>
      <c r="DH9" s="805"/>
      <c r="DI9" s="805"/>
      <c r="DJ9" s="805"/>
      <c r="DK9" s="806"/>
      <c r="DL9" s="804" t="s">
        <v>516</v>
      </c>
      <c r="DM9" s="805"/>
      <c r="DN9" s="805"/>
      <c r="DO9" s="805"/>
      <c r="DP9" s="806"/>
      <c r="DQ9" s="804" t="s">
        <v>516</v>
      </c>
      <c r="DR9" s="805"/>
      <c r="DS9" s="805"/>
      <c r="DT9" s="805"/>
      <c r="DU9" s="806"/>
      <c r="DV9" s="801"/>
      <c r="DW9" s="802"/>
      <c r="DX9" s="802"/>
      <c r="DY9" s="802"/>
      <c r="DZ9" s="807"/>
      <c r="EA9" s="237"/>
    </row>
    <row r="10" spans="1:131" s="238" customFormat="1" ht="26.25" customHeight="1">
      <c r="A10" s="241">
        <v>4</v>
      </c>
      <c r="B10" s="808" t="s">
        <v>393</v>
      </c>
      <c r="C10" s="809"/>
      <c r="D10" s="809"/>
      <c r="E10" s="809"/>
      <c r="F10" s="809"/>
      <c r="G10" s="809"/>
      <c r="H10" s="809"/>
      <c r="I10" s="809"/>
      <c r="J10" s="809"/>
      <c r="K10" s="809"/>
      <c r="L10" s="809"/>
      <c r="M10" s="809"/>
      <c r="N10" s="809"/>
      <c r="O10" s="809"/>
      <c r="P10" s="810"/>
      <c r="Q10" s="811">
        <v>2</v>
      </c>
      <c r="R10" s="812"/>
      <c r="S10" s="812"/>
      <c r="T10" s="812"/>
      <c r="U10" s="812"/>
      <c r="V10" s="812">
        <v>1</v>
      </c>
      <c r="W10" s="812"/>
      <c r="X10" s="812"/>
      <c r="Y10" s="812"/>
      <c r="Z10" s="812"/>
      <c r="AA10" s="812">
        <v>1</v>
      </c>
      <c r="AB10" s="812"/>
      <c r="AC10" s="812"/>
      <c r="AD10" s="812"/>
      <c r="AE10" s="813"/>
      <c r="AF10" s="814">
        <v>1</v>
      </c>
      <c r="AG10" s="815"/>
      <c r="AH10" s="815"/>
      <c r="AI10" s="815"/>
      <c r="AJ10" s="816"/>
      <c r="AK10" s="797" t="s">
        <v>516</v>
      </c>
      <c r="AL10" s="798"/>
      <c r="AM10" s="798"/>
      <c r="AN10" s="798"/>
      <c r="AO10" s="798"/>
      <c r="AP10" s="798" t="s">
        <v>516</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c r="A11" s="241">
        <v>5</v>
      </c>
      <c r="B11" s="808" t="s">
        <v>394</v>
      </c>
      <c r="C11" s="809"/>
      <c r="D11" s="809"/>
      <c r="E11" s="809"/>
      <c r="F11" s="809"/>
      <c r="G11" s="809"/>
      <c r="H11" s="809"/>
      <c r="I11" s="809"/>
      <c r="J11" s="809"/>
      <c r="K11" s="809"/>
      <c r="L11" s="809"/>
      <c r="M11" s="809"/>
      <c r="N11" s="809"/>
      <c r="O11" s="809"/>
      <c r="P11" s="810"/>
      <c r="Q11" s="811">
        <v>2306</v>
      </c>
      <c r="R11" s="812"/>
      <c r="S11" s="812"/>
      <c r="T11" s="812"/>
      <c r="U11" s="812"/>
      <c r="V11" s="812">
        <v>1650</v>
      </c>
      <c r="W11" s="812"/>
      <c r="X11" s="812"/>
      <c r="Y11" s="812"/>
      <c r="Z11" s="812"/>
      <c r="AA11" s="812">
        <v>655</v>
      </c>
      <c r="AB11" s="812"/>
      <c r="AC11" s="812"/>
      <c r="AD11" s="812"/>
      <c r="AE11" s="813"/>
      <c r="AF11" s="814">
        <v>84</v>
      </c>
      <c r="AG11" s="815"/>
      <c r="AH11" s="815"/>
      <c r="AI11" s="815"/>
      <c r="AJ11" s="816"/>
      <c r="AK11" s="797">
        <v>1164</v>
      </c>
      <c r="AL11" s="798"/>
      <c r="AM11" s="798"/>
      <c r="AN11" s="798"/>
      <c r="AO11" s="798"/>
      <c r="AP11" s="798">
        <v>1279</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c r="A12" s="241">
        <v>6</v>
      </c>
      <c r="B12" s="808" t="s">
        <v>395</v>
      </c>
      <c r="C12" s="809"/>
      <c r="D12" s="809"/>
      <c r="E12" s="809"/>
      <c r="F12" s="809"/>
      <c r="G12" s="809"/>
      <c r="H12" s="809"/>
      <c r="I12" s="809"/>
      <c r="J12" s="809"/>
      <c r="K12" s="809"/>
      <c r="L12" s="809"/>
      <c r="M12" s="809"/>
      <c r="N12" s="809"/>
      <c r="O12" s="809"/>
      <c r="P12" s="810"/>
      <c r="Q12" s="811">
        <v>699</v>
      </c>
      <c r="R12" s="812"/>
      <c r="S12" s="812"/>
      <c r="T12" s="812"/>
      <c r="U12" s="812"/>
      <c r="V12" s="812">
        <v>568</v>
      </c>
      <c r="W12" s="812"/>
      <c r="X12" s="812"/>
      <c r="Y12" s="812"/>
      <c r="Z12" s="812"/>
      <c r="AA12" s="812">
        <v>131</v>
      </c>
      <c r="AB12" s="812"/>
      <c r="AC12" s="812"/>
      <c r="AD12" s="812"/>
      <c r="AE12" s="813"/>
      <c r="AF12" s="814">
        <v>104</v>
      </c>
      <c r="AG12" s="815"/>
      <c r="AH12" s="815"/>
      <c r="AI12" s="815"/>
      <c r="AJ12" s="816"/>
      <c r="AK12" s="797">
        <v>195</v>
      </c>
      <c r="AL12" s="798"/>
      <c r="AM12" s="798"/>
      <c r="AN12" s="798"/>
      <c r="AO12" s="798"/>
      <c r="AP12" s="798">
        <v>1041</v>
      </c>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c r="A23" s="243" t="s">
        <v>397</v>
      </c>
      <c r="B23" s="817" t="s">
        <v>398</v>
      </c>
      <c r="C23" s="818"/>
      <c r="D23" s="818"/>
      <c r="E23" s="818"/>
      <c r="F23" s="818"/>
      <c r="G23" s="818"/>
      <c r="H23" s="818"/>
      <c r="I23" s="818"/>
      <c r="J23" s="818"/>
      <c r="K23" s="818"/>
      <c r="L23" s="818"/>
      <c r="M23" s="818"/>
      <c r="N23" s="818"/>
      <c r="O23" s="818"/>
      <c r="P23" s="819"/>
      <c r="Q23" s="820">
        <v>66301</v>
      </c>
      <c r="R23" s="821"/>
      <c r="S23" s="821"/>
      <c r="T23" s="821"/>
      <c r="U23" s="821"/>
      <c r="V23" s="821">
        <v>61251</v>
      </c>
      <c r="W23" s="821"/>
      <c r="X23" s="821"/>
      <c r="Y23" s="821"/>
      <c r="Z23" s="821"/>
      <c r="AA23" s="821">
        <v>5051</v>
      </c>
      <c r="AB23" s="821"/>
      <c r="AC23" s="821"/>
      <c r="AD23" s="821"/>
      <c r="AE23" s="822"/>
      <c r="AF23" s="823">
        <v>4287</v>
      </c>
      <c r="AG23" s="821"/>
      <c r="AH23" s="821"/>
      <c r="AI23" s="821"/>
      <c r="AJ23" s="824"/>
      <c r="AK23" s="825"/>
      <c r="AL23" s="826"/>
      <c r="AM23" s="826"/>
      <c r="AN23" s="826"/>
      <c r="AO23" s="826"/>
      <c r="AP23" s="821">
        <v>25479</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c r="A26" s="755" t="s">
        <v>373</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c r="A28" s="245">
        <v>1</v>
      </c>
      <c r="B28" s="777" t="s">
        <v>410</v>
      </c>
      <c r="C28" s="778"/>
      <c r="D28" s="778"/>
      <c r="E28" s="778"/>
      <c r="F28" s="778"/>
      <c r="G28" s="778"/>
      <c r="H28" s="778"/>
      <c r="I28" s="778"/>
      <c r="J28" s="778"/>
      <c r="K28" s="778"/>
      <c r="L28" s="778"/>
      <c r="M28" s="778"/>
      <c r="N28" s="778"/>
      <c r="O28" s="778"/>
      <c r="P28" s="779"/>
      <c r="Q28" s="850">
        <v>10798</v>
      </c>
      <c r="R28" s="851"/>
      <c r="S28" s="851"/>
      <c r="T28" s="851"/>
      <c r="U28" s="851"/>
      <c r="V28" s="851">
        <v>10564</v>
      </c>
      <c r="W28" s="851"/>
      <c r="X28" s="851"/>
      <c r="Y28" s="851"/>
      <c r="Z28" s="851"/>
      <c r="AA28" s="851">
        <v>233</v>
      </c>
      <c r="AB28" s="851"/>
      <c r="AC28" s="851"/>
      <c r="AD28" s="851"/>
      <c r="AE28" s="852"/>
      <c r="AF28" s="853">
        <v>233</v>
      </c>
      <c r="AG28" s="851"/>
      <c r="AH28" s="851"/>
      <c r="AI28" s="851"/>
      <c r="AJ28" s="854"/>
      <c r="AK28" s="855">
        <v>1001</v>
      </c>
      <c r="AL28" s="856"/>
      <c r="AM28" s="856"/>
      <c r="AN28" s="856"/>
      <c r="AO28" s="856"/>
      <c r="AP28" s="856" t="s">
        <v>516</v>
      </c>
      <c r="AQ28" s="856"/>
      <c r="AR28" s="856"/>
      <c r="AS28" s="856"/>
      <c r="AT28" s="856"/>
      <c r="AU28" s="856" t="s">
        <v>516</v>
      </c>
      <c r="AV28" s="856"/>
      <c r="AW28" s="856"/>
      <c r="AX28" s="856"/>
      <c r="AY28" s="856"/>
      <c r="AZ28" s="857" t="s">
        <v>516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c r="A29" s="245">
        <v>2</v>
      </c>
      <c r="B29" s="808" t="s">
        <v>411</v>
      </c>
      <c r="C29" s="809"/>
      <c r="D29" s="809"/>
      <c r="E29" s="809"/>
      <c r="F29" s="809"/>
      <c r="G29" s="809"/>
      <c r="H29" s="809"/>
      <c r="I29" s="809"/>
      <c r="J29" s="809"/>
      <c r="K29" s="809"/>
      <c r="L29" s="809"/>
      <c r="M29" s="809"/>
      <c r="N29" s="809"/>
      <c r="O29" s="809"/>
      <c r="P29" s="810"/>
      <c r="Q29" s="811">
        <v>7632</v>
      </c>
      <c r="R29" s="812"/>
      <c r="S29" s="812"/>
      <c r="T29" s="812"/>
      <c r="U29" s="812"/>
      <c r="V29" s="812">
        <v>7147</v>
      </c>
      <c r="W29" s="812"/>
      <c r="X29" s="812"/>
      <c r="Y29" s="812"/>
      <c r="Z29" s="812"/>
      <c r="AA29" s="812">
        <v>485</v>
      </c>
      <c r="AB29" s="812"/>
      <c r="AC29" s="812"/>
      <c r="AD29" s="812"/>
      <c r="AE29" s="813"/>
      <c r="AF29" s="814">
        <v>485</v>
      </c>
      <c r="AG29" s="815"/>
      <c r="AH29" s="815"/>
      <c r="AI29" s="815"/>
      <c r="AJ29" s="816"/>
      <c r="AK29" s="862">
        <v>1137</v>
      </c>
      <c r="AL29" s="858"/>
      <c r="AM29" s="858"/>
      <c r="AN29" s="858"/>
      <c r="AO29" s="858"/>
      <c r="AP29" s="858" t="s">
        <v>516</v>
      </c>
      <c r="AQ29" s="858"/>
      <c r="AR29" s="858"/>
      <c r="AS29" s="858"/>
      <c r="AT29" s="858"/>
      <c r="AU29" s="858" t="s">
        <v>516</v>
      </c>
      <c r="AV29" s="858"/>
      <c r="AW29" s="858"/>
      <c r="AX29" s="858"/>
      <c r="AY29" s="858"/>
      <c r="AZ29" s="859" t="s">
        <v>516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c r="A30" s="245">
        <v>3</v>
      </c>
      <c r="B30" s="808" t="s">
        <v>412</v>
      </c>
      <c r="C30" s="809"/>
      <c r="D30" s="809"/>
      <c r="E30" s="809"/>
      <c r="F30" s="809"/>
      <c r="G30" s="809"/>
      <c r="H30" s="809"/>
      <c r="I30" s="809"/>
      <c r="J30" s="809"/>
      <c r="K30" s="809"/>
      <c r="L30" s="809"/>
      <c r="M30" s="809"/>
      <c r="N30" s="809"/>
      <c r="O30" s="809"/>
      <c r="P30" s="810"/>
      <c r="Q30" s="811">
        <v>1198</v>
      </c>
      <c r="R30" s="812"/>
      <c r="S30" s="812"/>
      <c r="T30" s="812"/>
      <c r="U30" s="812"/>
      <c r="V30" s="812">
        <v>1190</v>
      </c>
      <c r="W30" s="812"/>
      <c r="X30" s="812"/>
      <c r="Y30" s="812"/>
      <c r="Z30" s="812"/>
      <c r="AA30" s="812">
        <v>8</v>
      </c>
      <c r="AB30" s="812"/>
      <c r="AC30" s="812"/>
      <c r="AD30" s="812"/>
      <c r="AE30" s="813"/>
      <c r="AF30" s="814">
        <v>8</v>
      </c>
      <c r="AG30" s="815"/>
      <c r="AH30" s="815"/>
      <c r="AI30" s="815"/>
      <c r="AJ30" s="816"/>
      <c r="AK30" s="862">
        <v>204</v>
      </c>
      <c r="AL30" s="858"/>
      <c r="AM30" s="858"/>
      <c r="AN30" s="858"/>
      <c r="AO30" s="858"/>
      <c r="AP30" s="858" t="s">
        <v>516</v>
      </c>
      <c r="AQ30" s="858"/>
      <c r="AR30" s="858"/>
      <c r="AS30" s="858"/>
      <c r="AT30" s="858"/>
      <c r="AU30" s="858" t="s">
        <v>516</v>
      </c>
      <c r="AV30" s="858"/>
      <c r="AW30" s="858"/>
      <c r="AX30" s="858"/>
      <c r="AY30" s="858"/>
      <c r="AZ30" s="859" t="s">
        <v>516</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c r="A31" s="245">
        <v>4</v>
      </c>
      <c r="B31" s="808" t="s">
        <v>413</v>
      </c>
      <c r="C31" s="809"/>
      <c r="D31" s="809"/>
      <c r="E31" s="809"/>
      <c r="F31" s="809"/>
      <c r="G31" s="809"/>
      <c r="H31" s="809"/>
      <c r="I31" s="809"/>
      <c r="J31" s="809"/>
      <c r="K31" s="809"/>
      <c r="L31" s="809"/>
      <c r="M31" s="809"/>
      <c r="N31" s="809"/>
      <c r="O31" s="809"/>
      <c r="P31" s="810"/>
      <c r="Q31" s="811">
        <v>87</v>
      </c>
      <c r="R31" s="812"/>
      <c r="S31" s="812"/>
      <c r="T31" s="812"/>
      <c r="U31" s="812"/>
      <c r="V31" s="812">
        <v>61</v>
      </c>
      <c r="W31" s="812"/>
      <c r="X31" s="812"/>
      <c r="Y31" s="812"/>
      <c r="Z31" s="812"/>
      <c r="AA31" s="812">
        <v>26</v>
      </c>
      <c r="AB31" s="812"/>
      <c r="AC31" s="812"/>
      <c r="AD31" s="812"/>
      <c r="AE31" s="813"/>
      <c r="AF31" s="814">
        <v>26</v>
      </c>
      <c r="AG31" s="815"/>
      <c r="AH31" s="815"/>
      <c r="AI31" s="815"/>
      <c r="AJ31" s="816"/>
      <c r="AK31" s="862">
        <v>9</v>
      </c>
      <c r="AL31" s="858"/>
      <c r="AM31" s="858"/>
      <c r="AN31" s="858"/>
      <c r="AO31" s="858"/>
      <c r="AP31" s="858" t="s">
        <v>516</v>
      </c>
      <c r="AQ31" s="858"/>
      <c r="AR31" s="858"/>
      <c r="AS31" s="858"/>
      <c r="AT31" s="858"/>
      <c r="AU31" s="858" t="s">
        <v>516</v>
      </c>
      <c r="AV31" s="858"/>
      <c r="AW31" s="858"/>
      <c r="AX31" s="858"/>
      <c r="AY31" s="858"/>
      <c r="AZ31" s="859" t="s">
        <v>516</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c r="A32" s="245">
        <v>5</v>
      </c>
      <c r="B32" s="808" t="s">
        <v>414</v>
      </c>
      <c r="C32" s="809"/>
      <c r="D32" s="809"/>
      <c r="E32" s="809"/>
      <c r="F32" s="809"/>
      <c r="G32" s="809"/>
      <c r="H32" s="809"/>
      <c r="I32" s="809"/>
      <c r="J32" s="809"/>
      <c r="K32" s="809"/>
      <c r="L32" s="809"/>
      <c r="M32" s="809"/>
      <c r="N32" s="809"/>
      <c r="O32" s="809"/>
      <c r="P32" s="810"/>
      <c r="Q32" s="811">
        <v>7</v>
      </c>
      <c r="R32" s="812"/>
      <c r="S32" s="812"/>
      <c r="T32" s="812"/>
      <c r="U32" s="812"/>
      <c r="V32" s="812">
        <v>4</v>
      </c>
      <c r="W32" s="812"/>
      <c r="X32" s="812"/>
      <c r="Y32" s="812"/>
      <c r="Z32" s="812"/>
      <c r="AA32" s="812">
        <v>3</v>
      </c>
      <c r="AB32" s="812"/>
      <c r="AC32" s="812"/>
      <c r="AD32" s="812"/>
      <c r="AE32" s="813"/>
      <c r="AF32" s="814">
        <v>3</v>
      </c>
      <c r="AG32" s="815"/>
      <c r="AH32" s="815"/>
      <c r="AI32" s="815"/>
      <c r="AJ32" s="816"/>
      <c r="AK32" s="862" t="s">
        <v>516</v>
      </c>
      <c r="AL32" s="858"/>
      <c r="AM32" s="858"/>
      <c r="AN32" s="858"/>
      <c r="AO32" s="858"/>
      <c r="AP32" s="858" t="s">
        <v>516</v>
      </c>
      <c r="AQ32" s="858"/>
      <c r="AR32" s="858"/>
      <c r="AS32" s="858"/>
      <c r="AT32" s="858"/>
      <c r="AU32" s="858" t="s">
        <v>516</v>
      </c>
      <c r="AV32" s="858"/>
      <c r="AW32" s="858"/>
      <c r="AX32" s="858"/>
      <c r="AY32" s="858"/>
      <c r="AZ32" s="859" t="s">
        <v>516</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c r="A33" s="245">
        <v>6</v>
      </c>
      <c r="B33" s="808" t="s">
        <v>415</v>
      </c>
      <c r="C33" s="809"/>
      <c r="D33" s="809"/>
      <c r="E33" s="809"/>
      <c r="F33" s="809"/>
      <c r="G33" s="809"/>
      <c r="H33" s="809"/>
      <c r="I33" s="809"/>
      <c r="J33" s="809"/>
      <c r="K33" s="809"/>
      <c r="L33" s="809"/>
      <c r="M33" s="809"/>
      <c r="N33" s="809"/>
      <c r="O33" s="809"/>
      <c r="P33" s="810"/>
      <c r="Q33" s="811">
        <v>2428</v>
      </c>
      <c r="R33" s="812"/>
      <c r="S33" s="812"/>
      <c r="T33" s="812"/>
      <c r="U33" s="812"/>
      <c r="V33" s="812">
        <v>2267</v>
      </c>
      <c r="W33" s="812"/>
      <c r="X33" s="812"/>
      <c r="Y33" s="812"/>
      <c r="Z33" s="812"/>
      <c r="AA33" s="812">
        <v>161</v>
      </c>
      <c r="AB33" s="812"/>
      <c r="AC33" s="812"/>
      <c r="AD33" s="812"/>
      <c r="AE33" s="813"/>
      <c r="AF33" s="814">
        <v>1397</v>
      </c>
      <c r="AG33" s="815"/>
      <c r="AH33" s="815"/>
      <c r="AI33" s="815"/>
      <c r="AJ33" s="816"/>
      <c r="AK33" s="862">
        <v>39</v>
      </c>
      <c r="AL33" s="858"/>
      <c r="AM33" s="858"/>
      <c r="AN33" s="858"/>
      <c r="AO33" s="858"/>
      <c r="AP33" s="858">
        <v>3588</v>
      </c>
      <c r="AQ33" s="858"/>
      <c r="AR33" s="858"/>
      <c r="AS33" s="858"/>
      <c r="AT33" s="858"/>
      <c r="AU33" s="858" t="s">
        <v>516</v>
      </c>
      <c r="AV33" s="858"/>
      <c r="AW33" s="858"/>
      <c r="AX33" s="858"/>
      <c r="AY33" s="858"/>
      <c r="AZ33" s="859" t="s">
        <v>516</v>
      </c>
      <c r="BA33" s="859"/>
      <c r="BB33" s="859"/>
      <c r="BC33" s="859"/>
      <c r="BD33" s="859"/>
      <c r="BE33" s="860" t="s">
        <v>579</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c r="A34" s="245">
        <v>7</v>
      </c>
      <c r="B34" s="808" t="s">
        <v>416</v>
      </c>
      <c r="C34" s="809"/>
      <c r="D34" s="809"/>
      <c r="E34" s="809"/>
      <c r="F34" s="809"/>
      <c r="G34" s="809"/>
      <c r="H34" s="809"/>
      <c r="I34" s="809"/>
      <c r="J34" s="809"/>
      <c r="K34" s="809"/>
      <c r="L34" s="809"/>
      <c r="M34" s="809"/>
      <c r="N34" s="809"/>
      <c r="O34" s="809"/>
      <c r="P34" s="810"/>
      <c r="Q34" s="811">
        <v>2488</v>
      </c>
      <c r="R34" s="812"/>
      <c r="S34" s="812"/>
      <c r="T34" s="812"/>
      <c r="U34" s="812"/>
      <c r="V34" s="812">
        <v>2325</v>
      </c>
      <c r="W34" s="812"/>
      <c r="X34" s="812"/>
      <c r="Y34" s="812"/>
      <c r="Z34" s="812"/>
      <c r="AA34" s="812">
        <v>163</v>
      </c>
      <c r="AB34" s="812"/>
      <c r="AC34" s="812"/>
      <c r="AD34" s="812"/>
      <c r="AE34" s="813"/>
      <c r="AF34" s="814">
        <v>898</v>
      </c>
      <c r="AG34" s="815"/>
      <c r="AH34" s="815"/>
      <c r="AI34" s="815"/>
      <c r="AJ34" s="816"/>
      <c r="AK34" s="862">
        <v>686</v>
      </c>
      <c r="AL34" s="858"/>
      <c r="AM34" s="858"/>
      <c r="AN34" s="858"/>
      <c r="AO34" s="858"/>
      <c r="AP34" s="858">
        <v>9529</v>
      </c>
      <c r="AQ34" s="858"/>
      <c r="AR34" s="858"/>
      <c r="AS34" s="858"/>
      <c r="AT34" s="858"/>
      <c r="AU34" s="858" t="s">
        <v>516</v>
      </c>
      <c r="AV34" s="858"/>
      <c r="AW34" s="858"/>
      <c r="AX34" s="858"/>
      <c r="AY34" s="858"/>
      <c r="AZ34" s="859" t="s">
        <v>516</v>
      </c>
      <c r="BA34" s="859"/>
      <c r="BB34" s="859"/>
      <c r="BC34" s="859"/>
      <c r="BD34" s="859"/>
      <c r="BE34" s="860" t="s">
        <v>579</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c r="A63" s="243" t="s">
        <v>397</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3051</v>
      </c>
      <c r="AG63" s="872"/>
      <c r="AH63" s="872"/>
      <c r="AI63" s="872"/>
      <c r="AJ63" s="873"/>
      <c r="AK63" s="874"/>
      <c r="AL63" s="869"/>
      <c r="AM63" s="869"/>
      <c r="AN63" s="869"/>
      <c r="AO63" s="869"/>
      <c r="AP63" s="872">
        <v>13117</v>
      </c>
      <c r="AQ63" s="872"/>
      <c r="AR63" s="872"/>
      <c r="AS63" s="872"/>
      <c r="AT63" s="872"/>
      <c r="AU63" s="872"/>
      <c r="AV63" s="872"/>
      <c r="AW63" s="872"/>
      <c r="AX63" s="872"/>
      <c r="AY63" s="872"/>
      <c r="AZ63" s="876"/>
      <c r="BA63" s="876"/>
      <c r="BB63" s="876"/>
      <c r="BC63" s="876"/>
      <c r="BD63" s="876"/>
      <c r="BE63" s="877"/>
      <c r="BF63" s="877"/>
      <c r="BG63" s="877"/>
      <c r="BH63" s="877"/>
      <c r="BI63" s="878"/>
      <c r="BJ63" s="879" t="s">
        <v>419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c r="A66" s="755" t="s">
        <v>421</v>
      </c>
      <c r="B66" s="756"/>
      <c r="C66" s="756"/>
      <c r="D66" s="756"/>
      <c r="E66" s="756"/>
      <c r="F66" s="756"/>
      <c r="G66" s="756"/>
      <c r="H66" s="756"/>
      <c r="I66" s="756"/>
      <c r="J66" s="756"/>
      <c r="K66" s="756"/>
      <c r="L66" s="756"/>
      <c r="M66" s="756"/>
      <c r="N66" s="756"/>
      <c r="O66" s="756"/>
      <c r="P66" s="757"/>
      <c r="Q66" s="761" t="s">
        <v>422</v>
      </c>
      <c r="R66" s="762"/>
      <c r="S66" s="762"/>
      <c r="T66" s="762"/>
      <c r="U66" s="763"/>
      <c r="V66" s="761" t="s">
        <v>403</v>
      </c>
      <c r="W66" s="762"/>
      <c r="X66" s="762"/>
      <c r="Y66" s="762"/>
      <c r="Z66" s="763"/>
      <c r="AA66" s="761" t="s">
        <v>404</v>
      </c>
      <c r="AB66" s="762"/>
      <c r="AC66" s="762"/>
      <c r="AD66" s="762"/>
      <c r="AE66" s="763"/>
      <c r="AF66" s="882" t="s">
        <v>405</v>
      </c>
      <c r="AG66" s="843"/>
      <c r="AH66" s="843"/>
      <c r="AI66" s="843"/>
      <c r="AJ66" s="883"/>
      <c r="AK66" s="761" t="s">
        <v>423</v>
      </c>
      <c r="AL66" s="756"/>
      <c r="AM66" s="756"/>
      <c r="AN66" s="756"/>
      <c r="AO66" s="757"/>
      <c r="AP66" s="761" t="s">
        <v>424</v>
      </c>
      <c r="AQ66" s="762"/>
      <c r="AR66" s="762"/>
      <c r="AS66" s="762"/>
      <c r="AT66" s="763"/>
      <c r="AU66" s="761" t="s">
        <v>425</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c r="A68" s="239">
        <v>1</v>
      </c>
      <c r="B68" s="897" t="s">
        <v>580</v>
      </c>
      <c r="C68" s="898"/>
      <c r="D68" s="898"/>
      <c r="E68" s="898"/>
      <c r="F68" s="898"/>
      <c r="G68" s="898"/>
      <c r="H68" s="898"/>
      <c r="I68" s="898"/>
      <c r="J68" s="898"/>
      <c r="K68" s="898"/>
      <c r="L68" s="898"/>
      <c r="M68" s="898"/>
      <c r="N68" s="898"/>
      <c r="O68" s="898"/>
      <c r="P68" s="899"/>
      <c r="Q68" s="900">
        <v>3283</v>
      </c>
      <c r="R68" s="894"/>
      <c r="S68" s="894"/>
      <c r="T68" s="894"/>
      <c r="U68" s="894"/>
      <c r="V68" s="894">
        <v>3160</v>
      </c>
      <c r="W68" s="894"/>
      <c r="X68" s="894"/>
      <c r="Y68" s="894"/>
      <c r="Z68" s="894"/>
      <c r="AA68" s="894">
        <v>123</v>
      </c>
      <c r="AB68" s="894"/>
      <c r="AC68" s="894"/>
      <c r="AD68" s="894"/>
      <c r="AE68" s="894"/>
      <c r="AF68" s="894">
        <v>123</v>
      </c>
      <c r="AG68" s="894"/>
      <c r="AH68" s="894"/>
      <c r="AI68" s="894"/>
      <c r="AJ68" s="894"/>
      <c r="AK68" s="894" t="s">
        <v>516</v>
      </c>
      <c r="AL68" s="894"/>
      <c r="AM68" s="894"/>
      <c r="AN68" s="894"/>
      <c r="AO68" s="894"/>
      <c r="AP68" s="894">
        <v>2073</v>
      </c>
      <c r="AQ68" s="894"/>
      <c r="AR68" s="894"/>
      <c r="AS68" s="894"/>
      <c r="AT68" s="894"/>
      <c r="AU68" s="894">
        <v>1213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c r="A69" s="241">
        <v>2</v>
      </c>
      <c r="B69" s="901" t="s">
        <v>581</v>
      </c>
      <c r="C69" s="902"/>
      <c r="D69" s="902"/>
      <c r="E69" s="902"/>
      <c r="F69" s="902"/>
      <c r="G69" s="902"/>
      <c r="H69" s="902"/>
      <c r="I69" s="902"/>
      <c r="J69" s="902"/>
      <c r="K69" s="902"/>
      <c r="L69" s="902"/>
      <c r="M69" s="902"/>
      <c r="N69" s="902"/>
      <c r="O69" s="902"/>
      <c r="P69" s="903"/>
      <c r="Q69" s="904" t="s">
        <v>516</v>
      </c>
      <c r="R69" s="858"/>
      <c r="S69" s="858"/>
      <c r="T69" s="858"/>
      <c r="U69" s="858"/>
      <c r="V69" s="858" t="s">
        <v>516</v>
      </c>
      <c r="W69" s="858"/>
      <c r="X69" s="858"/>
      <c r="Y69" s="858"/>
      <c r="Z69" s="858"/>
      <c r="AA69" s="858" t="s">
        <v>516</v>
      </c>
      <c r="AB69" s="858"/>
      <c r="AC69" s="858"/>
      <c r="AD69" s="858"/>
      <c r="AE69" s="858"/>
      <c r="AF69" s="858" t="s">
        <v>516</v>
      </c>
      <c r="AG69" s="858"/>
      <c r="AH69" s="858"/>
      <c r="AI69" s="858"/>
      <c r="AJ69" s="858"/>
      <c r="AK69" s="858" t="s">
        <v>516</v>
      </c>
      <c r="AL69" s="858"/>
      <c r="AM69" s="858"/>
      <c r="AN69" s="858"/>
      <c r="AO69" s="858"/>
      <c r="AP69" s="858" t="s">
        <v>516</v>
      </c>
      <c r="AQ69" s="858"/>
      <c r="AR69" s="858"/>
      <c r="AS69" s="858"/>
      <c r="AT69" s="858"/>
      <c r="AU69" s="858" t="s">
        <v>516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c r="A70" s="241">
        <v>3</v>
      </c>
      <c r="B70" s="901" t="s">
        <v>582</v>
      </c>
      <c r="C70" s="902"/>
      <c r="D70" s="902"/>
      <c r="E70" s="902"/>
      <c r="F70" s="902"/>
      <c r="G70" s="902"/>
      <c r="H70" s="902"/>
      <c r="I70" s="902"/>
      <c r="J70" s="902"/>
      <c r="K70" s="902"/>
      <c r="L70" s="902"/>
      <c r="M70" s="902"/>
      <c r="N70" s="902"/>
      <c r="O70" s="902"/>
      <c r="P70" s="903"/>
      <c r="Q70" s="904">
        <v>1730.499</v>
      </c>
      <c r="R70" s="858"/>
      <c r="S70" s="858"/>
      <c r="T70" s="858"/>
      <c r="U70" s="858"/>
      <c r="V70" s="858">
        <v>1694</v>
      </c>
      <c r="W70" s="858"/>
      <c r="X70" s="858"/>
      <c r="Y70" s="858"/>
      <c r="Z70" s="858"/>
      <c r="AA70" s="858">
        <v>36.499000000000002</v>
      </c>
      <c r="AB70" s="858"/>
      <c r="AC70" s="858"/>
      <c r="AD70" s="858"/>
      <c r="AE70" s="858"/>
      <c r="AF70" s="858">
        <v>36.499000000000002</v>
      </c>
      <c r="AG70" s="858"/>
      <c r="AH70" s="858"/>
      <c r="AI70" s="858"/>
      <c r="AJ70" s="858"/>
      <c r="AK70" s="858" t="s">
        <v>516</v>
      </c>
      <c r="AL70" s="858"/>
      <c r="AM70" s="858"/>
      <c r="AN70" s="858"/>
      <c r="AO70" s="858"/>
      <c r="AP70" s="858" t="s">
        <v>516</v>
      </c>
      <c r="AQ70" s="858"/>
      <c r="AR70" s="858"/>
      <c r="AS70" s="858"/>
      <c r="AT70" s="858"/>
      <c r="AU70" s="858" t="s">
        <v>516</v>
      </c>
      <c r="AV70" s="858"/>
      <c r="AW70" s="858"/>
      <c r="AX70" s="858"/>
      <c r="AY70" s="858"/>
      <c r="AZ70" s="860" t="s">
        <v>586</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c r="A71" s="241">
        <v>4</v>
      </c>
      <c r="B71" s="901" t="s">
        <v>582</v>
      </c>
      <c r="C71" s="902"/>
      <c r="D71" s="902"/>
      <c r="E71" s="902"/>
      <c r="F71" s="902"/>
      <c r="G71" s="902"/>
      <c r="H71" s="902"/>
      <c r="I71" s="902"/>
      <c r="J71" s="902"/>
      <c r="K71" s="902"/>
      <c r="L71" s="902"/>
      <c r="M71" s="902"/>
      <c r="N71" s="902"/>
      <c r="O71" s="902"/>
      <c r="P71" s="903"/>
      <c r="Q71" s="904">
        <v>824275.2</v>
      </c>
      <c r="R71" s="858"/>
      <c r="S71" s="858"/>
      <c r="T71" s="858"/>
      <c r="U71" s="858"/>
      <c r="V71" s="858">
        <v>793575.92700000003</v>
      </c>
      <c r="W71" s="858"/>
      <c r="X71" s="858"/>
      <c r="Y71" s="858"/>
      <c r="Z71" s="858"/>
      <c r="AA71" s="858">
        <v>30699.273000000001</v>
      </c>
      <c r="AB71" s="858"/>
      <c r="AC71" s="858"/>
      <c r="AD71" s="858"/>
      <c r="AE71" s="858"/>
      <c r="AF71" s="858">
        <v>30699.273000000001</v>
      </c>
      <c r="AG71" s="858"/>
      <c r="AH71" s="858"/>
      <c r="AI71" s="858"/>
      <c r="AJ71" s="858"/>
      <c r="AK71" s="858">
        <v>9728.4500000000007</v>
      </c>
      <c r="AL71" s="858"/>
      <c r="AM71" s="858"/>
      <c r="AN71" s="858"/>
      <c r="AO71" s="858"/>
      <c r="AP71" s="858" t="s">
        <v>516</v>
      </c>
      <c r="AQ71" s="858"/>
      <c r="AR71" s="858"/>
      <c r="AS71" s="858"/>
      <c r="AT71" s="858"/>
      <c r="AU71" s="858" t="s">
        <v>516</v>
      </c>
      <c r="AV71" s="858"/>
      <c r="AW71" s="858"/>
      <c r="AX71" s="858"/>
      <c r="AY71" s="858"/>
      <c r="AZ71" s="860" t="s">
        <v>587</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c r="A72" s="241">
        <v>5</v>
      </c>
      <c r="B72" s="901" t="s">
        <v>583</v>
      </c>
      <c r="C72" s="902"/>
      <c r="D72" s="902"/>
      <c r="E72" s="902"/>
      <c r="F72" s="902"/>
      <c r="G72" s="902"/>
      <c r="H72" s="902"/>
      <c r="I72" s="902"/>
      <c r="J72" s="902"/>
      <c r="K72" s="902"/>
      <c r="L72" s="902"/>
      <c r="M72" s="902"/>
      <c r="N72" s="902"/>
      <c r="O72" s="902"/>
      <c r="P72" s="903"/>
      <c r="Q72" s="904">
        <v>23193.573</v>
      </c>
      <c r="R72" s="858"/>
      <c r="S72" s="858"/>
      <c r="T72" s="858"/>
      <c r="U72" s="858"/>
      <c r="V72" s="858">
        <v>22713.573</v>
      </c>
      <c r="W72" s="858"/>
      <c r="X72" s="858"/>
      <c r="Y72" s="858"/>
      <c r="Z72" s="858"/>
      <c r="AA72" s="858">
        <v>479.88499999999999</v>
      </c>
      <c r="AB72" s="858"/>
      <c r="AC72" s="858"/>
      <c r="AD72" s="858"/>
      <c r="AE72" s="858"/>
      <c r="AF72" s="858">
        <v>479.88499999999999</v>
      </c>
      <c r="AG72" s="858"/>
      <c r="AH72" s="858"/>
      <c r="AI72" s="858"/>
      <c r="AJ72" s="858"/>
      <c r="AK72" s="858">
        <v>23.1</v>
      </c>
      <c r="AL72" s="858"/>
      <c r="AM72" s="858"/>
      <c r="AN72" s="858"/>
      <c r="AO72" s="858"/>
      <c r="AP72" s="858" t="s">
        <v>516</v>
      </c>
      <c r="AQ72" s="858"/>
      <c r="AR72" s="858"/>
      <c r="AS72" s="858"/>
      <c r="AT72" s="858"/>
      <c r="AU72" s="858" t="s">
        <v>516</v>
      </c>
      <c r="AV72" s="858"/>
      <c r="AW72" s="858"/>
      <c r="AX72" s="858"/>
      <c r="AY72" s="858"/>
      <c r="AZ72" s="860" t="s">
        <v>586</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c r="A73" s="241">
        <v>6</v>
      </c>
      <c r="B73" s="901" t="s">
        <v>583</v>
      </c>
      <c r="C73" s="902"/>
      <c r="D73" s="902"/>
      <c r="E73" s="902"/>
      <c r="F73" s="902"/>
      <c r="G73" s="902"/>
      <c r="H73" s="902"/>
      <c r="I73" s="902"/>
      <c r="J73" s="902"/>
      <c r="K73" s="902"/>
      <c r="L73" s="902"/>
      <c r="M73" s="902"/>
      <c r="N73" s="902"/>
      <c r="O73" s="902"/>
      <c r="P73" s="903"/>
      <c r="Q73" s="904">
        <v>237.52600000000001</v>
      </c>
      <c r="R73" s="858"/>
      <c r="S73" s="858"/>
      <c r="T73" s="858"/>
      <c r="U73" s="858"/>
      <c r="V73" s="858">
        <v>112.065</v>
      </c>
      <c r="W73" s="858"/>
      <c r="X73" s="858"/>
      <c r="Y73" s="858"/>
      <c r="Z73" s="858"/>
      <c r="AA73" s="858">
        <v>125.461</v>
      </c>
      <c r="AB73" s="858"/>
      <c r="AC73" s="858"/>
      <c r="AD73" s="858"/>
      <c r="AE73" s="858"/>
      <c r="AF73" s="858">
        <v>125.461</v>
      </c>
      <c r="AG73" s="858"/>
      <c r="AH73" s="858"/>
      <c r="AI73" s="858"/>
      <c r="AJ73" s="858"/>
      <c r="AK73" s="858" t="s">
        <v>516</v>
      </c>
      <c r="AL73" s="858"/>
      <c r="AM73" s="858"/>
      <c r="AN73" s="858"/>
      <c r="AO73" s="858"/>
      <c r="AP73" s="858" t="s">
        <v>516</v>
      </c>
      <c r="AQ73" s="858"/>
      <c r="AR73" s="858"/>
      <c r="AS73" s="858"/>
      <c r="AT73" s="858"/>
      <c r="AU73" s="858" t="s">
        <v>516</v>
      </c>
      <c r="AV73" s="858"/>
      <c r="AW73" s="858"/>
      <c r="AX73" s="858"/>
      <c r="AY73" s="858"/>
      <c r="AZ73" s="860" t="s">
        <v>588</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c r="A74" s="241">
        <v>7</v>
      </c>
      <c r="B74" s="901" t="s">
        <v>584</v>
      </c>
      <c r="C74" s="902"/>
      <c r="D74" s="902"/>
      <c r="E74" s="902"/>
      <c r="F74" s="902"/>
      <c r="G74" s="902"/>
      <c r="H74" s="902"/>
      <c r="I74" s="902"/>
      <c r="J74" s="902"/>
      <c r="K74" s="902"/>
      <c r="L74" s="902"/>
      <c r="M74" s="902"/>
      <c r="N74" s="902"/>
      <c r="O74" s="902"/>
      <c r="P74" s="903"/>
      <c r="Q74" s="904">
        <v>331.577</v>
      </c>
      <c r="R74" s="858"/>
      <c r="S74" s="858"/>
      <c r="T74" s="858"/>
      <c r="U74" s="858"/>
      <c r="V74" s="858">
        <v>323.726</v>
      </c>
      <c r="W74" s="858"/>
      <c r="X74" s="858"/>
      <c r="Y74" s="858"/>
      <c r="Z74" s="858"/>
      <c r="AA74" s="858">
        <v>7.851</v>
      </c>
      <c r="AB74" s="858"/>
      <c r="AC74" s="858"/>
      <c r="AD74" s="858"/>
      <c r="AE74" s="858"/>
      <c r="AF74" s="858">
        <v>7.851</v>
      </c>
      <c r="AG74" s="858"/>
      <c r="AH74" s="858"/>
      <c r="AI74" s="858"/>
      <c r="AJ74" s="858"/>
      <c r="AK74" s="858">
        <v>5.2060000000000004</v>
      </c>
      <c r="AL74" s="858"/>
      <c r="AM74" s="858"/>
      <c r="AN74" s="858"/>
      <c r="AO74" s="858"/>
      <c r="AP74" s="858" t="s">
        <v>516</v>
      </c>
      <c r="AQ74" s="858"/>
      <c r="AR74" s="858"/>
      <c r="AS74" s="858"/>
      <c r="AT74" s="858"/>
      <c r="AU74" s="858" t="s">
        <v>516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c r="A75" s="241">
        <v>8</v>
      </c>
      <c r="B75" s="901" t="s">
        <v>585</v>
      </c>
      <c r="C75" s="902"/>
      <c r="D75" s="902"/>
      <c r="E75" s="902"/>
      <c r="F75" s="902"/>
      <c r="G75" s="902"/>
      <c r="H75" s="902"/>
      <c r="I75" s="902"/>
      <c r="J75" s="902"/>
      <c r="K75" s="902"/>
      <c r="L75" s="902"/>
      <c r="M75" s="902"/>
      <c r="N75" s="902"/>
      <c r="O75" s="902"/>
      <c r="P75" s="903"/>
      <c r="Q75" s="905">
        <v>43334.661999999997</v>
      </c>
      <c r="R75" s="906"/>
      <c r="S75" s="906"/>
      <c r="T75" s="906"/>
      <c r="U75" s="862"/>
      <c r="V75" s="907">
        <v>41922.055</v>
      </c>
      <c r="W75" s="906"/>
      <c r="X75" s="906"/>
      <c r="Y75" s="906"/>
      <c r="Z75" s="862"/>
      <c r="AA75" s="907">
        <v>1412.606</v>
      </c>
      <c r="AB75" s="906"/>
      <c r="AC75" s="906"/>
      <c r="AD75" s="906"/>
      <c r="AE75" s="862"/>
      <c r="AF75" s="907">
        <v>6407.9359999999997</v>
      </c>
      <c r="AG75" s="906"/>
      <c r="AH75" s="906"/>
      <c r="AI75" s="906"/>
      <c r="AJ75" s="862"/>
      <c r="AK75" s="907" t="s">
        <v>516</v>
      </c>
      <c r="AL75" s="906"/>
      <c r="AM75" s="906"/>
      <c r="AN75" s="906"/>
      <c r="AO75" s="862"/>
      <c r="AP75" s="907" t="s">
        <v>516</v>
      </c>
      <c r="AQ75" s="906"/>
      <c r="AR75" s="906"/>
      <c r="AS75" s="906"/>
      <c r="AT75" s="862"/>
      <c r="AU75" s="907" t="s">
        <v>516</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c r="A88" s="243" t="s">
        <v>397</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37880</v>
      </c>
      <c r="AG88" s="872"/>
      <c r="AH88" s="872"/>
      <c r="AI88" s="872"/>
      <c r="AJ88" s="872"/>
      <c r="AK88" s="869"/>
      <c r="AL88" s="869"/>
      <c r="AM88" s="869"/>
      <c r="AN88" s="869"/>
      <c r="AO88" s="869"/>
      <c r="AP88" s="872">
        <v>2073</v>
      </c>
      <c r="AQ88" s="872"/>
      <c r="AR88" s="872"/>
      <c r="AS88" s="872"/>
      <c r="AT88" s="872"/>
      <c r="AU88" s="872">
        <v>1213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365</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307</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307</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307</v>
      </c>
      <c r="DR109" s="921"/>
      <c r="DS109" s="921"/>
      <c r="DT109" s="921"/>
      <c r="DU109" s="922"/>
      <c r="DV109" s="920" t="s">
        <v>437</v>
      </c>
      <c r="DW109" s="921"/>
      <c r="DX109" s="921"/>
      <c r="DY109" s="921"/>
      <c r="DZ109" s="923"/>
    </row>
    <row r="110" spans="1:131" s="233" customFormat="1" ht="26.25" customHeight="1">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3437055</v>
      </c>
      <c r="AB110" s="928"/>
      <c r="AC110" s="928"/>
      <c r="AD110" s="928"/>
      <c r="AE110" s="929"/>
      <c r="AF110" s="930">
        <v>3600208</v>
      </c>
      <c r="AG110" s="928"/>
      <c r="AH110" s="928"/>
      <c r="AI110" s="928"/>
      <c r="AJ110" s="929"/>
      <c r="AK110" s="930">
        <v>3829544</v>
      </c>
      <c r="AL110" s="928"/>
      <c r="AM110" s="928"/>
      <c r="AN110" s="928"/>
      <c r="AO110" s="929"/>
      <c r="AP110" s="931">
        <v>13.6</v>
      </c>
      <c r="AQ110" s="932"/>
      <c r="AR110" s="932"/>
      <c r="AS110" s="932"/>
      <c r="AT110" s="933"/>
      <c r="AU110" s="934" t="s">
        <v>72</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26797088</v>
      </c>
      <c r="BR110" s="959"/>
      <c r="BS110" s="959"/>
      <c r="BT110" s="959"/>
      <c r="BU110" s="959"/>
      <c r="BV110" s="959">
        <v>28595875</v>
      </c>
      <c r="BW110" s="959"/>
      <c r="BX110" s="959"/>
      <c r="BY110" s="959"/>
      <c r="BZ110" s="959"/>
      <c r="CA110" s="959">
        <v>25478632</v>
      </c>
      <c r="CB110" s="959"/>
      <c r="CC110" s="959"/>
      <c r="CD110" s="959"/>
      <c r="CE110" s="959"/>
      <c r="CF110" s="972">
        <v>90.6</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241</v>
      </c>
      <c r="DH110" s="959"/>
      <c r="DI110" s="959"/>
      <c r="DJ110" s="959"/>
      <c r="DK110" s="959"/>
      <c r="DL110" s="959" t="s">
        <v>419</v>
      </c>
      <c r="DM110" s="959"/>
      <c r="DN110" s="959"/>
      <c r="DO110" s="959"/>
      <c r="DP110" s="959"/>
      <c r="DQ110" s="959" t="s">
        <v>127</v>
      </c>
      <c r="DR110" s="959"/>
      <c r="DS110" s="959"/>
      <c r="DT110" s="959"/>
      <c r="DU110" s="959"/>
      <c r="DV110" s="960" t="s">
        <v>127</v>
      </c>
      <c r="DW110" s="960"/>
      <c r="DX110" s="960"/>
      <c r="DY110" s="960"/>
      <c r="DZ110" s="961"/>
    </row>
    <row r="111" spans="1:131" s="233"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399</v>
      </c>
      <c r="AB111" s="966"/>
      <c r="AC111" s="966"/>
      <c r="AD111" s="966"/>
      <c r="AE111" s="967"/>
      <c r="AF111" s="968" t="s">
        <v>127</v>
      </c>
      <c r="AG111" s="966"/>
      <c r="AH111" s="966"/>
      <c r="AI111" s="966"/>
      <c r="AJ111" s="967"/>
      <c r="AK111" s="968" t="s">
        <v>399</v>
      </c>
      <c r="AL111" s="966"/>
      <c r="AM111" s="966"/>
      <c r="AN111" s="966"/>
      <c r="AO111" s="967"/>
      <c r="AP111" s="969" t="s">
        <v>127</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4446906</v>
      </c>
      <c r="BR111" s="954"/>
      <c r="BS111" s="954"/>
      <c r="BT111" s="954"/>
      <c r="BU111" s="954"/>
      <c r="BV111" s="954">
        <v>4314266</v>
      </c>
      <c r="BW111" s="954"/>
      <c r="BX111" s="954"/>
      <c r="BY111" s="954"/>
      <c r="BZ111" s="954"/>
      <c r="CA111" s="954">
        <v>4349921</v>
      </c>
      <c r="CB111" s="954"/>
      <c r="CC111" s="954"/>
      <c r="CD111" s="954"/>
      <c r="CE111" s="954"/>
      <c r="CF111" s="948">
        <v>15.5</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419</v>
      </c>
      <c r="DR111" s="954"/>
      <c r="DS111" s="954"/>
      <c r="DT111" s="954"/>
      <c r="DU111" s="954"/>
      <c r="DV111" s="955" t="s">
        <v>127</v>
      </c>
      <c r="DW111" s="955"/>
      <c r="DX111" s="955"/>
      <c r="DY111" s="955"/>
      <c r="DZ111" s="956"/>
    </row>
    <row r="112" spans="1:131" s="233"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448</v>
      </c>
      <c r="AB112" s="987"/>
      <c r="AC112" s="987"/>
      <c r="AD112" s="987"/>
      <c r="AE112" s="988"/>
      <c r="AF112" s="989" t="s">
        <v>127</v>
      </c>
      <c r="AG112" s="987"/>
      <c r="AH112" s="987"/>
      <c r="AI112" s="987"/>
      <c r="AJ112" s="988"/>
      <c r="AK112" s="989" t="s">
        <v>399</v>
      </c>
      <c r="AL112" s="987"/>
      <c r="AM112" s="987"/>
      <c r="AN112" s="987"/>
      <c r="AO112" s="988"/>
      <c r="AP112" s="990" t="s">
        <v>127</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5329669</v>
      </c>
      <c r="BR112" s="954"/>
      <c r="BS112" s="954"/>
      <c r="BT112" s="954"/>
      <c r="BU112" s="954"/>
      <c r="BV112" s="954">
        <v>5700723</v>
      </c>
      <c r="BW112" s="954"/>
      <c r="BX112" s="954"/>
      <c r="BY112" s="954"/>
      <c r="BZ112" s="954"/>
      <c r="CA112" s="954">
        <v>6117592</v>
      </c>
      <c r="CB112" s="954"/>
      <c r="CC112" s="954"/>
      <c r="CD112" s="954"/>
      <c r="CE112" s="954"/>
      <c r="CF112" s="948">
        <v>21.8</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448</v>
      </c>
      <c r="DH112" s="954"/>
      <c r="DI112" s="954"/>
      <c r="DJ112" s="954"/>
      <c r="DK112" s="954"/>
      <c r="DL112" s="954" t="s">
        <v>419</v>
      </c>
      <c r="DM112" s="954"/>
      <c r="DN112" s="954"/>
      <c r="DO112" s="954"/>
      <c r="DP112" s="954"/>
      <c r="DQ112" s="954" t="s">
        <v>127</v>
      </c>
      <c r="DR112" s="954"/>
      <c r="DS112" s="954"/>
      <c r="DT112" s="954"/>
      <c r="DU112" s="954"/>
      <c r="DV112" s="955" t="s">
        <v>127</v>
      </c>
      <c r="DW112" s="955"/>
      <c r="DX112" s="955"/>
      <c r="DY112" s="955"/>
      <c r="DZ112" s="956"/>
    </row>
    <row r="113" spans="1:130" s="233" customFormat="1" ht="26.25" customHeight="1">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450430</v>
      </c>
      <c r="AB113" s="966"/>
      <c r="AC113" s="966"/>
      <c r="AD113" s="966"/>
      <c r="AE113" s="967"/>
      <c r="AF113" s="968">
        <v>429237</v>
      </c>
      <c r="AG113" s="966"/>
      <c r="AH113" s="966"/>
      <c r="AI113" s="966"/>
      <c r="AJ113" s="967"/>
      <c r="AK113" s="968">
        <v>407930</v>
      </c>
      <c r="AL113" s="966"/>
      <c r="AM113" s="966"/>
      <c r="AN113" s="966"/>
      <c r="AO113" s="967"/>
      <c r="AP113" s="969">
        <v>1.5</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355794</v>
      </c>
      <c r="BR113" s="954"/>
      <c r="BS113" s="954"/>
      <c r="BT113" s="954"/>
      <c r="BU113" s="954"/>
      <c r="BV113" s="954">
        <v>912041</v>
      </c>
      <c r="BW113" s="954"/>
      <c r="BX113" s="954"/>
      <c r="BY113" s="954"/>
      <c r="BZ113" s="954"/>
      <c r="CA113" s="954">
        <v>1213264</v>
      </c>
      <c r="CB113" s="954"/>
      <c r="CC113" s="954"/>
      <c r="CD113" s="954"/>
      <c r="CE113" s="954"/>
      <c r="CF113" s="948">
        <v>4.3</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419</v>
      </c>
      <c r="DH113" s="987"/>
      <c r="DI113" s="987"/>
      <c r="DJ113" s="987"/>
      <c r="DK113" s="988"/>
      <c r="DL113" s="989" t="s">
        <v>419</v>
      </c>
      <c r="DM113" s="987"/>
      <c r="DN113" s="987"/>
      <c r="DO113" s="987"/>
      <c r="DP113" s="988"/>
      <c r="DQ113" s="989" t="s">
        <v>419</v>
      </c>
      <c r="DR113" s="987"/>
      <c r="DS113" s="987"/>
      <c r="DT113" s="987"/>
      <c r="DU113" s="988"/>
      <c r="DV113" s="990" t="s">
        <v>419</v>
      </c>
      <c r="DW113" s="991"/>
      <c r="DX113" s="991"/>
      <c r="DY113" s="991"/>
      <c r="DZ113" s="992"/>
    </row>
    <row r="114" spans="1:130" s="233" customFormat="1" ht="26.25" customHeight="1">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34123</v>
      </c>
      <c r="AB114" s="987"/>
      <c r="AC114" s="987"/>
      <c r="AD114" s="987"/>
      <c r="AE114" s="988"/>
      <c r="AF114" s="989">
        <v>23319</v>
      </c>
      <c r="AG114" s="987"/>
      <c r="AH114" s="987"/>
      <c r="AI114" s="987"/>
      <c r="AJ114" s="988"/>
      <c r="AK114" s="989">
        <v>23458</v>
      </c>
      <c r="AL114" s="987"/>
      <c r="AM114" s="987"/>
      <c r="AN114" s="987"/>
      <c r="AO114" s="988"/>
      <c r="AP114" s="990">
        <v>0.1</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6010003</v>
      </c>
      <c r="BR114" s="954"/>
      <c r="BS114" s="954"/>
      <c r="BT114" s="954"/>
      <c r="BU114" s="954"/>
      <c r="BV114" s="954">
        <v>6003189</v>
      </c>
      <c r="BW114" s="954"/>
      <c r="BX114" s="954"/>
      <c r="BY114" s="954"/>
      <c r="BZ114" s="954"/>
      <c r="CA114" s="954">
        <v>6278532</v>
      </c>
      <c r="CB114" s="954"/>
      <c r="CC114" s="954"/>
      <c r="CD114" s="954"/>
      <c r="CE114" s="954"/>
      <c r="CF114" s="948">
        <v>22.3</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399</v>
      </c>
      <c r="DH114" s="987"/>
      <c r="DI114" s="987"/>
      <c r="DJ114" s="987"/>
      <c r="DK114" s="988"/>
      <c r="DL114" s="989" t="s">
        <v>127</v>
      </c>
      <c r="DM114" s="987"/>
      <c r="DN114" s="987"/>
      <c r="DO114" s="987"/>
      <c r="DP114" s="988"/>
      <c r="DQ114" s="989" t="s">
        <v>127</v>
      </c>
      <c r="DR114" s="987"/>
      <c r="DS114" s="987"/>
      <c r="DT114" s="987"/>
      <c r="DU114" s="988"/>
      <c r="DV114" s="990" t="s">
        <v>127</v>
      </c>
      <c r="DW114" s="991"/>
      <c r="DX114" s="991"/>
      <c r="DY114" s="991"/>
      <c r="DZ114" s="992"/>
    </row>
    <row r="115" spans="1:130" s="233" customFormat="1" ht="26.25" customHeight="1">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23032</v>
      </c>
      <c r="AB115" s="966"/>
      <c r="AC115" s="966"/>
      <c r="AD115" s="966"/>
      <c r="AE115" s="967"/>
      <c r="AF115" s="968">
        <v>116864</v>
      </c>
      <c r="AG115" s="966"/>
      <c r="AH115" s="966"/>
      <c r="AI115" s="966"/>
      <c r="AJ115" s="967"/>
      <c r="AK115" s="968">
        <v>29637</v>
      </c>
      <c r="AL115" s="966"/>
      <c r="AM115" s="966"/>
      <c r="AN115" s="966"/>
      <c r="AO115" s="967"/>
      <c r="AP115" s="969">
        <v>0.1</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v>52</v>
      </c>
      <c r="BR115" s="954"/>
      <c r="BS115" s="954"/>
      <c r="BT115" s="954"/>
      <c r="BU115" s="954"/>
      <c r="BV115" s="954" t="s">
        <v>399</v>
      </c>
      <c r="BW115" s="954"/>
      <c r="BX115" s="954"/>
      <c r="BY115" s="954"/>
      <c r="BZ115" s="954"/>
      <c r="CA115" s="954" t="s">
        <v>419</v>
      </c>
      <c r="CB115" s="954"/>
      <c r="CC115" s="954"/>
      <c r="CD115" s="954"/>
      <c r="CE115" s="954"/>
      <c r="CF115" s="948" t="s">
        <v>419</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4442250</v>
      </c>
      <c r="DH115" s="987"/>
      <c r="DI115" s="987"/>
      <c r="DJ115" s="987"/>
      <c r="DK115" s="988"/>
      <c r="DL115" s="989">
        <v>4311163</v>
      </c>
      <c r="DM115" s="987"/>
      <c r="DN115" s="987"/>
      <c r="DO115" s="987"/>
      <c r="DP115" s="988"/>
      <c r="DQ115" s="989">
        <v>4348059</v>
      </c>
      <c r="DR115" s="987"/>
      <c r="DS115" s="987"/>
      <c r="DT115" s="987"/>
      <c r="DU115" s="988"/>
      <c r="DV115" s="990">
        <v>15.5</v>
      </c>
      <c r="DW115" s="991"/>
      <c r="DX115" s="991"/>
      <c r="DY115" s="991"/>
      <c r="DZ115" s="992"/>
    </row>
    <row r="116" spans="1:130" s="233" customFormat="1" ht="26.25" customHeight="1">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419</v>
      </c>
      <c r="AB116" s="987"/>
      <c r="AC116" s="987"/>
      <c r="AD116" s="987"/>
      <c r="AE116" s="988"/>
      <c r="AF116" s="989" t="s">
        <v>419</v>
      </c>
      <c r="AG116" s="987"/>
      <c r="AH116" s="987"/>
      <c r="AI116" s="987"/>
      <c r="AJ116" s="988"/>
      <c r="AK116" s="989" t="s">
        <v>127</v>
      </c>
      <c r="AL116" s="987"/>
      <c r="AM116" s="987"/>
      <c r="AN116" s="987"/>
      <c r="AO116" s="988"/>
      <c r="AP116" s="990" t="s">
        <v>127</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399</v>
      </c>
      <c r="CB116" s="954"/>
      <c r="CC116" s="954"/>
      <c r="CD116" s="954"/>
      <c r="CE116" s="954"/>
      <c r="CF116" s="948" t="s">
        <v>419</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4656</v>
      </c>
      <c r="DH116" s="987"/>
      <c r="DI116" s="987"/>
      <c r="DJ116" s="987"/>
      <c r="DK116" s="988"/>
      <c r="DL116" s="989">
        <v>3103</v>
      </c>
      <c r="DM116" s="987"/>
      <c r="DN116" s="987"/>
      <c r="DO116" s="987"/>
      <c r="DP116" s="988"/>
      <c r="DQ116" s="989">
        <v>1862</v>
      </c>
      <c r="DR116" s="987"/>
      <c r="DS116" s="987"/>
      <c r="DT116" s="987"/>
      <c r="DU116" s="988"/>
      <c r="DV116" s="990">
        <v>0</v>
      </c>
      <c r="DW116" s="991"/>
      <c r="DX116" s="991"/>
      <c r="DY116" s="991"/>
      <c r="DZ116" s="992"/>
    </row>
    <row r="117" spans="1:130" s="233" customFormat="1" ht="26.25" customHeight="1">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3944640</v>
      </c>
      <c r="AB117" s="1007"/>
      <c r="AC117" s="1007"/>
      <c r="AD117" s="1007"/>
      <c r="AE117" s="1008"/>
      <c r="AF117" s="1009">
        <v>4169628</v>
      </c>
      <c r="AG117" s="1007"/>
      <c r="AH117" s="1007"/>
      <c r="AI117" s="1007"/>
      <c r="AJ117" s="1008"/>
      <c r="AK117" s="1009">
        <v>4290569</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419</v>
      </c>
      <c r="BR117" s="954"/>
      <c r="BS117" s="954"/>
      <c r="BT117" s="954"/>
      <c r="BU117" s="954"/>
      <c r="BV117" s="954" t="s">
        <v>399</v>
      </c>
      <c r="BW117" s="954"/>
      <c r="BX117" s="954"/>
      <c r="BY117" s="954"/>
      <c r="BZ117" s="954"/>
      <c r="CA117" s="954" t="s">
        <v>419</v>
      </c>
      <c r="CB117" s="954"/>
      <c r="CC117" s="954"/>
      <c r="CD117" s="954"/>
      <c r="CE117" s="954"/>
      <c r="CF117" s="948" t="s">
        <v>241</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448</v>
      </c>
      <c r="DH117" s="987"/>
      <c r="DI117" s="987"/>
      <c r="DJ117" s="987"/>
      <c r="DK117" s="988"/>
      <c r="DL117" s="989" t="s">
        <v>419</v>
      </c>
      <c r="DM117" s="987"/>
      <c r="DN117" s="987"/>
      <c r="DO117" s="987"/>
      <c r="DP117" s="988"/>
      <c r="DQ117" s="989" t="s">
        <v>127</v>
      </c>
      <c r="DR117" s="987"/>
      <c r="DS117" s="987"/>
      <c r="DT117" s="987"/>
      <c r="DU117" s="988"/>
      <c r="DV117" s="990" t="s">
        <v>419</v>
      </c>
      <c r="DW117" s="991"/>
      <c r="DX117" s="991"/>
      <c r="DY117" s="991"/>
      <c r="DZ117" s="992"/>
    </row>
    <row r="118" spans="1:130" s="233" customFormat="1" ht="26.25" customHeight="1">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307</v>
      </c>
      <c r="AL118" s="921"/>
      <c r="AM118" s="921"/>
      <c r="AN118" s="921"/>
      <c r="AO118" s="922"/>
      <c r="AP118" s="998" t="s">
        <v>437</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419</v>
      </c>
      <c r="BR118" s="1028"/>
      <c r="BS118" s="1028"/>
      <c r="BT118" s="1028"/>
      <c r="BU118" s="1028"/>
      <c r="BV118" s="1028" t="s">
        <v>448</v>
      </c>
      <c r="BW118" s="1028"/>
      <c r="BX118" s="1028"/>
      <c r="BY118" s="1028"/>
      <c r="BZ118" s="1028"/>
      <c r="CA118" s="1028" t="s">
        <v>127</v>
      </c>
      <c r="CB118" s="1028"/>
      <c r="CC118" s="1028"/>
      <c r="CD118" s="1028"/>
      <c r="CE118" s="1028"/>
      <c r="CF118" s="948" t="s">
        <v>399</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419</v>
      </c>
      <c r="DR118" s="987"/>
      <c r="DS118" s="987"/>
      <c r="DT118" s="987"/>
      <c r="DU118" s="988"/>
      <c r="DV118" s="990" t="s">
        <v>127</v>
      </c>
      <c r="DW118" s="991"/>
      <c r="DX118" s="991"/>
      <c r="DY118" s="991"/>
      <c r="DZ118" s="992"/>
    </row>
    <row r="119" spans="1:130" s="233" customFormat="1" ht="26.25" customHeight="1">
      <c r="A119" s="1084"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399</v>
      </c>
      <c r="AB119" s="928"/>
      <c r="AC119" s="928"/>
      <c r="AD119" s="928"/>
      <c r="AE119" s="929"/>
      <c r="AF119" s="930" t="s">
        <v>419</v>
      </c>
      <c r="AG119" s="928"/>
      <c r="AH119" s="928"/>
      <c r="AI119" s="928"/>
      <c r="AJ119" s="929"/>
      <c r="AK119" s="930" t="s">
        <v>448</v>
      </c>
      <c r="AL119" s="928"/>
      <c r="AM119" s="928"/>
      <c r="AN119" s="928"/>
      <c r="AO119" s="929"/>
      <c r="AP119" s="931" t="s">
        <v>399</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468</v>
      </c>
      <c r="BP119" s="1033"/>
      <c r="BQ119" s="1027">
        <v>42939512</v>
      </c>
      <c r="BR119" s="1028"/>
      <c r="BS119" s="1028"/>
      <c r="BT119" s="1028"/>
      <c r="BU119" s="1028"/>
      <c r="BV119" s="1028">
        <v>45526094</v>
      </c>
      <c r="BW119" s="1028"/>
      <c r="BX119" s="1028"/>
      <c r="BY119" s="1028"/>
      <c r="BZ119" s="1028"/>
      <c r="CA119" s="1028">
        <v>43437941</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127</v>
      </c>
      <c r="DH119" s="1014"/>
      <c r="DI119" s="1014"/>
      <c r="DJ119" s="1014"/>
      <c r="DK119" s="1015"/>
      <c r="DL119" s="1013" t="s">
        <v>399</v>
      </c>
      <c r="DM119" s="1014"/>
      <c r="DN119" s="1014"/>
      <c r="DO119" s="1014"/>
      <c r="DP119" s="1015"/>
      <c r="DQ119" s="1013" t="s">
        <v>419</v>
      </c>
      <c r="DR119" s="1014"/>
      <c r="DS119" s="1014"/>
      <c r="DT119" s="1014"/>
      <c r="DU119" s="1015"/>
      <c r="DV119" s="1016" t="s">
        <v>419</v>
      </c>
      <c r="DW119" s="1017"/>
      <c r="DX119" s="1017"/>
      <c r="DY119" s="1017"/>
      <c r="DZ119" s="1018"/>
    </row>
    <row r="120" spans="1:130" s="233"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448</v>
      </c>
      <c r="AB120" s="987"/>
      <c r="AC120" s="987"/>
      <c r="AD120" s="987"/>
      <c r="AE120" s="988"/>
      <c r="AF120" s="989" t="s">
        <v>419</v>
      </c>
      <c r="AG120" s="987"/>
      <c r="AH120" s="987"/>
      <c r="AI120" s="987"/>
      <c r="AJ120" s="988"/>
      <c r="AK120" s="989" t="s">
        <v>399</v>
      </c>
      <c r="AL120" s="987"/>
      <c r="AM120" s="987"/>
      <c r="AN120" s="987"/>
      <c r="AO120" s="988"/>
      <c r="AP120" s="990" t="s">
        <v>399</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15889987</v>
      </c>
      <c r="BR120" s="959"/>
      <c r="BS120" s="959"/>
      <c r="BT120" s="959"/>
      <c r="BU120" s="959"/>
      <c r="BV120" s="959">
        <v>15288404</v>
      </c>
      <c r="BW120" s="959"/>
      <c r="BX120" s="959"/>
      <c r="BY120" s="959"/>
      <c r="BZ120" s="959"/>
      <c r="CA120" s="959">
        <v>15166728</v>
      </c>
      <c r="CB120" s="959"/>
      <c r="CC120" s="959"/>
      <c r="CD120" s="959"/>
      <c r="CE120" s="959"/>
      <c r="CF120" s="972">
        <v>53.9</v>
      </c>
      <c r="CG120" s="973"/>
      <c r="CH120" s="973"/>
      <c r="CI120" s="973"/>
      <c r="CJ120" s="973"/>
      <c r="CK120" s="1034" t="s">
        <v>472</v>
      </c>
      <c r="CL120" s="1035"/>
      <c r="CM120" s="1035"/>
      <c r="CN120" s="1035"/>
      <c r="CO120" s="1036"/>
      <c r="CP120" s="1042" t="s">
        <v>416</v>
      </c>
      <c r="CQ120" s="1043"/>
      <c r="CR120" s="1043"/>
      <c r="CS120" s="1043"/>
      <c r="CT120" s="1043"/>
      <c r="CU120" s="1043"/>
      <c r="CV120" s="1043"/>
      <c r="CW120" s="1043"/>
      <c r="CX120" s="1043"/>
      <c r="CY120" s="1043"/>
      <c r="CZ120" s="1043"/>
      <c r="DA120" s="1043"/>
      <c r="DB120" s="1043"/>
      <c r="DC120" s="1043"/>
      <c r="DD120" s="1043"/>
      <c r="DE120" s="1043"/>
      <c r="DF120" s="1044"/>
      <c r="DG120" s="958">
        <v>5329669</v>
      </c>
      <c r="DH120" s="959"/>
      <c r="DI120" s="959"/>
      <c r="DJ120" s="959"/>
      <c r="DK120" s="959"/>
      <c r="DL120" s="959">
        <v>5700723</v>
      </c>
      <c r="DM120" s="959"/>
      <c r="DN120" s="959"/>
      <c r="DO120" s="959"/>
      <c r="DP120" s="959"/>
      <c r="DQ120" s="959">
        <v>6117592</v>
      </c>
      <c r="DR120" s="959"/>
      <c r="DS120" s="959"/>
      <c r="DT120" s="959"/>
      <c r="DU120" s="959"/>
      <c r="DV120" s="960">
        <v>21.8</v>
      </c>
      <c r="DW120" s="960"/>
      <c r="DX120" s="960"/>
      <c r="DY120" s="960"/>
      <c r="DZ120" s="961"/>
    </row>
    <row r="121" spans="1:130" s="233" customFormat="1" ht="26.25" customHeight="1">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399</v>
      </c>
      <c r="AB121" s="987"/>
      <c r="AC121" s="987"/>
      <c r="AD121" s="987"/>
      <c r="AE121" s="988"/>
      <c r="AF121" s="989" t="s">
        <v>399</v>
      </c>
      <c r="AG121" s="987"/>
      <c r="AH121" s="987"/>
      <c r="AI121" s="987"/>
      <c r="AJ121" s="988"/>
      <c r="AK121" s="989" t="s">
        <v>399</v>
      </c>
      <c r="AL121" s="987"/>
      <c r="AM121" s="987"/>
      <c r="AN121" s="987"/>
      <c r="AO121" s="988"/>
      <c r="AP121" s="990" t="s">
        <v>399</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9699248</v>
      </c>
      <c r="BR121" s="954"/>
      <c r="BS121" s="954"/>
      <c r="BT121" s="954"/>
      <c r="BU121" s="954"/>
      <c r="BV121" s="954">
        <v>8920798</v>
      </c>
      <c r="BW121" s="954"/>
      <c r="BX121" s="954"/>
      <c r="BY121" s="954"/>
      <c r="BZ121" s="954"/>
      <c r="CA121" s="954">
        <v>9497691</v>
      </c>
      <c r="CB121" s="954"/>
      <c r="CC121" s="954"/>
      <c r="CD121" s="954"/>
      <c r="CE121" s="954"/>
      <c r="CF121" s="948">
        <v>33.799999999999997</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t="s">
        <v>399</v>
      </c>
      <c r="DH121" s="954"/>
      <c r="DI121" s="954"/>
      <c r="DJ121" s="954"/>
      <c r="DK121" s="954"/>
      <c r="DL121" s="954" t="s">
        <v>419</v>
      </c>
      <c r="DM121" s="954"/>
      <c r="DN121" s="954"/>
      <c r="DO121" s="954"/>
      <c r="DP121" s="954"/>
      <c r="DQ121" s="954" t="s">
        <v>399</v>
      </c>
      <c r="DR121" s="954"/>
      <c r="DS121" s="954"/>
      <c r="DT121" s="954"/>
      <c r="DU121" s="954"/>
      <c r="DV121" s="955" t="s">
        <v>399</v>
      </c>
      <c r="DW121" s="955"/>
      <c r="DX121" s="955"/>
      <c r="DY121" s="955"/>
      <c r="DZ121" s="956"/>
    </row>
    <row r="122" spans="1:130" s="233" customFormat="1" ht="26.25" customHeight="1">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448</v>
      </c>
      <c r="AB122" s="987"/>
      <c r="AC122" s="987"/>
      <c r="AD122" s="987"/>
      <c r="AE122" s="988"/>
      <c r="AF122" s="989" t="s">
        <v>419</v>
      </c>
      <c r="AG122" s="987"/>
      <c r="AH122" s="987"/>
      <c r="AI122" s="987"/>
      <c r="AJ122" s="988"/>
      <c r="AK122" s="989" t="s">
        <v>127</v>
      </c>
      <c r="AL122" s="987"/>
      <c r="AM122" s="987"/>
      <c r="AN122" s="987"/>
      <c r="AO122" s="988"/>
      <c r="AP122" s="990" t="s">
        <v>419</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11634533</v>
      </c>
      <c r="BR122" s="1028"/>
      <c r="BS122" s="1028"/>
      <c r="BT122" s="1028"/>
      <c r="BU122" s="1028"/>
      <c r="BV122" s="1028">
        <v>11767275</v>
      </c>
      <c r="BW122" s="1028"/>
      <c r="BX122" s="1028"/>
      <c r="BY122" s="1028"/>
      <c r="BZ122" s="1028"/>
      <c r="CA122" s="1028">
        <v>11394114</v>
      </c>
      <c r="CB122" s="1028"/>
      <c r="CC122" s="1028"/>
      <c r="CD122" s="1028"/>
      <c r="CE122" s="1028"/>
      <c r="CF122" s="1045">
        <v>40.5</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419</v>
      </c>
      <c r="DH122" s="954"/>
      <c r="DI122" s="954"/>
      <c r="DJ122" s="954"/>
      <c r="DK122" s="954"/>
      <c r="DL122" s="954" t="s">
        <v>399</v>
      </c>
      <c r="DM122" s="954"/>
      <c r="DN122" s="954"/>
      <c r="DO122" s="954"/>
      <c r="DP122" s="954"/>
      <c r="DQ122" s="954" t="s">
        <v>399</v>
      </c>
      <c r="DR122" s="954"/>
      <c r="DS122" s="954"/>
      <c r="DT122" s="954"/>
      <c r="DU122" s="954"/>
      <c r="DV122" s="955" t="s">
        <v>399</v>
      </c>
      <c r="DW122" s="955"/>
      <c r="DX122" s="955"/>
      <c r="DY122" s="955"/>
      <c r="DZ122" s="956"/>
    </row>
    <row r="123" spans="1:130" s="233" customFormat="1" ht="26.25" customHeight="1">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1862</v>
      </c>
      <c r="AB123" s="987"/>
      <c r="AC123" s="987"/>
      <c r="AD123" s="987"/>
      <c r="AE123" s="988"/>
      <c r="AF123" s="989">
        <v>1551</v>
      </c>
      <c r="AG123" s="987"/>
      <c r="AH123" s="987"/>
      <c r="AI123" s="987"/>
      <c r="AJ123" s="988"/>
      <c r="AK123" s="989">
        <v>1241</v>
      </c>
      <c r="AL123" s="987"/>
      <c r="AM123" s="987"/>
      <c r="AN123" s="987"/>
      <c r="AO123" s="988"/>
      <c r="AP123" s="990">
        <v>0</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478</v>
      </c>
      <c r="BP123" s="1033"/>
      <c r="BQ123" s="1091">
        <v>37223768</v>
      </c>
      <c r="BR123" s="1092"/>
      <c r="BS123" s="1092"/>
      <c r="BT123" s="1092"/>
      <c r="BU123" s="1092"/>
      <c r="BV123" s="1092">
        <v>35976477</v>
      </c>
      <c r="BW123" s="1092"/>
      <c r="BX123" s="1092"/>
      <c r="BY123" s="1092"/>
      <c r="BZ123" s="1092"/>
      <c r="CA123" s="1092">
        <v>36058533</v>
      </c>
      <c r="CB123" s="1092"/>
      <c r="CC123" s="1092"/>
      <c r="CD123" s="1092"/>
      <c r="CE123" s="1092"/>
      <c r="CF123" s="1029"/>
      <c r="CG123" s="1030"/>
      <c r="CH123" s="1030"/>
      <c r="CI123" s="1030"/>
      <c r="CJ123" s="1031"/>
      <c r="CK123" s="1037"/>
      <c r="CL123" s="1038"/>
      <c r="CM123" s="1038"/>
      <c r="CN123" s="1038"/>
      <c r="CO123" s="1039"/>
      <c r="CP123" s="1047" t="s">
        <v>414</v>
      </c>
      <c r="CQ123" s="1048"/>
      <c r="CR123" s="1048"/>
      <c r="CS123" s="1048"/>
      <c r="CT123" s="1048"/>
      <c r="CU123" s="1048"/>
      <c r="CV123" s="1048"/>
      <c r="CW123" s="1048"/>
      <c r="CX123" s="1048"/>
      <c r="CY123" s="1048"/>
      <c r="CZ123" s="1048"/>
      <c r="DA123" s="1048"/>
      <c r="DB123" s="1048"/>
      <c r="DC123" s="1048"/>
      <c r="DD123" s="1048"/>
      <c r="DE123" s="1048"/>
      <c r="DF123" s="1049"/>
      <c r="DG123" s="986" t="s">
        <v>399</v>
      </c>
      <c r="DH123" s="987"/>
      <c r="DI123" s="987"/>
      <c r="DJ123" s="987"/>
      <c r="DK123" s="988"/>
      <c r="DL123" s="989" t="s">
        <v>399</v>
      </c>
      <c r="DM123" s="987"/>
      <c r="DN123" s="987"/>
      <c r="DO123" s="987"/>
      <c r="DP123" s="988"/>
      <c r="DQ123" s="989" t="s">
        <v>419</v>
      </c>
      <c r="DR123" s="987"/>
      <c r="DS123" s="987"/>
      <c r="DT123" s="987"/>
      <c r="DU123" s="988"/>
      <c r="DV123" s="990" t="s">
        <v>419</v>
      </c>
      <c r="DW123" s="991"/>
      <c r="DX123" s="991"/>
      <c r="DY123" s="991"/>
      <c r="DZ123" s="992"/>
    </row>
    <row r="124" spans="1:130" s="233" customFormat="1" ht="26.25" customHeight="1" thickBot="1">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399</v>
      </c>
      <c r="AB124" s="987"/>
      <c r="AC124" s="987"/>
      <c r="AD124" s="987"/>
      <c r="AE124" s="988"/>
      <c r="AF124" s="989" t="s">
        <v>127</v>
      </c>
      <c r="AG124" s="987"/>
      <c r="AH124" s="987"/>
      <c r="AI124" s="987"/>
      <c r="AJ124" s="988"/>
      <c r="AK124" s="989" t="s">
        <v>419</v>
      </c>
      <c r="AL124" s="987"/>
      <c r="AM124" s="987"/>
      <c r="AN124" s="987"/>
      <c r="AO124" s="988"/>
      <c r="AP124" s="990" t="s">
        <v>399</v>
      </c>
      <c r="AQ124" s="991"/>
      <c r="AR124" s="991"/>
      <c r="AS124" s="991"/>
      <c r="AT124" s="992"/>
      <c r="AU124" s="1087" t="s">
        <v>479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20.3</v>
      </c>
      <c r="BR124" s="1055"/>
      <c r="BS124" s="1055"/>
      <c r="BT124" s="1055"/>
      <c r="BU124" s="1055"/>
      <c r="BV124" s="1055">
        <v>32</v>
      </c>
      <c r="BW124" s="1055"/>
      <c r="BX124" s="1055"/>
      <c r="BY124" s="1055"/>
      <c r="BZ124" s="1055"/>
      <c r="CA124" s="1055">
        <v>26.2</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t="s">
        <v>419</v>
      </c>
      <c r="DH124" s="1014"/>
      <c r="DI124" s="1014"/>
      <c r="DJ124" s="1014"/>
      <c r="DK124" s="1015"/>
      <c r="DL124" s="1013" t="s">
        <v>419</v>
      </c>
      <c r="DM124" s="1014"/>
      <c r="DN124" s="1014"/>
      <c r="DO124" s="1014"/>
      <c r="DP124" s="1015"/>
      <c r="DQ124" s="1013" t="s">
        <v>419</v>
      </c>
      <c r="DR124" s="1014"/>
      <c r="DS124" s="1014"/>
      <c r="DT124" s="1014"/>
      <c r="DU124" s="1015"/>
      <c r="DV124" s="1016" t="s">
        <v>419</v>
      </c>
      <c r="DW124" s="1017"/>
      <c r="DX124" s="1017"/>
      <c r="DY124" s="1017"/>
      <c r="DZ124" s="1018"/>
    </row>
    <row r="125" spans="1:130" s="233" customFormat="1" ht="26.25" customHeight="1">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419</v>
      </c>
      <c r="AG125" s="987"/>
      <c r="AH125" s="987"/>
      <c r="AI125" s="987"/>
      <c r="AJ125" s="988"/>
      <c r="AK125" s="989" t="s">
        <v>419</v>
      </c>
      <c r="AL125" s="987"/>
      <c r="AM125" s="987"/>
      <c r="AN125" s="987"/>
      <c r="AO125" s="988"/>
      <c r="AP125" s="990" t="s">
        <v>419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481</v>
      </c>
      <c r="CL125" s="1035"/>
      <c r="CM125" s="1035"/>
      <c r="CN125" s="1035"/>
      <c r="CO125" s="1036"/>
      <c r="CP125" s="957" t="s">
        <v>482</v>
      </c>
      <c r="CQ125" s="925"/>
      <c r="CR125" s="925"/>
      <c r="CS125" s="925"/>
      <c r="CT125" s="925"/>
      <c r="CU125" s="925"/>
      <c r="CV125" s="925"/>
      <c r="CW125" s="925"/>
      <c r="CX125" s="925"/>
      <c r="CY125" s="925"/>
      <c r="CZ125" s="925"/>
      <c r="DA125" s="925"/>
      <c r="DB125" s="925"/>
      <c r="DC125" s="925"/>
      <c r="DD125" s="925"/>
      <c r="DE125" s="925"/>
      <c r="DF125" s="926"/>
      <c r="DG125" s="958" t="s">
        <v>419</v>
      </c>
      <c r="DH125" s="959"/>
      <c r="DI125" s="959"/>
      <c r="DJ125" s="959"/>
      <c r="DK125" s="959"/>
      <c r="DL125" s="959" t="s">
        <v>419</v>
      </c>
      <c r="DM125" s="959"/>
      <c r="DN125" s="959"/>
      <c r="DO125" s="959"/>
      <c r="DP125" s="959"/>
      <c r="DQ125" s="959" t="s">
        <v>419</v>
      </c>
      <c r="DR125" s="959"/>
      <c r="DS125" s="959"/>
      <c r="DT125" s="959"/>
      <c r="DU125" s="959"/>
      <c r="DV125" s="960" t="s">
        <v>419</v>
      </c>
      <c r="DW125" s="960"/>
      <c r="DX125" s="960"/>
      <c r="DY125" s="960"/>
      <c r="DZ125" s="961"/>
    </row>
    <row r="126" spans="1:130" s="233" customFormat="1" ht="26.25" customHeight="1" thickBot="1">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21170</v>
      </c>
      <c r="AB126" s="987"/>
      <c r="AC126" s="987"/>
      <c r="AD126" s="987"/>
      <c r="AE126" s="988"/>
      <c r="AF126" s="989">
        <v>115313</v>
      </c>
      <c r="AG126" s="987"/>
      <c r="AH126" s="987"/>
      <c r="AI126" s="987"/>
      <c r="AJ126" s="988"/>
      <c r="AK126" s="989">
        <v>28396</v>
      </c>
      <c r="AL126" s="987"/>
      <c r="AM126" s="987"/>
      <c r="AN126" s="987"/>
      <c r="AO126" s="988"/>
      <c r="AP126" s="990">
        <v>0.1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483</v>
      </c>
      <c r="CQ126" s="951"/>
      <c r="CR126" s="951"/>
      <c r="CS126" s="951"/>
      <c r="CT126" s="951"/>
      <c r="CU126" s="951"/>
      <c r="CV126" s="951"/>
      <c r="CW126" s="951"/>
      <c r="CX126" s="951"/>
      <c r="CY126" s="951"/>
      <c r="CZ126" s="951"/>
      <c r="DA126" s="951"/>
      <c r="DB126" s="951"/>
      <c r="DC126" s="951"/>
      <c r="DD126" s="951"/>
      <c r="DE126" s="951"/>
      <c r="DF126" s="952"/>
      <c r="DG126" s="953" t="s">
        <v>419</v>
      </c>
      <c r="DH126" s="954"/>
      <c r="DI126" s="954"/>
      <c r="DJ126" s="954"/>
      <c r="DK126" s="954"/>
      <c r="DL126" s="954" t="s">
        <v>419</v>
      </c>
      <c r="DM126" s="954"/>
      <c r="DN126" s="954"/>
      <c r="DO126" s="954"/>
      <c r="DP126" s="954"/>
      <c r="DQ126" s="954" t="s">
        <v>419</v>
      </c>
      <c r="DR126" s="954"/>
      <c r="DS126" s="954"/>
      <c r="DT126" s="954"/>
      <c r="DU126" s="954"/>
      <c r="DV126" s="955" t="s">
        <v>419</v>
      </c>
      <c r="DW126" s="955"/>
      <c r="DX126" s="955"/>
      <c r="DY126" s="955"/>
      <c r="DZ126" s="956"/>
    </row>
    <row r="127" spans="1:130" s="233" customFormat="1" ht="26.25" customHeight="1">
      <c r="A127" s="1086"/>
      <c r="B127" s="979"/>
      <c r="C127" s="1001" t="s">
        <v>484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419</v>
      </c>
      <c r="AB127" s="987"/>
      <c r="AC127" s="987"/>
      <c r="AD127" s="987"/>
      <c r="AE127" s="988"/>
      <c r="AF127" s="989" t="s">
        <v>419</v>
      </c>
      <c r="AG127" s="987"/>
      <c r="AH127" s="987"/>
      <c r="AI127" s="987"/>
      <c r="AJ127" s="988"/>
      <c r="AK127" s="989" t="s">
        <v>419</v>
      </c>
      <c r="AL127" s="987"/>
      <c r="AM127" s="987"/>
      <c r="AN127" s="987"/>
      <c r="AO127" s="988"/>
      <c r="AP127" s="990" t="s">
        <v>419</v>
      </c>
      <c r="AQ127" s="991"/>
      <c r="AR127" s="991"/>
      <c r="AS127" s="991"/>
      <c r="AT127" s="992"/>
      <c r="AU127" s="235"/>
      <c r="AV127" s="235"/>
      <c r="AW127" s="235"/>
      <c r="AX127" s="1059" t="s">
        <v>485</v>
      </c>
      <c r="AY127" s="1060"/>
      <c r="AZ127" s="1060"/>
      <c r="BA127" s="1060"/>
      <c r="BB127" s="1060"/>
      <c r="BC127" s="1060"/>
      <c r="BD127" s="1060"/>
      <c r="BE127" s="1061"/>
      <c r="BF127" s="1062" t="s">
        <v>486</v>
      </c>
      <c r="BG127" s="1060"/>
      <c r="BH127" s="1060"/>
      <c r="BI127" s="1060"/>
      <c r="BJ127" s="1060"/>
      <c r="BK127" s="1060"/>
      <c r="BL127" s="1061"/>
      <c r="BM127" s="1062" t="s">
        <v>487</v>
      </c>
      <c r="BN127" s="1060"/>
      <c r="BO127" s="1060"/>
      <c r="BP127" s="1060"/>
      <c r="BQ127" s="1060"/>
      <c r="BR127" s="1060"/>
      <c r="BS127" s="1061"/>
      <c r="BT127" s="1062" t="s">
        <v>488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489</v>
      </c>
      <c r="CQ127" s="951"/>
      <c r="CR127" s="951"/>
      <c r="CS127" s="951"/>
      <c r="CT127" s="951"/>
      <c r="CU127" s="951"/>
      <c r="CV127" s="951"/>
      <c r="CW127" s="951"/>
      <c r="CX127" s="951"/>
      <c r="CY127" s="951"/>
      <c r="CZ127" s="951"/>
      <c r="DA127" s="951"/>
      <c r="DB127" s="951"/>
      <c r="DC127" s="951"/>
      <c r="DD127" s="951"/>
      <c r="DE127" s="951"/>
      <c r="DF127" s="952"/>
      <c r="DG127" s="953" t="s">
        <v>419</v>
      </c>
      <c r="DH127" s="954"/>
      <c r="DI127" s="954"/>
      <c r="DJ127" s="954"/>
      <c r="DK127" s="954"/>
      <c r="DL127" s="954" t="s">
        <v>419</v>
      </c>
      <c r="DM127" s="954"/>
      <c r="DN127" s="954"/>
      <c r="DO127" s="954"/>
      <c r="DP127" s="954"/>
      <c r="DQ127" s="954" t="s">
        <v>419</v>
      </c>
      <c r="DR127" s="954"/>
      <c r="DS127" s="954"/>
      <c r="DT127" s="954"/>
      <c r="DU127" s="954"/>
      <c r="DV127" s="955" t="s">
        <v>419</v>
      </c>
      <c r="DW127" s="955"/>
      <c r="DX127" s="955"/>
      <c r="DY127" s="955"/>
      <c r="DZ127" s="956"/>
    </row>
    <row r="128" spans="1:130" s="233" customFormat="1" ht="26.25" customHeight="1" thickBot="1">
      <c r="A128" s="1069" t="s">
        <v>490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491</v>
      </c>
      <c r="X128" s="1071"/>
      <c r="Y128" s="1071"/>
      <c r="Z128" s="1072"/>
      <c r="AA128" s="1073">
        <v>407023</v>
      </c>
      <c r="AB128" s="1074"/>
      <c r="AC128" s="1074"/>
      <c r="AD128" s="1074"/>
      <c r="AE128" s="1075"/>
      <c r="AF128" s="1076">
        <v>383706</v>
      </c>
      <c r="AG128" s="1074"/>
      <c r="AH128" s="1074"/>
      <c r="AI128" s="1074"/>
      <c r="AJ128" s="1075"/>
      <c r="AK128" s="1076">
        <v>451014</v>
      </c>
      <c r="AL128" s="1074"/>
      <c r="AM128" s="1074"/>
      <c r="AN128" s="1074"/>
      <c r="AO128" s="1075"/>
      <c r="AP128" s="1077"/>
      <c r="AQ128" s="1078"/>
      <c r="AR128" s="1078"/>
      <c r="AS128" s="1078"/>
      <c r="AT128" s="1079"/>
      <c r="AU128" s="235"/>
      <c r="AV128" s="235"/>
      <c r="AW128" s="235"/>
      <c r="AX128" s="924" t="s">
        <v>492</v>
      </c>
      <c r="AY128" s="925"/>
      <c r="AZ128" s="925"/>
      <c r="BA128" s="925"/>
      <c r="BB128" s="925"/>
      <c r="BC128" s="925"/>
      <c r="BD128" s="925"/>
      <c r="BE128" s="926"/>
      <c r="BF128" s="1080" t="s">
        <v>127</v>
      </c>
      <c r="BG128" s="1081"/>
      <c r="BH128" s="1081"/>
      <c r="BI128" s="1081"/>
      <c r="BJ128" s="1081"/>
      <c r="BK128" s="1081"/>
      <c r="BL128" s="1082"/>
      <c r="BM128" s="1080">
        <v>11.83</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493</v>
      </c>
      <c r="CQ128" s="754"/>
      <c r="CR128" s="754"/>
      <c r="CS128" s="754"/>
      <c r="CT128" s="754"/>
      <c r="CU128" s="754"/>
      <c r="CV128" s="754"/>
      <c r="CW128" s="754"/>
      <c r="CX128" s="754"/>
      <c r="CY128" s="754"/>
      <c r="CZ128" s="754"/>
      <c r="DA128" s="754"/>
      <c r="DB128" s="754"/>
      <c r="DC128" s="754"/>
      <c r="DD128" s="754"/>
      <c r="DE128" s="754"/>
      <c r="DF128" s="1064"/>
      <c r="DG128" s="1065">
        <v>52</v>
      </c>
      <c r="DH128" s="1066"/>
      <c r="DI128" s="1066"/>
      <c r="DJ128" s="1066"/>
      <c r="DK128" s="1066"/>
      <c r="DL128" s="1066" t="s">
        <v>127</v>
      </c>
      <c r="DM128" s="1066"/>
      <c r="DN128" s="1066"/>
      <c r="DO128" s="1066"/>
      <c r="DP128" s="1066"/>
      <c r="DQ128" s="1066" t="s">
        <v>419</v>
      </c>
      <c r="DR128" s="1066"/>
      <c r="DS128" s="1066"/>
      <c r="DT128" s="1066"/>
      <c r="DU128" s="1066"/>
      <c r="DV128" s="1067" t="s">
        <v>127</v>
      </c>
      <c r="DW128" s="1067"/>
      <c r="DX128" s="1067"/>
      <c r="DY128" s="1067"/>
      <c r="DZ128" s="1068"/>
    </row>
    <row r="129" spans="1:131" s="233"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494</v>
      </c>
      <c r="X129" s="1099"/>
      <c r="Y129" s="1099"/>
      <c r="Z129" s="1100"/>
      <c r="AA129" s="986">
        <v>29576473</v>
      </c>
      <c r="AB129" s="987"/>
      <c r="AC129" s="987"/>
      <c r="AD129" s="987"/>
      <c r="AE129" s="988"/>
      <c r="AF129" s="989">
        <v>31140987</v>
      </c>
      <c r="AG129" s="987"/>
      <c r="AH129" s="987"/>
      <c r="AI129" s="987"/>
      <c r="AJ129" s="988"/>
      <c r="AK129" s="989">
        <v>29449100</v>
      </c>
      <c r="AL129" s="987"/>
      <c r="AM129" s="987"/>
      <c r="AN129" s="987"/>
      <c r="AO129" s="988"/>
      <c r="AP129" s="1101"/>
      <c r="AQ129" s="1102"/>
      <c r="AR129" s="1102"/>
      <c r="AS129" s="1102"/>
      <c r="AT129" s="1103"/>
      <c r="AU129" s="236"/>
      <c r="AV129" s="236"/>
      <c r="AW129" s="236"/>
      <c r="AX129" s="1093" t="s">
        <v>495</v>
      </c>
      <c r="AY129" s="951"/>
      <c r="AZ129" s="951"/>
      <c r="BA129" s="951"/>
      <c r="BB129" s="951"/>
      <c r="BC129" s="951"/>
      <c r="BD129" s="951"/>
      <c r="BE129" s="952"/>
      <c r="BF129" s="1094" t="s">
        <v>127</v>
      </c>
      <c r="BG129" s="1095"/>
      <c r="BH129" s="1095"/>
      <c r="BI129" s="1095"/>
      <c r="BJ129" s="1095"/>
      <c r="BK129" s="1095"/>
      <c r="BL129" s="1096"/>
      <c r="BM129" s="1094">
        <v>16.829999999999998</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1466513</v>
      </c>
      <c r="AB130" s="987"/>
      <c r="AC130" s="987"/>
      <c r="AD130" s="987"/>
      <c r="AE130" s="988"/>
      <c r="AF130" s="989">
        <v>1382366</v>
      </c>
      <c r="AG130" s="987"/>
      <c r="AH130" s="987"/>
      <c r="AI130" s="987"/>
      <c r="AJ130" s="988"/>
      <c r="AK130" s="989">
        <v>1323995</v>
      </c>
      <c r="AL130" s="987"/>
      <c r="AM130" s="987"/>
      <c r="AN130" s="987"/>
      <c r="AO130" s="988"/>
      <c r="AP130" s="1101"/>
      <c r="AQ130" s="1102"/>
      <c r="AR130" s="1102"/>
      <c r="AS130" s="1102"/>
      <c r="AT130" s="1103"/>
      <c r="AU130" s="236"/>
      <c r="AV130" s="236"/>
      <c r="AW130" s="236"/>
      <c r="AX130" s="1093" t="s">
        <v>498</v>
      </c>
      <c r="AY130" s="951"/>
      <c r="AZ130" s="951"/>
      <c r="BA130" s="951"/>
      <c r="BB130" s="951"/>
      <c r="BC130" s="951"/>
      <c r="BD130" s="951"/>
      <c r="BE130" s="952"/>
      <c r="BF130" s="1129">
        <v>8.1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28109960</v>
      </c>
      <c r="AB131" s="1014"/>
      <c r="AC131" s="1014"/>
      <c r="AD131" s="1014"/>
      <c r="AE131" s="1015"/>
      <c r="AF131" s="1013">
        <v>29758621</v>
      </c>
      <c r="AG131" s="1014"/>
      <c r="AH131" s="1014"/>
      <c r="AI131" s="1014"/>
      <c r="AJ131" s="1015"/>
      <c r="AK131" s="1013">
        <v>28125105</v>
      </c>
      <c r="AL131" s="1014"/>
      <c r="AM131" s="1014"/>
      <c r="AN131" s="1014"/>
      <c r="AO131" s="1015"/>
      <c r="AP131" s="1138"/>
      <c r="AQ131" s="1139"/>
      <c r="AR131" s="1139"/>
      <c r="AS131" s="1139"/>
      <c r="AT131" s="1140"/>
      <c r="AU131" s="236"/>
      <c r="AV131" s="236"/>
      <c r="AW131" s="236"/>
      <c r="AX131" s="1111" t="s">
        <v>500</v>
      </c>
      <c r="AY131" s="754"/>
      <c r="AZ131" s="754"/>
      <c r="BA131" s="754"/>
      <c r="BB131" s="754"/>
      <c r="BC131" s="754"/>
      <c r="BD131" s="754"/>
      <c r="BE131" s="1064"/>
      <c r="BF131" s="1112">
        <v>26.2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7.3678653399999998</v>
      </c>
      <c r="AB132" s="1125"/>
      <c r="AC132" s="1125"/>
      <c r="AD132" s="1125"/>
      <c r="AE132" s="1126"/>
      <c r="AF132" s="1127">
        <v>8.0768393130000007</v>
      </c>
      <c r="AG132" s="1125"/>
      <c r="AH132" s="1125"/>
      <c r="AI132" s="1125"/>
      <c r="AJ132" s="1126"/>
      <c r="AK132" s="1127">
        <v>8.9441799419999999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6.1</v>
      </c>
      <c r="AB133" s="1108"/>
      <c r="AC133" s="1108"/>
      <c r="AD133" s="1108"/>
      <c r="AE133" s="1109"/>
      <c r="AF133" s="1107">
        <v>7.1</v>
      </c>
      <c r="AG133" s="1108"/>
      <c r="AH133" s="1108"/>
      <c r="AI133" s="1108"/>
      <c r="AJ133" s="1109"/>
      <c r="AK133" s="1107">
        <v>8.1</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cONtO8FXayJE2PrBAvji/4Z4MU5rxokxk0j9ZrE1oC1IEBHVvHw9P6aF1J289UwSeKR81Wod3VeRpI+f+bMRg==" saltValue="BeL6wiKAy4fOcGKLbXJJ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504</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8" zoomScaleNormal="48"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fjlbpWnuahAq+U8AZC1D5+5qpB7lrcAfymFw2Hwf5ETSp6nZ2qavegl8evxAl97upv1r7PGvblyqJeMZ8zWuw==" saltValue="Qpj8WPW6u53xc5VjOchq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507</v>
      </c>
      <c r="AP7" s="275"/>
      <c r="AQ7" s="276" t="s">
        <v>508</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509</v>
      </c>
      <c r="AQ8" s="282" t="s">
        <v>510</v>
      </c>
      <c r="AR8" s="283" t="s">
        <v>511</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512</v>
      </c>
      <c r="AL9" s="1145"/>
      <c r="AM9" s="1145"/>
      <c r="AN9" s="1146"/>
      <c r="AO9" s="284">
        <v>8531085</v>
      </c>
      <c r="AP9" s="284">
        <v>60365</v>
      </c>
      <c r="AQ9" s="285">
        <v>62021</v>
      </c>
      <c r="AR9" s="286">
        <v>-2.7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513</v>
      </c>
      <c r="AL10" s="1145"/>
      <c r="AM10" s="1145"/>
      <c r="AN10" s="1146"/>
      <c r="AO10" s="287">
        <v>53904</v>
      </c>
      <c r="AP10" s="287">
        <v>381</v>
      </c>
      <c r="AQ10" s="288">
        <v>4339</v>
      </c>
      <c r="AR10" s="289">
        <v>-91.2</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514</v>
      </c>
      <c r="AL11" s="1145"/>
      <c r="AM11" s="1145"/>
      <c r="AN11" s="1146"/>
      <c r="AO11" s="287">
        <v>46997</v>
      </c>
      <c r="AP11" s="287">
        <v>333</v>
      </c>
      <c r="AQ11" s="288">
        <v>554</v>
      </c>
      <c r="AR11" s="289">
        <v>-39.9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515</v>
      </c>
      <c r="AL12" s="1145"/>
      <c r="AM12" s="1145"/>
      <c r="AN12" s="1146"/>
      <c r="AO12" s="287" t="s">
        <v>516</v>
      </c>
      <c r="AP12" s="287" t="s">
        <v>516</v>
      </c>
      <c r="AQ12" s="288">
        <v>17</v>
      </c>
      <c r="AR12" s="289" t="s">
        <v>516</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517</v>
      </c>
      <c r="AL13" s="1145"/>
      <c r="AM13" s="1145"/>
      <c r="AN13" s="1146"/>
      <c r="AO13" s="287">
        <v>267219</v>
      </c>
      <c r="AP13" s="287">
        <v>1891</v>
      </c>
      <c r="AQ13" s="288">
        <v>2525</v>
      </c>
      <c r="AR13" s="289">
        <v>-25.1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518</v>
      </c>
      <c r="AL14" s="1145"/>
      <c r="AM14" s="1145"/>
      <c r="AN14" s="1146"/>
      <c r="AO14" s="287">
        <v>31464</v>
      </c>
      <c r="AP14" s="287">
        <v>223</v>
      </c>
      <c r="AQ14" s="288">
        <v>1158</v>
      </c>
      <c r="AR14" s="289">
        <v>-80.7</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519</v>
      </c>
      <c r="AL15" s="1148"/>
      <c r="AM15" s="1148"/>
      <c r="AN15" s="1149"/>
      <c r="AO15" s="287">
        <v>-485838</v>
      </c>
      <c r="AP15" s="287">
        <v>-3438</v>
      </c>
      <c r="AQ15" s="288">
        <v>-4174</v>
      </c>
      <c r="AR15" s="289">
        <v>-17.600000000000001</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8444831</v>
      </c>
      <c r="AP16" s="287">
        <v>59755</v>
      </c>
      <c r="AQ16" s="288">
        <v>66439</v>
      </c>
      <c r="AR16" s="289">
        <v>-10.1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524</v>
      </c>
      <c r="AL21" s="1151"/>
      <c r="AM21" s="1151"/>
      <c r="AN21" s="1152"/>
      <c r="AO21" s="300">
        <v>6.13</v>
      </c>
      <c r="AP21" s="301">
        <v>6.1</v>
      </c>
      <c r="AQ21" s="302">
        <v>0.03</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525</v>
      </c>
      <c r="AL22" s="1151"/>
      <c r="AM22" s="1151"/>
      <c r="AN22" s="1152"/>
      <c r="AO22" s="305">
        <v>100.2</v>
      </c>
      <c r="AP22" s="306">
        <v>99</v>
      </c>
      <c r="AQ22" s="307">
        <v>1.2</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c r="A27" s="312"/>
      <c r="AO27" s="265"/>
      <c r="AP27" s="265"/>
      <c r="AQ27" s="265"/>
      <c r="AR27" s="265"/>
      <c r="AS27" s="265"/>
      <c r="AT27" s="265"/>
    </row>
    <row r="28" spans="1:46" ht="17.2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507</v>
      </c>
      <c r="AP30" s="275"/>
      <c r="AQ30" s="276" t="s">
        <v>508</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509</v>
      </c>
      <c r="AQ31" s="282" t="s">
        <v>510</v>
      </c>
      <c r="AR31" s="283" t="s">
        <v>511</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529</v>
      </c>
      <c r="AL32" s="1159"/>
      <c r="AM32" s="1159"/>
      <c r="AN32" s="1160"/>
      <c r="AO32" s="315">
        <v>3829544</v>
      </c>
      <c r="AP32" s="315">
        <v>27098</v>
      </c>
      <c r="AQ32" s="316">
        <v>33147</v>
      </c>
      <c r="AR32" s="317">
        <v>-18.2</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530</v>
      </c>
      <c r="AL33" s="1159"/>
      <c r="AM33" s="1159"/>
      <c r="AN33" s="1160"/>
      <c r="AO33" s="315" t="s">
        <v>516</v>
      </c>
      <c r="AP33" s="315" t="s">
        <v>516</v>
      </c>
      <c r="AQ33" s="316">
        <v>7</v>
      </c>
      <c r="AR33" s="317" t="s">
        <v>516</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531</v>
      </c>
      <c r="AL34" s="1159"/>
      <c r="AM34" s="1159"/>
      <c r="AN34" s="1160"/>
      <c r="AO34" s="315" t="s">
        <v>516</v>
      </c>
      <c r="AP34" s="315" t="s">
        <v>516</v>
      </c>
      <c r="AQ34" s="316">
        <v>24</v>
      </c>
      <c r="AR34" s="317" t="s">
        <v>516</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532</v>
      </c>
      <c r="AL35" s="1159"/>
      <c r="AM35" s="1159"/>
      <c r="AN35" s="1160"/>
      <c r="AO35" s="315">
        <v>407930</v>
      </c>
      <c r="AP35" s="315">
        <v>2886</v>
      </c>
      <c r="AQ35" s="316">
        <v>5872</v>
      </c>
      <c r="AR35" s="317">
        <v>-50.9</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533</v>
      </c>
      <c r="AL36" s="1159"/>
      <c r="AM36" s="1159"/>
      <c r="AN36" s="1160"/>
      <c r="AO36" s="315">
        <v>23458</v>
      </c>
      <c r="AP36" s="315">
        <v>166</v>
      </c>
      <c r="AQ36" s="316">
        <v>1168</v>
      </c>
      <c r="AR36" s="317">
        <v>-85.8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534</v>
      </c>
      <c r="AL37" s="1159"/>
      <c r="AM37" s="1159"/>
      <c r="AN37" s="1160"/>
      <c r="AO37" s="315">
        <v>29637</v>
      </c>
      <c r="AP37" s="315">
        <v>210</v>
      </c>
      <c r="AQ37" s="316">
        <v>720</v>
      </c>
      <c r="AR37" s="317">
        <v>-70.8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535</v>
      </c>
      <c r="AL38" s="1162"/>
      <c r="AM38" s="1162"/>
      <c r="AN38" s="1163"/>
      <c r="AO38" s="318" t="s">
        <v>516</v>
      </c>
      <c r="AP38" s="318" t="s">
        <v>516</v>
      </c>
      <c r="AQ38" s="319">
        <v>1</v>
      </c>
      <c r="AR38" s="307" t="s">
        <v>516</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536</v>
      </c>
      <c r="AL39" s="1162"/>
      <c r="AM39" s="1162"/>
      <c r="AN39" s="1163"/>
      <c r="AO39" s="315">
        <v>-451014</v>
      </c>
      <c r="AP39" s="315">
        <v>-3191</v>
      </c>
      <c r="AQ39" s="316">
        <v>-6245</v>
      </c>
      <c r="AR39" s="317">
        <v>-48.9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537</v>
      </c>
      <c r="AL40" s="1159"/>
      <c r="AM40" s="1159"/>
      <c r="AN40" s="1160"/>
      <c r="AO40" s="315">
        <v>-1323995</v>
      </c>
      <c r="AP40" s="315">
        <v>-9369</v>
      </c>
      <c r="AQ40" s="316">
        <v>-25563</v>
      </c>
      <c r="AR40" s="317">
        <v>-63.3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2515560</v>
      </c>
      <c r="AP41" s="315">
        <v>17800</v>
      </c>
      <c r="AQ41" s="316">
        <v>9130</v>
      </c>
      <c r="AR41" s="317">
        <v>95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507</v>
      </c>
      <c r="AN49" s="1155" t="s">
        <v>541</v>
      </c>
      <c r="AO49" s="1156"/>
      <c r="AP49" s="1156"/>
      <c r="AQ49" s="1156"/>
      <c r="AR49" s="115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542</v>
      </c>
      <c r="AO50" s="332" t="s">
        <v>543</v>
      </c>
      <c r="AP50" s="333" t="s">
        <v>544</v>
      </c>
      <c r="AQ50" s="334" t="s">
        <v>545</v>
      </c>
      <c r="AR50" s="335" t="s">
        <v>546</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4923701</v>
      </c>
      <c r="AN51" s="337">
        <v>35489</v>
      </c>
      <c r="AO51" s="338">
        <v>2.1</v>
      </c>
      <c r="AP51" s="339">
        <v>42651</v>
      </c>
      <c r="AQ51" s="340">
        <v>4.3</v>
      </c>
      <c r="AR51" s="341">
        <v>-2.2000000000000002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3646554</v>
      </c>
      <c r="AN52" s="345">
        <v>26284</v>
      </c>
      <c r="AO52" s="346">
        <v>6.9</v>
      </c>
      <c r="AP52" s="347">
        <v>22675</v>
      </c>
      <c r="AQ52" s="348">
        <v>-5.9</v>
      </c>
      <c r="AR52" s="349">
        <v>12.8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3644851</v>
      </c>
      <c r="AN53" s="337">
        <v>26106</v>
      </c>
      <c r="AO53" s="338">
        <v>-26.4</v>
      </c>
      <c r="AP53" s="339">
        <v>43226</v>
      </c>
      <c r="AQ53" s="340">
        <v>1.3</v>
      </c>
      <c r="AR53" s="341">
        <v>-27.7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1768194</v>
      </c>
      <c r="AN54" s="345">
        <v>12665</v>
      </c>
      <c r="AO54" s="346">
        <v>-51.8</v>
      </c>
      <c r="AP54" s="347">
        <v>22622</v>
      </c>
      <c r="AQ54" s="348">
        <v>-0.2</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7381495</v>
      </c>
      <c r="AN55" s="337">
        <v>52484</v>
      </c>
      <c r="AO55" s="338">
        <v>101</v>
      </c>
      <c r="AP55" s="339">
        <v>42836</v>
      </c>
      <c r="AQ55" s="340">
        <v>-0.9</v>
      </c>
      <c r="AR55" s="341">
        <v>101.9</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5208154</v>
      </c>
      <c r="AN56" s="345">
        <v>37031</v>
      </c>
      <c r="AO56" s="346">
        <v>192.4</v>
      </c>
      <c r="AP56" s="347">
        <v>22936</v>
      </c>
      <c r="AQ56" s="348">
        <v>1.4</v>
      </c>
      <c r="AR56" s="349">
        <v>191</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10067404</v>
      </c>
      <c r="AN57" s="337">
        <v>71383</v>
      </c>
      <c r="AO57" s="338">
        <v>36</v>
      </c>
      <c r="AP57" s="339">
        <v>44161</v>
      </c>
      <c r="AQ57" s="340">
        <v>3.1</v>
      </c>
      <c r="AR57" s="341">
        <v>32.9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6837516</v>
      </c>
      <c r="AN58" s="345">
        <v>48482</v>
      </c>
      <c r="AO58" s="346">
        <v>30.9</v>
      </c>
      <c r="AP58" s="347">
        <v>23644</v>
      </c>
      <c r="AQ58" s="348">
        <v>3.1</v>
      </c>
      <c r="AR58" s="349">
        <v>27.8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5023376</v>
      </c>
      <c r="AN59" s="337">
        <v>35545</v>
      </c>
      <c r="AO59" s="338">
        <v>-50.2</v>
      </c>
      <c r="AP59" s="339">
        <v>43955</v>
      </c>
      <c r="AQ59" s="340">
        <v>-0.5</v>
      </c>
      <c r="AR59" s="341">
        <v>-49.7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2825823</v>
      </c>
      <c r="AN60" s="345">
        <v>19995</v>
      </c>
      <c r="AO60" s="346">
        <v>-58.8</v>
      </c>
      <c r="AP60" s="347">
        <v>21318</v>
      </c>
      <c r="AQ60" s="348">
        <v>-9.8000000000000007</v>
      </c>
      <c r="AR60" s="349">
        <v>-49</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6208165</v>
      </c>
      <c r="AN61" s="352">
        <v>44201</v>
      </c>
      <c r="AO61" s="353">
        <v>12.5</v>
      </c>
      <c r="AP61" s="354">
        <v>43366</v>
      </c>
      <c r="AQ61" s="355">
        <v>1.5</v>
      </c>
      <c r="AR61" s="341">
        <v>11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4057248</v>
      </c>
      <c r="AN62" s="345">
        <v>28891</v>
      </c>
      <c r="AO62" s="346">
        <v>23.9</v>
      </c>
      <c r="AP62" s="347">
        <v>22639</v>
      </c>
      <c r="AQ62" s="348">
        <v>-2.2999999999999998</v>
      </c>
      <c r="AR62" s="349">
        <v>26.2</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FS4OVkc4+Y3fRo3eP4lurLYPyMJ48hgzZZAjUUP8FKW3SpYRJMr6d+cY6pn8QJSGCA6nBpZvYzoVhwQCLnEt2w==" saltValue="MVfkehtc23Gb/FkzdRRM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555</v>
      </c>
    </row>
    <row r="120" spans="125:125" ht="13.5" hidden="1" customHeight="1"/>
    <row r="121" spans="125:125" ht="13.5" hidden="1" customHeight="1">
      <c r="DU121" s="262"/>
    </row>
  </sheetData>
  <sheetProtection algorithmName="SHA-512" hashValue="GMnuwVZ2ssdUgvu791k9m5g7f7vwFXZDR0eEq9chuWyH7+j6h039q1dPYtTMiSb0leMcSWJ8LWPpcK8uEk38KQ==" saltValue="M7PdvX4o9A0YM5Cjy/50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2" zoomScaleNormal="42"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556</v>
      </c>
    </row>
  </sheetData>
  <sheetProtection algorithmName="SHA-512" hashValue="TEQaIf8/fKsh8OQCPu7aM9mAPAmpyK+I4tUfNcoqRs2q23rcuZYe94WP0pfQNh8W76AFUKLvjI1htOtIRZxfyQ==" saltValue="MTJhrR7iYltwO9R6JOGW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67" t="s">
        <v>3</v>
      </c>
      <c r="D47" s="1167"/>
      <c r="E47" s="1168"/>
      <c r="F47" s="11">
        <v>16.989999999999998</v>
      </c>
      <c r="G47" s="12">
        <v>20.74</v>
      </c>
      <c r="H47" s="12">
        <v>20.77</v>
      </c>
      <c r="I47" s="12">
        <v>18.510000000000002</v>
      </c>
      <c r="J47" s="13">
        <v>21.3</v>
      </c>
    </row>
    <row r="48" spans="2:10" ht="57.75" customHeight="1">
      <c r="B48" s="14"/>
      <c r="C48" s="1169" t="s">
        <v>4</v>
      </c>
      <c r="D48" s="1169"/>
      <c r="E48" s="1170"/>
      <c r="F48" s="15">
        <v>10.34</v>
      </c>
      <c r="G48" s="16">
        <v>8.73</v>
      </c>
      <c r="H48" s="16">
        <v>12.51</v>
      </c>
      <c r="I48" s="16">
        <v>13.11</v>
      </c>
      <c r="J48" s="17">
        <v>14.56</v>
      </c>
    </row>
    <row r="49" spans="2:10" ht="57.75" customHeight="1" thickBot="1">
      <c r="B49" s="18"/>
      <c r="C49" s="1171" t="s">
        <v>5</v>
      </c>
      <c r="D49" s="1171"/>
      <c r="E49" s="1172"/>
      <c r="F49" s="19">
        <v>2.2599999999999998</v>
      </c>
      <c r="G49" s="20">
        <v>3.25</v>
      </c>
      <c r="H49" s="20">
        <v>3.25</v>
      </c>
      <c r="I49" s="20">
        <v>0.02</v>
      </c>
      <c r="J49" s="21">
        <v>7.14</v>
      </c>
    </row>
    <row r="50" spans="2:10"/>
  </sheetData>
  <sheetProtection algorithmName="SHA-512" hashValue="i9GaCZN9kchJKFIohOKq7ooNnoWf6TsL5hqbBOdO0e+z7zEp3gUihFL7FtupfOK2qHDN26s6QhbE4WmnihRqCg==" saltValue="K2SGVKfDpCScys//b4Az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2023-02-20T04:28:06Z</dcterms:created>
  <dcterms:modified xsi:type="dcterms:W3CDTF">2023-10-02T03:38:23Z</dcterms:modified>
  <cp:category/>
</cp:coreProperties>
</file>