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<sst xmlns="http://schemas.openxmlformats.org/spreadsheetml/2006/main" count="217" uniqueCount="107">
  <si>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</si>
  <si>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</si>
  <si>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</si>
  <si>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</si>
  <si>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</si>
  <si>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</si>
  <si>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</si>
  <si>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</si>
  <si>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</si>
  <si>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</si>
  <si>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</si>
  <si>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</si>
  <si>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</si>
  <si>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</si>
  <si>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</si>
  <si>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</si>
  <si>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</si>
  <si>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</si>
  <si>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</si>
  <si>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</si>
  <si>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</si>
  <si>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</si>
  <si>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</si>
  <si>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</si>
  <si>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</si>
  <si>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</si>
  <si>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</si>
  <si>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</si>
  <si>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</si>
  <si>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</si>
  <si>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</si>
  <si>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</si>
  <si>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</si>
  <si>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</si>
  <si>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</si>
  <si>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</si>
  <si>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</si>
  <si>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</si>
  <si>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</si>
  <si>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</si>
  <si>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</si>
  <si>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</si>
  <si>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</si>
  <si>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</si>
  <si>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</si>
  <si>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</si>
  <si>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</si>
  <si>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</si>
  <si>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</si>
  <si>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</si>
  <si>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</si>
  <si>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</si>
  <si>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</si>
  <si>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</si>
  <si>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</si>
  <si>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</si>
  <si>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</si>
  <si>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</si>
  <si>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</si>
  <si>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</si>
  <si>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</si>
  <si>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</si>
  <si>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</si>
  <si>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</si>
  <si>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</si>
  <si>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</si>
  <si>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</si>
  <si>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</si>
  <si>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</si>
  <si>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</si>
  <si>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</si>
  <si>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</si>
  <si>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</si>
  <si>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</si>
  <si>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</si>
  <si>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</si>
  <si>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</si>
  <si>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</si>
  <si>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</si>
  <si>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</si>
  <si>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</si>
  <si>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</si>
  <si>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</si>
  <si>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</si>
  <si>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</si>
  <si>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</si>
  <si>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</si>
  <si>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</si>
  <si>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</si>
  <si>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</si>
  <si>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</si>
  <si>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</si>
  <si>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</si>
  <si>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所沢市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</si>
  <si>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</si>
  <si>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</si>
  <si>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</si>
  <si>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</si>
  <si>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</si>
  <si>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</si>
  <si>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</si>
  <si>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</si>
  <si>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</si>
  <si>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</si>
  <si>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健全な状況であり、今後も100％超を継続していく必要があります。
③流動比率
　望ましいとされる200％を大きく超えており、支払能力は十分にあるといえます。
④企業債残高対給水収益比率
　平成18年度から企業債の借入れをせず、順調に償還が進んだため、値は低く、類似団体と比べ健全性は高いといえます。
⑤料金回収率・⑥給水原価
　平成26年度は料金回収率が100％を超えましたが、類似団体を下回る状況が続いています。また、会計基準の見直し前の算出方法では、平成26年度の給水原価は157.29円となり、料金回収率は94.66％となります。引き続き収益性の向上を図る必要があります。
⑦施設利用率
　類似団体と比べ低い水準です。今後は人口の推移を考慮したダウンサイジングなどが必要となります。
⑧有収率
　類似団体と比べ高い有収率を保っています。管路の布設替えなどにより漏水件数が減少したことが要因と考えられます。引き続き維持していく取り組みが必要です。</t>
    <rPh sb="314" eb="315">
      <t>ヒク</t>
    </rPh>
    <rPh sb="316" eb="318">
      <t>スイジュン</t>
    </rPh>
    <rPh sb="324" eb="326">
      <t>ジンコウ</t>
    </rPh>
    <rPh sb="327" eb="329">
      <t>スイイ</t>
    </rPh>
    <rPh sb="330" eb="332">
      <t>コウリョ</t>
    </rPh>
    <rPh sb="345" eb="347">
      <t>ヒツヨウ</t>
    </rPh>
    <rPh sb="367" eb="368">
      <t>タカ</t>
    </rPh>
    <rPh sb="369" eb="371">
      <t>ユウシュウ</t>
    </rPh>
    <rPh sb="371" eb="372">
      <t>リツ</t>
    </rPh>
    <rPh sb="373" eb="374">
      <t>タモ</t>
    </rPh>
    <rPh sb="380" eb="382">
      <t>カンロ</t>
    </rPh>
    <rPh sb="383" eb="385">
      <t>フセツ</t>
    </rPh>
    <rPh sb="385" eb="386">
      <t>ガ</t>
    </rPh>
    <rPh sb="392" eb="394">
      <t>ロウスイ</t>
    </rPh>
    <rPh sb="394" eb="396">
      <t>ケンスウ</t>
    </rPh>
    <rPh sb="397" eb="399">
      <t>ゲンショウ</t>
    </rPh>
    <rPh sb="407" eb="408">
      <t>カンガ</t>
    </rPh>
    <rPh sb="424" eb="425">
      <t>ト</t>
    </rPh>
    <rPh sb="426" eb="427">
      <t>ク</t>
    </rPh>
    <phoneticPr fontId="4"/>
  </si>
  <si>
    <t xml:space="preserve">①有形固定資産減価償却率
　使用年数が耐用年数の5割程度を経過している状況です。事業費の平準化を図り、計画的に更新していく必要があります。
②管路経年化率
　類似団体と比べ老朽化の度合いは低いといえます。しかし、値は増加傾向にあるため、計画的に更新していく必要があります。
③管路更新率
　類似団体と同程度の更新状況であるといえます。しかし、①有形固定資産減価償却率・②管路経年化率は増加傾向にあり、経年化・老朽化が進行しています。ダウンサイジングなどを考慮した計画的な更新が求められます。
</t>
    <rPh sb="40" eb="43">
      <t>ジギョウヒ</t>
    </rPh>
    <rPh sb="44" eb="47">
      <t>ヘイジュンカ</t>
    </rPh>
    <rPh sb="48" eb="49">
      <t>ハカ</t>
    </rPh>
    <rPh sb="208" eb="210">
      <t>シンコウ</t>
    </rPh>
    <rPh sb="227" eb="229">
      <t>コウリョ</t>
    </rPh>
    <rPh sb="231" eb="234">
      <t>ケイカクテキ</t>
    </rPh>
    <rPh sb="235" eb="237">
      <t>コウシン</t>
    </rPh>
    <rPh sb="238" eb="239">
      <t>モト</t>
    </rPh>
    <phoneticPr fontId="4"/>
  </si>
  <si>
    <t>　現状では健全な事業経営が行われており、支払能力も十分にあるといえます。しかし、収益性の向上に関しては引き続き経営改善の余地があると考えます。
　施設については、水需要の減少、施設の経年化が徐々に進んできていることから、施設規模を見直すとともに、計画的に更新を進めていく必要があります。
　また、今後の施設更新に対する財源の確保が課題と考えます。</t>
    <rPh sb="81" eb="82">
      <t>ミズ</t>
    </rPh>
    <rPh sb="82" eb="84">
      <t>ジュヨウ</t>
    </rPh>
    <rPh sb="88" eb="90">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</si>
</sst>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c:v>
                </c:pt>
                <c:pt idx="1">
                  <c:v>1.05</c:v>
                </c:pt>
                <c:pt idx="2">
                  <c:v>0.8</c:v>
                </c:pt>
                <c:pt idx="3">
                  <c:v>0.67</c:v>
                </c:pt>
                <c:pt idx="4">
                  <c:v>0.98</c:v>
                </c:pt>
              </c:numCache>
            </c:numRef>
          </c:val>
        </c:ser>
        <c:dLbls>
          <c:showLegendKey val="0"/>
          <c:showVal val="0"/>
          <c:showCatName val="0"/>
          <c:showSerName val="0"/>
          <c:showPercent val="0"/>
          <c:showBubbleSize val="0"/>
        </c:dLbls>
        <c:gapWidth val="150"/>
        <c:axId val="93242880"/>
        <c:axId val="932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0.72</c:v>
                </c:pt>
                <c:pt idx="1">
                  <c:v>0.8</c:v>
                </c:pt>
                <c:pt idx="2">
                  <c:v>0.74</c:v>
                </c:pt>
                <c:pt idx="3">
                  <c:v>0.76</c:v>
                </c:pt>
                <c:pt idx="4">
                  <c:v>0.69</c:v>
                </c:pt>
              </c:numCache>
            </c:numRef>
          </c:val>
          <c:smooth val="0"/>
        </c:ser>
        <c:dLbls>
          <c:showLegendKey val="0"/>
          <c:showVal val="0"/>
          <c:showCatName val="0"/>
          <c:showSerName val="0"/>
          <c:showPercent val="0"/>
          <c:showBubbleSize val="0"/>
        </c:dLbls>
        <c:marker val="1"/>
        <c:smooth val="0"/>
        <c:axId val="93242880"/>
        <c:axId val="93244800"/>
      </c:lineChart>
      <c:dateAx>
        <c:axId val="93242880"/>
        <c:scaling>
          <c:orientation val="minMax"/>
        </c:scaling>
        <c:delete val="1"/>
        <c:axPos val="b"/>
        <c:numFmt formatCode="ge" sourceLinked="1"/>
        <c:majorTickMark val="none"/>
        <c:minorTickMark val="none"/>
        <c:tickLblPos val="none"/>
        <c:crossAx val="93244800"/>
        <c:crosses val="autoZero"/>
        <c:auto val="1"/>
        <c:lblOffset val="100"/>
        <c:baseTimeUnit val="years"/>
      </c:dateAx>
      <c:valAx>
        <c:axId val="932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60.68</c:v>
                </c:pt>
                <c:pt idx="1">
                  <c:v>59.3</c:v>
                </c:pt>
                <c:pt idx="2">
                  <c:v>59.49</c:v>
                </c:pt>
                <c:pt idx="3">
                  <c:v>59.05</c:v>
                </c:pt>
                <c:pt idx="4">
                  <c:v>57.82</c:v>
                </c:pt>
              </c:numCache>
            </c:numRef>
          </c:val>
        </c:ser>
        <c:dLbls>
          <c:showLegendKey val="0"/>
          <c:showVal val="0"/>
          <c:showCatName val="0"/>
          <c:showSerName val="0"/>
          <c:showPercent val="0"/>
          <c:showBubbleSize val="0"/>
        </c:dLbls>
        <c:gapWidth val="150"/>
        <c:axId val="97658752"/>
        <c:axId val="9767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65.510000000000005</c:v>
                </c:pt>
                <c:pt idx="1">
                  <c:v>64.66</c:v>
                </c:pt>
                <c:pt idx="2">
                  <c:v>64.09</c:v>
                </c:pt>
                <c:pt idx="3">
                  <c:v>63.91</c:v>
                </c:pt>
                <c:pt idx="4">
                  <c:v>63.25</c:v>
                </c:pt>
              </c:numCache>
            </c:numRef>
          </c:val>
          <c:smooth val="0"/>
        </c:ser>
        <c:dLbls>
          <c:showLegendKey val="0"/>
          <c:showVal val="0"/>
          <c:showCatName val="0"/>
          <c:showSerName val="0"/>
          <c:showPercent val="0"/>
          <c:showBubbleSize val="0"/>
        </c:dLbls>
        <c:marker val="1"/>
        <c:smooth val="0"/>
        <c:axId val="97658752"/>
        <c:axId val="97673216"/>
      </c:lineChart>
      <c:dateAx>
        <c:axId val="97658752"/>
        <c:scaling>
          <c:orientation val="minMax"/>
        </c:scaling>
        <c:delete val="1"/>
        <c:axPos val="b"/>
        <c:numFmt formatCode="ge" sourceLinked="1"/>
        <c:majorTickMark val="none"/>
        <c:minorTickMark val="none"/>
        <c:tickLblPos val="none"/>
        <c:crossAx val="97673216"/>
        <c:crosses val="autoZero"/>
        <c:auto val="1"/>
        <c:lblOffset val="100"/>
        <c:baseTimeUnit val="years"/>
      </c:dateAx>
      <c:valAx>
        <c:axId val="976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96.96</c:v>
                </c:pt>
                <c:pt idx="1">
                  <c:v>96.52</c:v>
                </c:pt>
                <c:pt idx="2">
                  <c:v>96.89</c:v>
                </c:pt>
                <c:pt idx="3">
                  <c:v>97.04</c:v>
                </c:pt>
                <c:pt idx="4">
                  <c:v>97.45</c:v>
                </c:pt>
              </c:numCache>
            </c:numRef>
          </c:val>
        </c:ser>
        <c:dLbls>
          <c:showLegendKey val="0"/>
          <c:showVal val="0"/>
          <c:showCatName val="0"/>
          <c:showSerName val="0"/>
          <c:showPercent val="0"/>
          <c:showBubbleSize val="0"/>
        </c:dLbls>
        <c:gapWidth val="150"/>
        <c:axId val="97711616"/>
        <c:axId val="977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91.27</c:v>
                </c:pt>
                <c:pt idx="1">
                  <c:v>90.63</c:v>
                </c:pt>
                <c:pt idx="2">
                  <c:v>91.19</c:v>
                </c:pt>
                <c:pt idx="3">
                  <c:v>91.45</c:v>
                </c:pt>
                <c:pt idx="4">
                  <c:v>91.07</c:v>
                </c:pt>
              </c:numCache>
            </c:numRef>
          </c:val>
          <c:smooth val="0"/>
        </c:ser>
        <c:dLbls>
          <c:showLegendKey val="0"/>
          <c:showVal val="0"/>
          <c:showCatName val="0"/>
          <c:showSerName val="0"/>
          <c:showPercent val="0"/>
          <c:showBubbleSize val="0"/>
        </c:dLbls>
        <c:marker val="1"/>
        <c:smooth val="0"/>
        <c:axId val="97711616"/>
        <c:axId val="97713536"/>
      </c:lineChart>
      <c:dateAx>
        <c:axId val="97711616"/>
        <c:scaling>
          <c:orientation val="minMax"/>
        </c:scaling>
        <c:delete val="1"/>
        <c:axPos val="b"/>
        <c:numFmt formatCode="ge" sourceLinked="1"/>
        <c:majorTickMark val="none"/>
        <c:minorTickMark val="none"/>
        <c:tickLblPos val="none"/>
        <c:crossAx val="97713536"/>
        <c:crosses val="autoZero"/>
        <c:auto val="1"/>
        <c:lblOffset val="100"/>
        <c:baseTimeUnit val="years"/>
      </c:dateAx>
      <c:valAx>
        <c:axId val="977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108.93</c:v>
                </c:pt>
                <c:pt idx="1">
                  <c:v>106.73</c:v>
                </c:pt>
                <c:pt idx="2">
                  <c:v>109.48</c:v>
                </c:pt>
                <c:pt idx="3">
                  <c:v>111.65</c:v>
                </c:pt>
                <c:pt idx="4">
                  <c:v>114.62</c:v>
                </c:pt>
              </c:numCache>
            </c:numRef>
          </c:val>
        </c:ser>
        <c:dLbls>
          <c:showLegendKey val="0"/>
          <c:showVal val="0"/>
          <c:showCatName val="0"/>
          <c:showSerName val="0"/>
          <c:showPercent val="0"/>
          <c:showBubbleSize val="0"/>
        </c:dLbls>
        <c:gapWidth val="150"/>
        <c:axId val="95982720"/>
        <c:axId val="9598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109.92</c:v>
                </c:pt>
                <c:pt idx="1">
                  <c:v>107.75</c:v>
                </c:pt>
                <c:pt idx="2">
                  <c:v>107.94</c:v>
                </c:pt>
                <c:pt idx="3">
                  <c:v>108.98</c:v>
                </c:pt>
                <c:pt idx="4">
                  <c:v>114.44</c:v>
                </c:pt>
              </c:numCache>
            </c:numRef>
          </c:val>
          <c:smooth val="0"/>
        </c:ser>
        <c:dLbls>
          <c:showLegendKey val="0"/>
          <c:showVal val="0"/>
          <c:showCatName val="0"/>
          <c:showSerName val="0"/>
          <c:showPercent val="0"/>
          <c:showBubbleSize val="0"/>
        </c:dLbls>
        <c:marker val="1"/>
        <c:smooth val="0"/>
        <c:axId val="95982720"/>
        <c:axId val="95984640"/>
      </c:lineChart>
      <c:dateAx>
        <c:axId val="95982720"/>
        <c:scaling>
          <c:orientation val="minMax"/>
        </c:scaling>
        <c:delete val="1"/>
        <c:axPos val="b"/>
        <c:numFmt formatCode="ge" sourceLinked="1"/>
        <c:majorTickMark val="none"/>
        <c:minorTickMark val="none"/>
        <c:tickLblPos val="none"/>
        <c:crossAx val="95984640"/>
        <c:crosses val="autoZero"/>
        <c:auto val="1"/>
        <c:lblOffset val="100"/>
        <c:baseTimeUnit val="years"/>
      </c:dateAx>
      <c:valAx>
        <c:axId val="95984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9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44.66</c:v>
                </c:pt>
                <c:pt idx="1">
                  <c:v>45.28</c:v>
                </c:pt>
                <c:pt idx="2">
                  <c:v>46.02</c:v>
                </c:pt>
                <c:pt idx="3">
                  <c:v>47.02</c:v>
                </c:pt>
                <c:pt idx="4">
                  <c:v>48.09</c:v>
                </c:pt>
              </c:numCache>
            </c:numRef>
          </c:val>
        </c:ser>
        <c:dLbls>
          <c:showLegendKey val="0"/>
          <c:showVal val="0"/>
          <c:showCatName val="0"/>
          <c:showSerName val="0"/>
          <c:showPercent val="0"/>
          <c:showBubbleSize val="0"/>
        </c:dLbls>
        <c:gapWidth val="150"/>
        <c:axId val="96215808"/>
        <c:axId val="9621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42.32</c:v>
                </c:pt>
                <c:pt idx="1">
                  <c:v>43.4</c:v>
                </c:pt>
                <c:pt idx="2">
                  <c:v>44.41</c:v>
                </c:pt>
                <c:pt idx="3">
                  <c:v>45.38</c:v>
                </c:pt>
                <c:pt idx="4">
                  <c:v>47.7</c:v>
                </c:pt>
              </c:numCache>
            </c:numRef>
          </c:val>
          <c:smooth val="0"/>
        </c:ser>
        <c:dLbls>
          <c:showLegendKey val="0"/>
          <c:showVal val="0"/>
          <c:showCatName val="0"/>
          <c:showSerName val="0"/>
          <c:showPercent val="0"/>
          <c:showBubbleSize val="0"/>
        </c:dLbls>
        <c:marker val="1"/>
        <c:smooth val="0"/>
        <c:axId val="96215808"/>
        <c:axId val="96217728"/>
      </c:lineChart>
      <c:dateAx>
        <c:axId val="96215808"/>
        <c:scaling>
          <c:orientation val="minMax"/>
        </c:scaling>
        <c:delete val="1"/>
        <c:axPos val="b"/>
        <c:numFmt formatCode="ge" sourceLinked="1"/>
        <c:majorTickMark val="none"/>
        <c:minorTickMark val="none"/>
        <c:tickLblPos val="none"/>
        <c:crossAx val="96217728"/>
        <c:crosses val="autoZero"/>
        <c:auto val="1"/>
        <c:lblOffset val="100"/>
        <c:baseTimeUnit val="years"/>
      </c:dateAx>
      <c:valAx>
        <c:axId val="962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2.96</c:v>
                </c:pt>
                <c:pt idx="1">
                  <c:v>2.68</c:v>
                </c:pt>
                <c:pt idx="2">
                  <c:v>2.73</c:v>
                </c:pt>
                <c:pt idx="3">
                  <c:v>3.19</c:v>
                </c:pt>
                <c:pt idx="4">
                  <c:v>4.99</c:v>
                </c:pt>
              </c:numCache>
            </c:numRef>
          </c:val>
        </c:ser>
        <c:dLbls>
          <c:showLegendKey val="0"/>
          <c:showVal val="0"/>
          <c:showCatName val="0"/>
          <c:showSerName val="0"/>
          <c:showPercent val="0"/>
          <c:showBubbleSize val="0"/>
        </c:dLbls>
        <c:gapWidth val="150"/>
        <c:axId val="96252288"/>
        <c:axId val="9625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10.07</c:v>
                </c:pt>
                <c:pt idx="1">
                  <c:v>10.94</c:v>
                </c:pt>
                <c:pt idx="2">
                  <c:v>12.28</c:v>
                </c:pt>
                <c:pt idx="3">
                  <c:v>13.33</c:v>
                </c:pt>
                <c:pt idx="4">
                  <c:v>14.54</c:v>
                </c:pt>
              </c:numCache>
            </c:numRef>
          </c:val>
          <c:smooth val="0"/>
        </c:ser>
        <c:dLbls>
          <c:showLegendKey val="0"/>
          <c:showVal val="0"/>
          <c:showCatName val="0"/>
          <c:showSerName val="0"/>
          <c:showPercent val="0"/>
          <c:showBubbleSize val="0"/>
        </c:dLbls>
        <c:marker val="1"/>
        <c:smooth val="0"/>
        <c:axId val="96252288"/>
        <c:axId val="96254208"/>
      </c:lineChart>
      <c:dateAx>
        <c:axId val="96252288"/>
        <c:scaling>
          <c:orientation val="minMax"/>
        </c:scaling>
        <c:delete val="1"/>
        <c:axPos val="b"/>
        <c:numFmt formatCode="ge" sourceLinked="1"/>
        <c:majorTickMark val="none"/>
        <c:minorTickMark val="none"/>
        <c:tickLblPos val="none"/>
        <c:crossAx val="96254208"/>
        <c:crosses val="autoZero"/>
        <c:auto val="1"/>
        <c:lblOffset val="100"/>
        <c:baseTimeUnit val="years"/>
      </c:dateAx>
      <c:valAx>
        <c:axId val="962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375168"/>
        <c:axId val="963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0.68</c:v>
                </c:pt>
                <c:pt idx="1">
                  <c:v>0.57999999999999996</c:v>
                </c:pt>
                <c:pt idx="2">
                  <c:v>0.45</c:v>
                </c:pt>
                <c:pt idx="3">
                  <c:v>0.34</c:v>
                </c:pt>
                <c:pt idx="4" formatCode="#,##0.00;&quot;△&quot;#,##0.00">
                  <c:v>0</c:v>
                </c:pt>
              </c:numCache>
            </c:numRef>
          </c:val>
          <c:smooth val="0"/>
        </c:ser>
        <c:dLbls>
          <c:showLegendKey val="0"/>
          <c:showVal val="0"/>
          <c:showCatName val="0"/>
          <c:showSerName val="0"/>
          <c:showPercent val="0"/>
          <c:showBubbleSize val="0"/>
        </c:dLbls>
        <c:marker val="1"/>
        <c:smooth val="0"/>
        <c:axId val="96375168"/>
        <c:axId val="96377088"/>
      </c:lineChart>
      <c:dateAx>
        <c:axId val="96375168"/>
        <c:scaling>
          <c:orientation val="minMax"/>
        </c:scaling>
        <c:delete val="1"/>
        <c:axPos val="b"/>
        <c:numFmt formatCode="ge" sourceLinked="1"/>
        <c:majorTickMark val="none"/>
        <c:minorTickMark val="none"/>
        <c:tickLblPos val="none"/>
        <c:crossAx val="96377088"/>
        <c:crosses val="autoZero"/>
        <c:auto val="1"/>
        <c:lblOffset val="100"/>
        <c:baseTimeUnit val="years"/>
      </c:dateAx>
      <c:valAx>
        <c:axId val="96377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3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756.91</c:v>
                </c:pt>
                <c:pt idx="1">
                  <c:v>439.92</c:v>
                </c:pt>
                <c:pt idx="2">
                  <c:v>844.68</c:v>
                </c:pt>
                <c:pt idx="3">
                  <c:v>913.97</c:v>
                </c:pt>
                <c:pt idx="4">
                  <c:v>669.99</c:v>
                </c:pt>
              </c:numCache>
            </c:numRef>
          </c:val>
        </c:ser>
        <c:dLbls>
          <c:showLegendKey val="0"/>
          <c:showVal val="0"/>
          <c:showCatName val="0"/>
          <c:showSerName val="0"/>
          <c:showPercent val="0"/>
          <c:showBubbleSize val="0"/>
        </c:dLbls>
        <c:gapWidth val="150"/>
        <c:axId val="97460224"/>
        <c:axId val="974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485.84</c:v>
                </c:pt>
                <c:pt idx="1">
                  <c:v>487.15</c:v>
                </c:pt>
                <c:pt idx="2">
                  <c:v>475.07</c:v>
                </c:pt>
                <c:pt idx="3">
                  <c:v>473.46</c:v>
                </c:pt>
                <c:pt idx="4">
                  <c:v>240.81</c:v>
                </c:pt>
              </c:numCache>
            </c:numRef>
          </c:val>
          <c:smooth val="0"/>
        </c:ser>
        <c:dLbls>
          <c:showLegendKey val="0"/>
          <c:showVal val="0"/>
          <c:showCatName val="0"/>
          <c:showSerName val="0"/>
          <c:showPercent val="0"/>
          <c:showBubbleSize val="0"/>
        </c:dLbls>
        <c:marker val="1"/>
        <c:smooth val="0"/>
        <c:axId val="97460224"/>
        <c:axId val="97462144"/>
      </c:lineChart>
      <c:dateAx>
        <c:axId val="97460224"/>
        <c:scaling>
          <c:orientation val="minMax"/>
        </c:scaling>
        <c:delete val="1"/>
        <c:axPos val="b"/>
        <c:numFmt formatCode="ge" sourceLinked="1"/>
        <c:majorTickMark val="none"/>
        <c:minorTickMark val="none"/>
        <c:tickLblPos val="none"/>
        <c:crossAx val="97462144"/>
        <c:crosses val="autoZero"/>
        <c:auto val="1"/>
        <c:lblOffset val="100"/>
        <c:baseTimeUnit val="years"/>
      </c:dateAx>
      <c:valAx>
        <c:axId val="97462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4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101.24</c:v>
                </c:pt>
                <c:pt idx="1">
                  <c:v>98.91</c:v>
                </c:pt>
                <c:pt idx="2">
                  <c:v>91.98</c:v>
                </c:pt>
                <c:pt idx="3">
                  <c:v>86.46</c:v>
                </c:pt>
                <c:pt idx="4">
                  <c:v>81.62</c:v>
                </c:pt>
              </c:numCache>
            </c:numRef>
          </c:val>
        </c:ser>
        <c:dLbls>
          <c:showLegendKey val="0"/>
          <c:showVal val="0"/>
          <c:showCatName val="0"/>
          <c:showSerName val="0"/>
          <c:showPercent val="0"/>
          <c:showBubbleSize val="0"/>
        </c:dLbls>
        <c:gapWidth val="150"/>
        <c:axId val="97480064"/>
        <c:axId val="975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306.12</c:v>
                </c:pt>
                <c:pt idx="1">
                  <c:v>304.97000000000003</c:v>
                </c:pt>
                <c:pt idx="2">
                  <c:v>296.5</c:v>
                </c:pt>
                <c:pt idx="3">
                  <c:v>285.77</c:v>
                </c:pt>
                <c:pt idx="4">
                  <c:v>283.10000000000002</c:v>
                </c:pt>
              </c:numCache>
            </c:numRef>
          </c:val>
          <c:smooth val="0"/>
        </c:ser>
        <c:dLbls>
          <c:showLegendKey val="0"/>
          <c:showVal val="0"/>
          <c:showCatName val="0"/>
          <c:showSerName val="0"/>
          <c:showPercent val="0"/>
          <c:showBubbleSize val="0"/>
        </c:dLbls>
        <c:marker val="1"/>
        <c:smooth val="0"/>
        <c:axId val="97480064"/>
        <c:axId val="97506816"/>
      </c:lineChart>
      <c:dateAx>
        <c:axId val="97480064"/>
        <c:scaling>
          <c:orientation val="minMax"/>
        </c:scaling>
        <c:delete val="1"/>
        <c:axPos val="b"/>
        <c:numFmt formatCode="ge" sourceLinked="1"/>
        <c:majorTickMark val="none"/>
        <c:minorTickMark val="none"/>
        <c:tickLblPos val="none"/>
        <c:crossAx val="97506816"/>
        <c:crosses val="autoZero"/>
        <c:auto val="1"/>
        <c:lblOffset val="100"/>
        <c:baseTimeUnit val="years"/>
      </c:dateAx>
      <c:valAx>
        <c:axId val="97506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4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97.07</c:v>
                </c:pt>
                <c:pt idx="1">
                  <c:v>94.66</c:v>
                </c:pt>
                <c:pt idx="2">
                  <c:v>96.76</c:v>
                </c:pt>
                <c:pt idx="3">
                  <c:v>97.04</c:v>
                </c:pt>
                <c:pt idx="4">
                  <c:v>105.29</c:v>
                </c:pt>
              </c:numCache>
            </c:numRef>
          </c:val>
        </c:ser>
        <c:dLbls>
          <c:showLegendKey val="0"/>
          <c:showVal val="0"/>
          <c:showCatName val="0"/>
          <c:showSerName val="0"/>
          <c:showPercent val="0"/>
          <c:showBubbleSize val="0"/>
        </c:dLbls>
        <c:gapWidth val="150"/>
        <c:axId val="97532928"/>
        <c:axId val="975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c:v>
                </c:pt>
                <c:pt idx="1">
                  <c:v>100.35</c:v>
                </c:pt>
                <c:pt idx="2">
                  <c:v>100.42</c:v>
                </c:pt>
                <c:pt idx="3">
                  <c:v>100.77</c:v>
                </c:pt>
                <c:pt idx="4">
                  <c:v>107.74</c:v>
                </c:pt>
              </c:numCache>
            </c:numRef>
          </c:val>
          <c:smooth val="0"/>
        </c:ser>
        <c:dLbls>
          <c:showLegendKey val="0"/>
          <c:showVal val="0"/>
          <c:showCatName val="0"/>
          <c:showSerName val="0"/>
          <c:showPercent val="0"/>
          <c:showBubbleSize val="0"/>
        </c:dLbls>
        <c:marker val="1"/>
        <c:smooth val="0"/>
        <c:axId val="97532928"/>
        <c:axId val="97535104"/>
      </c:lineChart>
      <c:dateAx>
        <c:axId val="97532928"/>
        <c:scaling>
          <c:orientation val="minMax"/>
        </c:scaling>
        <c:delete val="1"/>
        <c:axPos val="b"/>
        <c:numFmt formatCode="ge" sourceLinked="1"/>
        <c:majorTickMark val="none"/>
        <c:minorTickMark val="none"/>
        <c:tickLblPos val="none"/>
        <c:crossAx val="97535104"/>
        <c:crosses val="autoZero"/>
        <c:auto val="1"/>
        <c:lblOffset val="100"/>
        <c:baseTimeUnit val="years"/>
      </c:dateAx>
      <c:valAx>
        <c:axId val="975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155.80000000000001</c:v>
                </c:pt>
                <c:pt idx="1">
                  <c:v>157.88</c:v>
                </c:pt>
                <c:pt idx="2">
                  <c:v>154.93</c:v>
                </c:pt>
                <c:pt idx="3">
                  <c:v>154</c:v>
                </c:pt>
                <c:pt idx="4">
                  <c:v>141.41</c:v>
                </c:pt>
              </c:numCache>
            </c:numRef>
          </c:val>
        </c:ser>
        <c:dLbls>
          <c:showLegendKey val="0"/>
          <c:showVal val="0"/>
          <c:showCatName val="0"/>
          <c:showSerName val="0"/>
          <c:showPercent val="0"/>
          <c:showBubbleSize val="0"/>
        </c:dLbls>
        <c:gapWidth val="150"/>
        <c:axId val="97573120"/>
        <c:axId val="975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164.81</c:v>
                </c:pt>
                <c:pt idx="1">
                  <c:v>166.95</c:v>
                </c:pt>
                <c:pt idx="2">
                  <c:v>166.61</c:v>
                </c:pt>
                <c:pt idx="3">
                  <c:v>165.74</c:v>
                </c:pt>
                <c:pt idx="4">
                  <c:v>154.33000000000001</c:v>
                </c:pt>
              </c:numCache>
            </c:numRef>
          </c:val>
          <c:smooth val="0"/>
        </c:ser>
        <c:dLbls>
          <c:showLegendKey val="0"/>
          <c:showVal val="0"/>
          <c:showCatName val="0"/>
          <c:showSerName val="0"/>
          <c:showPercent val="0"/>
          <c:showBubbleSize val="0"/>
        </c:dLbls>
        <c:marker val="1"/>
        <c:smooth val="0"/>
        <c:axId val="97573120"/>
        <c:axId val="97579392"/>
      </c:lineChart>
      <c:dateAx>
        <c:axId val="97573120"/>
        <c:scaling>
          <c:orientation val="minMax"/>
        </c:scaling>
        <c:delete val="1"/>
        <c:axPos val="b"/>
        <c:numFmt formatCode="ge" sourceLinked="1"/>
        <c:majorTickMark val="none"/>
        <c:minorTickMark val="none"/>
        <c:tickLblPos val="none"/>
        <c:crossAx val="97579392"/>
        <c:crosses val="autoZero"/>
        <c:auto val="1"/>
        <c:lblOffset val="100"/>
        <c:baseTimeUnit val="years"/>
      </c:dateAx>
      <c:valAx>
        <c:axId val="975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E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所沢市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A1</v>
      </c>
      <c r="AA8" s="53"/>
      <c r="AB8" s="53"/>
      <c r="AC8" s="53"/>
      <c r="AD8" s="53"/>
      <c r="AE8" s="53"/>
      <c r="AF8" s="53"/>
      <c r="AG8" s="54"/>
      <c r="AH8" s="3"/>
      <c r="AI8" s="55">
        <f>データ!Q6</f>
        <v>343083</v>
      </c>
      <c r="AJ8" s="56"/>
      <c r="AK8" s="56"/>
      <c r="AL8" s="56"/>
      <c r="AM8" s="56"/>
      <c r="AN8" s="56"/>
      <c r="AO8" s="56"/>
      <c r="AP8" s="57"/>
      <c r="AQ8" s="47">
        <f>データ!R6</f>
        <v>72.11</v>
      </c>
      <c r="AR8" s="47"/>
      <c r="AS8" s="47"/>
      <c r="AT8" s="47"/>
      <c r="AU8" s="47"/>
      <c r="AV8" s="47"/>
      <c r="AW8" s="47"/>
      <c r="AX8" s="47"/>
      <c r="AY8" s="47">
        <f>データ!S6</f>
        <v>4757.7700000000004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88.62</v>
      </c>
      <c r="K10" s="47"/>
      <c r="L10" s="47"/>
      <c r="M10" s="47"/>
      <c r="N10" s="47"/>
      <c r="O10" s="47"/>
      <c r="P10" s="47"/>
      <c r="Q10" s="47"/>
      <c r="R10" s="47">
        <f>データ!O6</f>
        <v>99.99</v>
      </c>
      <c r="S10" s="47"/>
      <c r="T10" s="47"/>
      <c r="U10" s="47"/>
      <c r="V10" s="47"/>
      <c r="W10" s="47"/>
      <c r="X10" s="47"/>
      <c r="Y10" s="47"/>
      <c r="Z10" s="78">
        <f>データ!P6</f>
        <v>2095</v>
      </c>
      <c r="AA10" s="78"/>
      <c r="AB10" s="78"/>
      <c r="AC10" s="78"/>
      <c r="AD10" s="78"/>
      <c r="AE10" s="78"/>
      <c r="AF10" s="78"/>
      <c r="AG10" s="78"/>
      <c r="AH10" s="2"/>
      <c r="AI10" s="78">
        <f>データ!T6</f>
        <v>343042</v>
      </c>
      <c r="AJ10" s="78"/>
      <c r="AK10" s="78"/>
      <c r="AL10" s="78"/>
      <c r="AM10" s="78"/>
      <c r="AN10" s="78"/>
      <c r="AO10" s="78"/>
      <c r="AP10" s="78"/>
      <c r="AQ10" s="47">
        <f>データ!U6</f>
        <v>67.64</v>
      </c>
      <c r="AR10" s="47"/>
      <c r="AS10" s="47"/>
      <c r="AT10" s="47"/>
      <c r="AU10" s="47"/>
      <c r="AV10" s="47"/>
      <c r="AW10" s="47"/>
      <c r="AX10" s="47"/>
      <c r="AY10" s="47">
        <f>データ!V6</f>
        <v>5071.58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112089</v>
      </c>
      <c r="D6" s="31">
        <f t="shared" si="3"/>
        <v>46</v>
      </c>
      <c r="E6" s="31">
        <f t="shared" si="3"/>
        <v>1</v>
      </c>
      <c r="F6" s="31">
        <f t="shared" si="3"/>
        <v>0</v>
      </c>
      <c r="G6" s="31">
        <f t="shared" si="3"/>
        <v>1</v>
      </c>
      <c r="H6" s="31" t="str">
        <f t="shared" si="3"/>
        <v>埼玉県　所沢市</v>
      </c>
      <c r="I6" s="31" t="str">
        <f t="shared" si="3"/>
        <v>法適用</v>
      </c>
      <c r="J6" s="31" t="str">
        <f t="shared" si="3"/>
        <v>水道事業</v>
      </c>
      <c r="K6" s="31" t="str">
        <f t="shared" si="3"/>
        <v>末端給水事業</v>
      </c>
      <c r="L6" s="31" t="str">
        <f t="shared" si="3"/>
        <v>A1</v>
      </c>
      <c r="M6" s="32" t="str">
        <f t="shared" si="3"/>
        <v>-</v>
      </c>
      <c r="N6" s="32">
        <f t="shared" si="3"/>
        <v>88.62</v>
      </c>
      <c r="O6" s="32">
        <f t="shared" si="3"/>
        <v>99.99</v>
      </c>
      <c r="P6" s="32">
        <f t="shared" si="3"/>
        <v>2095</v>
      </c>
      <c r="Q6" s="32">
        <f t="shared" si="3"/>
        <v>343083</v>
      </c>
      <c r="R6" s="32">
        <f t="shared" si="3"/>
        <v>72.11</v>
      </c>
      <c r="S6" s="32">
        <f t="shared" si="3"/>
        <v>4757.7700000000004</v>
      </c>
      <c r="T6" s="32">
        <f t="shared" si="3"/>
        <v>343042</v>
      </c>
      <c r="U6" s="32">
        <f t="shared" si="3"/>
        <v>67.64</v>
      </c>
      <c r="V6" s="32">
        <f t="shared" si="3"/>
        <v>5071.58</v>
      </c>
      <c r="W6" s="33">
        <f>IF(W7="",NA(),W7)</f>
        <v>108.93</v>
      </c>
      <c r="X6" s="33">
        <f t="shared" ref="X6:AF6" si="4">IF(X7="",NA(),X7)</f>
        <v>106.73</v>
      </c>
      <c r="Y6" s="33">
        <f t="shared" si="4"/>
        <v>109.48</v>
      </c>
      <c r="Z6" s="33">
        <f t="shared" si="4"/>
        <v>111.65</v>
      </c>
      <c r="AA6" s="33">
        <f t="shared" si="4"/>
        <v>114.62</v>
      </c>
      <c r="AB6" s="33">
        <f t="shared" si="4"/>
        <v>109.92</v>
      </c>
      <c r="AC6" s="33">
        <f t="shared" si="4"/>
        <v>107.75</v>
      </c>
      <c r="AD6" s="33">
        <f t="shared" si="4"/>
        <v>107.94</v>
      </c>
      <c r="AE6" s="33">
        <f t="shared" si="4"/>
        <v>108.98</v>
      </c>
      <c r="AF6" s="33">
        <f t="shared" si="4"/>
        <v>114.44</v>
      </c>
      <c r="AG6" s="32" t="str">
        <f>IF(AG7="","",IF(AG7="-","【-】","【"&amp;SUBSTITUTE(TEXT(AG7,"#,##0.00"),"-","△")&amp;"】"))</f>
        <v>【113.03】</v>
      </c>
      <c r="AH6" s="32">
        <f>IF(AH7="",NA(),AH7)</f>
        <v>0</v>
      </c>
      <c r="AI6" s="32">
        <f t="shared" ref="AI6:AQ6" si="5">IF(AI7="",NA(),AI7)</f>
        <v>0</v>
      </c>
      <c r="AJ6" s="32">
        <f t="shared" si="5"/>
        <v>0</v>
      </c>
      <c r="AK6" s="32">
        <f t="shared" si="5"/>
        <v>0</v>
      </c>
      <c r="AL6" s="32">
        <f t="shared" si="5"/>
        <v>0</v>
      </c>
      <c r="AM6" s="33">
        <f t="shared" si="5"/>
        <v>0.68</v>
      </c>
      <c r="AN6" s="33">
        <f t="shared" si="5"/>
        <v>0.57999999999999996</v>
      </c>
      <c r="AO6" s="33">
        <f t="shared" si="5"/>
        <v>0.45</v>
      </c>
      <c r="AP6" s="33">
        <f t="shared" si="5"/>
        <v>0.34</v>
      </c>
      <c r="AQ6" s="32">
        <f t="shared" si="5"/>
        <v>0</v>
      </c>
      <c r="AR6" s="32" t="str">
        <f>IF(AR7="","",IF(AR7="-","【-】","【"&amp;SUBSTITUTE(TEXT(AR7,"#,##0.00"),"-","△")&amp;"】"))</f>
        <v>【0.81】</v>
      </c>
      <c r="AS6" s="33">
        <f>IF(AS7="",NA(),AS7)</f>
        <v>756.91</v>
      </c>
      <c r="AT6" s="33">
        <f t="shared" ref="AT6:BB6" si="6">IF(AT7="",NA(),AT7)</f>
        <v>439.92</v>
      </c>
      <c r="AU6" s="33">
        <f t="shared" si="6"/>
        <v>844.68</v>
      </c>
      <c r="AV6" s="33">
        <f t="shared" si="6"/>
        <v>913.97</v>
      </c>
      <c r="AW6" s="33">
        <f t="shared" si="6"/>
        <v>669.99</v>
      </c>
      <c r="AX6" s="33">
        <f t="shared" si="6"/>
        <v>485.84</v>
      </c>
      <c r="AY6" s="33">
        <f t="shared" si="6"/>
        <v>487.15</v>
      </c>
      <c r="AZ6" s="33">
        <f t="shared" si="6"/>
        <v>475.07</v>
      </c>
      <c r="BA6" s="33">
        <f t="shared" si="6"/>
        <v>473.46</v>
      </c>
      <c r="BB6" s="33">
        <f t="shared" si="6"/>
        <v>240.81</v>
      </c>
      <c r="BC6" s="32" t="str">
        <f>IF(BC7="","",IF(BC7="-","【-】","【"&amp;SUBSTITUTE(TEXT(BC7,"#,##0.00"),"-","△")&amp;"】"))</f>
        <v>【264.16】</v>
      </c>
      <c r="BD6" s="33">
        <f>IF(BD7="",NA(),BD7)</f>
        <v>101.24</v>
      </c>
      <c r="BE6" s="33">
        <f t="shared" ref="BE6:BM6" si="7">IF(BE7="",NA(),BE7)</f>
        <v>98.91</v>
      </c>
      <c r="BF6" s="33">
        <f t="shared" si="7"/>
        <v>91.98</v>
      </c>
      <c r="BG6" s="33">
        <f t="shared" si="7"/>
        <v>86.46</v>
      </c>
      <c r="BH6" s="33">
        <f t="shared" si="7"/>
        <v>81.62</v>
      </c>
      <c r="BI6" s="33">
        <f t="shared" si="7"/>
        <v>306.12</v>
      </c>
      <c r="BJ6" s="33">
        <f t="shared" si="7"/>
        <v>304.97000000000003</v>
      </c>
      <c r="BK6" s="33">
        <f t="shared" si="7"/>
        <v>296.5</v>
      </c>
      <c r="BL6" s="33">
        <f t="shared" si="7"/>
        <v>285.77</v>
      </c>
      <c r="BM6" s="33">
        <f t="shared" si="7"/>
        <v>283.10000000000002</v>
      </c>
      <c r="BN6" s="32" t="str">
        <f>IF(BN7="","",IF(BN7="-","【-】","【"&amp;SUBSTITUTE(TEXT(BN7,"#,##0.00"),"-","△")&amp;"】"))</f>
        <v>【283.72】</v>
      </c>
      <c r="BO6" s="33">
        <f>IF(BO7="",NA(),BO7)</f>
        <v>97.07</v>
      </c>
      <c r="BP6" s="33">
        <f t="shared" ref="BP6:BX6" si="8">IF(BP7="",NA(),BP7)</f>
        <v>94.66</v>
      </c>
      <c r="BQ6" s="33">
        <f t="shared" si="8"/>
        <v>96.76</v>
      </c>
      <c r="BR6" s="33">
        <f t="shared" si="8"/>
        <v>97.04</v>
      </c>
      <c r="BS6" s="33">
        <f t="shared" si="8"/>
        <v>105.29</v>
      </c>
      <c r="BT6" s="33">
        <f t="shared" si="8"/>
        <v>102.8</v>
      </c>
      <c r="BU6" s="33">
        <f t="shared" si="8"/>
        <v>100.35</v>
      </c>
      <c r="BV6" s="33">
        <f t="shared" si="8"/>
        <v>100.42</v>
      </c>
      <c r="BW6" s="33">
        <f t="shared" si="8"/>
        <v>100.77</v>
      </c>
      <c r="BX6" s="33">
        <f t="shared" si="8"/>
        <v>107.74</v>
      </c>
      <c r="BY6" s="32" t="str">
        <f>IF(BY7="","",IF(BY7="-","【-】","【"&amp;SUBSTITUTE(TEXT(BY7,"#,##0.00"),"-","△")&amp;"】"))</f>
        <v>【104.60】</v>
      </c>
      <c r="BZ6" s="33">
        <f>IF(BZ7="",NA(),BZ7)</f>
        <v>155.80000000000001</v>
      </c>
      <c r="CA6" s="33">
        <f t="shared" ref="CA6:CI6" si="9">IF(CA7="",NA(),CA7)</f>
        <v>157.88</v>
      </c>
      <c r="CB6" s="33">
        <f t="shared" si="9"/>
        <v>154.93</v>
      </c>
      <c r="CC6" s="33">
        <f t="shared" si="9"/>
        <v>154</v>
      </c>
      <c r="CD6" s="33">
        <f t="shared" si="9"/>
        <v>141.41</v>
      </c>
      <c r="CE6" s="33">
        <f t="shared" si="9"/>
        <v>164.81</v>
      </c>
      <c r="CF6" s="33">
        <f t="shared" si="9"/>
        <v>166.95</v>
      </c>
      <c r="CG6" s="33">
        <f t="shared" si="9"/>
        <v>166.61</v>
      </c>
      <c r="CH6" s="33">
        <f t="shared" si="9"/>
        <v>165.74</v>
      </c>
      <c r="CI6" s="33">
        <f t="shared" si="9"/>
        <v>154.33000000000001</v>
      </c>
      <c r="CJ6" s="32" t="str">
        <f>IF(CJ7="","",IF(CJ7="-","【-】","【"&amp;SUBSTITUTE(TEXT(CJ7,"#,##0.00"),"-","△")&amp;"】"))</f>
        <v>【164.21】</v>
      </c>
      <c r="CK6" s="33">
        <f>IF(CK7="",NA(),CK7)</f>
        <v>60.68</v>
      </c>
      <c r="CL6" s="33">
        <f t="shared" ref="CL6:CT6" si="10">IF(CL7="",NA(),CL7)</f>
        <v>59.3</v>
      </c>
      <c r="CM6" s="33">
        <f t="shared" si="10"/>
        <v>59.49</v>
      </c>
      <c r="CN6" s="33">
        <f t="shared" si="10"/>
        <v>59.05</v>
      </c>
      <c r="CO6" s="33">
        <f t="shared" si="10"/>
        <v>57.82</v>
      </c>
      <c r="CP6" s="33">
        <f t="shared" si="10"/>
        <v>65.510000000000005</v>
      </c>
      <c r="CQ6" s="33">
        <f t="shared" si="10"/>
        <v>64.66</v>
      </c>
      <c r="CR6" s="33">
        <f t="shared" si="10"/>
        <v>64.09</v>
      </c>
      <c r="CS6" s="33">
        <f t="shared" si="10"/>
        <v>63.91</v>
      </c>
      <c r="CT6" s="33">
        <f t="shared" si="10"/>
        <v>63.25</v>
      </c>
      <c r="CU6" s="32" t="str">
        <f>IF(CU7="","",IF(CU7="-","【-】","【"&amp;SUBSTITUTE(TEXT(CU7,"#,##0.00"),"-","△")&amp;"】"))</f>
        <v>【59.80】</v>
      </c>
      <c r="CV6" s="33">
        <f>IF(CV7="",NA(),CV7)</f>
        <v>96.96</v>
      </c>
      <c r="CW6" s="33">
        <f t="shared" ref="CW6:DE6" si="11">IF(CW7="",NA(),CW7)</f>
        <v>96.52</v>
      </c>
      <c r="CX6" s="33">
        <f t="shared" si="11"/>
        <v>96.89</v>
      </c>
      <c r="CY6" s="33">
        <f t="shared" si="11"/>
        <v>97.04</v>
      </c>
      <c r="CZ6" s="33">
        <f t="shared" si="11"/>
        <v>97.45</v>
      </c>
      <c r="DA6" s="33">
        <f t="shared" si="11"/>
        <v>91.27</v>
      </c>
      <c r="DB6" s="33">
        <f t="shared" si="11"/>
        <v>90.63</v>
      </c>
      <c r="DC6" s="33">
        <f t="shared" si="11"/>
        <v>91.19</v>
      </c>
      <c r="DD6" s="33">
        <f t="shared" si="11"/>
        <v>91.45</v>
      </c>
      <c r="DE6" s="33">
        <f t="shared" si="11"/>
        <v>91.07</v>
      </c>
      <c r="DF6" s="32" t="str">
        <f>IF(DF7="","",IF(DF7="-","【-】","【"&amp;SUBSTITUTE(TEXT(DF7,"#,##0.00"),"-","△")&amp;"】"))</f>
        <v>【89.78】</v>
      </c>
      <c r="DG6" s="33">
        <f>IF(DG7="",NA(),DG7)</f>
        <v>44.66</v>
      </c>
      <c r="DH6" s="33">
        <f t="shared" ref="DH6:DP6" si="12">IF(DH7="",NA(),DH7)</f>
        <v>45.28</v>
      </c>
      <c r="DI6" s="33">
        <f t="shared" si="12"/>
        <v>46.02</v>
      </c>
      <c r="DJ6" s="33">
        <f t="shared" si="12"/>
        <v>47.02</v>
      </c>
      <c r="DK6" s="33">
        <f t="shared" si="12"/>
        <v>48.09</v>
      </c>
      <c r="DL6" s="33">
        <f t="shared" si="12"/>
        <v>42.32</v>
      </c>
      <c r="DM6" s="33">
        <f t="shared" si="12"/>
        <v>43.4</v>
      </c>
      <c r="DN6" s="33">
        <f t="shared" si="12"/>
        <v>44.41</v>
      </c>
      <c r="DO6" s="33">
        <f t="shared" si="12"/>
        <v>45.38</v>
      </c>
      <c r="DP6" s="33">
        <f t="shared" si="12"/>
        <v>47.7</v>
      </c>
      <c r="DQ6" s="32" t="str">
        <f>IF(DQ7="","",IF(DQ7="-","【-】","【"&amp;SUBSTITUTE(TEXT(DQ7,"#,##0.00"),"-","△")&amp;"】"))</f>
        <v>【46.31】</v>
      </c>
      <c r="DR6" s="33">
        <f>IF(DR7="",NA(),DR7)</f>
        <v>2.96</v>
      </c>
      <c r="DS6" s="33">
        <f t="shared" ref="DS6:EA6" si="13">IF(DS7="",NA(),DS7)</f>
        <v>2.68</v>
      </c>
      <c r="DT6" s="33">
        <f t="shared" si="13"/>
        <v>2.73</v>
      </c>
      <c r="DU6" s="33">
        <f t="shared" si="13"/>
        <v>3.19</v>
      </c>
      <c r="DV6" s="33">
        <f t="shared" si="13"/>
        <v>4.99</v>
      </c>
      <c r="DW6" s="33">
        <f t="shared" si="13"/>
        <v>10.07</v>
      </c>
      <c r="DX6" s="33">
        <f t="shared" si="13"/>
        <v>10.94</v>
      </c>
      <c r="DY6" s="33">
        <f t="shared" si="13"/>
        <v>12.28</v>
      </c>
      <c r="DZ6" s="33">
        <f t="shared" si="13"/>
        <v>13.33</v>
      </c>
      <c r="EA6" s="33">
        <f t="shared" si="13"/>
        <v>14.54</v>
      </c>
      <c r="EB6" s="32" t="str">
        <f>IF(EB7="","",IF(EB7="-","【-】","【"&amp;SUBSTITUTE(TEXT(EB7,"#,##0.00"),"-","△")&amp;"】"))</f>
        <v>【12.42】</v>
      </c>
      <c r="EC6" s="33">
        <f>IF(EC7="",NA(),EC7)</f>
        <v>0.4</v>
      </c>
      <c r="ED6" s="33">
        <f t="shared" ref="ED6:EL6" si="14">IF(ED7="",NA(),ED7)</f>
        <v>1.05</v>
      </c>
      <c r="EE6" s="33">
        <f t="shared" si="14"/>
        <v>0.8</v>
      </c>
      <c r="EF6" s="33">
        <f t="shared" si="14"/>
        <v>0.67</v>
      </c>
      <c r="EG6" s="33">
        <f t="shared" si="14"/>
        <v>0.98</v>
      </c>
      <c r="EH6" s="33">
        <f t="shared" si="14"/>
        <v>0.72</v>
      </c>
      <c r="EI6" s="33">
        <f t="shared" si="14"/>
        <v>0.8</v>
      </c>
      <c r="EJ6" s="33">
        <f t="shared" si="14"/>
        <v>0.74</v>
      </c>
      <c r="EK6" s="33">
        <f t="shared" si="14"/>
        <v>0.76</v>
      </c>
      <c r="EL6" s="33">
        <f t="shared" si="14"/>
        <v>0.69</v>
      </c>
      <c r="EM6" s="32" t="str">
        <f>IF(EM7="","",IF(EM7="-","【-】","【"&amp;SUBSTITUTE(TEXT(EM7,"#,##0.00"),"-","△")&amp;"】"))</f>
        <v>【0.78】</v>
      </c>
    </row>
    <row r="7" spans="1:143" s="34" customFormat="1">
      <c r="A7" s="26"/>
      <c r="B7" s="35">
        <v>2014</v>
      </c>
      <c r="C7" s="35">
        <v>112089</v>
      </c>
      <c r="D7" s="35">
        <v>46</v>
      </c>
      <c r="E7" s="35">
        <v>1</v>
      </c>
      <c r="F7" s="35">
        <v>0</v>
      </c>
      <c r="G7" s="35">
        <v>1</v>
      </c>
      <c r="H7" s="35" t="s">
        <v>93</v>
      </c>
      <c r="I7" s="35" t="s">
        <v>94</v>
      </c>
      <c r="J7" s="35" t="s">
        <v>95</v>
      </c>
      <c r="K7" s="35" t="s">
        <v>96</v>
      </c>
      <c r="L7" s="35" t="s">
        <v>97</v>
      </c>
      <c r="M7" s="36" t="s">
        <v>98</v>
      </c>
      <c r="N7" s="36">
        <v>88.62</v>
      </c>
      <c r="O7" s="36">
        <v>99.99</v>
      </c>
      <c r="P7" s="36">
        <v>2095</v>
      </c>
      <c r="Q7" s="36">
        <v>343083</v>
      </c>
      <c r="R7" s="36">
        <v>72.11</v>
      </c>
      <c r="S7" s="36">
        <v>4757.7700000000004</v>
      </c>
      <c r="T7" s="36">
        <v>343042</v>
      </c>
      <c r="U7" s="36">
        <v>67.64</v>
      </c>
      <c r="V7" s="36">
        <v>5071.58</v>
      </c>
      <c r="W7" s="36">
        <v>108.93</v>
      </c>
      <c r="X7" s="36">
        <v>106.73</v>
      </c>
      <c r="Y7" s="36">
        <v>109.48</v>
      </c>
      <c r="Z7" s="36">
        <v>111.65</v>
      </c>
      <c r="AA7" s="36">
        <v>114.62</v>
      </c>
      <c r="AB7" s="36">
        <v>109.92</v>
      </c>
      <c r="AC7" s="36">
        <v>107.75</v>
      </c>
      <c r="AD7" s="36">
        <v>107.94</v>
      </c>
      <c r="AE7" s="36">
        <v>108.98</v>
      </c>
      <c r="AF7" s="36">
        <v>114.44</v>
      </c>
      <c r="AG7" s="36">
        <v>113.03</v>
      </c>
      <c r="AH7" s="36">
        <v>0</v>
      </c>
      <c r="AI7" s="36">
        <v>0</v>
      </c>
      <c r="AJ7" s="36">
        <v>0</v>
      </c>
      <c r="AK7" s="36">
        <v>0</v>
      </c>
      <c r="AL7" s="36">
        <v>0</v>
      </c>
      <c r="AM7" s="36">
        <v>0.68</v>
      </c>
      <c r="AN7" s="36">
        <v>0.57999999999999996</v>
      </c>
      <c r="AO7" s="36">
        <v>0.45</v>
      </c>
      <c r="AP7" s="36">
        <v>0.34</v>
      </c>
      <c r="AQ7" s="36">
        <v>0</v>
      </c>
      <c r="AR7" s="36">
        <v>0.81</v>
      </c>
      <c r="AS7" s="36">
        <v>756.91</v>
      </c>
      <c r="AT7" s="36">
        <v>439.92</v>
      </c>
      <c r="AU7" s="36">
        <v>844.68</v>
      </c>
      <c r="AV7" s="36">
        <v>913.97</v>
      </c>
      <c r="AW7" s="36">
        <v>669.99</v>
      </c>
      <c r="AX7" s="36">
        <v>485.84</v>
      </c>
      <c r="AY7" s="36">
        <v>487.15</v>
      </c>
      <c r="AZ7" s="36">
        <v>475.07</v>
      </c>
      <c r="BA7" s="36">
        <v>473.46</v>
      </c>
      <c r="BB7" s="36">
        <v>240.81</v>
      </c>
      <c r="BC7" s="36">
        <v>264.16000000000003</v>
      </c>
      <c r="BD7" s="36">
        <v>101.24</v>
      </c>
      <c r="BE7" s="36">
        <v>98.91</v>
      </c>
      <c r="BF7" s="36">
        <v>91.98</v>
      </c>
      <c r="BG7" s="36">
        <v>86.46</v>
      </c>
      <c r="BH7" s="36">
        <v>81.62</v>
      </c>
      <c r="BI7" s="36">
        <v>306.12</v>
      </c>
      <c r="BJ7" s="36">
        <v>304.97000000000003</v>
      </c>
      <c r="BK7" s="36">
        <v>296.5</v>
      </c>
      <c r="BL7" s="36">
        <v>285.77</v>
      </c>
      <c r="BM7" s="36">
        <v>283.10000000000002</v>
      </c>
      <c r="BN7" s="36">
        <v>283.72000000000003</v>
      </c>
      <c r="BO7" s="36">
        <v>97.07</v>
      </c>
      <c r="BP7" s="36">
        <v>94.66</v>
      </c>
      <c r="BQ7" s="36">
        <v>96.76</v>
      </c>
      <c r="BR7" s="36">
        <v>97.04</v>
      </c>
      <c r="BS7" s="36">
        <v>105.29</v>
      </c>
      <c r="BT7" s="36">
        <v>102.8</v>
      </c>
      <c r="BU7" s="36">
        <v>100.35</v>
      </c>
      <c r="BV7" s="36">
        <v>100.42</v>
      </c>
      <c r="BW7" s="36">
        <v>100.77</v>
      </c>
      <c r="BX7" s="36">
        <v>107.74</v>
      </c>
      <c r="BY7" s="36">
        <v>104.6</v>
      </c>
      <c r="BZ7" s="36">
        <v>155.80000000000001</v>
      </c>
      <c r="CA7" s="36">
        <v>157.88</v>
      </c>
      <c r="CB7" s="36">
        <v>154.93</v>
      </c>
      <c r="CC7" s="36">
        <v>154</v>
      </c>
      <c r="CD7" s="36">
        <v>141.41</v>
      </c>
      <c r="CE7" s="36">
        <v>164.81</v>
      </c>
      <c r="CF7" s="36">
        <v>166.95</v>
      </c>
      <c r="CG7" s="36">
        <v>166.61</v>
      </c>
      <c r="CH7" s="36">
        <v>165.74</v>
      </c>
      <c r="CI7" s="36">
        <v>154.33000000000001</v>
      </c>
      <c r="CJ7" s="36">
        <v>164.21</v>
      </c>
      <c r="CK7" s="36">
        <v>60.68</v>
      </c>
      <c r="CL7" s="36">
        <v>59.3</v>
      </c>
      <c r="CM7" s="36">
        <v>59.49</v>
      </c>
      <c r="CN7" s="36">
        <v>59.05</v>
      </c>
      <c r="CO7" s="36">
        <v>57.82</v>
      </c>
      <c r="CP7" s="36">
        <v>65.510000000000005</v>
      </c>
      <c r="CQ7" s="36">
        <v>64.66</v>
      </c>
      <c r="CR7" s="36">
        <v>64.09</v>
      </c>
      <c r="CS7" s="36">
        <v>63.91</v>
      </c>
      <c r="CT7" s="36">
        <v>63.25</v>
      </c>
      <c r="CU7" s="36">
        <v>59.8</v>
      </c>
      <c r="CV7" s="36">
        <v>96.96</v>
      </c>
      <c r="CW7" s="36">
        <v>96.52</v>
      </c>
      <c r="CX7" s="36">
        <v>96.89</v>
      </c>
      <c r="CY7" s="36">
        <v>97.04</v>
      </c>
      <c r="CZ7" s="36">
        <v>97.45</v>
      </c>
      <c r="DA7" s="36">
        <v>91.27</v>
      </c>
      <c r="DB7" s="36">
        <v>90.63</v>
      </c>
      <c r="DC7" s="36">
        <v>91.19</v>
      </c>
      <c r="DD7" s="36">
        <v>91.45</v>
      </c>
      <c r="DE7" s="36">
        <v>91.07</v>
      </c>
      <c r="DF7" s="36">
        <v>89.78</v>
      </c>
      <c r="DG7" s="36">
        <v>44.66</v>
      </c>
      <c r="DH7" s="36">
        <v>45.28</v>
      </c>
      <c r="DI7" s="36">
        <v>46.02</v>
      </c>
      <c r="DJ7" s="36">
        <v>47.02</v>
      </c>
      <c r="DK7" s="36">
        <v>48.09</v>
      </c>
      <c r="DL7" s="36">
        <v>42.32</v>
      </c>
      <c r="DM7" s="36">
        <v>43.4</v>
      </c>
      <c r="DN7" s="36">
        <v>44.41</v>
      </c>
      <c r="DO7" s="36">
        <v>45.38</v>
      </c>
      <c r="DP7" s="36">
        <v>47.7</v>
      </c>
      <c r="DQ7" s="36">
        <v>46.31</v>
      </c>
      <c r="DR7" s="36">
        <v>2.96</v>
      </c>
      <c r="DS7" s="36">
        <v>2.68</v>
      </c>
      <c r="DT7" s="36">
        <v>2.73</v>
      </c>
      <c r="DU7" s="36">
        <v>3.19</v>
      </c>
      <c r="DV7" s="36">
        <v>4.99</v>
      </c>
      <c r="DW7" s="36">
        <v>10.07</v>
      </c>
      <c r="DX7" s="36">
        <v>10.94</v>
      </c>
      <c r="DY7" s="36">
        <v>12.28</v>
      </c>
      <c r="DZ7" s="36">
        <v>13.33</v>
      </c>
      <c r="EA7" s="36">
        <v>14.54</v>
      </c>
      <c r="EB7" s="36">
        <v>12.42</v>
      </c>
      <c r="EC7" s="36">
        <v>0.4</v>
      </c>
      <c r="ED7" s="36">
        <v>1.05</v>
      </c>
      <c r="EE7" s="36">
        <v>0.8</v>
      </c>
      <c r="EF7" s="36">
        <v>0.67</v>
      </c>
      <c r="EG7" s="36">
        <v>0.98</v>
      </c>
      <c r="EH7" s="36">
        <v>0.72</v>
      </c>
      <c r="EI7" s="36">
        <v>0.8</v>
      </c>
      <c r="EJ7" s="36">
        <v>0.74</v>
      </c>
      <c r="EK7" s="36">
        <v>0.76</v>
      </c>
      <c r="EL7" s="36">
        <v>0.69</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2016-03-29T02:52:41Z</cp:lastPrinted>
  <dcterms:created xsi:type="dcterms:W3CDTF">2016-02-03T07:17:01Z</dcterms:created>
  <dcterms:modified xsi:type="dcterms:W3CDTF">2016-03-29T02:52:45Z</dcterms:modified>
</cp:coreProperties>
</file>