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120" windowWidth="14940" windowHeight="781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<sst xmlns="http://schemas.openxmlformats.org/spreadsheetml/2006/main" count="228" uniqueCount="110">
  <si>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</si>
  <si>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</si>
  <si>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</si>
  <si>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</si>
  <si>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</si>
  <si>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</si>
  <si>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</si>
  <si>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</si>
  <si>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</si>
  <si>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</si>
  <si>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</si>
  <si>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</si>
  <si>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</si>
  <si>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</si>
  <si>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</si>
  <si>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</si>
  <si>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</si>
  <si>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</si>
  <si>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</si>
  <si>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</si>
  <si>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</si>
  <si>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</si>
  <si>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</si>
  <si>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</si>
  <si>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</si>
  <si>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</si>
  <si>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</si>
  <si>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</si>
  <si>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</si>
  <si>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</si>
  <si>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</si>
  <si>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</si>
  <si>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</si>
  <si>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</si>
  <si>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</si>
  <si>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</si>
  <si>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</si>
  <si>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</si>
  <si>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</si>
  <si>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</si>
  <si>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</si>
  <si>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</si>
  <si>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</si>
  <si>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</si>
  <si>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</si>
  <si>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</si>
  <si>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</si>
  <si>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</si>
  <si>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</si>
  <si>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</si>
  <si>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</si>
  <si>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</si>
  <si>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</si>
  <si>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</si>
  <si>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</si>
  <si>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</si>
  <si>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</si>
  <si>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</si>
  <si>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</si>
  <si>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</si>
  <si>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</si>
  <si>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</si>
  <si>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</si>
  <si>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</si>
  <si>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</si>
  <si>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</si>
  <si>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</si>
  <si>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</si>
  <si>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</si>
  <si>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</si>
  <si>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</si>
  <si>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</si>
  <si>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</si>
  <si>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</si>
  <si>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</si>
  <si>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</si>
  <si>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</si>
  <si>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</si>
  <si>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</si>
  <si>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</si>
  <si>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</si>
  <si>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</si>
  <si>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</si>
  <si>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</si>
  <si>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</si>
  <si>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</si>
  <si>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</si>
  <si>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</si>
  <si>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</si>
  <si>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</si>
  <si>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</si>
  <si>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</si>
  <si>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</si>
  <si>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</si>
  <si>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</si>
  <si>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</si>
  <si>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富士見市</t>
  </si>
  <si>
    <t>法適用</t>
  </si>
  <si>
    <t>下水道事業</t>
  </si>
  <si>
    <t>公共下水道</t>
  </si>
  <si>
    <t>Aa</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</si>
  <si>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</si>
  <si>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</si>
  <si>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</si>
  <si>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</si>
  <si>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</si>
  <si>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</si>
  <si>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 経常収支比率
当該指数は110.62%で、経常収益が経常費用を上回っているが、経常収益の中で使用料以外の一般会計からの繰入金も含まれていることから、今後も使用料収入の増加と維持管理費等の経費削減を図る必要がある。
② 累積欠損金比率
当該指数は0%であり累積欠損金は発生していないが、経費回収率が低いことから、今後も使用料収入の増加を図る必要がある。
③ 流動比率
当該指数は100%を下回っており、流動負債が流動資産を上回っていることから、今後は支払能力を高めるための経営改善に努める必要がある。
④ 企業債残高対事業規模比率
当該指数は、類似団体の平均値を29.73%下回っており、企業債残高は減少傾向にあると考えられる。
⑤ 経費回収率
当該指数は100%を下回っており、類似団体の平均値より11.18%下回っている。使用料で回収すべき経費を使用料で賄えていない状況であることから、使用料の増収と経費の削減が必要と考えられるが、供用開始後間もない地区は水洗化率が低く、下水道収入が伸び悩んでいることも経費回収率が低い原因一つと考えられる。今後はそうした地区の水洗率の向上を図る必要もある。
⑥ 汚水処理原価
当該指数は類似団体の平均値を15.42%下回っているが、経費回収率が低いため、今後とも水洗化率の向上に努める必要がある。
⑧ 水洗化率
当該指数は、類似団体の平均値を1.14%下回っているが、供用開始後間もない地区が多く、そのために接続率が低くなっていると考えられる。そうした地域も含め、今後も水洗化率の向上を図る必要がある。
</t>
    <phoneticPr fontId="4"/>
  </si>
  <si>
    <t xml:space="preserve">① 有形固定資産減価償却率
当該指数は42.75%で類似団体の平均値を19.48%上回っている。これは当市の下水道事業がS49年から開始されており、保有施設の法定耐用年数が近づいていることを示している。当市ではH26年より長寿命化計画により別所雨水ポンプ場の更新を行っている。今後は施設全般の改築（更新・長寿命化）の必要性があると考えられる。
</t>
    <phoneticPr fontId="4"/>
  </si>
  <si>
    <t xml:space="preserve">1．経営の健全性・効率性
当市においては、経常収益が経常費用を上回っており、H25以降累積欠損金は解消されているが、経常収益の中に使用料以外の一般会計からの繰入金が含まれていることや、経費回収率が類似団体の平均値より低いことを考えた場合、適正な使用料の確保と経費の削減を図ることが必要と考えられる。
2. 老朽化の状況
将来の施設の改築が必要と予想されることから、改築等の財源の確保や経営に与える影響等を踏まえた分析を行い、必要に応じて経営改善や投資計画の策定を行う。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</si>
</sst>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587136"/>
        <c:axId val="946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0.01</c:v>
                </c:pt>
                <c:pt idx="1">
                  <c:v>0</c:v>
                </c:pt>
                <c:pt idx="2" formatCode="#,##0.00;&quot;△&quot;#,##0.00;&quot;-&quot;">
                  <c:v>0.08</c:v>
                </c:pt>
                <c:pt idx="3" formatCode="#,##0.00;&quot;△&quot;#,##0.00;&quot;-&quot;">
                  <c:v>0.11</c:v>
                </c:pt>
                <c:pt idx="4" formatCode="#,##0.00;&quot;△&quot;#,##0.00;&quot;-&quot;">
                  <c:v>0.22</c:v>
                </c:pt>
              </c:numCache>
            </c:numRef>
          </c:val>
          <c:smooth val="0"/>
        </c:ser>
        <c:dLbls>
          <c:showLegendKey val="0"/>
          <c:showVal val="0"/>
          <c:showCatName val="0"/>
          <c:showSerName val="0"/>
          <c:showPercent val="0"/>
          <c:showBubbleSize val="0"/>
        </c:dLbls>
        <c:marker val="1"/>
        <c:smooth val="0"/>
        <c:axId val="94587136"/>
        <c:axId val="94601600"/>
      </c:lineChart>
      <c:dateAx>
        <c:axId val="94587136"/>
        <c:scaling>
          <c:orientation val="minMax"/>
        </c:scaling>
        <c:delete val="1"/>
        <c:axPos val="b"/>
        <c:numFmt formatCode="ge" sourceLinked="1"/>
        <c:majorTickMark val="none"/>
        <c:minorTickMark val="none"/>
        <c:tickLblPos val="none"/>
        <c:crossAx val="94601600"/>
        <c:crosses val="autoZero"/>
        <c:auto val="1"/>
        <c:lblOffset val="100"/>
        <c:baseTimeUnit val="years"/>
      </c:dateAx>
      <c:valAx>
        <c:axId val="946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335936"/>
        <c:axId val="9736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67.61</c:v>
                </c:pt>
                <c:pt idx="4">
                  <c:v>64.81</c:v>
                </c:pt>
              </c:numCache>
            </c:numRef>
          </c:val>
          <c:smooth val="0"/>
        </c:ser>
        <c:dLbls>
          <c:showLegendKey val="0"/>
          <c:showVal val="0"/>
          <c:showCatName val="0"/>
          <c:showSerName val="0"/>
          <c:showPercent val="0"/>
          <c:showBubbleSize val="0"/>
        </c:dLbls>
        <c:marker val="1"/>
        <c:smooth val="0"/>
        <c:axId val="97335936"/>
        <c:axId val="97362688"/>
      </c:lineChart>
      <c:dateAx>
        <c:axId val="97335936"/>
        <c:scaling>
          <c:orientation val="minMax"/>
        </c:scaling>
        <c:delete val="1"/>
        <c:axPos val="b"/>
        <c:numFmt formatCode="ge" sourceLinked="1"/>
        <c:majorTickMark val="none"/>
        <c:minorTickMark val="none"/>
        <c:tickLblPos val="none"/>
        <c:crossAx val="97362688"/>
        <c:crosses val="autoZero"/>
        <c:auto val="1"/>
        <c:lblOffset val="100"/>
        <c:baseTimeUnit val="years"/>
      </c:dateAx>
      <c:valAx>
        <c:axId val="9736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95.97</c:v>
                </c:pt>
                <c:pt idx="1">
                  <c:v>96.48</c:v>
                </c:pt>
                <c:pt idx="2">
                  <c:v>96.76</c:v>
                </c:pt>
                <c:pt idx="3">
                  <c:v>97.22</c:v>
                </c:pt>
                <c:pt idx="4">
                  <c:v>95.62</c:v>
                </c:pt>
              </c:numCache>
            </c:numRef>
          </c:val>
        </c:ser>
        <c:dLbls>
          <c:showLegendKey val="0"/>
          <c:showVal val="0"/>
          <c:showCatName val="0"/>
          <c:showSerName val="0"/>
          <c:showPercent val="0"/>
          <c:showBubbleSize val="0"/>
        </c:dLbls>
        <c:gapWidth val="150"/>
        <c:axId val="97663232"/>
        <c:axId val="976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95.45</c:v>
                </c:pt>
                <c:pt idx="1">
                  <c:v>95.45</c:v>
                </c:pt>
                <c:pt idx="2">
                  <c:v>95.64</c:v>
                </c:pt>
                <c:pt idx="3">
                  <c:v>96.64</c:v>
                </c:pt>
                <c:pt idx="4">
                  <c:v>96.76</c:v>
                </c:pt>
              </c:numCache>
            </c:numRef>
          </c:val>
          <c:smooth val="0"/>
        </c:ser>
        <c:dLbls>
          <c:showLegendKey val="0"/>
          <c:showVal val="0"/>
          <c:showCatName val="0"/>
          <c:showSerName val="0"/>
          <c:showPercent val="0"/>
          <c:showBubbleSize val="0"/>
        </c:dLbls>
        <c:marker val="1"/>
        <c:smooth val="0"/>
        <c:axId val="97663232"/>
        <c:axId val="97665408"/>
      </c:lineChart>
      <c:dateAx>
        <c:axId val="97663232"/>
        <c:scaling>
          <c:orientation val="minMax"/>
        </c:scaling>
        <c:delete val="1"/>
        <c:axPos val="b"/>
        <c:numFmt formatCode="ge" sourceLinked="1"/>
        <c:majorTickMark val="none"/>
        <c:minorTickMark val="none"/>
        <c:tickLblPos val="none"/>
        <c:crossAx val="97665408"/>
        <c:crosses val="autoZero"/>
        <c:auto val="1"/>
        <c:lblOffset val="100"/>
        <c:baseTimeUnit val="years"/>
      </c:dateAx>
      <c:valAx>
        <c:axId val="976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107.4</c:v>
                </c:pt>
                <c:pt idx="1">
                  <c:v>105.78</c:v>
                </c:pt>
                <c:pt idx="2">
                  <c:v>99.6</c:v>
                </c:pt>
                <c:pt idx="3">
                  <c:v>94.91</c:v>
                </c:pt>
                <c:pt idx="4">
                  <c:v>110.62</c:v>
                </c:pt>
              </c:numCache>
            </c:numRef>
          </c:val>
        </c:ser>
        <c:dLbls>
          <c:showLegendKey val="0"/>
          <c:showVal val="0"/>
          <c:showCatName val="0"/>
          <c:showSerName val="0"/>
          <c:showPercent val="0"/>
          <c:showBubbleSize val="0"/>
        </c:dLbls>
        <c:gapWidth val="150"/>
        <c:axId val="94627712"/>
        <c:axId val="9234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98.9</c:v>
                </c:pt>
                <c:pt idx="1">
                  <c:v>96.55</c:v>
                </c:pt>
                <c:pt idx="2">
                  <c:v>94.24</c:v>
                </c:pt>
                <c:pt idx="3">
                  <c:v>108.14</c:v>
                </c:pt>
                <c:pt idx="4">
                  <c:v>108.72</c:v>
                </c:pt>
              </c:numCache>
            </c:numRef>
          </c:val>
          <c:smooth val="0"/>
        </c:ser>
        <c:dLbls>
          <c:showLegendKey val="0"/>
          <c:showVal val="0"/>
          <c:showCatName val="0"/>
          <c:showSerName val="0"/>
          <c:showPercent val="0"/>
          <c:showBubbleSize val="0"/>
        </c:dLbls>
        <c:marker val="1"/>
        <c:smooth val="0"/>
        <c:axId val="94627712"/>
        <c:axId val="92344320"/>
      </c:lineChart>
      <c:dateAx>
        <c:axId val="94627712"/>
        <c:scaling>
          <c:orientation val="minMax"/>
        </c:scaling>
        <c:delete val="1"/>
        <c:axPos val="b"/>
        <c:numFmt formatCode="ge" sourceLinked="1"/>
        <c:majorTickMark val="none"/>
        <c:minorTickMark val="none"/>
        <c:tickLblPos val="none"/>
        <c:crossAx val="92344320"/>
        <c:crosses val="autoZero"/>
        <c:auto val="1"/>
        <c:lblOffset val="100"/>
        <c:baseTimeUnit val="years"/>
      </c:dateAx>
      <c:valAx>
        <c:axId val="923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31.56</c:v>
                </c:pt>
                <c:pt idx="1">
                  <c:v>32.97</c:v>
                </c:pt>
                <c:pt idx="2">
                  <c:v>34.659999999999997</c:v>
                </c:pt>
                <c:pt idx="3">
                  <c:v>35.76</c:v>
                </c:pt>
                <c:pt idx="4">
                  <c:v>42.75</c:v>
                </c:pt>
              </c:numCache>
            </c:numRef>
          </c:val>
        </c:ser>
        <c:dLbls>
          <c:showLegendKey val="0"/>
          <c:showVal val="0"/>
          <c:showCatName val="0"/>
          <c:showSerName val="0"/>
          <c:showPercent val="0"/>
          <c:showBubbleSize val="0"/>
        </c:dLbls>
        <c:gapWidth val="150"/>
        <c:axId val="92374528"/>
        <c:axId val="923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16.36</c:v>
                </c:pt>
                <c:pt idx="1">
                  <c:v>17.47</c:v>
                </c:pt>
                <c:pt idx="2">
                  <c:v>18.850000000000001</c:v>
                </c:pt>
                <c:pt idx="3">
                  <c:v>14.06</c:v>
                </c:pt>
                <c:pt idx="4">
                  <c:v>23.27</c:v>
                </c:pt>
              </c:numCache>
            </c:numRef>
          </c:val>
          <c:smooth val="0"/>
        </c:ser>
        <c:dLbls>
          <c:showLegendKey val="0"/>
          <c:showVal val="0"/>
          <c:showCatName val="0"/>
          <c:showSerName val="0"/>
          <c:showPercent val="0"/>
          <c:showBubbleSize val="0"/>
        </c:dLbls>
        <c:marker val="1"/>
        <c:smooth val="0"/>
        <c:axId val="92374528"/>
        <c:axId val="92376448"/>
      </c:lineChart>
      <c:dateAx>
        <c:axId val="92374528"/>
        <c:scaling>
          <c:orientation val="minMax"/>
        </c:scaling>
        <c:delete val="1"/>
        <c:axPos val="b"/>
        <c:numFmt formatCode="ge" sourceLinked="1"/>
        <c:majorTickMark val="none"/>
        <c:minorTickMark val="none"/>
        <c:tickLblPos val="none"/>
        <c:crossAx val="92376448"/>
        <c:crosses val="autoZero"/>
        <c:auto val="1"/>
        <c:lblOffset val="100"/>
        <c:baseTimeUnit val="years"/>
      </c:dateAx>
      <c:valAx>
        <c:axId val="923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706304"/>
        <c:axId val="947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2.14</c:v>
                </c:pt>
                <c:pt idx="1">
                  <c:v>2.2400000000000002</c:v>
                </c:pt>
                <c:pt idx="2">
                  <c:v>2.4500000000000002</c:v>
                </c:pt>
                <c:pt idx="3">
                  <c:v>2.34</c:v>
                </c:pt>
                <c:pt idx="4">
                  <c:v>2.75</c:v>
                </c:pt>
              </c:numCache>
            </c:numRef>
          </c:val>
          <c:smooth val="0"/>
        </c:ser>
        <c:dLbls>
          <c:showLegendKey val="0"/>
          <c:showVal val="0"/>
          <c:showCatName val="0"/>
          <c:showSerName val="0"/>
          <c:showPercent val="0"/>
          <c:showBubbleSize val="0"/>
        </c:dLbls>
        <c:marker val="1"/>
        <c:smooth val="0"/>
        <c:axId val="94706304"/>
        <c:axId val="94712576"/>
      </c:lineChart>
      <c:dateAx>
        <c:axId val="94706304"/>
        <c:scaling>
          <c:orientation val="minMax"/>
        </c:scaling>
        <c:delete val="1"/>
        <c:axPos val="b"/>
        <c:numFmt formatCode="ge" sourceLinked="1"/>
        <c:majorTickMark val="none"/>
        <c:minorTickMark val="none"/>
        <c:tickLblPos val="none"/>
        <c:crossAx val="94712576"/>
        <c:crosses val="autoZero"/>
        <c:auto val="1"/>
        <c:lblOffset val="100"/>
        <c:baseTimeUnit val="years"/>
      </c:dateAx>
      <c:valAx>
        <c:axId val="947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0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9.3000000000000007</c:v>
                </c:pt>
                <c:pt idx="1">
                  <c:v>2.14</c:v>
                </c:pt>
                <c:pt idx="2">
                  <c:v>3.04</c:v>
                </c:pt>
                <c:pt idx="3" formatCode="#,##0.00;&quot;△&quot;#,##0.00">
                  <c:v>0</c:v>
                </c:pt>
                <c:pt idx="4" formatCode="#,##0.00;&quot;△&quot;#,##0.00">
                  <c:v>0</c:v>
                </c:pt>
              </c:numCache>
            </c:numRef>
          </c:val>
        </c:ser>
        <c:dLbls>
          <c:showLegendKey val="0"/>
          <c:showVal val="0"/>
          <c:showCatName val="0"/>
          <c:showSerName val="0"/>
          <c:showPercent val="0"/>
          <c:showBubbleSize val="0"/>
        </c:dLbls>
        <c:gapWidth val="150"/>
        <c:axId val="94743552"/>
        <c:axId val="947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10.8</c:v>
                </c:pt>
                <c:pt idx="1">
                  <c:v>15.64</c:v>
                </c:pt>
                <c:pt idx="2">
                  <c:v>23.38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94743552"/>
        <c:axId val="94749824"/>
      </c:lineChart>
      <c:dateAx>
        <c:axId val="94743552"/>
        <c:scaling>
          <c:orientation val="minMax"/>
        </c:scaling>
        <c:delete val="1"/>
        <c:axPos val="b"/>
        <c:numFmt formatCode="ge" sourceLinked="1"/>
        <c:majorTickMark val="none"/>
        <c:minorTickMark val="none"/>
        <c:tickLblPos val="none"/>
        <c:crossAx val="94749824"/>
        <c:crosses val="autoZero"/>
        <c:auto val="1"/>
        <c:lblOffset val="100"/>
        <c:baseTimeUnit val="years"/>
      </c:dateAx>
      <c:valAx>
        <c:axId val="947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517.02</c:v>
                </c:pt>
                <c:pt idx="1">
                  <c:v>332.14</c:v>
                </c:pt>
                <c:pt idx="2">
                  <c:v>328.99</c:v>
                </c:pt>
                <c:pt idx="3">
                  <c:v>275.63</c:v>
                </c:pt>
                <c:pt idx="4">
                  <c:v>70.48</c:v>
                </c:pt>
              </c:numCache>
            </c:numRef>
          </c:val>
        </c:ser>
        <c:dLbls>
          <c:showLegendKey val="0"/>
          <c:showVal val="0"/>
          <c:showCatName val="0"/>
          <c:showSerName val="0"/>
          <c:showPercent val="0"/>
          <c:showBubbleSize val="0"/>
        </c:dLbls>
        <c:gapWidth val="150"/>
        <c:axId val="95832704"/>
        <c:axId val="958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242.46</c:v>
                </c:pt>
                <c:pt idx="1">
                  <c:v>191.72</c:v>
                </c:pt>
                <c:pt idx="2">
                  <c:v>207.93</c:v>
                </c:pt>
                <c:pt idx="3">
                  <c:v>129.52000000000001</c:v>
                </c:pt>
                <c:pt idx="4">
                  <c:v>61</c:v>
                </c:pt>
              </c:numCache>
            </c:numRef>
          </c:val>
          <c:smooth val="0"/>
        </c:ser>
        <c:dLbls>
          <c:showLegendKey val="0"/>
          <c:showVal val="0"/>
          <c:showCatName val="0"/>
          <c:showSerName val="0"/>
          <c:showPercent val="0"/>
          <c:showBubbleSize val="0"/>
        </c:dLbls>
        <c:marker val="1"/>
        <c:smooth val="0"/>
        <c:axId val="95832704"/>
        <c:axId val="95843072"/>
      </c:lineChart>
      <c:dateAx>
        <c:axId val="95832704"/>
        <c:scaling>
          <c:orientation val="minMax"/>
        </c:scaling>
        <c:delete val="1"/>
        <c:axPos val="b"/>
        <c:numFmt formatCode="ge" sourceLinked="1"/>
        <c:majorTickMark val="none"/>
        <c:minorTickMark val="none"/>
        <c:tickLblPos val="none"/>
        <c:crossAx val="95843072"/>
        <c:crosses val="autoZero"/>
        <c:auto val="1"/>
        <c:lblOffset val="100"/>
        <c:baseTimeUnit val="years"/>
      </c:dateAx>
      <c:valAx>
        <c:axId val="958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787.78</c:v>
                </c:pt>
                <c:pt idx="1">
                  <c:v>747.92</c:v>
                </c:pt>
                <c:pt idx="2">
                  <c:v>689.56</c:v>
                </c:pt>
                <c:pt idx="3">
                  <c:v>658.41</c:v>
                </c:pt>
                <c:pt idx="4">
                  <c:v>617.15097646679681</c:v>
                </c:pt>
              </c:numCache>
            </c:numRef>
          </c:val>
        </c:ser>
        <c:dLbls>
          <c:showLegendKey val="0"/>
          <c:showVal val="0"/>
          <c:showCatName val="0"/>
          <c:showSerName val="0"/>
          <c:showPercent val="0"/>
          <c:showBubbleSize val="0"/>
        </c:dLbls>
        <c:gapWidth val="150"/>
        <c:axId val="95859456"/>
        <c:axId val="9586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720.64</c:v>
                </c:pt>
                <c:pt idx="1">
                  <c:v>769.11</c:v>
                </c:pt>
                <c:pt idx="2">
                  <c:v>738.56</c:v>
                </c:pt>
                <c:pt idx="3">
                  <c:v>685.64</c:v>
                </c:pt>
                <c:pt idx="4">
                  <c:v>665.11</c:v>
                </c:pt>
              </c:numCache>
            </c:numRef>
          </c:val>
          <c:smooth val="0"/>
        </c:ser>
        <c:dLbls>
          <c:showLegendKey val="0"/>
          <c:showVal val="0"/>
          <c:showCatName val="0"/>
          <c:showSerName val="0"/>
          <c:showPercent val="0"/>
          <c:showBubbleSize val="0"/>
        </c:dLbls>
        <c:marker val="1"/>
        <c:smooth val="0"/>
        <c:axId val="95859456"/>
        <c:axId val="95861376"/>
      </c:lineChart>
      <c:dateAx>
        <c:axId val="95859456"/>
        <c:scaling>
          <c:orientation val="minMax"/>
        </c:scaling>
        <c:delete val="1"/>
        <c:axPos val="b"/>
        <c:numFmt formatCode="ge" sourceLinked="1"/>
        <c:majorTickMark val="none"/>
        <c:minorTickMark val="none"/>
        <c:tickLblPos val="none"/>
        <c:crossAx val="95861376"/>
        <c:crosses val="autoZero"/>
        <c:auto val="1"/>
        <c:lblOffset val="100"/>
        <c:baseTimeUnit val="years"/>
      </c:dateAx>
      <c:valAx>
        <c:axId val="958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74.22</c:v>
                </c:pt>
                <c:pt idx="1">
                  <c:v>74.099999999999994</c:v>
                </c:pt>
                <c:pt idx="2">
                  <c:v>74.5</c:v>
                </c:pt>
                <c:pt idx="3">
                  <c:v>75.790000000000006</c:v>
                </c:pt>
                <c:pt idx="4">
                  <c:v>74.459999999999994</c:v>
                </c:pt>
              </c:numCache>
            </c:numRef>
          </c:val>
        </c:ser>
        <c:dLbls>
          <c:showLegendKey val="0"/>
          <c:showVal val="0"/>
          <c:showCatName val="0"/>
          <c:showSerName val="0"/>
          <c:showPercent val="0"/>
          <c:showBubbleSize val="0"/>
        </c:dLbls>
        <c:gapWidth val="150"/>
        <c:axId val="97227136"/>
        <c:axId val="972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81.33</c:v>
                </c:pt>
                <c:pt idx="1">
                  <c:v>82.29</c:v>
                </c:pt>
                <c:pt idx="2">
                  <c:v>83.21</c:v>
                </c:pt>
                <c:pt idx="3">
                  <c:v>88.39</c:v>
                </c:pt>
                <c:pt idx="4">
                  <c:v>85.64</c:v>
                </c:pt>
              </c:numCache>
            </c:numRef>
          </c:val>
          <c:smooth val="0"/>
        </c:ser>
        <c:dLbls>
          <c:showLegendKey val="0"/>
          <c:showVal val="0"/>
          <c:showCatName val="0"/>
          <c:showSerName val="0"/>
          <c:showPercent val="0"/>
          <c:showBubbleSize val="0"/>
        </c:dLbls>
        <c:marker val="1"/>
        <c:smooth val="0"/>
        <c:axId val="97227136"/>
        <c:axId val="97229056"/>
      </c:lineChart>
      <c:dateAx>
        <c:axId val="97227136"/>
        <c:scaling>
          <c:orientation val="minMax"/>
        </c:scaling>
        <c:delete val="1"/>
        <c:axPos val="b"/>
        <c:numFmt formatCode="ge" sourceLinked="1"/>
        <c:majorTickMark val="none"/>
        <c:minorTickMark val="none"/>
        <c:tickLblPos val="none"/>
        <c:crossAx val="97229056"/>
        <c:crosses val="autoZero"/>
        <c:auto val="1"/>
        <c:lblOffset val="100"/>
        <c:baseTimeUnit val="years"/>
      </c:dateAx>
      <c:valAx>
        <c:axId val="972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118.93</c:v>
                </c:pt>
                <c:pt idx="1">
                  <c:v>118.54</c:v>
                </c:pt>
                <c:pt idx="2">
                  <c:v>118.06</c:v>
                </c:pt>
                <c:pt idx="3">
                  <c:v>115.58</c:v>
                </c:pt>
                <c:pt idx="4">
                  <c:v>117.58</c:v>
                </c:pt>
              </c:numCache>
            </c:numRef>
          </c:val>
        </c:ser>
        <c:dLbls>
          <c:showLegendKey val="0"/>
          <c:showVal val="0"/>
          <c:showCatName val="0"/>
          <c:showSerName val="0"/>
          <c:showPercent val="0"/>
          <c:showBubbleSize val="0"/>
        </c:dLbls>
        <c:gapWidth val="150"/>
        <c:axId val="97250304"/>
        <c:axId val="9725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117.14</c:v>
                </c:pt>
                <c:pt idx="1">
                  <c:v>121.96</c:v>
                </c:pt>
                <c:pt idx="2">
                  <c:v>120.92</c:v>
                </c:pt>
                <c:pt idx="3">
                  <c:v>128.96</c:v>
                </c:pt>
                <c:pt idx="4">
                  <c:v>133</c:v>
                </c:pt>
              </c:numCache>
            </c:numRef>
          </c:val>
          <c:smooth val="0"/>
        </c:ser>
        <c:dLbls>
          <c:showLegendKey val="0"/>
          <c:showVal val="0"/>
          <c:showCatName val="0"/>
          <c:showSerName val="0"/>
          <c:showPercent val="0"/>
          <c:showBubbleSize val="0"/>
        </c:dLbls>
        <c:marker val="1"/>
        <c:smooth val="0"/>
        <c:axId val="97250304"/>
        <c:axId val="97252480"/>
      </c:lineChart>
      <c:dateAx>
        <c:axId val="97250304"/>
        <c:scaling>
          <c:orientation val="minMax"/>
        </c:scaling>
        <c:delete val="1"/>
        <c:axPos val="b"/>
        <c:numFmt formatCode="ge" sourceLinked="1"/>
        <c:majorTickMark val="none"/>
        <c:minorTickMark val="none"/>
        <c:tickLblPos val="none"/>
        <c:crossAx val="97252480"/>
        <c:crosses val="autoZero"/>
        <c:auto val="1"/>
        <c:lblOffset val="100"/>
        <c:baseTimeUnit val="years"/>
      </c:dateAx>
      <c:valAx>
        <c:axId val="972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富士見市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Aa</v>
      </c>
      <c r="X8" s="46"/>
      <c r="Y8" s="46"/>
      <c r="Z8" s="46"/>
      <c r="AA8" s="46"/>
      <c r="AB8" s="46"/>
      <c r="AC8" s="46"/>
      <c r="AD8" s="3"/>
      <c r="AE8" s="3"/>
      <c r="AF8" s="3"/>
      <c r="AG8" s="3"/>
      <c r="AH8" s="3"/>
      <c r="AI8" s="3"/>
      <c r="AJ8" s="3"/>
      <c r="AK8" s="3"/>
      <c r="AL8" s="47">
        <f>データ!R6</f>
        <v>109164</v>
      </c>
      <c r="AM8" s="47"/>
      <c r="AN8" s="47"/>
      <c r="AO8" s="47"/>
      <c r="AP8" s="47"/>
      <c r="AQ8" s="47"/>
      <c r="AR8" s="47"/>
      <c r="AS8" s="47"/>
      <c r="AT8" s="43">
        <f>データ!S6</f>
        <v>19.77</v>
      </c>
      <c r="AU8" s="43"/>
      <c r="AV8" s="43"/>
      <c r="AW8" s="43"/>
      <c r="AX8" s="43"/>
      <c r="AY8" s="43"/>
      <c r="AZ8" s="43"/>
      <c r="BA8" s="43"/>
      <c r="BB8" s="43">
        <f>データ!T6</f>
        <v>5521.7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67.44</v>
      </c>
      <c r="J10" s="43"/>
      <c r="K10" s="43"/>
      <c r="L10" s="43"/>
      <c r="M10" s="43"/>
      <c r="N10" s="43"/>
      <c r="O10" s="43"/>
      <c r="P10" s="43">
        <f>データ!O6</f>
        <v>93.57</v>
      </c>
      <c r="Q10" s="43"/>
      <c r="R10" s="43"/>
      <c r="S10" s="43"/>
      <c r="T10" s="43"/>
      <c r="U10" s="43"/>
      <c r="V10" s="43"/>
      <c r="W10" s="43">
        <f>データ!P6</f>
        <v>84.07</v>
      </c>
      <c r="X10" s="43"/>
      <c r="Y10" s="43"/>
      <c r="Z10" s="43"/>
      <c r="AA10" s="43"/>
      <c r="AB10" s="43"/>
      <c r="AC10" s="43"/>
      <c r="AD10" s="47">
        <f>データ!Q6</f>
        <v>1620</v>
      </c>
      <c r="AE10" s="47"/>
      <c r="AF10" s="47"/>
      <c r="AG10" s="47"/>
      <c r="AH10" s="47"/>
      <c r="AI10" s="47"/>
      <c r="AJ10" s="47"/>
      <c r="AK10" s="2"/>
      <c r="AL10" s="47">
        <f>データ!U6</f>
        <v>102362</v>
      </c>
      <c r="AM10" s="47"/>
      <c r="AN10" s="47"/>
      <c r="AO10" s="47"/>
      <c r="AP10" s="47"/>
      <c r="AQ10" s="47"/>
      <c r="AR10" s="47"/>
      <c r="AS10" s="47"/>
      <c r="AT10" s="43">
        <f>データ!V6</f>
        <v>8.23</v>
      </c>
      <c r="AU10" s="43"/>
      <c r="AV10" s="43"/>
      <c r="AW10" s="43"/>
      <c r="AX10" s="43"/>
      <c r="AY10" s="43"/>
      <c r="AZ10" s="43"/>
      <c r="BA10" s="43"/>
      <c r="BB10" s="43">
        <f>データ!W6</f>
        <v>12437.67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107</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75"/>
      <c r="BM34" s="76"/>
      <c r="BN34" s="76"/>
      <c r="BO34" s="76"/>
      <c r="BP34" s="76"/>
      <c r="BQ34" s="76"/>
      <c r="BR34" s="76"/>
      <c r="BS34" s="76"/>
      <c r="BT34" s="76"/>
      <c r="BU34" s="76"/>
      <c r="BV34" s="76"/>
      <c r="BW34" s="76"/>
      <c r="BX34" s="76"/>
      <c r="BY34" s="76"/>
      <c r="BZ34" s="77"/>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108</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75"/>
      <c r="BM56" s="76"/>
      <c r="BN56" s="76"/>
      <c r="BO56" s="76"/>
      <c r="BP56" s="76"/>
      <c r="BQ56" s="76"/>
      <c r="BR56" s="76"/>
      <c r="BS56" s="76"/>
      <c r="BT56" s="76"/>
      <c r="BU56" s="76"/>
      <c r="BV56" s="76"/>
      <c r="BW56" s="76"/>
      <c r="BX56" s="76"/>
      <c r="BY56" s="76"/>
      <c r="BZ56" s="77"/>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5"/>
      <c r="BM60" s="76"/>
      <c r="BN60" s="76"/>
      <c r="BO60" s="76"/>
      <c r="BP60" s="76"/>
      <c r="BQ60" s="76"/>
      <c r="BR60" s="76"/>
      <c r="BS60" s="76"/>
      <c r="BT60" s="76"/>
      <c r="BU60" s="76"/>
      <c r="BV60" s="76"/>
      <c r="BW60" s="76"/>
      <c r="BX60" s="76"/>
      <c r="BY60" s="76"/>
      <c r="BZ60" s="77"/>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109</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BF1" workbookViewId="0">
      <selection activeCell="BI12" sqref="BI12"/>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7">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112356</v>
      </c>
      <c r="D6" s="31">
        <f t="shared" si="3"/>
        <v>46</v>
      </c>
      <c r="E6" s="31">
        <f t="shared" si="3"/>
        <v>17</v>
      </c>
      <c r="F6" s="31">
        <f t="shared" si="3"/>
        <v>1</v>
      </c>
      <c r="G6" s="31">
        <f t="shared" si="3"/>
        <v>0</v>
      </c>
      <c r="H6" s="31" t="str">
        <f t="shared" si="3"/>
        <v>埼玉県　富士見市</v>
      </c>
      <c r="I6" s="31" t="str">
        <f t="shared" si="3"/>
        <v>法適用</v>
      </c>
      <c r="J6" s="31" t="str">
        <f t="shared" si="3"/>
        <v>下水道事業</v>
      </c>
      <c r="K6" s="31" t="str">
        <f t="shared" si="3"/>
        <v>公共下水道</v>
      </c>
      <c r="L6" s="31" t="str">
        <f t="shared" si="3"/>
        <v>Aa</v>
      </c>
      <c r="M6" s="32" t="str">
        <f t="shared" si="3"/>
        <v>-</v>
      </c>
      <c r="N6" s="32">
        <f t="shared" si="3"/>
        <v>67.44</v>
      </c>
      <c r="O6" s="32">
        <f t="shared" si="3"/>
        <v>93.57</v>
      </c>
      <c r="P6" s="32">
        <f t="shared" si="3"/>
        <v>84.07</v>
      </c>
      <c r="Q6" s="32">
        <f t="shared" si="3"/>
        <v>1620</v>
      </c>
      <c r="R6" s="32">
        <f t="shared" si="3"/>
        <v>109164</v>
      </c>
      <c r="S6" s="32">
        <f t="shared" si="3"/>
        <v>19.77</v>
      </c>
      <c r="T6" s="32">
        <f t="shared" si="3"/>
        <v>5521.7</v>
      </c>
      <c r="U6" s="32">
        <f t="shared" si="3"/>
        <v>102362</v>
      </c>
      <c r="V6" s="32">
        <f t="shared" si="3"/>
        <v>8.23</v>
      </c>
      <c r="W6" s="32">
        <f t="shared" si="3"/>
        <v>12437.67</v>
      </c>
      <c r="X6" s="33">
        <f>IF(X7="",NA(),X7)</f>
        <v>107.4</v>
      </c>
      <c r="Y6" s="33">
        <f t="shared" ref="Y6:AG6" si="4">IF(Y7="",NA(),Y7)</f>
        <v>105.78</v>
      </c>
      <c r="Z6" s="33">
        <f t="shared" si="4"/>
        <v>99.6</v>
      </c>
      <c r="AA6" s="33">
        <f t="shared" si="4"/>
        <v>94.91</v>
      </c>
      <c r="AB6" s="33">
        <f t="shared" si="4"/>
        <v>110.62</v>
      </c>
      <c r="AC6" s="33">
        <f t="shared" si="4"/>
        <v>98.9</v>
      </c>
      <c r="AD6" s="33">
        <f t="shared" si="4"/>
        <v>96.55</v>
      </c>
      <c r="AE6" s="33">
        <f t="shared" si="4"/>
        <v>94.24</v>
      </c>
      <c r="AF6" s="33">
        <f t="shared" si="4"/>
        <v>108.14</v>
      </c>
      <c r="AG6" s="33">
        <f t="shared" si="4"/>
        <v>108.72</v>
      </c>
      <c r="AH6" s="32" t="str">
        <f>IF(AH7="","",IF(AH7="-","【-】","【"&amp;SUBSTITUTE(TEXT(AH7,"#,##0.00"),"-","△")&amp;"】"))</f>
        <v>【107.74】</v>
      </c>
      <c r="AI6" s="33">
        <f>IF(AI7="",NA(),AI7)</f>
        <v>9.3000000000000007</v>
      </c>
      <c r="AJ6" s="33">
        <f t="shared" ref="AJ6:AR6" si="5">IF(AJ7="",NA(),AJ7)</f>
        <v>2.14</v>
      </c>
      <c r="AK6" s="33">
        <f t="shared" si="5"/>
        <v>3.04</v>
      </c>
      <c r="AL6" s="32">
        <f t="shared" si="5"/>
        <v>0</v>
      </c>
      <c r="AM6" s="32">
        <f t="shared" si="5"/>
        <v>0</v>
      </c>
      <c r="AN6" s="33">
        <f t="shared" si="5"/>
        <v>10.8</v>
      </c>
      <c r="AO6" s="33">
        <f t="shared" si="5"/>
        <v>15.64</v>
      </c>
      <c r="AP6" s="33">
        <f t="shared" si="5"/>
        <v>23.38</v>
      </c>
      <c r="AQ6" s="32">
        <f t="shared" si="5"/>
        <v>0</v>
      </c>
      <c r="AR6" s="32">
        <f t="shared" si="5"/>
        <v>0</v>
      </c>
      <c r="AS6" s="32" t="str">
        <f>IF(AS7="","",IF(AS7="-","【-】","【"&amp;SUBSTITUTE(TEXT(AS7,"#,##0.00"),"-","△")&amp;"】"))</f>
        <v>【4.71】</v>
      </c>
      <c r="AT6" s="33">
        <f>IF(AT7="",NA(),AT7)</f>
        <v>517.02</v>
      </c>
      <c r="AU6" s="33">
        <f t="shared" ref="AU6:BC6" si="6">IF(AU7="",NA(),AU7)</f>
        <v>332.14</v>
      </c>
      <c r="AV6" s="33">
        <f t="shared" si="6"/>
        <v>328.99</v>
      </c>
      <c r="AW6" s="33">
        <f t="shared" si="6"/>
        <v>275.63</v>
      </c>
      <c r="AX6" s="33">
        <f t="shared" si="6"/>
        <v>70.48</v>
      </c>
      <c r="AY6" s="33">
        <f t="shared" si="6"/>
        <v>242.46</v>
      </c>
      <c r="AZ6" s="33">
        <f t="shared" si="6"/>
        <v>191.72</v>
      </c>
      <c r="BA6" s="33">
        <f t="shared" si="6"/>
        <v>207.93</v>
      </c>
      <c r="BB6" s="33">
        <f t="shared" si="6"/>
        <v>129.52000000000001</v>
      </c>
      <c r="BC6" s="33">
        <f t="shared" si="6"/>
        <v>61</v>
      </c>
      <c r="BD6" s="32" t="str">
        <f>IF(BD7="","",IF(BD7="-","【-】","【"&amp;SUBSTITUTE(TEXT(BD7,"#,##0.00"),"-","△")&amp;"】"))</f>
        <v>【56.46】</v>
      </c>
      <c r="BE6" s="33">
        <f>IF(BE7="",NA(),BE7)</f>
        <v>787.78</v>
      </c>
      <c r="BF6" s="33">
        <f t="shared" ref="BF6:BN6" si="7">IF(BF7="",NA(),BF7)</f>
        <v>747.92</v>
      </c>
      <c r="BG6" s="33">
        <f t="shared" si="7"/>
        <v>689.56</v>
      </c>
      <c r="BH6" s="33">
        <f t="shared" si="7"/>
        <v>658.41</v>
      </c>
      <c r="BI6" s="33">
        <f t="shared" si="7"/>
        <v>617.15097646679681</v>
      </c>
      <c r="BJ6" s="33">
        <f t="shared" si="7"/>
        <v>720.64</v>
      </c>
      <c r="BK6" s="33">
        <f t="shared" si="7"/>
        <v>769.11</v>
      </c>
      <c r="BL6" s="33">
        <f t="shared" si="7"/>
        <v>738.56</v>
      </c>
      <c r="BM6" s="33">
        <f t="shared" si="7"/>
        <v>685.64</v>
      </c>
      <c r="BN6" s="33">
        <f t="shared" si="7"/>
        <v>665.11</v>
      </c>
      <c r="BO6" s="32" t="str">
        <f>IF(BO7="","",IF(BO7="-","【-】","【"&amp;SUBSTITUTE(TEXT(BO7,"#,##0.00"),"-","△")&amp;"】"))</f>
        <v>【776.35】</v>
      </c>
      <c r="BP6" s="33">
        <f>IF(BP7="",NA(),BP7)</f>
        <v>74.22</v>
      </c>
      <c r="BQ6" s="33">
        <f t="shared" ref="BQ6:BY6" si="8">IF(BQ7="",NA(),BQ7)</f>
        <v>74.099999999999994</v>
      </c>
      <c r="BR6" s="33">
        <f t="shared" si="8"/>
        <v>74.5</v>
      </c>
      <c r="BS6" s="33">
        <f t="shared" si="8"/>
        <v>75.790000000000006</v>
      </c>
      <c r="BT6" s="33">
        <f t="shared" si="8"/>
        <v>74.459999999999994</v>
      </c>
      <c r="BU6" s="33">
        <f t="shared" si="8"/>
        <v>81.33</v>
      </c>
      <c r="BV6" s="33">
        <f t="shared" si="8"/>
        <v>82.29</v>
      </c>
      <c r="BW6" s="33">
        <f t="shared" si="8"/>
        <v>83.21</v>
      </c>
      <c r="BX6" s="33">
        <f t="shared" si="8"/>
        <v>88.39</v>
      </c>
      <c r="BY6" s="33">
        <f t="shared" si="8"/>
        <v>85.64</v>
      </c>
      <c r="BZ6" s="32" t="str">
        <f>IF(BZ7="","",IF(BZ7="-","【-】","【"&amp;SUBSTITUTE(TEXT(BZ7,"#,##0.00"),"-","△")&amp;"】"))</f>
        <v>【96.57】</v>
      </c>
      <c r="CA6" s="33">
        <f>IF(CA7="",NA(),CA7)</f>
        <v>118.93</v>
      </c>
      <c r="CB6" s="33">
        <f t="shared" ref="CB6:CJ6" si="9">IF(CB7="",NA(),CB7)</f>
        <v>118.54</v>
      </c>
      <c r="CC6" s="33">
        <f t="shared" si="9"/>
        <v>118.06</v>
      </c>
      <c r="CD6" s="33">
        <f t="shared" si="9"/>
        <v>115.58</v>
      </c>
      <c r="CE6" s="33">
        <f t="shared" si="9"/>
        <v>117.58</v>
      </c>
      <c r="CF6" s="33">
        <f t="shared" si="9"/>
        <v>117.14</v>
      </c>
      <c r="CG6" s="33">
        <f t="shared" si="9"/>
        <v>121.96</v>
      </c>
      <c r="CH6" s="33">
        <f t="shared" si="9"/>
        <v>120.92</v>
      </c>
      <c r="CI6" s="33">
        <f t="shared" si="9"/>
        <v>128.96</v>
      </c>
      <c r="CJ6" s="33">
        <f t="shared" si="9"/>
        <v>133</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f t="shared" si="10"/>
        <v>67.61</v>
      </c>
      <c r="CU6" s="33">
        <f t="shared" si="10"/>
        <v>64.81</v>
      </c>
      <c r="CV6" s="32" t="str">
        <f>IF(CV7="","",IF(CV7="-","【-】","【"&amp;SUBSTITUTE(TEXT(CV7,"#,##0.00"),"-","△")&amp;"】"))</f>
        <v>【60.35】</v>
      </c>
      <c r="CW6" s="33">
        <f>IF(CW7="",NA(),CW7)</f>
        <v>95.97</v>
      </c>
      <c r="CX6" s="33">
        <f t="shared" ref="CX6:DF6" si="11">IF(CX7="",NA(),CX7)</f>
        <v>96.48</v>
      </c>
      <c r="CY6" s="33">
        <f t="shared" si="11"/>
        <v>96.76</v>
      </c>
      <c r="CZ6" s="33">
        <f t="shared" si="11"/>
        <v>97.22</v>
      </c>
      <c r="DA6" s="33">
        <f t="shared" si="11"/>
        <v>95.62</v>
      </c>
      <c r="DB6" s="33">
        <f t="shared" si="11"/>
        <v>95.45</v>
      </c>
      <c r="DC6" s="33">
        <f t="shared" si="11"/>
        <v>95.45</v>
      </c>
      <c r="DD6" s="33">
        <f t="shared" si="11"/>
        <v>95.64</v>
      </c>
      <c r="DE6" s="33">
        <f t="shared" si="11"/>
        <v>96.64</v>
      </c>
      <c r="DF6" s="33">
        <f t="shared" si="11"/>
        <v>96.76</v>
      </c>
      <c r="DG6" s="32" t="str">
        <f>IF(DG7="","",IF(DG7="-","【-】","【"&amp;SUBSTITUTE(TEXT(DG7,"#,##0.00"),"-","△")&amp;"】"))</f>
        <v>【94.57】</v>
      </c>
      <c r="DH6" s="33">
        <f>IF(DH7="",NA(),DH7)</f>
        <v>31.56</v>
      </c>
      <c r="DI6" s="33">
        <f t="shared" ref="DI6:DQ6" si="12">IF(DI7="",NA(),DI7)</f>
        <v>32.97</v>
      </c>
      <c r="DJ6" s="33">
        <f t="shared" si="12"/>
        <v>34.659999999999997</v>
      </c>
      <c r="DK6" s="33">
        <f t="shared" si="12"/>
        <v>35.76</v>
      </c>
      <c r="DL6" s="33">
        <f t="shared" si="12"/>
        <v>42.75</v>
      </c>
      <c r="DM6" s="33">
        <f t="shared" si="12"/>
        <v>16.36</v>
      </c>
      <c r="DN6" s="33">
        <f t="shared" si="12"/>
        <v>17.47</v>
      </c>
      <c r="DO6" s="33">
        <f t="shared" si="12"/>
        <v>18.850000000000001</v>
      </c>
      <c r="DP6" s="33">
        <f t="shared" si="12"/>
        <v>14.06</v>
      </c>
      <c r="DQ6" s="33">
        <f t="shared" si="12"/>
        <v>23.27</v>
      </c>
      <c r="DR6" s="32" t="str">
        <f>IF(DR7="","",IF(DR7="-","【-】","【"&amp;SUBSTITUTE(TEXT(DR7,"#,##0.00"),"-","△")&amp;"】"))</f>
        <v>【36.27】</v>
      </c>
      <c r="DS6" s="32">
        <f>IF(DS7="",NA(),DS7)</f>
        <v>0</v>
      </c>
      <c r="DT6" s="32">
        <f t="shared" ref="DT6:EB6" si="13">IF(DT7="",NA(),DT7)</f>
        <v>0</v>
      </c>
      <c r="DU6" s="32">
        <f t="shared" si="13"/>
        <v>0</v>
      </c>
      <c r="DV6" s="32">
        <f t="shared" si="13"/>
        <v>0</v>
      </c>
      <c r="DW6" s="32">
        <f t="shared" si="13"/>
        <v>0</v>
      </c>
      <c r="DX6" s="33">
        <f t="shared" si="13"/>
        <v>2.14</v>
      </c>
      <c r="DY6" s="33">
        <f t="shared" si="13"/>
        <v>2.2400000000000002</v>
      </c>
      <c r="DZ6" s="33">
        <f t="shared" si="13"/>
        <v>2.4500000000000002</v>
      </c>
      <c r="EA6" s="33">
        <f t="shared" si="13"/>
        <v>2.34</v>
      </c>
      <c r="EB6" s="33">
        <f t="shared" si="13"/>
        <v>2.75</v>
      </c>
      <c r="EC6" s="32" t="str">
        <f>IF(EC7="","",IF(EC7="-","【-】","【"&amp;SUBSTITUTE(TEXT(EC7,"#,##0.00"),"-","△")&amp;"】"))</f>
        <v>【4.35】</v>
      </c>
      <c r="ED6" s="32">
        <f>IF(ED7="",NA(),ED7)</f>
        <v>0</v>
      </c>
      <c r="EE6" s="32">
        <f t="shared" ref="EE6:EM6" si="14">IF(EE7="",NA(),EE7)</f>
        <v>0</v>
      </c>
      <c r="EF6" s="32">
        <f t="shared" si="14"/>
        <v>0</v>
      </c>
      <c r="EG6" s="32">
        <f t="shared" si="14"/>
        <v>0</v>
      </c>
      <c r="EH6" s="32">
        <f t="shared" si="14"/>
        <v>0</v>
      </c>
      <c r="EI6" s="33">
        <f t="shared" si="14"/>
        <v>0.01</v>
      </c>
      <c r="EJ6" s="32">
        <f t="shared" si="14"/>
        <v>0</v>
      </c>
      <c r="EK6" s="33">
        <f t="shared" si="14"/>
        <v>0.08</v>
      </c>
      <c r="EL6" s="33">
        <f t="shared" si="14"/>
        <v>0.11</v>
      </c>
      <c r="EM6" s="33">
        <f t="shared" si="14"/>
        <v>0.22</v>
      </c>
      <c r="EN6" s="32" t="str">
        <f>IF(EN7="","",IF(EN7="-","【-】","【"&amp;SUBSTITUTE(TEXT(EN7,"#,##0.00"),"-","△")&amp;"】"))</f>
        <v>【0.17】</v>
      </c>
    </row>
    <row r="7" spans="1:147" s="34" customFormat="1">
      <c r="A7" s="26"/>
      <c r="B7" s="35">
        <v>2014</v>
      </c>
      <c r="C7" s="35">
        <v>112356</v>
      </c>
      <c r="D7" s="35">
        <v>46</v>
      </c>
      <c r="E7" s="35">
        <v>17</v>
      </c>
      <c r="F7" s="35">
        <v>1</v>
      </c>
      <c r="G7" s="35">
        <v>0</v>
      </c>
      <c r="H7" s="35" t="s">
        <v>96</v>
      </c>
      <c r="I7" s="35" t="s">
        <v>97</v>
      </c>
      <c r="J7" s="35" t="s">
        <v>98</v>
      </c>
      <c r="K7" s="35" t="s">
        <v>99</v>
      </c>
      <c r="L7" s="35" t="s">
        <v>100</v>
      </c>
      <c r="M7" s="36" t="s">
        <v>101</v>
      </c>
      <c r="N7" s="36">
        <v>67.44</v>
      </c>
      <c r="O7" s="36">
        <v>93.57</v>
      </c>
      <c r="P7" s="36">
        <v>84.07</v>
      </c>
      <c r="Q7" s="36">
        <v>1620</v>
      </c>
      <c r="R7" s="36">
        <v>109164</v>
      </c>
      <c r="S7" s="36">
        <v>19.77</v>
      </c>
      <c r="T7" s="36">
        <v>5521.7</v>
      </c>
      <c r="U7" s="36">
        <v>102362</v>
      </c>
      <c r="V7" s="36">
        <v>8.23</v>
      </c>
      <c r="W7" s="36">
        <v>12437.67</v>
      </c>
      <c r="X7" s="36">
        <v>107.4</v>
      </c>
      <c r="Y7" s="36">
        <v>105.78</v>
      </c>
      <c r="Z7" s="36">
        <v>99.6</v>
      </c>
      <c r="AA7" s="36">
        <v>94.91</v>
      </c>
      <c r="AB7" s="36">
        <v>110.62</v>
      </c>
      <c r="AC7" s="36">
        <v>98.9</v>
      </c>
      <c r="AD7" s="36">
        <v>96.55</v>
      </c>
      <c r="AE7" s="36">
        <v>94.24</v>
      </c>
      <c r="AF7" s="36">
        <v>108.14</v>
      </c>
      <c r="AG7" s="36">
        <v>108.72</v>
      </c>
      <c r="AH7" s="36">
        <v>107.74</v>
      </c>
      <c r="AI7" s="36">
        <v>9.3000000000000007</v>
      </c>
      <c r="AJ7" s="36">
        <v>2.14</v>
      </c>
      <c r="AK7" s="36">
        <v>3.04</v>
      </c>
      <c r="AL7" s="36">
        <v>0</v>
      </c>
      <c r="AM7" s="36">
        <v>0</v>
      </c>
      <c r="AN7" s="36">
        <v>10.8</v>
      </c>
      <c r="AO7" s="36">
        <v>15.64</v>
      </c>
      <c r="AP7" s="36">
        <v>23.38</v>
      </c>
      <c r="AQ7" s="36">
        <v>0</v>
      </c>
      <c r="AR7" s="36">
        <v>0</v>
      </c>
      <c r="AS7" s="36">
        <v>4.71</v>
      </c>
      <c r="AT7" s="36">
        <v>517.02</v>
      </c>
      <c r="AU7" s="36">
        <v>332.14</v>
      </c>
      <c r="AV7" s="36">
        <v>328.99</v>
      </c>
      <c r="AW7" s="36">
        <v>275.63</v>
      </c>
      <c r="AX7" s="36">
        <v>70.48</v>
      </c>
      <c r="AY7" s="36">
        <v>242.46</v>
      </c>
      <c r="AZ7" s="36">
        <v>191.72</v>
      </c>
      <c r="BA7" s="36">
        <v>207.93</v>
      </c>
      <c r="BB7" s="36">
        <v>129.52000000000001</v>
      </c>
      <c r="BC7" s="36">
        <v>61</v>
      </c>
      <c r="BD7" s="36">
        <v>56.46</v>
      </c>
      <c r="BE7" s="36">
        <v>787.78</v>
      </c>
      <c r="BF7" s="36">
        <v>747.92</v>
      </c>
      <c r="BG7" s="36">
        <v>689.56</v>
      </c>
      <c r="BH7" s="36">
        <v>658.41</v>
      </c>
      <c r="BI7" s="36">
        <v>617.15097646679681</v>
      </c>
      <c r="BJ7" s="36">
        <v>720.64</v>
      </c>
      <c r="BK7" s="36">
        <v>769.11</v>
      </c>
      <c r="BL7" s="36">
        <v>738.56</v>
      </c>
      <c r="BM7" s="36">
        <v>685.64</v>
      </c>
      <c r="BN7" s="36">
        <v>665.11</v>
      </c>
      <c r="BO7" s="36">
        <v>776.35</v>
      </c>
      <c r="BP7" s="36">
        <v>74.22</v>
      </c>
      <c r="BQ7" s="36">
        <v>74.099999999999994</v>
      </c>
      <c r="BR7" s="36">
        <v>74.5</v>
      </c>
      <c r="BS7" s="36">
        <v>75.790000000000006</v>
      </c>
      <c r="BT7" s="36">
        <v>74.459999999999994</v>
      </c>
      <c r="BU7" s="36">
        <v>81.33</v>
      </c>
      <c r="BV7" s="36">
        <v>82.29</v>
      </c>
      <c r="BW7" s="36">
        <v>83.21</v>
      </c>
      <c r="BX7" s="36">
        <v>88.39</v>
      </c>
      <c r="BY7" s="36">
        <v>85.64</v>
      </c>
      <c r="BZ7" s="36">
        <v>96.57</v>
      </c>
      <c r="CA7" s="36">
        <v>118.93</v>
      </c>
      <c r="CB7" s="36">
        <v>118.54</v>
      </c>
      <c r="CC7" s="36">
        <v>118.06</v>
      </c>
      <c r="CD7" s="36">
        <v>115.58</v>
      </c>
      <c r="CE7" s="36">
        <v>117.58</v>
      </c>
      <c r="CF7" s="36">
        <v>117.14</v>
      </c>
      <c r="CG7" s="36">
        <v>121.96</v>
      </c>
      <c r="CH7" s="36">
        <v>120.92</v>
      </c>
      <c r="CI7" s="36">
        <v>128.96</v>
      </c>
      <c r="CJ7" s="36">
        <v>133</v>
      </c>
      <c r="CK7" s="36">
        <v>142.28</v>
      </c>
      <c r="CL7" s="36" t="s">
        <v>101</v>
      </c>
      <c r="CM7" s="36" t="s">
        <v>101</v>
      </c>
      <c r="CN7" s="36" t="s">
        <v>101</v>
      </c>
      <c r="CO7" s="36" t="s">
        <v>101</v>
      </c>
      <c r="CP7" s="36" t="s">
        <v>101</v>
      </c>
      <c r="CQ7" s="36" t="s">
        <v>101</v>
      </c>
      <c r="CR7" s="36" t="s">
        <v>101</v>
      </c>
      <c r="CS7" s="36" t="s">
        <v>101</v>
      </c>
      <c r="CT7" s="36">
        <v>67.61</v>
      </c>
      <c r="CU7" s="36">
        <v>64.81</v>
      </c>
      <c r="CV7" s="36">
        <v>60.35</v>
      </c>
      <c r="CW7" s="36">
        <v>95.97</v>
      </c>
      <c r="CX7" s="36">
        <v>96.48</v>
      </c>
      <c r="CY7" s="36">
        <v>96.76</v>
      </c>
      <c r="CZ7" s="36">
        <v>97.22</v>
      </c>
      <c r="DA7" s="36">
        <v>95.62</v>
      </c>
      <c r="DB7" s="36">
        <v>95.45</v>
      </c>
      <c r="DC7" s="36">
        <v>95.45</v>
      </c>
      <c r="DD7" s="36">
        <v>95.64</v>
      </c>
      <c r="DE7" s="36">
        <v>96.64</v>
      </c>
      <c r="DF7" s="36">
        <v>96.76</v>
      </c>
      <c r="DG7" s="36">
        <v>94.57</v>
      </c>
      <c r="DH7" s="36">
        <v>31.56</v>
      </c>
      <c r="DI7" s="36">
        <v>32.97</v>
      </c>
      <c r="DJ7" s="36">
        <v>34.659999999999997</v>
      </c>
      <c r="DK7" s="36">
        <v>35.76</v>
      </c>
      <c r="DL7" s="36">
        <v>42.75</v>
      </c>
      <c r="DM7" s="36">
        <v>16.36</v>
      </c>
      <c r="DN7" s="36">
        <v>17.47</v>
      </c>
      <c r="DO7" s="36">
        <v>18.850000000000001</v>
      </c>
      <c r="DP7" s="36">
        <v>14.06</v>
      </c>
      <c r="DQ7" s="36">
        <v>23.27</v>
      </c>
      <c r="DR7" s="36">
        <v>36.270000000000003</v>
      </c>
      <c r="DS7" s="36">
        <v>0</v>
      </c>
      <c r="DT7" s="36">
        <v>0</v>
      </c>
      <c r="DU7" s="36">
        <v>0</v>
      </c>
      <c r="DV7" s="36">
        <v>0</v>
      </c>
      <c r="DW7" s="36">
        <v>0</v>
      </c>
      <c r="DX7" s="36">
        <v>2.14</v>
      </c>
      <c r="DY7" s="36">
        <v>2.2400000000000002</v>
      </c>
      <c r="DZ7" s="36">
        <v>2.4500000000000002</v>
      </c>
      <c r="EA7" s="36">
        <v>2.34</v>
      </c>
      <c r="EB7" s="36">
        <v>2.75</v>
      </c>
      <c r="EC7" s="36">
        <v>4.3499999999999996</v>
      </c>
      <c r="ED7" s="36">
        <v>0</v>
      </c>
      <c r="EE7" s="36">
        <v>0</v>
      </c>
      <c r="EF7" s="36">
        <v>0</v>
      </c>
      <c r="EG7" s="36">
        <v>0</v>
      </c>
      <c r="EH7" s="36">
        <v>0</v>
      </c>
      <c r="EI7" s="36">
        <v>0.01</v>
      </c>
      <c r="EJ7" s="36">
        <v>0</v>
      </c>
      <c r="EK7" s="36">
        <v>0.08</v>
      </c>
      <c r="EL7" s="36">
        <v>0.11</v>
      </c>
      <c r="EM7" s="36">
        <v>0.22</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2016-02-03T07:43:15Z</dcterms:created>
  <dcterms:modified xsi:type="dcterms:W3CDTF">2016-02-18T08:30:26Z</dcterms:modified>
  <cp:category/>
</cp:coreProperties>
</file>