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993\Desktop\"/>
    </mc:Choice>
  </mc:AlternateContent>
  <xr:revisionPtr revIDLastSave="0" documentId="8_{379F7881-95FE-4B4A-A934-14DEF96E305A}" xr6:coauthVersionLast="36" xr6:coauthVersionMax="36" xr10:uidLastSave="{00000000-0000-0000-0000-000000000000}"/>
  <bookViews>
    <workbookView xWindow="32760" yWindow="32760" windowWidth="9030" windowHeight="8280"/>
  </bookViews>
  <sheets>
    <sheet name="再計算シート" sheetId="2" r:id="rId1"/>
  </sheets>
  <externalReferences>
    <externalReference r:id="rId2"/>
  </externalReferences>
  <definedNames>
    <definedName name="H14_LPG使用量">#REF!</definedName>
    <definedName name="H14_その他ガス">#REF!</definedName>
    <definedName name="H14_換算前">#REF!</definedName>
    <definedName name="H14_控除後使用量">#REF!</definedName>
    <definedName name="H14_算定外使用量">#REF!</definedName>
    <definedName name="H14_事業所内使用量">#REF!</definedName>
    <definedName name="H14_非エネ使用量">#REF!</definedName>
    <definedName name="H15_LPG使用量">#REF!</definedName>
    <definedName name="H15_その他ガス">#REF!</definedName>
    <definedName name="H15_換算前">#REF!</definedName>
    <definedName name="H15_控除後使用量">#REF!</definedName>
    <definedName name="H15_算定外使用量">#REF!</definedName>
    <definedName name="H15_事業所内使用量">#REF!</definedName>
    <definedName name="H15_非エネ使用量">#REF!</definedName>
    <definedName name="H16_LPG使用量">#REF!</definedName>
    <definedName name="H16_その他ガス">#REF!</definedName>
    <definedName name="H16_換算前">#REF!</definedName>
    <definedName name="H16_控除後使用量">#REF!</definedName>
    <definedName name="H16_算定外使用量">#REF!</definedName>
    <definedName name="H16_事業所内使用量">#REF!</definedName>
    <definedName name="H16_非エネ使用量">#REF!</definedName>
    <definedName name="H17_LPG使用量">#REF!</definedName>
    <definedName name="H17_その他ガス">#REF!</definedName>
    <definedName name="H17_換算前">#REF!</definedName>
    <definedName name="H17_控除後使用量">#REF!</definedName>
    <definedName name="H17_算定外使用量">#REF!</definedName>
    <definedName name="H17_事業所内使用量">#REF!</definedName>
    <definedName name="H17_非エネ使用量">#REF!</definedName>
    <definedName name="H18_LPG使用量">#REF!</definedName>
    <definedName name="H18_その他ガス">#REF!</definedName>
    <definedName name="H18_換算前">#REF!</definedName>
    <definedName name="H18_控除後使用量">#REF!</definedName>
    <definedName name="H18_算定外使用量">#REF!</definedName>
    <definedName name="H18_事業所内使用量">#REF!</definedName>
    <definedName name="H18_非エネ使用量">#REF!</definedName>
    <definedName name="H19_LPG使用量">#REF!</definedName>
    <definedName name="H19_その他ガス">#REF!</definedName>
    <definedName name="H19_換算前">#REF!</definedName>
    <definedName name="H19_控除後使用量">#REF!</definedName>
    <definedName name="H19_算定外使用量">#REF!</definedName>
    <definedName name="H19_事業所内使用量">#REF!</definedName>
    <definedName name="H19_非エネ使用量">#REF!</definedName>
    <definedName name="H20_LPG使用量">#REF!</definedName>
    <definedName name="H20_その他ガス">#REF!</definedName>
    <definedName name="H20_換算前">#REF!</definedName>
    <definedName name="H20_控除後使用量">#REF!</definedName>
    <definedName name="H20_算定外使用量">#REF!</definedName>
    <definedName name="H20_事業所内使用量">#REF!</definedName>
    <definedName name="H20_非エネ使用量">#REF!</definedName>
    <definedName name="H21_LPG使用量">#REF!</definedName>
    <definedName name="H21_その他ガス">#REF!</definedName>
    <definedName name="H21_換算前">#REF!</definedName>
    <definedName name="H21_控除後使用量">#REF!</definedName>
    <definedName name="H21_算定外使用量">#REF!</definedName>
    <definedName name="H21_事業所内使用量">#REF!</definedName>
    <definedName name="H21_非エネ使用量">#REF!</definedName>
    <definedName name="H22_LPG使用量">#REF!</definedName>
    <definedName name="H22_その他ガス">#REF!</definedName>
    <definedName name="H22_換算前">#REF!</definedName>
    <definedName name="H22_控除後使用量">#REF!</definedName>
    <definedName name="H22_算定外使用量">#REF!</definedName>
    <definedName name="H22_事業所内使用量">#REF!</definedName>
    <definedName name="H22_非エネ使用量">#REF!</definedName>
    <definedName name="H23_非エネ使用量">#REF!</definedName>
    <definedName name="H24_非エネ使用量">#REF!</definedName>
    <definedName name="H25_非エネ使用量">#REF!</definedName>
    <definedName name="H26_非エネ使用量">#REF!</definedName>
    <definedName name="LPG単位補正">#REF!</definedName>
    <definedName name="_xlnm.Print_Area" localSheetId="0">再計算シート!$B$1:$Q$59</definedName>
    <definedName name="_xlnm.Print_Titles" localSheetId="0">再計算シート!$B:$G</definedName>
    <definedName name="圧力補正">#REF!</definedName>
    <definedName name="換算後単位">#REF!</definedName>
    <definedName name="気化率">#REF!</definedName>
    <definedName name="区分番号">#REF!</definedName>
    <definedName name="実施時期">#REF!</definedName>
    <definedName name="対策名称">#REF!</definedName>
    <definedName name="大区分_">#REF!</definedName>
    <definedName name="単位換算">#REF!</definedName>
    <definedName name="単位補正">#REF!</definedName>
    <definedName name="単位補正係数">#REF!</definedName>
    <definedName name="中区分">#REF!</definedName>
    <definedName name="非エネ単位補正">#REF!</definedName>
    <definedName name="備考">#REF!</definedName>
  </definedNames>
  <calcPr calcId="191029" fullCalcOnLoad="1"/>
</workbook>
</file>

<file path=xl/calcChain.xml><?xml version="1.0" encoding="utf-8"?>
<calcChain xmlns="http://schemas.openxmlformats.org/spreadsheetml/2006/main">
  <c r="J2" i="2" l="1"/>
  <c r="L6" i="2"/>
  <c r="N6" i="2"/>
  <c r="Q6" i="2"/>
  <c r="L7" i="2"/>
  <c r="N7" i="2"/>
  <c r="Q7" i="2"/>
  <c r="L8" i="2"/>
  <c r="L35" i="2" s="1"/>
  <c r="N8" i="2"/>
  <c r="Q8" i="2"/>
  <c r="L9" i="2"/>
  <c r="N9" i="2"/>
  <c r="Q9" i="2"/>
  <c r="L10" i="2"/>
  <c r="N10" i="2"/>
  <c r="Q10" i="2"/>
  <c r="Q35" i="2" s="1"/>
  <c r="Q53" i="2" s="1"/>
  <c r="L11" i="2"/>
  <c r="N11" i="2"/>
  <c r="Q11" i="2"/>
  <c r="L12" i="2"/>
  <c r="N12" i="2"/>
  <c r="Q12" i="2"/>
  <c r="L13" i="2"/>
  <c r="N13" i="2"/>
  <c r="Q13" i="2"/>
  <c r="L14" i="2"/>
  <c r="N14" i="2"/>
  <c r="Q14" i="2"/>
  <c r="L15" i="2"/>
  <c r="N15" i="2"/>
  <c r="Q15" i="2"/>
  <c r="L16" i="2"/>
  <c r="N16" i="2"/>
  <c r="Q16" i="2"/>
  <c r="L17" i="2"/>
  <c r="N17" i="2"/>
  <c r="Q17" i="2"/>
  <c r="L18" i="2"/>
  <c r="N18" i="2"/>
  <c r="Q18" i="2"/>
  <c r="L19" i="2"/>
  <c r="N19" i="2"/>
  <c r="Q19" i="2"/>
  <c r="L20" i="2"/>
  <c r="N20" i="2"/>
  <c r="Q20" i="2"/>
  <c r="L21" i="2"/>
  <c r="N21" i="2"/>
  <c r="Q21" i="2"/>
  <c r="L22" i="2"/>
  <c r="N22" i="2"/>
  <c r="Q22" i="2"/>
  <c r="L23" i="2"/>
  <c r="N23" i="2"/>
  <c r="Q23" i="2"/>
  <c r="L24" i="2"/>
  <c r="N24" i="2"/>
  <c r="Q24" i="2"/>
  <c r="L25" i="2"/>
  <c r="N25" i="2"/>
  <c r="Q25" i="2"/>
  <c r="L26" i="2"/>
  <c r="N26" i="2"/>
  <c r="Q26" i="2"/>
  <c r="L27" i="2"/>
  <c r="N27" i="2"/>
  <c r="Q27" i="2"/>
  <c r="L28" i="2"/>
  <c r="N28" i="2"/>
  <c r="Q28" i="2"/>
  <c r="L29" i="2"/>
  <c r="N29" i="2"/>
  <c r="Q29" i="2"/>
  <c r="L30" i="2"/>
  <c r="N30" i="2"/>
  <c r="Q30" i="2"/>
  <c r="L31" i="2"/>
  <c r="N31" i="2"/>
  <c r="Q31" i="2"/>
  <c r="L32" i="2"/>
  <c r="N32" i="2"/>
  <c r="Q32" i="2"/>
  <c r="L33" i="2"/>
  <c r="N33" i="2"/>
  <c r="Q33" i="2"/>
  <c r="L34" i="2"/>
  <c r="N34" i="2"/>
  <c r="Q34" i="2"/>
  <c r="L37" i="2"/>
  <c r="N37" i="2"/>
  <c r="Q37" i="2"/>
  <c r="L38" i="2"/>
  <c r="N38" i="2"/>
  <c r="Q38" i="2"/>
  <c r="L39" i="2"/>
  <c r="L42" i="2" s="1"/>
  <c r="N42" i="2" s="1"/>
  <c r="N39" i="2"/>
  <c r="Q39" i="2"/>
  <c r="L40" i="2"/>
  <c r="N40" i="2"/>
  <c r="Q40" i="2"/>
  <c r="Q41" i="2"/>
  <c r="Q42" i="2" s="1"/>
  <c r="L43" i="2"/>
  <c r="N43" i="2"/>
  <c r="Q43" i="2"/>
  <c r="Q48" i="2" s="1"/>
  <c r="L44" i="2"/>
  <c r="N44" i="2"/>
  <c r="Q44" i="2"/>
  <c r="L45" i="2"/>
  <c r="N45" i="2"/>
  <c r="Q45" i="2"/>
  <c r="Q46" i="2"/>
  <c r="Q47" i="2"/>
  <c r="Q49" i="2"/>
  <c r="Q50" i="2"/>
  <c r="Q51" i="2"/>
  <c r="L48" i="2"/>
  <c r="N48" i="2" s="1"/>
  <c r="L53" i="2" l="1"/>
  <c r="N53" i="2" s="1"/>
  <c r="N35" i="2"/>
</calcChain>
</file>

<file path=xl/sharedStrings.xml><?xml version="1.0" encoding="utf-8"?>
<sst xmlns="http://schemas.openxmlformats.org/spreadsheetml/2006/main" count="201" uniqueCount="108">
  <si>
    <t>合計</t>
    <rPh sb="0" eb="2">
      <t>ゴウケイ</t>
    </rPh>
    <phoneticPr fontId="2"/>
  </si>
  <si>
    <t>コージェネレーションシステムの利用</t>
    <rPh sb="15" eb="17">
      <t>リヨウ</t>
    </rPh>
    <phoneticPr fontId="2"/>
  </si>
  <si>
    <t>小計</t>
    <phoneticPr fontId="2"/>
  </si>
  <si>
    <r>
      <t>t-CO</t>
    </r>
    <r>
      <rPr>
        <vertAlign val="subscript"/>
        <sz val="8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/千kWh</t>
    </r>
    <rPh sb="6" eb="7">
      <t>セン</t>
    </rPh>
    <phoneticPr fontId="2"/>
  </si>
  <si>
    <t>千kWh</t>
    <rPh sb="0" eb="1">
      <t>セン</t>
    </rPh>
    <phoneticPr fontId="2"/>
  </si>
  <si>
    <t>自ら生成した電力の供給</t>
    <rPh sb="0" eb="1">
      <t>ミズカ</t>
    </rPh>
    <rPh sb="2" eb="4">
      <t>セイセイ</t>
    </rPh>
    <rPh sb="6" eb="8">
      <t>デンリョク</t>
    </rPh>
    <rPh sb="9" eb="11">
      <t>キョウキュウ</t>
    </rPh>
    <phoneticPr fontId="2"/>
  </si>
  <si>
    <r>
      <t>t-CO</t>
    </r>
    <r>
      <rPr>
        <vertAlign val="subscript"/>
        <sz val="8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/GJ</t>
    </r>
    <phoneticPr fontId="2"/>
  </si>
  <si>
    <t>GJ</t>
    <phoneticPr fontId="2"/>
  </si>
  <si>
    <t>自ら生成した熱の供給</t>
    <rPh sb="0" eb="1">
      <t>ミズカ</t>
    </rPh>
    <rPh sb="2" eb="4">
      <t>セイセイ</t>
    </rPh>
    <rPh sb="6" eb="7">
      <t>ネツ</t>
    </rPh>
    <rPh sb="8" eb="10">
      <t>キョウキュウ</t>
    </rPh>
    <phoneticPr fontId="2"/>
  </si>
  <si>
    <t>外部供給</t>
    <rPh sb="0" eb="2">
      <t>ガイブ</t>
    </rPh>
    <rPh sb="2" eb="4">
      <t>キョウキュウ</t>
    </rPh>
    <phoneticPr fontId="2"/>
  </si>
  <si>
    <t>再生可能エネルギーを自家消費した
電気</t>
    <rPh sb="0" eb="2">
      <t>サイセイ</t>
    </rPh>
    <rPh sb="2" eb="4">
      <t>カノウ</t>
    </rPh>
    <rPh sb="10" eb="12">
      <t>ジカ</t>
    </rPh>
    <rPh sb="12" eb="14">
      <t>ショウヒ</t>
    </rPh>
    <rPh sb="17" eb="19">
      <t>デンキ</t>
    </rPh>
    <phoneticPr fontId="2"/>
  </si>
  <si>
    <t>再生可能エネルギーの環境価値を移転した
電気</t>
    <rPh sb="0" eb="2">
      <t>サイセイ</t>
    </rPh>
    <rPh sb="2" eb="4">
      <t>カノウ</t>
    </rPh>
    <rPh sb="10" eb="12">
      <t>カンキョウ</t>
    </rPh>
    <rPh sb="12" eb="14">
      <t>カチ</t>
    </rPh>
    <rPh sb="15" eb="17">
      <t>イテン</t>
    </rPh>
    <rPh sb="20" eb="22">
      <t>デンキ</t>
    </rPh>
    <phoneticPr fontId="2"/>
  </si>
  <si>
    <t>GJ/千kWh</t>
    <rPh sb="3" eb="4">
      <t>セン</t>
    </rPh>
    <phoneticPr fontId="2"/>
  </si>
  <si>
    <t>その他の買電</t>
    <rPh sb="2" eb="3">
      <t>タ</t>
    </rPh>
    <phoneticPr fontId="2"/>
  </si>
  <si>
    <t>夜間（22時～翌8時）</t>
    <rPh sb="0" eb="2">
      <t>ヤカン</t>
    </rPh>
    <rPh sb="5" eb="6">
      <t>ジ</t>
    </rPh>
    <rPh sb="7" eb="8">
      <t>ヨク</t>
    </rPh>
    <rPh sb="9" eb="10">
      <t>ジ</t>
    </rPh>
    <phoneticPr fontId="2"/>
  </si>
  <si>
    <t>昼間（8時～22時）</t>
    <rPh sb="0" eb="2">
      <t>ヒルマ</t>
    </rPh>
    <rPh sb="4" eb="5">
      <t>ジ</t>
    </rPh>
    <rPh sb="8" eb="9">
      <t>ジ</t>
    </rPh>
    <phoneticPr fontId="2"/>
  </si>
  <si>
    <t>一般電気
事業者</t>
    <rPh sb="0" eb="2">
      <t>イッパン</t>
    </rPh>
    <rPh sb="2" eb="4">
      <t>デンキ</t>
    </rPh>
    <rPh sb="5" eb="8">
      <t>ジギョウシャ</t>
    </rPh>
    <phoneticPr fontId="2"/>
  </si>
  <si>
    <t>電気</t>
    <rPh sb="0" eb="2">
      <t>デンキ</t>
    </rPh>
    <phoneticPr fontId="2"/>
  </si>
  <si>
    <t>再生可能エネルギーの環境価値を移転した
熱</t>
    <rPh sb="0" eb="2">
      <t>サイセイ</t>
    </rPh>
    <rPh sb="2" eb="4">
      <t>カノウ</t>
    </rPh>
    <rPh sb="10" eb="12">
      <t>カンキョウ</t>
    </rPh>
    <rPh sb="12" eb="14">
      <t>カチ</t>
    </rPh>
    <rPh sb="15" eb="17">
      <t>イテン</t>
    </rPh>
    <rPh sb="20" eb="21">
      <t>ネツ</t>
    </rPh>
    <phoneticPr fontId="2"/>
  </si>
  <si>
    <t>GJ/GJ</t>
    <phoneticPr fontId="2"/>
  </si>
  <si>
    <t>冷水</t>
    <rPh sb="0" eb="2">
      <t>レイスイ</t>
    </rPh>
    <phoneticPr fontId="2"/>
  </si>
  <si>
    <t>温水</t>
    <rPh sb="0" eb="2">
      <t>オンスイ</t>
    </rPh>
    <phoneticPr fontId="2"/>
  </si>
  <si>
    <t>産業用以外の蒸気</t>
    <rPh sb="0" eb="3">
      <t>サンギョウヨウ</t>
    </rPh>
    <rPh sb="3" eb="5">
      <t>イガイ</t>
    </rPh>
    <rPh sb="6" eb="8">
      <t>ジョウキ</t>
    </rPh>
    <phoneticPr fontId="2"/>
  </si>
  <si>
    <t>産業用蒸気</t>
    <rPh sb="0" eb="3">
      <t>サンギョウヨウ</t>
    </rPh>
    <rPh sb="3" eb="5">
      <t>ジョウキ</t>
    </rPh>
    <phoneticPr fontId="2"/>
  </si>
  <si>
    <t>⑦=①×⑥</t>
    <phoneticPr fontId="2"/>
  </si>
  <si>
    <t>⑥</t>
  </si>
  <si>
    <t>⑤=①×②×④</t>
    <phoneticPr fontId="2"/>
  </si>
  <si>
    <t>④</t>
    <phoneticPr fontId="2"/>
  </si>
  <si>
    <t>③=①×②</t>
    <phoneticPr fontId="2"/>
  </si>
  <si>
    <t>②</t>
    <phoneticPr fontId="2"/>
  </si>
  <si>
    <t>①</t>
  </si>
  <si>
    <t>熱</t>
    <rPh sb="0" eb="1">
      <t>ネツ</t>
    </rPh>
    <phoneticPr fontId="2"/>
  </si>
  <si>
    <t>t-C/GJ</t>
    <phoneticPr fontId="2"/>
  </si>
  <si>
    <r>
      <t>GJ/千Nｍ</t>
    </r>
    <r>
      <rPr>
        <vertAlign val="superscript"/>
        <sz val="8"/>
        <rFont val="ＭＳ Ｐ明朝"/>
        <family val="1"/>
        <charset val="128"/>
      </rPr>
      <t>3</t>
    </r>
    <phoneticPr fontId="2"/>
  </si>
  <si>
    <r>
      <t>千Nｍ</t>
    </r>
    <r>
      <rPr>
        <vertAlign val="superscript"/>
        <sz val="8"/>
        <rFont val="ＭＳ Ｐ明朝"/>
        <family val="1"/>
        <charset val="128"/>
      </rPr>
      <t>3</t>
    </r>
    <rPh sb="0" eb="1">
      <t>セン</t>
    </rPh>
    <phoneticPr fontId="2"/>
  </si>
  <si>
    <r>
      <t>6A:29.30MJ/m</t>
    </r>
    <r>
      <rPr>
        <vertAlign val="superscript"/>
        <sz val="11"/>
        <rFont val="ＭＳ Ｐ明朝"/>
        <family val="1"/>
        <charset val="128"/>
      </rPr>
      <t>3</t>
    </r>
    <phoneticPr fontId="2"/>
  </si>
  <si>
    <t>t-C/GJ</t>
    <phoneticPr fontId="2"/>
  </si>
  <si>
    <r>
      <t>GJ/千Nｍ</t>
    </r>
    <r>
      <rPr>
        <vertAlign val="superscript"/>
        <sz val="8"/>
        <rFont val="ＭＳ Ｐ明朝"/>
        <family val="1"/>
        <charset val="128"/>
      </rPr>
      <t>3</t>
    </r>
    <phoneticPr fontId="2"/>
  </si>
  <si>
    <r>
      <t>12A:41.86MJ/m</t>
    </r>
    <r>
      <rPr>
        <vertAlign val="superscript"/>
        <sz val="11"/>
        <rFont val="ＭＳ Ｐ明朝"/>
        <family val="1"/>
        <charset val="128"/>
      </rPr>
      <t>3</t>
    </r>
    <phoneticPr fontId="2"/>
  </si>
  <si>
    <r>
      <t>13A:46.04MJ/m</t>
    </r>
    <r>
      <rPr>
        <vertAlign val="superscript"/>
        <sz val="11"/>
        <rFont val="ＭＳ Ｐ明朝"/>
        <family val="1"/>
        <charset val="128"/>
      </rPr>
      <t>3</t>
    </r>
    <phoneticPr fontId="2"/>
  </si>
  <si>
    <r>
      <t>13A:43.12MJ/m</t>
    </r>
    <r>
      <rPr>
        <vertAlign val="superscript"/>
        <sz val="11"/>
        <rFont val="ＭＳ Ｐ明朝"/>
        <family val="1"/>
        <charset val="128"/>
      </rPr>
      <t>3</t>
    </r>
    <phoneticPr fontId="2"/>
  </si>
  <si>
    <r>
      <t>13A:45MJ/m</t>
    </r>
    <r>
      <rPr>
        <vertAlign val="superscript"/>
        <sz val="11"/>
        <rFont val="ＭＳ Ｐ明朝"/>
        <family val="1"/>
        <charset val="128"/>
      </rPr>
      <t>3</t>
    </r>
    <phoneticPr fontId="2"/>
  </si>
  <si>
    <r>
      <t>都市ガス</t>
    </r>
    <r>
      <rPr>
        <vertAlign val="superscript"/>
        <sz val="11"/>
        <rFont val="ＭＳ Ｐ明朝"/>
        <family val="1"/>
        <charset val="128"/>
      </rPr>
      <t>（※）</t>
    </r>
    <rPh sb="0" eb="2">
      <t>トシ</t>
    </rPh>
    <phoneticPr fontId="2"/>
  </si>
  <si>
    <t>その他燃料</t>
    <rPh sb="2" eb="3">
      <t>タ</t>
    </rPh>
    <rPh sb="3" eb="5">
      <t>ネンリョウ</t>
    </rPh>
    <phoneticPr fontId="2"/>
  </si>
  <si>
    <t>転炉ガス</t>
    <rPh sb="0" eb="2">
      <t>テンロ</t>
    </rPh>
    <phoneticPr fontId="2"/>
  </si>
  <si>
    <t>高炉ガス</t>
    <rPh sb="0" eb="2">
      <t>コウロ</t>
    </rPh>
    <phoneticPr fontId="2"/>
  </si>
  <si>
    <t>コークス炉ガス</t>
    <rPh sb="4" eb="5">
      <t>ロ</t>
    </rPh>
    <phoneticPr fontId="2"/>
  </si>
  <si>
    <t>GJ/t</t>
    <phoneticPr fontId="2"/>
  </si>
  <si>
    <t>t</t>
    <phoneticPr fontId="2"/>
  </si>
  <si>
    <t>コールタール</t>
    <phoneticPr fontId="2"/>
  </si>
  <si>
    <t>石炭コークス</t>
    <rPh sb="0" eb="2">
      <t>セキタン</t>
    </rPh>
    <phoneticPr fontId="2"/>
  </si>
  <si>
    <t>無煙炭</t>
    <rPh sb="0" eb="3">
      <t>ムエンタン</t>
    </rPh>
    <phoneticPr fontId="2"/>
  </si>
  <si>
    <t>一般炭</t>
    <rPh sb="0" eb="2">
      <t>イッパン</t>
    </rPh>
    <rPh sb="2" eb="3">
      <t>タン</t>
    </rPh>
    <phoneticPr fontId="2"/>
  </si>
  <si>
    <t>原料炭</t>
    <rPh sb="0" eb="2">
      <t>ゲンリョウ</t>
    </rPh>
    <rPh sb="2" eb="3">
      <t>タン</t>
    </rPh>
    <phoneticPr fontId="2"/>
  </si>
  <si>
    <t>石炭</t>
    <rPh sb="0" eb="2">
      <t>セキタン</t>
    </rPh>
    <phoneticPr fontId="2"/>
  </si>
  <si>
    <t>その他可燃性天然ガス</t>
    <rPh sb="2" eb="3">
      <t>タ</t>
    </rPh>
    <rPh sb="3" eb="6">
      <t>カネンセイ</t>
    </rPh>
    <rPh sb="6" eb="8">
      <t>テンネン</t>
    </rPh>
    <phoneticPr fontId="2"/>
  </si>
  <si>
    <t>液化天然ガス（LNG)</t>
    <rPh sb="0" eb="2">
      <t>エキカ</t>
    </rPh>
    <rPh sb="2" eb="4">
      <t>テンネン</t>
    </rPh>
    <phoneticPr fontId="2"/>
  </si>
  <si>
    <t>可燃性
天然ガス</t>
    <rPh sb="0" eb="3">
      <t>カネンセイ</t>
    </rPh>
    <rPh sb="4" eb="6">
      <t>テンネン</t>
    </rPh>
    <phoneticPr fontId="2"/>
  </si>
  <si>
    <t>石油系炭化水素ガス</t>
    <rPh sb="0" eb="3">
      <t>セキユケイ</t>
    </rPh>
    <rPh sb="3" eb="5">
      <t>タンカ</t>
    </rPh>
    <rPh sb="5" eb="7">
      <t>スイソ</t>
    </rPh>
    <phoneticPr fontId="2"/>
  </si>
  <si>
    <t>液化石油ガス（ＬＰＧ）</t>
    <phoneticPr fontId="2"/>
  </si>
  <si>
    <t>石油ガス</t>
    <rPh sb="0" eb="2">
      <t>セキユ</t>
    </rPh>
    <phoneticPr fontId="2"/>
  </si>
  <si>
    <t>石油コークス</t>
    <rPh sb="0" eb="2">
      <t>セキユ</t>
    </rPh>
    <phoneticPr fontId="2"/>
  </si>
  <si>
    <t>石油アスファルト</t>
    <rPh sb="0" eb="2">
      <t>セキユ</t>
    </rPh>
    <phoneticPr fontId="2"/>
  </si>
  <si>
    <t>GJ/kL</t>
    <phoneticPr fontId="2"/>
  </si>
  <si>
    <t>kL</t>
    <phoneticPr fontId="2"/>
  </si>
  <si>
    <t>Ｂ・Ｃ重油</t>
    <rPh sb="3" eb="5">
      <t>ジュウユ</t>
    </rPh>
    <phoneticPr fontId="2"/>
  </si>
  <si>
    <t>Ａ重油</t>
    <rPh sb="1" eb="3">
      <t>ジュウユ</t>
    </rPh>
    <phoneticPr fontId="2"/>
  </si>
  <si>
    <t>軽油</t>
    <rPh sb="0" eb="2">
      <t>ケイユ</t>
    </rPh>
    <phoneticPr fontId="2"/>
  </si>
  <si>
    <t>t-C/GJ</t>
    <phoneticPr fontId="2"/>
  </si>
  <si>
    <t>GJ/kL</t>
    <phoneticPr fontId="2"/>
  </si>
  <si>
    <t>kL</t>
    <phoneticPr fontId="2"/>
  </si>
  <si>
    <t>灯油</t>
    <rPh sb="0" eb="2">
      <t>トウユ</t>
    </rPh>
    <phoneticPr fontId="2"/>
  </si>
  <si>
    <t>t-C/GJ</t>
    <phoneticPr fontId="2"/>
  </si>
  <si>
    <t>GJ/kL</t>
    <phoneticPr fontId="2"/>
  </si>
  <si>
    <t>kL</t>
    <phoneticPr fontId="2"/>
  </si>
  <si>
    <t>ナフサ</t>
    <phoneticPr fontId="2"/>
  </si>
  <si>
    <t>揮発油（ガソリン）</t>
    <rPh sb="0" eb="3">
      <t>キハツユ</t>
    </rPh>
    <phoneticPr fontId="2"/>
  </si>
  <si>
    <t>原油のうちコンデンセート（ＮＧＬ）</t>
    <rPh sb="0" eb="2">
      <t>ゲンユ</t>
    </rPh>
    <phoneticPr fontId="2"/>
  </si>
  <si>
    <t>t-C/GJ</t>
    <phoneticPr fontId="2"/>
  </si>
  <si>
    <t>GJ/kL</t>
    <phoneticPr fontId="2"/>
  </si>
  <si>
    <t>kL</t>
    <phoneticPr fontId="2"/>
  </si>
  <si>
    <t>原油（コンデンセートを除く）</t>
    <rPh sb="0" eb="2">
      <t>ゲンユ</t>
    </rPh>
    <rPh sb="11" eb="12">
      <t>ノゾ</t>
    </rPh>
    <phoneticPr fontId="2"/>
  </si>
  <si>
    <t>燃料</t>
    <rPh sb="0" eb="2">
      <t>ネンリョウ</t>
    </rPh>
    <phoneticPr fontId="2"/>
  </si>
  <si>
    <r>
      <t>エネルギー起源CO</t>
    </r>
    <r>
      <rPr>
        <vertAlign val="subscript"/>
        <sz val="11"/>
        <color indexed="8"/>
        <rFont val="ＭＳ Ｐ明朝"/>
        <family val="1"/>
        <charset val="128"/>
      </rPr>
      <t>2</t>
    </r>
    <rPh sb="5" eb="7">
      <t>キゲン</t>
    </rPh>
    <phoneticPr fontId="2"/>
  </si>
  <si>
    <r>
      <t>t-CO</t>
    </r>
    <r>
      <rPr>
        <vertAlign val="subscript"/>
        <sz val="11"/>
        <rFont val="ＭＳ Ｐ明朝"/>
        <family val="1"/>
        <charset val="128"/>
      </rPr>
      <t>2</t>
    </r>
    <phoneticPr fontId="2"/>
  </si>
  <si>
    <t>単位</t>
    <rPh sb="0" eb="2">
      <t>タンイ</t>
    </rPh>
    <phoneticPr fontId="2"/>
  </si>
  <si>
    <t>kL</t>
    <phoneticPr fontId="2"/>
  </si>
  <si>
    <t>kL/GJ</t>
    <phoneticPr fontId="2"/>
  </si>
  <si>
    <t>GJ</t>
    <phoneticPr fontId="2"/>
  </si>
  <si>
    <t>単位</t>
    <phoneticPr fontId="2"/>
  </si>
  <si>
    <t>数値</t>
    <rPh sb="0" eb="2">
      <t>スウチ</t>
    </rPh>
    <phoneticPr fontId="2"/>
  </si>
  <si>
    <t>⑦=①×②×⑥
×44/12</t>
    <phoneticPr fontId="2"/>
  </si>
  <si>
    <t>⑥</t>
    <phoneticPr fontId="2"/>
  </si>
  <si>
    <t>⑤=①×②×④</t>
    <phoneticPr fontId="2"/>
  </si>
  <si>
    <t>④</t>
    <phoneticPr fontId="2"/>
  </si>
  <si>
    <t>③=①×②</t>
    <phoneticPr fontId="2"/>
  </si>
  <si>
    <t>②</t>
    <phoneticPr fontId="2"/>
  </si>
  <si>
    <t>①</t>
    <phoneticPr fontId="2"/>
  </si>
  <si>
    <t>二酸化炭素
排出量</t>
    <phoneticPr fontId="2"/>
  </si>
  <si>
    <t>第２計画期間
排出係数</t>
    <rPh sb="0" eb="1">
      <t>ダイ</t>
    </rPh>
    <rPh sb="2" eb="4">
      <t>ケイカク</t>
    </rPh>
    <rPh sb="4" eb="6">
      <t>キカン</t>
    </rPh>
    <phoneticPr fontId="2"/>
  </si>
  <si>
    <t>原油換算使用量</t>
    <rPh sb="0" eb="2">
      <t>ゲンユ</t>
    </rPh>
    <rPh sb="2" eb="4">
      <t>カンサン</t>
    </rPh>
    <rPh sb="4" eb="7">
      <t>シヨウリョウ</t>
    </rPh>
    <phoneticPr fontId="2"/>
  </si>
  <si>
    <t>原油換算</t>
    <rPh sb="0" eb="2">
      <t>ゲンユ</t>
    </rPh>
    <rPh sb="2" eb="4">
      <t>カンサン</t>
    </rPh>
    <phoneticPr fontId="2"/>
  </si>
  <si>
    <t>熱量</t>
    <phoneticPr fontId="2"/>
  </si>
  <si>
    <t>単位当たり発熱量</t>
    <rPh sb="0" eb="2">
      <t>タンイ</t>
    </rPh>
    <rPh sb="2" eb="3">
      <t>ア</t>
    </rPh>
    <rPh sb="5" eb="8">
      <t>ハツネツリョウ</t>
    </rPh>
    <phoneticPr fontId="2"/>
  </si>
  <si>
    <t>使用量</t>
    <rPh sb="0" eb="3">
      <t>シヨウリョウ</t>
    </rPh>
    <phoneticPr fontId="2"/>
  </si>
  <si>
    <t>種類</t>
    <rPh sb="0" eb="2">
      <t>シュルイ</t>
    </rPh>
    <phoneticPr fontId="2"/>
  </si>
  <si>
    <t>排出量再計算シート</t>
    <rPh sb="0" eb="2">
      <t>ハイシュツ</t>
    </rPh>
    <rPh sb="2" eb="3">
      <t>リョウ</t>
    </rPh>
    <rPh sb="3" eb="6">
      <t>サイケイサン</t>
    </rPh>
    <phoneticPr fontId="1"/>
  </si>
  <si>
    <t>t-C/GJ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</si>
</sst>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\-#,##0;#"/>
    <numFmt numFmtId="177" formatCode="#,##0_ "/>
    <numFmt numFmtId="178" formatCode="#,##0.000_);[Red]\(#,##0.000\)"/>
    <numFmt numFmtId="179" formatCode="#,##0.000_ "/>
    <numFmt numFmtId="180" formatCode="#,##0.0000"/>
    <numFmt numFmtId="181" formatCode="0.0000_ "/>
    <numFmt numFmtId="182" formatCode="0.000_ "/>
    <numFmt numFmtId="183" formatCode="#,##0.##;\-#,##0.##;#"/>
    <numFmt numFmtId="184" formatCode="#,##0.0000;[Red]\-#,##0.0000"/>
    <numFmt numFmtId="185" formatCode="#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bscript"/>
      <sz val="11"/>
      <color indexed="8"/>
      <name val="ＭＳ Ｐ明朝"/>
      <family val="1"/>
      <charset val="128"/>
    </font>
    <font>
      <vertAlign val="subscript"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</fills>
  <borders count="10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</cellStyleXfs>
  <cellXfs count="245">
    <xf numFmtId="0" fontId="0" fillId="0" borderId="0" xfId="0">
      <alignment vertical="center"/>
    </xf>
    <xf numFmtId="0" fontId="14" fillId="0" borderId="0" xfId="3" applyFont="1" applyFill="1" applyProtection="1">
      <alignment vertical="center"/>
    </xf>
    <xf numFmtId="3" fontId="14" fillId="0" borderId="0" xfId="3" applyNumberFormat="1" applyFont="1" applyFill="1" applyProtection="1">
      <alignment vertical="center"/>
    </xf>
    <xf numFmtId="0" fontId="14" fillId="0" borderId="0" xfId="3" applyFont="1" applyFill="1" applyProtection="1">
      <alignment vertical="center"/>
      <protection locked="0"/>
    </xf>
    <xf numFmtId="176" fontId="14" fillId="0" borderId="0" xfId="3" applyNumberFormat="1" applyFont="1" applyFill="1" applyProtection="1">
      <alignment vertical="center"/>
    </xf>
    <xf numFmtId="0" fontId="14" fillId="0" borderId="0" xfId="3" applyFont="1" applyFill="1" applyAlignment="1" applyProtection="1">
      <alignment horizontal="right" vertical="center"/>
    </xf>
    <xf numFmtId="3" fontId="14" fillId="0" borderId="0" xfId="3" applyNumberFormat="1" applyFont="1" applyFill="1" applyAlignment="1" applyProtection="1">
      <alignment horizontal="right" vertical="center"/>
    </xf>
    <xf numFmtId="177" fontId="4" fillId="0" borderId="1" xfId="4" applyNumberFormat="1" applyFont="1" applyFill="1" applyBorder="1" applyAlignment="1" applyProtection="1">
      <alignment horizontal="center" vertical="center" shrinkToFit="1"/>
    </xf>
    <xf numFmtId="176" fontId="5" fillId="0" borderId="2" xfId="3" applyNumberFormat="1" applyFont="1" applyFill="1" applyBorder="1" applyAlignment="1" applyProtection="1">
      <alignment horizontal="center" vertical="center" shrinkToFit="1"/>
    </xf>
    <xf numFmtId="0" fontId="14" fillId="0" borderId="3" xfId="3" applyFont="1" applyFill="1" applyBorder="1" applyAlignment="1" applyProtection="1">
      <alignment vertical="center" shrinkToFit="1"/>
    </xf>
    <xf numFmtId="176" fontId="4" fillId="0" borderId="4" xfId="4" applyNumberFormat="1" applyFont="1" applyFill="1" applyBorder="1" applyAlignment="1" applyProtection="1">
      <alignment horizontal="center" vertical="center" shrinkToFit="1"/>
    </xf>
    <xf numFmtId="176" fontId="14" fillId="0" borderId="5" xfId="3" applyNumberFormat="1" applyFont="1" applyFill="1" applyBorder="1" applyAlignment="1" applyProtection="1">
      <alignment vertical="center" shrinkToFit="1"/>
      <protection locked="0"/>
    </xf>
    <xf numFmtId="176" fontId="4" fillId="0" borderId="6" xfId="4" applyNumberFormat="1" applyFont="1" applyFill="1" applyBorder="1" applyAlignment="1" applyProtection="1">
      <alignment vertical="center" shrinkToFit="1"/>
      <protection locked="0"/>
    </xf>
    <xf numFmtId="0" fontId="5" fillId="0" borderId="7" xfId="3" applyFont="1" applyFill="1" applyBorder="1" applyAlignment="1" applyProtection="1">
      <alignment vertical="center"/>
    </xf>
    <xf numFmtId="176" fontId="4" fillId="0" borderId="8" xfId="4" applyNumberFormat="1" applyFont="1" applyFill="1" applyBorder="1" applyAlignment="1" applyProtection="1">
      <alignment horizontal="center" vertical="center" shrinkToFit="1"/>
    </xf>
    <xf numFmtId="176" fontId="4" fillId="0" borderId="9" xfId="4" applyNumberFormat="1" applyFont="1" applyFill="1" applyBorder="1" applyAlignment="1" applyProtection="1">
      <alignment horizontal="center" vertical="center" shrinkToFit="1"/>
    </xf>
    <xf numFmtId="176" fontId="4" fillId="0" borderId="10" xfId="4" applyNumberFormat="1" applyFont="1" applyFill="1" applyBorder="1" applyAlignment="1" applyProtection="1">
      <alignment horizontal="center" vertical="center" shrinkToFit="1"/>
    </xf>
    <xf numFmtId="3" fontId="4" fillId="0" borderId="10" xfId="4" applyNumberFormat="1" applyFont="1" applyFill="1" applyBorder="1" applyAlignment="1" applyProtection="1">
      <alignment vertical="center" shrinkToFit="1"/>
    </xf>
    <xf numFmtId="176" fontId="5" fillId="0" borderId="11" xfId="3" applyNumberFormat="1" applyFont="1" applyFill="1" applyBorder="1" applyAlignment="1" applyProtection="1">
      <alignment vertical="center" shrinkToFit="1"/>
      <protection locked="0"/>
    </xf>
    <xf numFmtId="176" fontId="4" fillId="0" borderId="12" xfId="4" applyNumberFormat="1" applyFont="1" applyFill="1" applyBorder="1" applyAlignment="1" applyProtection="1">
      <alignment vertical="center" shrinkToFit="1"/>
      <protection locked="0"/>
    </xf>
    <xf numFmtId="0" fontId="5" fillId="0" borderId="13" xfId="3" applyFont="1" applyFill="1" applyBorder="1" applyAlignment="1" applyProtection="1">
      <alignment vertical="center" textRotation="255"/>
    </xf>
    <xf numFmtId="176" fontId="4" fillId="0" borderId="14" xfId="4" applyNumberFormat="1" applyFont="1" applyFill="1" applyBorder="1" applyAlignment="1" applyProtection="1">
      <alignment horizontal="center" vertical="center" shrinkToFit="1"/>
    </xf>
    <xf numFmtId="176" fontId="14" fillId="0" borderId="15" xfId="3" applyNumberFormat="1" applyFont="1" applyFill="1" applyBorder="1" applyAlignment="1" applyProtection="1">
      <alignment vertical="center" shrinkToFit="1"/>
    </xf>
    <xf numFmtId="0" fontId="14" fillId="0" borderId="15" xfId="3" applyFont="1" applyFill="1" applyBorder="1" applyAlignment="1" applyProtection="1">
      <alignment vertical="center" shrinkToFit="1"/>
    </xf>
    <xf numFmtId="176" fontId="4" fillId="0" borderId="15" xfId="4" applyNumberFormat="1" applyFont="1" applyFill="1" applyBorder="1" applyAlignment="1" applyProtection="1">
      <alignment horizontal="center" vertical="center" shrinkToFit="1"/>
    </xf>
    <xf numFmtId="3" fontId="4" fillId="0" borderId="14" xfId="4" applyNumberFormat="1" applyFont="1" applyFill="1" applyBorder="1" applyAlignment="1" applyProtection="1">
      <alignment horizontal="center" vertical="center" shrinkToFit="1"/>
    </xf>
    <xf numFmtId="176" fontId="5" fillId="0" borderId="15" xfId="3" applyNumberFormat="1" applyFont="1" applyFill="1" applyBorder="1" applyAlignment="1" applyProtection="1">
      <alignment vertical="center" shrinkToFit="1"/>
    </xf>
    <xf numFmtId="0" fontId="5" fillId="0" borderId="15" xfId="3" applyFont="1" applyFill="1" applyBorder="1" applyAlignment="1" applyProtection="1">
      <alignment vertical="center" shrinkToFit="1"/>
    </xf>
    <xf numFmtId="0" fontId="5" fillId="0" borderId="16" xfId="3" applyFont="1" applyFill="1" applyBorder="1" applyAlignment="1" applyProtection="1">
      <alignment vertical="center" shrinkToFit="1"/>
      <protection locked="0"/>
    </xf>
    <xf numFmtId="178" fontId="4" fillId="0" borderId="17" xfId="2" applyNumberFormat="1" applyFont="1" applyFill="1" applyBorder="1" applyAlignment="1" applyProtection="1">
      <alignment vertical="center" shrinkToFit="1"/>
      <protection locked="0"/>
    </xf>
    <xf numFmtId="0" fontId="5" fillId="0" borderId="18" xfId="3" applyFont="1" applyFill="1" applyBorder="1" applyAlignment="1" applyProtection="1">
      <alignment vertical="center" textRotation="255"/>
    </xf>
    <xf numFmtId="176" fontId="4" fillId="0" borderId="19" xfId="4" applyNumberFormat="1" applyFont="1" applyFill="1" applyBorder="1" applyAlignment="1" applyProtection="1">
      <alignment horizontal="center" vertical="center" shrinkToFit="1"/>
    </xf>
    <xf numFmtId="0" fontId="7" fillId="0" borderId="20" xfId="4" applyFont="1" applyFill="1" applyBorder="1" applyAlignment="1" applyProtection="1">
      <alignment horizontal="center" vertical="center" shrinkToFit="1"/>
    </xf>
    <xf numFmtId="179" fontId="4" fillId="0" borderId="21" xfId="4" applyNumberFormat="1" applyFont="1" applyFill="1" applyBorder="1" applyAlignment="1" applyProtection="1">
      <alignment horizontal="center" vertical="center" shrinkToFit="1"/>
    </xf>
    <xf numFmtId="176" fontId="14" fillId="0" borderId="22" xfId="3" applyNumberFormat="1" applyFont="1" applyFill="1" applyBorder="1" applyAlignment="1" applyProtection="1">
      <alignment horizontal="center" vertical="center" shrinkToFit="1"/>
    </xf>
    <xf numFmtId="0" fontId="4" fillId="0" borderId="22" xfId="4" applyFont="1" applyFill="1" applyBorder="1" applyAlignment="1" applyProtection="1">
      <alignment horizontal="center" vertical="center" shrinkToFit="1"/>
    </xf>
    <xf numFmtId="176" fontId="4" fillId="0" borderId="22" xfId="4" applyNumberFormat="1" applyFont="1" applyFill="1" applyBorder="1" applyAlignment="1" applyProtection="1">
      <alignment horizontal="center" vertical="center" shrinkToFit="1"/>
    </xf>
    <xf numFmtId="0" fontId="7" fillId="0" borderId="23" xfId="4" applyFont="1" applyFill="1" applyBorder="1" applyAlignment="1" applyProtection="1">
      <alignment horizontal="center" vertical="center" shrinkToFit="1"/>
    </xf>
    <xf numFmtId="176" fontId="4" fillId="0" borderId="24" xfId="2" applyNumberFormat="1" applyFont="1" applyFill="1" applyBorder="1" applyAlignment="1" applyProtection="1">
      <alignment horizontal="center" vertical="center" shrinkToFit="1"/>
    </xf>
    <xf numFmtId="3" fontId="4" fillId="0" borderId="19" xfId="4" applyNumberFormat="1" applyFont="1" applyFill="1" applyBorder="1" applyAlignment="1" applyProtection="1">
      <alignment horizontal="center" vertical="center" shrinkToFit="1"/>
    </xf>
    <xf numFmtId="179" fontId="4" fillId="2" borderId="21" xfId="4" applyNumberFormat="1" applyFont="1" applyFill="1" applyBorder="1" applyAlignment="1" applyProtection="1">
      <alignment horizontal="center" vertical="center" shrinkToFit="1"/>
      <protection locked="0"/>
    </xf>
    <xf numFmtId="176" fontId="5" fillId="0" borderId="22" xfId="3" applyNumberFormat="1" applyFont="1" applyFill="1" applyBorder="1" applyAlignment="1" applyProtection="1">
      <alignment horizontal="center" vertical="center" shrinkToFit="1"/>
    </xf>
    <xf numFmtId="176" fontId="4" fillId="2" borderId="24" xfId="2" applyNumberFormat="1" applyFont="1" applyFill="1" applyBorder="1" applyAlignment="1" applyProtection="1">
      <alignment horizontal="center" vertical="center" shrinkToFit="1"/>
      <protection locked="0"/>
    </xf>
    <xf numFmtId="179" fontId="4" fillId="0" borderId="25" xfId="4" applyNumberFormat="1" applyFont="1" applyFill="1" applyBorder="1" applyAlignment="1" applyProtection="1">
      <alignment horizontal="center" vertical="center" shrinkToFit="1"/>
    </xf>
    <xf numFmtId="176" fontId="5" fillId="0" borderId="26" xfId="3" applyNumberFormat="1" applyFont="1" applyFill="1" applyBorder="1" applyAlignment="1" applyProtection="1">
      <alignment horizontal="center" vertical="center" shrinkToFit="1"/>
    </xf>
    <xf numFmtId="0" fontId="4" fillId="0" borderId="27" xfId="4" applyFont="1" applyFill="1" applyBorder="1" applyAlignment="1" applyProtection="1">
      <alignment horizontal="center" vertical="center" shrinkToFit="1"/>
    </xf>
    <xf numFmtId="176" fontId="4" fillId="0" borderId="26" xfId="4" applyNumberFormat="1" applyFont="1" applyFill="1" applyBorder="1" applyAlignment="1" applyProtection="1">
      <alignment horizontal="center" vertical="center" shrinkToFit="1"/>
    </xf>
    <xf numFmtId="0" fontId="4" fillId="0" borderId="28" xfId="4" applyFont="1" applyFill="1" applyBorder="1" applyAlignment="1" applyProtection="1">
      <alignment horizontal="center" vertical="center" shrinkToFit="1"/>
    </xf>
    <xf numFmtId="179" fontId="4" fillId="2" borderId="29" xfId="4" applyNumberFormat="1" applyFont="1" applyFill="1" applyBorder="1" applyAlignment="1" applyProtection="1">
      <alignment horizontal="center" vertical="center" shrinkToFit="1"/>
      <protection locked="0"/>
    </xf>
    <xf numFmtId="176" fontId="5" fillId="0" borderId="30" xfId="3" applyNumberFormat="1" applyFont="1" applyFill="1" applyBorder="1" applyAlignment="1" applyProtection="1">
      <alignment horizontal="center" vertical="center" shrinkToFit="1"/>
    </xf>
    <xf numFmtId="0" fontId="4" fillId="0" borderId="15" xfId="4" applyFont="1" applyFill="1" applyBorder="1" applyAlignment="1" applyProtection="1">
      <alignment vertical="center" shrinkToFit="1"/>
    </xf>
    <xf numFmtId="176" fontId="4" fillId="0" borderId="31" xfId="4" applyNumberFormat="1" applyFont="1" applyFill="1" applyBorder="1" applyAlignment="1" applyProtection="1">
      <alignment horizontal="center" vertical="center" shrinkToFit="1"/>
    </xf>
    <xf numFmtId="178" fontId="4" fillId="0" borderId="16" xfId="2" applyNumberFormat="1" applyFont="1" applyFill="1" applyBorder="1" applyAlignment="1" applyProtection="1">
      <alignment vertical="center" shrinkToFit="1"/>
      <protection locked="0"/>
    </xf>
    <xf numFmtId="0" fontId="4" fillId="0" borderId="32" xfId="4" applyFont="1" applyFill="1" applyBorder="1" applyAlignment="1" applyProtection="1">
      <alignment horizontal="center" vertical="center" shrinkToFit="1"/>
    </xf>
    <xf numFmtId="176" fontId="4" fillId="0" borderId="27" xfId="4" applyNumberFormat="1" applyFont="1" applyFill="1" applyBorder="1" applyAlignment="1" applyProtection="1">
      <alignment horizontal="center" vertical="center" shrinkToFit="1"/>
    </xf>
    <xf numFmtId="0" fontId="7" fillId="0" borderId="33" xfId="4" applyFont="1" applyFill="1" applyBorder="1" applyAlignment="1" applyProtection="1">
      <alignment horizontal="center" vertical="center" shrinkToFit="1"/>
    </xf>
    <xf numFmtId="176" fontId="4" fillId="0" borderId="34" xfId="4" applyNumberFormat="1" applyFont="1" applyFill="1" applyBorder="1" applyAlignment="1" applyProtection="1">
      <alignment horizontal="center" vertical="center" shrinkToFit="1"/>
    </xf>
    <xf numFmtId="176" fontId="4" fillId="0" borderId="35" xfId="4" applyNumberFormat="1" applyFont="1" applyFill="1" applyBorder="1" applyAlignment="1" applyProtection="1">
      <alignment horizontal="center" vertical="center" shrinkToFit="1"/>
    </xf>
    <xf numFmtId="0" fontId="4" fillId="0" borderId="35" xfId="4" applyFont="1" applyFill="1" applyBorder="1" applyAlignment="1" applyProtection="1">
      <alignment horizontal="center" vertical="center" shrinkToFit="1"/>
    </xf>
    <xf numFmtId="0" fontId="7" fillId="0" borderId="28" xfId="4" applyFont="1" applyFill="1" applyBorder="1" applyAlignment="1" applyProtection="1">
      <alignment horizontal="center" vertical="center" shrinkToFit="1"/>
    </xf>
    <xf numFmtId="0" fontId="4" fillId="0" borderId="36" xfId="4" applyFont="1" applyFill="1" applyBorder="1" applyAlignment="1" applyProtection="1">
      <alignment horizontal="distributed" vertical="center" indent="1"/>
    </xf>
    <xf numFmtId="0" fontId="4" fillId="0" borderId="25" xfId="4" applyFont="1" applyFill="1" applyBorder="1" applyAlignment="1" applyProtection="1">
      <alignment horizontal="distributed" vertical="center" indent="1"/>
    </xf>
    <xf numFmtId="176" fontId="4" fillId="0" borderId="37" xfId="4" applyNumberFormat="1" applyFont="1" applyFill="1" applyBorder="1" applyAlignment="1" applyProtection="1">
      <alignment horizontal="center" vertical="center" shrinkToFit="1"/>
    </xf>
    <xf numFmtId="176" fontId="5" fillId="0" borderId="38" xfId="3" applyNumberFormat="1" applyFont="1" applyFill="1" applyBorder="1" applyAlignment="1" applyProtection="1">
      <alignment horizontal="center" vertical="center" shrinkToFit="1"/>
    </xf>
    <xf numFmtId="0" fontId="5" fillId="0" borderId="39" xfId="3" applyFont="1" applyFill="1" applyBorder="1" applyAlignment="1" applyProtection="1">
      <alignment vertical="center" shrinkToFit="1"/>
    </xf>
    <xf numFmtId="3" fontId="4" fillId="0" borderId="37" xfId="4" applyNumberFormat="1" applyFont="1" applyFill="1" applyBorder="1" applyAlignment="1" applyProtection="1">
      <alignment horizontal="center" vertical="center" shrinkToFit="1"/>
    </xf>
    <xf numFmtId="176" fontId="4" fillId="0" borderId="40" xfId="4" applyNumberFormat="1" applyFont="1" applyFill="1" applyBorder="1" applyAlignment="1" applyProtection="1">
      <alignment horizontal="center" vertical="center" shrinkToFit="1"/>
    </xf>
    <xf numFmtId="181" fontId="4" fillId="0" borderId="32" xfId="4" applyNumberFormat="1" applyFont="1" applyFill="1" applyBorder="1" applyAlignment="1" applyProtection="1">
      <alignment horizontal="center" vertical="center" shrinkToFit="1"/>
    </xf>
    <xf numFmtId="0" fontId="4" fillId="0" borderId="33" xfId="4" applyFont="1" applyFill="1" applyBorder="1" applyAlignment="1" applyProtection="1">
      <alignment horizontal="center" vertical="center" shrinkToFit="1"/>
    </xf>
    <xf numFmtId="3" fontId="4" fillId="0" borderId="40" xfId="4" applyNumberFormat="1" applyFont="1" applyFill="1" applyBorder="1" applyAlignment="1" applyProtection="1">
      <alignment horizontal="center" vertical="center" shrinkToFit="1"/>
    </xf>
    <xf numFmtId="176" fontId="4" fillId="0" borderId="41" xfId="4" applyNumberFormat="1" applyFont="1" applyFill="1" applyBorder="1" applyAlignment="1" applyProtection="1">
      <alignment horizontal="center" vertical="center" shrinkToFit="1"/>
    </xf>
    <xf numFmtId="0" fontId="4" fillId="0" borderId="23" xfId="4" applyFont="1" applyFill="1" applyBorder="1" applyAlignment="1" applyProtection="1">
      <alignment horizontal="center" vertical="center" shrinkToFit="1"/>
    </xf>
    <xf numFmtId="0" fontId="4" fillId="0" borderId="21" xfId="4" applyFont="1" applyFill="1" applyBorder="1" applyAlignment="1" applyProtection="1">
      <alignment horizontal="center" vertical="center" shrinkToFit="1"/>
    </xf>
    <xf numFmtId="176" fontId="4" fillId="0" borderId="36" xfId="4" applyNumberFormat="1" applyFont="1" applyFill="1" applyBorder="1" applyAlignment="1" applyProtection="1">
      <alignment horizontal="center" vertical="center" shrinkToFit="1"/>
    </xf>
    <xf numFmtId="0" fontId="4" fillId="0" borderId="42" xfId="4" applyFont="1" applyFill="1" applyBorder="1" applyAlignment="1" applyProtection="1">
      <alignment horizontal="center" vertical="center" shrinkToFit="1"/>
    </xf>
    <xf numFmtId="180" fontId="4" fillId="0" borderId="43" xfId="4" applyNumberFormat="1" applyFont="1" applyFill="1" applyBorder="1" applyAlignment="1" applyProtection="1">
      <alignment horizontal="center" vertical="center" shrinkToFit="1"/>
    </xf>
    <xf numFmtId="176" fontId="5" fillId="0" borderId="44" xfId="3" applyNumberFormat="1" applyFont="1" applyFill="1" applyBorder="1" applyAlignment="1" applyProtection="1">
      <alignment horizontal="center" vertical="center" shrinkToFit="1"/>
    </xf>
    <xf numFmtId="0" fontId="4" fillId="0" borderId="44" xfId="4" applyFont="1" applyFill="1" applyBorder="1" applyAlignment="1" applyProtection="1">
      <alignment horizontal="center" vertical="center" shrinkToFit="1"/>
    </xf>
    <xf numFmtId="4" fontId="4" fillId="0" borderId="44" xfId="4" applyNumberFormat="1" applyFont="1" applyFill="1" applyBorder="1" applyAlignment="1" applyProtection="1">
      <alignment horizontal="center" vertical="center" shrinkToFit="1"/>
    </xf>
    <xf numFmtId="0" fontId="4" fillId="0" borderId="25" xfId="4" applyFont="1" applyFill="1" applyBorder="1" applyAlignment="1" applyProtection="1">
      <alignment horizontal="center" vertical="center" shrinkToFit="1"/>
    </xf>
    <xf numFmtId="178" fontId="4" fillId="0" borderId="45" xfId="2" applyNumberFormat="1" applyFont="1" applyFill="1" applyBorder="1" applyAlignment="1" applyProtection="1">
      <alignment horizontal="center" vertical="center" shrinkToFit="1"/>
    </xf>
    <xf numFmtId="3" fontId="4" fillId="0" borderId="36" xfId="4" applyNumberFormat="1" applyFont="1" applyFill="1" applyBorder="1" applyAlignment="1" applyProtection="1">
      <alignment horizontal="center" vertical="center" shrinkToFit="1"/>
    </xf>
    <xf numFmtId="178" fontId="4" fillId="0" borderId="45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4" applyFont="1" applyFill="1" applyBorder="1" applyAlignment="1" applyProtection="1">
      <alignment horizontal="distributed" vertical="center" indent="1"/>
    </xf>
    <xf numFmtId="176" fontId="4" fillId="0" borderId="30" xfId="4" applyNumberFormat="1" applyFont="1" applyFill="1" applyBorder="1" applyAlignment="1" applyProtection="1">
      <alignment horizontal="center" vertical="center" shrinkToFit="1"/>
    </xf>
    <xf numFmtId="14" fontId="4" fillId="0" borderId="46" xfId="4" applyNumberFormat="1" applyFont="1" applyFill="1" applyBorder="1" applyAlignment="1" applyProtection="1">
      <alignment horizontal="center" vertical="center" textRotation="255" wrapText="1"/>
    </xf>
    <xf numFmtId="182" fontId="4" fillId="0" borderId="21" xfId="4" applyNumberFormat="1" applyFont="1" applyFill="1" applyBorder="1" applyAlignment="1" applyProtection="1">
      <alignment horizontal="center" vertical="center" shrinkToFit="1"/>
    </xf>
    <xf numFmtId="176" fontId="4" fillId="0" borderId="23" xfId="4" applyNumberFormat="1" applyFont="1" applyFill="1" applyBorder="1" applyAlignment="1" applyProtection="1">
      <alignment horizontal="center" vertical="center" shrinkToFit="1"/>
    </xf>
    <xf numFmtId="183" fontId="4" fillId="0" borderId="21" xfId="4" applyNumberFormat="1" applyFont="1" applyFill="1" applyBorder="1" applyAlignment="1" applyProtection="1">
      <alignment horizontal="center" vertical="center" shrinkToFit="1"/>
    </xf>
    <xf numFmtId="176" fontId="4" fillId="0" borderId="47" xfId="2" applyNumberFormat="1" applyFont="1" applyFill="1" applyBorder="1" applyAlignment="1" applyProtection="1">
      <alignment horizontal="center" vertical="center" shrinkToFit="1"/>
    </xf>
    <xf numFmtId="184" fontId="4" fillId="2" borderId="32" xfId="2" applyNumberFormat="1" applyFont="1" applyFill="1" applyBorder="1" applyAlignment="1" applyProtection="1">
      <alignment horizontal="center" vertical="center" shrinkToFit="1"/>
      <protection locked="0"/>
    </xf>
    <xf numFmtId="176" fontId="4" fillId="2" borderId="21" xfId="4" applyNumberFormat="1" applyFont="1" applyFill="1" applyBorder="1" applyAlignment="1" applyProtection="1">
      <alignment horizontal="center" vertical="center" shrinkToFit="1"/>
      <protection locked="0"/>
    </xf>
    <xf numFmtId="176" fontId="4" fillId="2" borderId="47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4" applyFont="1" applyFill="1" applyBorder="1" applyProtection="1">
      <alignment vertical="center"/>
    </xf>
    <xf numFmtId="0" fontId="7" fillId="0" borderId="49" xfId="4" applyFont="1" applyFill="1" applyBorder="1" applyAlignment="1" applyProtection="1">
      <alignment horizontal="center" vertical="center" shrinkToFit="1"/>
    </xf>
    <xf numFmtId="0" fontId="4" fillId="0" borderId="50" xfId="4" applyFont="1" applyFill="1" applyBorder="1" applyAlignment="1" applyProtection="1">
      <alignment horizontal="center" vertical="center" shrinkToFit="1"/>
    </xf>
    <xf numFmtId="176" fontId="4" fillId="0" borderId="51" xfId="4" applyNumberFormat="1" applyFont="1" applyFill="1" applyBorder="1" applyAlignment="1" applyProtection="1">
      <alignment horizontal="center" vertical="center" shrinkToFit="1"/>
    </xf>
    <xf numFmtId="0" fontId="4" fillId="0" borderId="49" xfId="4" applyFont="1" applyFill="1" applyBorder="1" applyAlignment="1" applyProtection="1">
      <alignment horizontal="center" vertical="center" shrinkToFit="1"/>
    </xf>
    <xf numFmtId="0" fontId="4" fillId="0" borderId="20" xfId="4" applyFont="1" applyFill="1" applyBorder="1" applyAlignment="1" applyProtection="1">
      <alignment horizontal="center" vertical="center" shrinkToFit="1"/>
    </xf>
    <xf numFmtId="0" fontId="4" fillId="0" borderId="52" xfId="4" applyFont="1" applyFill="1" applyBorder="1" applyAlignment="1" applyProtection="1">
      <alignment horizontal="center" vertical="center"/>
    </xf>
    <xf numFmtId="0" fontId="4" fillId="0" borderId="53" xfId="4" applyFont="1" applyFill="1" applyBorder="1" applyAlignment="1" applyProtection="1">
      <alignment horizontal="center" vertical="center" wrapText="1"/>
    </xf>
    <xf numFmtId="0" fontId="4" fillId="0" borderId="54" xfId="4" applyFont="1" applyFill="1" applyBorder="1" applyAlignment="1" applyProtection="1">
      <alignment horizontal="center" vertical="center" wrapText="1"/>
    </xf>
    <xf numFmtId="0" fontId="4" fillId="0" borderId="55" xfId="4" applyFont="1" applyFill="1" applyBorder="1" applyAlignment="1" applyProtection="1">
      <alignment horizontal="center" vertical="center" wrapText="1"/>
    </xf>
    <xf numFmtId="0" fontId="4" fillId="0" borderId="56" xfId="4" applyFont="1" applyFill="1" applyBorder="1" applyAlignment="1" applyProtection="1">
      <alignment horizontal="center" vertical="center" wrapText="1"/>
    </xf>
    <xf numFmtId="0" fontId="4" fillId="0" borderId="53" xfId="4" applyFont="1" applyFill="1" applyBorder="1" applyAlignment="1" applyProtection="1">
      <alignment horizontal="center" vertical="center"/>
    </xf>
    <xf numFmtId="0" fontId="4" fillId="0" borderId="57" xfId="4" applyFont="1" applyFill="1" applyBorder="1" applyAlignment="1" applyProtection="1">
      <alignment horizontal="center" vertical="center"/>
    </xf>
    <xf numFmtId="3" fontId="4" fillId="0" borderId="52" xfId="4" applyNumberFormat="1" applyFont="1" applyFill="1" applyBorder="1" applyAlignment="1" applyProtection="1">
      <alignment horizontal="center" vertical="center"/>
    </xf>
    <xf numFmtId="0" fontId="4" fillId="0" borderId="57" xfId="4" applyFont="1" applyFill="1" applyBorder="1" applyAlignment="1" applyProtection="1">
      <alignment horizontal="center" vertical="center"/>
      <protection locked="0"/>
    </xf>
    <xf numFmtId="0" fontId="5" fillId="0" borderId="58" xfId="3" applyFont="1" applyFill="1" applyBorder="1" applyAlignment="1" applyProtection="1">
      <alignment horizontal="center" vertical="center"/>
    </xf>
    <xf numFmtId="0" fontId="4" fillId="0" borderId="59" xfId="4" applyFont="1" applyFill="1" applyBorder="1" applyAlignment="1" applyProtection="1">
      <alignment horizontal="center" vertical="center" wrapText="1"/>
    </xf>
    <xf numFmtId="0" fontId="4" fillId="0" borderId="60" xfId="4" applyFont="1" applyFill="1" applyBorder="1" applyAlignment="1" applyProtection="1">
      <alignment horizontal="center" vertical="center" wrapText="1"/>
    </xf>
    <xf numFmtId="0" fontId="4" fillId="0" borderId="61" xfId="4" applyFont="1" applyFill="1" applyBorder="1" applyAlignment="1" applyProtection="1">
      <alignment horizontal="center" vertical="center" wrapText="1"/>
    </xf>
    <xf numFmtId="0" fontId="4" fillId="0" borderId="62" xfId="4" applyFont="1" applyFill="1" applyBorder="1" applyAlignment="1" applyProtection="1">
      <alignment horizontal="center" vertical="center" wrapText="1"/>
    </xf>
    <xf numFmtId="0" fontId="4" fillId="0" borderId="61" xfId="4" applyFont="1" applyFill="1" applyBorder="1" applyAlignment="1" applyProtection="1">
      <alignment horizontal="center" vertical="center"/>
    </xf>
    <xf numFmtId="0" fontId="4" fillId="0" borderId="60" xfId="4" applyFont="1" applyFill="1" applyBorder="1" applyAlignment="1" applyProtection="1">
      <alignment horizontal="center" vertical="center"/>
    </xf>
    <xf numFmtId="0" fontId="4" fillId="0" borderId="63" xfId="4" applyFont="1" applyFill="1" applyBorder="1" applyAlignment="1" applyProtection="1">
      <alignment horizontal="center" vertical="center"/>
    </xf>
    <xf numFmtId="3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63" xfId="4" applyFont="1" applyFill="1" applyBorder="1" applyAlignment="1" applyProtection="1">
      <alignment horizontal="center" vertical="center"/>
      <protection locked="0"/>
    </xf>
    <xf numFmtId="0" fontId="5" fillId="0" borderId="18" xfId="3" applyFont="1" applyFill="1" applyBorder="1" applyAlignment="1" applyProtection="1">
      <alignment horizontal="center" vertical="center"/>
    </xf>
    <xf numFmtId="0" fontId="4" fillId="0" borderId="64" xfId="4" applyFont="1" applyFill="1" applyBorder="1" applyAlignment="1" applyProtection="1">
      <alignment horizontal="center" vertical="center" wrapText="1"/>
    </xf>
    <xf numFmtId="0" fontId="4" fillId="0" borderId="65" xfId="4" applyFont="1" applyFill="1" applyBorder="1" applyAlignment="1" applyProtection="1">
      <alignment horizontal="center" vertical="center" wrapText="1"/>
    </xf>
    <xf numFmtId="0" fontId="4" fillId="0" borderId="66" xfId="4" applyFont="1" applyFill="1" applyBorder="1" applyAlignment="1" applyProtection="1">
      <alignment horizontal="center" vertical="center"/>
    </xf>
    <xf numFmtId="3" fontId="4" fillId="0" borderId="64" xfId="4" applyNumberFormat="1" applyFont="1" applyFill="1" applyBorder="1" applyAlignment="1" applyProtection="1">
      <alignment horizontal="center" vertical="center" wrapText="1"/>
    </xf>
    <xf numFmtId="0" fontId="4" fillId="0" borderId="67" xfId="4" applyFont="1" applyFill="1" applyBorder="1" applyAlignment="1" applyProtection="1">
      <alignment vertical="center"/>
      <protection locked="0"/>
    </xf>
    <xf numFmtId="0" fontId="4" fillId="0" borderId="68" xfId="4" applyFont="1" applyFill="1" applyBorder="1" applyAlignment="1" applyProtection="1">
      <alignment horizontal="right" vertical="center"/>
      <protection locked="0"/>
    </xf>
    <xf numFmtId="0" fontId="5" fillId="0" borderId="69" xfId="3" applyFont="1" applyFill="1" applyBorder="1" applyAlignment="1" applyProtection="1">
      <alignment horizontal="center" vertical="center"/>
    </xf>
    <xf numFmtId="0" fontId="5" fillId="0" borderId="70" xfId="3" applyNumberFormat="1" applyFont="1" applyFill="1" applyBorder="1" applyAlignment="1" applyProtection="1">
      <alignment horizontal="right" vertical="center"/>
    </xf>
    <xf numFmtId="0" fontId="5" fillId="0" borderId="70" xfId="3" applyFont="1" applyFill="1" applyBorder="1" applyAlignment="1" applyProtection="1">
      <alignment horizontal="right" vertical="center"/>
    </xf>
    <xf numFmtId="0" fontId="5" fillId="0" borderId="0" xfId="3" applyFont="1" applyFill="1" applyProtection="1">
      <alignment vertical="center"/>
    </xf>
    <xf numFmtId="14" fontId="5" fillId="0" borderId="0" xfId="3" applyNumberFormat="1" applyFont="1" applyFill="1" applyProtection="1">
      <alignment vertical="center"/>
    </xf>
    <xf numFmtId="3" fontId="5" fillId="0" borderId="70" xfId="3" applyNumberFormat="1" applyFont="1" applyFill="1" applyBorder="1" applyAlignment="1" applyProtection="1">
      <alignment horizontal="right" vertical="center"/>
    </xf>
    <xf numFmtId="14" fontId="5" fillId="0" borderId="0" xfId="3" applyNumberFormat="1" applyFont="1" applyFill="1" applyProtection="1">
      <alignment vertical="center"/>
      <protection locked="0"/>
    </xf>
    <xf numFmtId="0" fontId="14" fillId="0" borderId="41" xfId="3" applyNumberFormat="1" applyFont="1" applyFill="1" applyBorder="1" applyAlignment="1" applyProtection="1">
      <alignment horizontal="center" vertical="center" shrinkToFit="1"/>
    </xf>
    <xf numFmtId="0" fontId="5" fillId="0" borderId="0" xfId="3" applyFont="1" applyFill="1" applyProtection="1">
      <alignment vertical="center"/>
      <protection locked="0"/>
    </xf>
    <xf numFmtId="3" fontId="4" fillId="3" borderId="1" xfId="4" applyNumberFormat="1" applyFont="1" applyFill="1" applyBorder="1" applyAlignment="1" applyProtection="1">
      <alignment horizontal="center" vertical="center" shrinkToFit="1"/>
    </xf>
    <xf numFmtId="3" fontId="14" fillId="0" borderId="0" xfId="3" applyNumberFormat="1" applyFont="1" applyFill="1" applyBorder="1" applyAlignment="1" applyProtection="1">
      <alignment horizontal="center" vertical="center" shrinkToFit="1"/>
    </xf>
    <xf numFmtId="0" fontId="15" fillId="0" borderId="0" xfId="3" applyFont="1" applyFill="1" applyProtection="1">
      <alignment vertical="center"/>
    </xf>
    <xf numFmtId="3" fontId="4" fillId="0" borderId="71" xfId="4" applyNumberFormat="1" applyFont="1" applyFill="1" applyBorder="1" applyAlignment="1" applyProtection="1">
      <alignment horizontal="center" vertical="center" shrinkToFit="1"/>
    </xf>
    <xf numFmtId="0" fontId="16" fillId="0" borderId="0" xfId="3" applyFont="1" applyFill="1" applyProtection="1">
      <alignment vertical="center"/>
    </xf>
    <xf numFmtId="185" fontId="5" fillId="0" borderId="70" xfId="3" applyNumberFormat="1" applyFont="1" applyFill="1" applyBorder="1" applyAlignment="1" applyProtection="1">
      <alignment horizontal="center" vertical="center" shrinkToFit="1"/>
    </xf>
    <xf numFmtId="0" fontId="5" fillId="0" borderId="95" xfId="3" applyFont="1" applyFill="1" applyBorder="1" applyAlignment="1" applyProtection="1">
      <alignment horizontal="distributed" vertical="center" indent="1"/>
    </xf>
    <xf numFmtId="0" fontId="5" fillId="0" borderId="96" xfId="3" applyFont="1" applyFill="1" applyBorder="1" applyAlignment="1" applyProtection="1">
      <alignment horizontal="distributed" vertical="center" indent="1"/>
    </xf>
    <xf numFmtId="0" fontId="5" fillId="0" borderId="97" xfId="3" applyFont="1" applyFill="1" applyBorder="1" applyAlignment="1" applyProtection="1">
      <alignment horizontal="distributed" vertical="center" indent="1"/>
    </xf>
    <xf numFmtId="176" fontId="4" fillId="0" borderId="9" xfId="4" applyNumberFormat="1" applyFont="1" applyFill="1" applyBorder="1" applyAlignment="1" applyProtection="1">
      <alignment horizontal="center" vertical="center" shrinkToFit="1"/>
    </xf>
    <xf numFmtId="176" fontId="4" fillId="0" borderId="11" xfId="4" applyNumberFormat="1" applyFont="1" applyFill="1" applyBorder="1" applyAlignment="1" applyProtection="1">
      <alignment horizontal="center" vertical="center" shrinkToFit="1"/>
    </xf>
    <xf numFmtId="0" fontId="5" fillId="0" borderId="98" xfId="3" applyFont="1" applyFill="1" applyBorder="1" applyAlignment="1" applyProtection="1">
      <alignment horizontal="distributed" vertical="center" indent="1"/>
    </xf>
    <xf numFmtId="0" fontId="5" fillId="0" borderId="99" xfId="3" applyFont="1" applyFill="1" applyBorder="1" applyAlignment="1" applyProtection="1">
      <alignment horizontal="distributed" vertical="center" indent="1"/>
    </xf>
    <xf numFmtId="0" fontId="5" fillId="0" borderId="100" xfId="3" applyFont="1" applyFill="1" applyBorder="1" applyAlignment="1" applyProtection="1">
      <alignment horizontal="distributed" vertical="center" indent="1"/>
    </xf>
    <xf numFmtId="176" fontId="5" fillId="0" borderId="83" xfId="3" applyNumberFormat="1" applyFont="1" applyFill="1" applyBorder="1" applyAlignment="1" applyProtection="1">
      <alignment horizontal="center" vertical="center" shrinkToFit="1"/>
    </xf>
    <xf numFmtId="176" fontId="5" fillId="0" borderId="5" xfId="3" applyNumberFormat="1" applyFont="1" applyFill="1" applyBorder="1" applyAlignment="1" applyProtection="1">
      <alignment horizontal="center" vertical="center" shrinkToFit="1"/>
    </xf>
    <xf numFmtId="176" fontId="4" fillId="0" borderId="83" xfId="4" applyNumberFormat="1" applyFont="1" applyFill="1" applyBorder="1" applyAlignment="1" applyProtection="1">
      <alignment horizontal="center" vertical="center" shrinkToFit="1"/>
    </xf>
    <xf numFmtId="176" fontId="4" fillId="0" borderId="5" xfId="4" applyNumberFormat="1" applyFont="1" applyFill="1" applyBorder="1" applyAlignment="1" applyProtection="1">
      <alignment horizontal="center" vertical="center" shrinkToFit="1"/>
    </xf>
    <xf numFmtId="0" fontId="4" fillId="0" borderId="82" xfId="4" applyFont="1" applyFill="1" applyBorder="1" applyAlignment="1" applyProtection="1">
      <alignment horizontal="center" vertical="center" shrinkToFit="1"/>
    </xf>
    <xf numFmtId="0" fontId="5" fillId="0" borderId="16" xfId="3" applyFont="1" applyFill="1" applyBorder="1" applyAlignment="1" applyProtection="1">
      <alignment horizontal="center" vertical="center" shrinkToFit="1"/>
    </xf>
    <xf numFmtId="0" fontId="5" fillId="0" borderId="46" xfId="3" applyFont="1" applyFill="1" applyBorder="1" applyAlignment="1" applyProtection="1">
      <alignment vertical="center" textRotation="255"/>
    </xf>
    <xf numFmtId="0" fontId="5" fillId="0" borderId="25" xfId="3" applyFont="1" applyFill="1" applyBorder="1" applyAlignment="1" applyProtection="1">
      <alignment horizontal="distributed" vertical="center" indent="1"/>
    </xf>
    <xf numFmtId="0" fontId="5" fillId="0" borderId="43" xfId="3" applyFont="1" applyFill="1" applyBorder="1" applyAlignment="1" applyProtection="1">
      <alignment horizontal="distributed" vertical="center" indent="1"/>
    </xf>
    <xf numFmtId="0" fontId="5" fillId="0" borderId="36" xfId="3" applyFont="1" applyFill="1" applyBorder="1" applyAlignment="1" applyProtection="1">
      <alignment horizontal="distributed" vertical="center" indent="1"/>
    </xf>
    <xf numFmtId="0" fontId="4" fillId="0" borderId="84" xfId="4" applyFont="1" applyFill="1" applyBorder="1" applyAlignment="1" applyProtection="1">
      <alignment horizontal="center" vertical="center" shrinkToFit="1"/>
    </xf>
    <xf numFmtId="0" fontId="4" fillId="0" borderId="85" xfId="4" applyFont="1" applyFill="1" applyBorder="1" applyAlignment="1" applyProtection="1">
      <alignment horizontal="center" vertical="center" shrinkToFit="1"/>
    </xf>
    <xf numFmtId="0" fontId="5" fillId="0" borderId="21" xfId="3" applyFont="1" applyFill="1" applyBorder="1" applyAlignment="1" applyProtection="1">
      <alignment horizontal="distributed" vertical="center" indent="1"/>
    </xf>
    <xf numFmtId="0" fontId="5" fillId="0" borderId="78" xfId="3" applyFont="1" applyFill="1" applyBorder="1" applyAlignment="1" applyProtection="1">
      <alignment horizontal="distributed" vertical="center" indent="1"/>
    </xf>
    <xf numFmtId="0" fontId="5" fillId="0" borderId="40" xfId="3" applyFont="1" applyFill="1" applyBorder="1" applyAlignment="1" applyProtection="1">
      <alignment horizontal="distributed" vertical="center" indent="1"/>
    </xf>
    <xf numFmtId="0" fontId="4" fillId="0" borderId="80" xfId="4" applyFont="1" applyFill="1" applyBorder="1" applyAlignment="1" applyProtection="1">
      <alignment horizontal="center" vertical="center" shrinkToFit="1"/>
    </xf>
    <xf numFmtId="0" fontId="4" fillId="0" borderId="81" xfId="4" applyFont="1" applyFill="1" applyBorder="1" applyAlignment="1" applyProtection="1">
      <alignment horizontal="center" vertical="center" shrinkToFit="1"/>
    </xf>
    <xf numFmtId="0" fontId="5" fillId="0" borderId="91" xfId="3" applyFont="1" applyFill="1" applyBorder="1" applyAlignment="1" applyProtection="1">
      <alignment horizontal="distributed" vertical="center" indent="1"/>
    </xf>
    <xf numFmtId="0" fontId="5" fillId="0" borderId="92" xfId="3" applyFont="1" applyFill="1" applyBorder="1" applyAlignment="1" applyProtection="1">
      <alignment horizontal="distributed" vertical="center" indent="1"/>
    </xf>
    <xf numFmtId="0" fontId="5" fillId="0" borderId="93" xfId="3" applyFont="1" applyFill="1" applyBorder="1" applyAlignment="1" applyProtection="1">
      <alignment horizontal="distributed" vertical="center" indent="1"/>
    </xf>
    <xf numFmtId="0" fontId="5" fillId="0" borderId="94" xfId="3" applyFont="1" applyFill="1" applyBorder="1" applyAlignment="1" applyProtection="1">
      <alignment vertical="center" textRotation="255"/>
    </xf>
    <xf numFmtId="0" fontId="5" fillId="0" borderId="38" xfId="3" applyFont="1" applyFill="1" applyBorder="1" applyAlignment="1" applyProtection="1">
      <alignment vertical="center" textRotation="255"/>
    </xf>
    <xf numFmtId="0" fontId="4" fillId="0" borderId="94" xfId="4" applyFont="1" applyFill="1" applyBorder="1" applyAlignment="1" applyProtection="1">
      <alignment horizontal="distributed" vertical="center" wrapText="1" indent="1"/>
    </xf>
    <xf numFmtId="0" fontId="5" fillId="0" borderId="34" xfId="3" applyFont="1" applyFill="1" applyBorder="1" applyAlignment="1" applyProtection="1">
      <alignment horizontal="distributed" vertical="center" wrapText="1" indent="1"/>
    </xf>
    <xf numFmtId="0" fontId="4" fillId="0" borderId="79" xfId="4" applyFont="1" applyFill="1" applyBorder="1" applyAlignment="1" applyProtection="1">
      <alignment horizontal="center" vertical="center" shrinkToFit="1"/>
    </xf>
    <xf numFmtId="0" fontId="4" fillId="0" borderId="46" xfId="4" applyFont="1" applyFill="1" applyBorder="1" applyAlignment="1" applyProtection="1">
      <alignment horizontal="center" vertical="center" shrinkToFit="1"/>
    </xf>
    <xf numFmtId="0" fontId="4" fillId="0" borderId="34" xfId="4" applyFont="1" applyFill="1" applyBorder="1" applyAlignment="1" applyProtection="1">
      <alignment horizontal="center" vertical="center" shrinkToFit="1"/>
    </xf>
    <xf numFmtId="0" fontId="5" fillId="0" borderId="21" xfId="3" applyFont="1" applyFill="1" applyBorder="1" applyAlignment="1" applyProtection="1">
      <alignment horizontal="distributed" vertical="center" wrapText="1" indent="1"/>
    </xf>
    <xf numFmtId="0" fontId="5" fillId="0" borderId="78" xfId="3" applyFont="1" applyFill="1" applyBorder="1" applyAlignment="1" applyProtection="1">
      <alignment horizontal="distributed" vertical="center" wrapText="1" indent="1"/>
    </xf>
    <xf numFmtId="0" fontId="5" fillId="0" borderId="40" xfId="3" applyFont="1" applyFill="1" applyBorder="1" applyAlignment="1" applyProtection="1">
      <alignment horizontal="distributed" vertical="center" wrapText="1" indent="1"/>
    </xf>
    <xf numFmtId="0" fontId="4" fillId="0" borderId="21" xfId="4" applyFont="1" applyFill="1" applyBorder="1" applyAlignment="1" applyProtection="1">
      <alignment horizontal="distributed" vertical="center" indent="1"/>
    </xf>
    <xf numFmtId="0" fontId="4" fillId="0" borderId="40" xfId="4" applyFont="1" applyFill="1" applyBorder="1" applyAlignment="1" applyProtection="1">
      <alignment horizontal="distributed" vertical="center" indent="1"/>
    </xf>
    <xf numFmtId="0" fontId="4" fillId="0" borderId="91" xfId="4" applyFont="1" applyFill="1" applyBorder="1" applyAlignment="1" applyProtection="1">
      <alignment horizontal="distributed" vertical="center" indent="1"/>
    </xf>
    <xf numFmtId="0" fontId="4" fillId="0" borderId="92" xfId="4" applyFont="1" applyFill="1" applyBorder="1" applyAlignment="1" applyProtection="1">
      <alignment horizontal="distributed" vertical="center" indent="1"/>
    </xf>
    <xf numFmtId="0" fontId="4" fillId="0" borderId="93" xfId="4" applyFont="1" applyFill="1" applyBorder="1" applyAlignment="1" applyProtection="1">
      <alignment horizontal="distributed" vertical="center" indent="1"/>
    </xf>
    <xf numFmtId="0" fontId="4" fillId="0" borderId="16" xfId="4" applyFont="1" applyFill="1" applyBorder="1" applyAlignment="1" applyProtection="1">
      <alignment horizontal="center" vertical="center" shrinkToFit="1"/>
    </xf>
    <xf numFmtId="180" fontId="4" fillId="0" borderId="82" xfId="4" applyNumberFormat="1" applyFont="1" applyFill="1" applyBorder="1" applyAlignment="1" applyProtection="1">
      <alignment horizontal="center" vertical="center" shrinkToFit="1"/>
    </xf>
    <xf numFmtId="180" fontId="4" fillId="0" borderId="16" xfId="4" applyNumberFormat="1" applyFont="1" applyFill="1" applyBorder="1" applyAlignment="1" applyProtection="1">
      <alignment horizontal="center" vertical="center" shrinkToFit="1"/>
    </xf>
    <xf numFmtId="0" fontId="4" fillId="0" borderId="78" xfId="4" applyFont="1" applyFill="1" applyBorder="1" applyAlignment="1" applyProtection="1">
      <alignment horizontal="distributed" vertical="center" indent="1"/>
    </xf>
    <xf numFmtId="0" fontId="5" fillId="0" borderId="94" xfId="3" applyFont="1" applyFill="1" applyBorder="1" applyAlignment="1" applyProtection="1">
      <alignment horizontal="center" vertical="center" textRotation="255" wrapText="1"/>
    </xf>
    <xf numFmtId="0" fontId="5" fillId="0" borderId="46" xfId="3" applyFont="1" applyFill="1" applyBorder="1" applyAlignment="1" applyProtection="1">
      <alignment horizontal="center" vertical="center" textRotation="255" wrapText="1"/>
    </xf>
    <xf numFmtId="0" fontId="5" fillId="0" borderId="38" xfId="3" applyFont="1" applyFill="1" applyBorder="1" applyAlignment="1" applyProtection="1">
      <alignment horizontal="center" vertical="center" textRotation="255" wrapText="1"/>
    </xf>
    <xf numFmtId="0" fontId="4" fillId="0" borderId="21" xfId="4" applyFont="1" applyFill="1" applyBorder="1" applyAlignment="1" applyProtection="1">
      <alignment horizontal="distributed" vertical="center" wrapText="1" indent="1"/>
    </xf>
    <xf numFmtId="0" fontId="4" fillId="0" borderId="78" xfId="4" applyFont="1" applyFill="1" applyBorder="1" applyAlignment="1" applyProtection="1">
      <alignment horizontal="distributed" vertical="center" wrapText="1" indent="1"/>
    </xf>
    <xf numFmtId="0" fontId="4" fillId="0" borderId="40" xfId="4" applyFont="1" applyFill="1" applyBorder="1" applyAlignment="1" applyProtection="1">
      <alignment horizontal="distributed" vertical="center" wrapText="1" indent="1"/>
    </xf>
    <xf numFmtId="0" fontId="4" fillId="0" borderId="79" xfId="4" applyFont="1" applyFill="1" applyBorder="1" applyAlignment="1" applyProtection="1">
      <alignment horizontal="distributed" vertical="center" indent="1"/>
    </xf>
    <xf numFmtId="0" fontId="5" fillId="0" borderId="46" xfId="3" applyFont="1" applyFill="1" applyBorder="1" applyAlignment="1" applyProtection="1">
      <alignment horizontal="distributed" vertical="center" indent="1"/>
    </xf>
    <xf numFmtId="0" fontId="4" fillId="0" borderId="79" xfId="4" applyFont="1" applyFill="1" applyBorder="1" applyAlignment="1" applyProtection="1">
      <alignment horizontal="center" vertical="center"/>
    </xf>
    <xf numFmtId="0" fontId="4" fillId="0" borderId="46" xfId="4" applyFont="1" applyFill="1" applyBorder="1" applyAlignment="1" applyProtection="1">
      <alignment horizontal="center" vertical="center"/>
    </xf>
    <xf numFmtId="0" fontId="4" fillId="0" borderId="34" xfId="4" applyFont="1" applyFill="1" applyBorder="1" applyAlignment="1" applyProtection="1">
      <alignment horizontal="center" vertical="center"/>
    </xf>
    <xf numFmtId="0" fontId="4" fillId="0" borderId="88" xfId="4" applyFont="1" applyFill="1" applyBorder="1" applyAlignment="1" applyProtection="1">
      <alignment horizontal="distributed" vertical="center" indent="1"/>
    </xf>
    <xf numFmtId="0" fontId="4" fillId="0" borderId="89" xfId="4" applyFont="1" applyFill="1" applyBorder="1" applyAlignment="1" applyProtection="1">
      <alignment horizontal="distributed" vertical="center" indent="1"/>
    </xf>
    <xf numFmtId="0" fontId="4" fillId="0" borderId="90" xfId="4" applyFont="1" applyFill="1" applyBorder="1" applyAlignment="1" applyProtection="1">
      <alignment horizontal="distributed" vertical="center" indent="1"/>
    </xf>
    <xf numFmtId="185" fontId="5" fillId="0" borderId="21" xfId="3" applyNumberFormat="1" applyFont="1" applyFill="1" applyBorder="1" applyAlignment="1" applyProtection="1">
      <alignment horizontal="left" vertical="center" shrinkToFit="1"/>
    </xf>
    <xf numFmtId="185" fontId="5" fillId="0" borderId="40" xfId="3" applyNumberFormat="1" applyFont="1" applyFill="1" applyBorder="1" applyAlignment="1" applyProtection="1">
      <alignment horizontal="left" vertical="center" shrinkToFit="1"/>
    </xf>
    <xf numFmtId="0" fontId="4" fillId="0" borderId="79" xfId="4" applyFont="1" applyFill="1" applyBorder="1" applyAlignment="1" applyProtection="1">
      <alignment horizontal="distributed" vertical="center" wrapText="1" indent="1"/>
    </xf>
    <xf numFmtId="0" fontId="4" fillId="0" borderId="34" xfId="4" applyFont="1" applyFill="1" applyBorder="1" applyAlignment="1" applyProtection="1">
      <alignment horizontal="distributed" vertical="center" indent="1"/>
    </xf>
    <xf numFmtId="0" fontId="4" fillId="0" borderId="46" xfId="4" applyFont="1" applyFill="1" applyBorder="1" applyAlignment="1" applyProtection="1">
      <alignment horizontal="distributed" vertical="center" indent="1"/>
    </xf>
    <xf numFmtId="0" fontId="5" fillId="0" borderId="69" xfId="3" applyFont="1" applyFill="1" applyBorder="1" applyAlignment="1" applyProtection="1">
      <alignment vertical="center" textRotation="255"/>
    </xf>
    <xf numFmtId="0" fontId="5" fillId="0" borderId="18" xfId="3" applyFont="1" applyFill="1" applyBorder="1" applyAlignment="1" applyProtection="1">
      <alignment vertical="center" textRotation="255"/>
    </xf>
    <xf numFmtId="14" fontId="4" fillId="0" borderId="65" xfId="4" applyNumberFormat="1" applyFont="1" applyFill="1" applyBorder="1" applyAlignment="1" applyProtection="1">
      <alignment horizontal="center" vertical="center" textRotation="255" wrapText="1"/>
    </xf>
    <xf numFmtId="14" fontId="4" fillId="0" borderId="46" xfId="4" applyNumberFormat="1" applyFont="1" applyFill="1" applyBorder="1" applyAlignment="1" applyProtection="1">
      <alignment horizontal="center" vertical="center" textRotation="255" wrapText="1"/>
    </xf>
    <xf numFmtId="0" fontId="4" fillId="0" borderId="50" xfId="4" applyFont="1" applyFill="1" applyBorder="1" applyAlignment="1" applyProtection="1">
      <alignment horizontal="distributed" vertical="center" indent="1"/>
    </xf>
    <xf numFmtId="0" fontId="4" fillId="0" borderId="86" xfId="4" applyFont="1" applyFill="1" applyBorder="1" applyAlignment="1" applyProtection="1">
      <alignment horizontal="distributed" vertical="center" indent="1"/>
    </xf>
    <xf numFmtId="0" fontId="4" fillId="0" borderId="87" xfId="4" applyFont="1" applyFill="1" applyBorder="1" applyAlignment="1" applyProtection="1">
      <alignment horizontal="distributed" vertical="center" indent="1"/>
    </xf>
    <xf numFmtId="0" fontId="4" fillId="0" borderId="65" xfId="4" applyFont="1" applyFill="1" applyBorder="1" applyAlignment="1" applyProtection="1">
      <alignment horizontal="center" vertical="center" shrinkToFit="1"/>
    </xf>
    <xf numFmtId="0" fontId="4" fillId="0" borderId="25" xfId="4" applyFont="1" applyFill="1" applyBorder="1" applyAlignment="1" applyProtection="1">
      <alignment horizontal="distributed" vertical="center" indent="1"/>
    </xf>
    <xf numFmtId="0" fontId="4" fillId="0" borderId="36" xfId="4" applyFont="1" applyFill="1" applyBorder="1" applyAlignment="1" applyProtection="1">
      <alignment horizontal="distributed" vertical="center" indent="1"/>
    </xf>
    <xf numFmtId="178" fontId="4" fillId="0" borderId="17" xfId="2" applyNumberFormat="1" applyFont="1" applyFill="1" applyBorder="1" applyAlignment="1" applyProtection="1">
      <alignment horizontal="center" vertical="center" shrinkToFit="1"/>
    </xf>
    <xf numFmtId="0" fontId="14" fillId="0" borderId="16" xfId="3" applyFont="1" applyFill="1" applyBorder="1" applyAlignment="1" applyProtection="1">
      <alignment horizontal="center" vertical="center" shrinkToFit="1"/>
    </xf>
    <xf numFmtId="178" fontId="4" fillId="0" borderId="16" xfId="2" applyNumberFormat="1" applyFont="1" applyFill="1" applyBorder="1" applyAlignment="1" applyProtection="1">
      <alignment horizontal="center" vertical="center" shrinkToFit="1"/>
    </xf>
    <xf numFmtId="0" fontId="14" fillId="0" borderId="0" xfId="3" applyFont="1" applyFill="1" applyBorder="1" applyAlignment="1" applyProtection="1">
      <alignment horizontal="center" vertical="center" shrinkToFit="1"/>
    </xf>
    <xf numFmtId="0" fontId="4" fillId="4" borderId="73" xfId="4" applyFont="1" applyFill="1" applyBorder="1" applyAlignment="1" applyProtection="1">
      <alignment horizontal="center" vertical="center" wrapText="1"/>
    </xf>
    <xf numFmtId="0" fontId="4" fillId="4" borderId="74" xfId="4" applyFont="1" applyFill="1" applyBorder="1" applyAlignment="1" applyProtection="1">
      <alignment horizontal="center" vertical="center" wrapText="1"/>
    </xf>
    <xf numFmtId="176" fontId="4" fillId="0" borderId="82" xfId="4" applyNumberFormat="1" applyFont="1" applyFill="1" applyBorder="1" applyAlignment="1" applyProtection="1">
      <alignment horizontal="center" vertical="center" shrinkToFit="1"/>
    </xf>
    <xf numFmtId="176" fontId="5" fillId="0" borderId="16" xfId="3" applyNumberFormat="1" applyFont="1" applyFill="1" applyBorder="1" applyAlignment="1" applyProtection="1">
      <alignment horizontal="center" vertical="center" shrinkToFit="1"/>
    </xf>
    <xf numFmtId="176" fontId="4" fillId="0" borderId="6" xfId="4" applyNumberFormat="1" applyFont="1" applyFill="1" applyBorder="1" applyAlignment="1" applyProtection="1">
      <alignment vertical="center" shrinkToFit="1"/>
    </xf>
    <xf numFmtId="176" fontId="14" fillId="0" borderId="5" xfId="3" applyNumberFormat="1" applyFont="1" applyFill="1" applyBorder="1" applyAlignment="1" applyProtection="1">
      <alignment vertical="center" shrinkToFit="1"/>
    </xf>
    <xf numFmtId="176" fontId="14" fillId="0" borderId="16" xfId="3" applyNumberFormat="1" applyFont="1" applyFill="1" applyBorder="1" applyAlignment="1" applyProtection="1">
      <alignment horizontal="center" vertical="center" shrinkToFit="1"/>
    </xf>
    <xf numFmtId="176" fontId="4" fillId="0" borderId="12" xfId="4" applyNumberFormat="1" applyFont="1" applyFill="1" applyBorder="1" applyAlignment="1" applyProtection="1">
      <alignment vertical="center" shrinkToFit="1"/>
    </xf>
    <xf numFmtId="176" fontId="14" fillId="0" borderId="11" xfId="3" applyNumberFormat="1" applyFont="1" applyFill="1" applyBorder="1" applyAlignment="1" applyProtection="1">
      <alignment vertical="center" shrinkToFit="1"/>
    </xf>
    <xf numFmtId="0" fontId="5" fillId="0" borderId="70" xfId="3" applyFont="1" applyFill="1" applyBorder="1" applyAlignment="1" applyProtection="1">
      <alignment vertical="center" shrinkToFit="1"/>
    </xf>
    <xf numFmtId="0" fontId="14" fillId="0" borderId="41" xfId="3" applyFont="1" applyFill="1" applyBorder="1" applyAlignment="1" applyProtection="1">
      <alignment horizontal="center" vertical="center" shrinkToFit="1"/>
    </xf>
    <xf numFmtId="0" fontId="4" fillId="0" borderId="68" xfId="4" applyFont="1" applyFill="1" applyBorder="1" applyAlignment="1" applyProtection="1">
      <alignment horizontal="center" vertical="center"/>
    </xf>
    <xf numFmtId="0" fontId="4" fillId="0" borderId="67" xfId="4" applyFont="1" applyFill="1" applyBorder="1" applyAlignment="1" applyProtection="1">
      <alignment horizontal="center" vertical="center"/>
    </xf>
    <xf numFmtId="0" fontId="4" fillId="0" borderId="72" xfId="4" applyFont="1" applyFill="1" applyBorder="1" applyAlignment="1" applyProtection="1">
      <alignment horizontal="center" vertical="center" wrapText="1"/>
    </xf>
    <xf numFmtId="0" fontId="4" fillId="0" borderId="67" xfId="4" applyFont="1" applyFill="1" applyBorder="1" applyAlignment="1" applyProtection="1">
      <alignment horizontal="center" vertical="center" wrapText="1"/>
    </xf>
    <xf numFmtId="0" fontId="4" fillId="0" borderId="73" xfId="4" applyFont="1" applyFill="1" applyBorder="1" applyAlignment="1" applyProtection="1">
      <alignment horizontal="center" vertical="center" wrapText="1"/>
    </xf>
    <xf numFmtId="0" fontId="4" fillId="0" borderId="74" xfId="4" applyFont="1" applyFill="1" applyBorder="1" applyAlignment="1" applyProtection="1">
      <alignment horizontal="center" vertical="center" wrapText="1"/>
    </xf>
    <xf numFmtId="0" fontId="4" fillId="0" borderId="75" xfId="4" applyFont="1" applyFill="1" applyBorder="1" applyAlignment="1" applyProtection="1">
      <alignment horizontal="center" vertical="center" wrapText="1"/>
    </xf>
    <xf numFmtId="0" fontId="4" fillId="0" borderId="64" xfId="4" applyFont="1" applyFill="1" applyBorder="1" applyAlignment="1" applyProtection="1">
      <alignment horizontal="center" vertical="center" wrapText="1"/>
    </xf>
    <xf numFmtId="0" fontId="4" fillId="0" borderId="76" xfId="4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horizontal="center" vertical="center" wrapText="1"/>
    </xf>
    <xf numFmtId="0" fontId="4" fillId="0" borderId="77" xfId="4" applyFont="1" applyFill="1" applyBorder="1" applyAlignment="1" applyProtection="1">
      <alignment horizontal="center" vertical="center" wrapText="1"/>
    </xf>
    <xf numFmtId="0" fontId="4" fillId="0" borderId="4" xfId="4" applyFont="1" applyFill="1" applyBorder="1" applyAlignment="1" applyProtection="1">
      <alignment horizontal="center" vertical="center" wrapText="1"/>
    </xf>
    <xf numFmtId="0" fontId="4" fillId="0" borderId="70" xfId="4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vertical="center" wrapText="1"/>
    </xf>
  </cellXfs>
  <cellStyles count="5">
    <cellStyle name="パーセント 2" xfId="1"/>
    <cellStyle name="桁区切り 2" xfId="2"/>
    <cellStyle name="標準" xfId="0" builtinId="0"/>
    <cellStyle name="標準 2" xfId="3"/>
    <cellStyle name="標準_負荷チェックシート（水谷修正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2</xdr:row>
      <xdr:rowOff>14380</xdr:rowOff>
    </xdr:from>
    <xdr:to>
      <xdr:col>6</xdr:col>
      <xdr:colOff>848921</xdr:colOff>
      <xdr:row>2</xdr:row>
      <xdr:rowOff>677074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C83D6D4-588F-4963-8FF3-E4F26D5EF86C}"/>
            </a:ext>
          </a:extLst>
        </xdr:cNvPr>
        <xdr:cNvSpPr/>
      </xdr:nvSpPr>
      <xdr:spPr>
        <a:xfrm>
          <a:off x="1938618" y="582705"/>
          <a:ext cx="1916205" cy="549089"/>
        </a:xfrm>
        <a:prstGeom prst="wedgeRectCallout">
          <a:avLst>
            <a:gd name="adj1" fmla="val 93538"/>
            <a:gd name="adj2" fmla="val 32248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Ｈ列</a:t>
          </a:r>
          <a:r>
            <a:rPr kumimoji="1" lang="ja-JP" altLang="en-US" sz="1100">
              <a:solidFill>
                <a:sysClr val="windowText" lastClr="000000"/>
              </a:solidFill>
            </a:rPr>
            <a:t>に計画書の別紙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－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の使用量を値貼り付けする。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1191746</xdr:colOff>
      <xdr:row>55</xdr:row>
      <xdr:rowOff>116541</xdr:rowOff>
    </xdr:from>
    <xdr:to>
      <xdr:col>17</xdr:col>
      <xdr:colOff>644</xdr:colOff>
      <xdr:row>58</xdr:row>
      <xdr:rowOff>140556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B4B37883-4010-44EC-857C-2A580AC21F66}"/>
            </a:ext>
          </a:extLst>
        </xdr:cNvPr>
        <xdr:cNvSpPr/>
      </xdr:nvSpPr>
      <xdr:spPr>
        <a:xfrm>
          <a:off x="10499912" y="19543059"/>
          <a:ext cx="2554941" cy="515470"/>
        </a:xfrm>
        <a:prstGeom prst="wedgeRectCallout">
          <a:avLst>
            <a:gd name="adj1" fmla="val 28694"/>
            <a:gd name="adj2" fmla="val -133594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この値が第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計画期間の排出係数で再計算された排出量です。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9e00nas023\&#28201;&#26262;&#21270;&#23550;&#31574;\Users\S04682\Desktop\&#22522;&#28310;&#25490;&#20986;&#37327;&#20877;&#35336;&#31639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設定シート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C1:AA55"/>
  <sheetViews>
    <sheetView showGridLines="0" showZeros="0" tabSelected="1" view="pageBreakPreview" zoomScale="85" zoomScaleNormal="100" zoomScaleSheetLayoutView="85" workbookViewId="0">
      <pane xSplit="7" ySplit="5" topLeftCell="H36" activePane="bottomRight" state="frozen"/>
      <selection activeCell="D6" sqref="D6:DW52"/>
      <selection pane="topRight" activeCell="D6" sqref="D6:DW52"/>
      <selection pane="bottomLeft" activeCell="D6" sqref="D6:DW52"/>
      <selection pane="bottomRight" activeCell="N50" sqref="N50"/>
    </sheetView>
  </sheetViews>
  <sheetFormatPr defaultRowHeight="13.5"/>
  <cols>
    <col min="1" max="1" width="1.625" style="1" customWidth="1"/>
    <col min="2" max="2" width="1.875" style="1" customWidth="1"/>
    <col min="3" max="3" width="4.125" style="1" customWidth="1"/>
    <col min="4" max="4" width="5.25" style="1" customWidth="1"/>
    <col min="5" max="7" width="15.125" style="1" customWidth="1"/>
    <col min="8" max="8" width="14.625" style="3" customWidth="1"/>
    <col min="9" max="9" width="6.75" style="1" customWidth="1"/>
    <col min="10" max="10" width="10.625" style="1" customWidth="1"/>
    <col min="11" max="11" width="8.25" style="1" customWidth="1"/>
    <col min="12" max="12" width="15.375" style="1" customWidth="1"/>
    <col min="13" max="13" width="9.5" style="1" customWidth="1"/>
    <col min="14" max="14" width="15.625" style="1" customWidth="1"/>
    <col min="15" max="15" width="9" style="1"/>
    <col min="16" max="16" width="9.125" style="1" customWidth="1"/>
    <col min="17" max="17" width="14.875" style="2" customWidth="1"/>
    <col min="18" max="18" width="12.625" style="1" customWidth="1"/>
    <col min="19" max="19" width="6.75" style="1" customWidth="1"/>
    <col min="20" max="20" width="12.625" style="1" customWidth="1"/>
    <col min="21" max="21" width="8.25" style="1" customWidth="1"/>
    <col min="22" max="22" width="15.375" style="1" customWidth="1"/>
    <col min="23" max="23" width="9.5" style="1" customWidth="1"/>
    <col min="24" max="24" width="15.625" style="1" customWidth="1"/>
    <col min="25" max="25" width="9" style="1"/>
    <col min="26" max="26" width="9.125" style="1" customWidth="1"/>
    <col min="27" max="27" width="14.875" style="1" customWidth="1"/>
    <col min="28" max="16384" width="9" style="1"/>
  </cols>
  <sheetData>
    <row r="1" spans="3:27" ht="21.75" customHeight="1">
      <c r="C1" s="136" t="s">
        <v>106</v>
      </c>
      <c r="F1" s="3"/>
      <c r="G1" s="138"/>
      <c r="H1" s="133"/>
      <c r="I1" s="128"/>
      <c r="J1" s="128"/>
      <c r="K1" s="128"/>
      <c r="L1" s="128"/>
      <c r="M1" s="128"/>
      <c r="N1" s="128"/>
      <c r="O1" s="219"/>
      <c r="P1" s="219"/>
      <c r="Q1" s="135"/>
      <c r="Y1" s="230"/>
      <c r="Z1" s="230"/>
      <c r="AA1" s="132"/>
    </row>
    <row r="2" spans="3:27" ht="23.25" customHeight="1" thickBot="1">
      <c r="C2" s="229"/>
      <c r="D2" s="229"/>
      <c r="E2" s="229"/>
      <c r="F2" s="229"/>
      <c r="G2" s="229"/>
      <c r="H2" s="131"/>
      <c r="I2" s="128"/>
      <c r="J2" s="139">
        <f>H13</f>
        <v>0</v>
      </c>
      <c r="K2" s="139"/>
      <c r="L2" s="139"/>
      <c r="M2" s="139"/>
      <c r="N2" s="128"/>
      <c r="P2" s="127"/>
      <c r="Q2" s="130"/>
      <c r="R2" s="129"/>
      <c r="S2" s="128"/>
      <c r="T2" s="139"/>
      <c r="U2" s="139"/>
      <c r="V2" s="139"/>
      <c r="W2" s="139"/>
      <c r="Z2" s="127"/>
      <c r="AA2" s="126"/>
    </row>
    <row r="3" spans="3:27" ht="54" customHeight="1">
      <c r="C3" s="125"/>
      <c r="D3" s="237" t="s">
        <v>105</v>
      </c>
      <c r="E3" s="235"/>
      <c r="F3" s="235"/>
      <c r="G3" s="238"/>
      <c r="H3" s="124" t="s">
        <v>104</v>
      </c>
      <c r="I3" s="123"/>
      <c r="J3" s="233" t="s">
        <v>103</v>
      </c>
      <c r="K3" s="234"/>
      <c r="L3" s="121" t="s">
        <v>102</v>
      </c>
      <c r="M3" s="120" t="s">
        <v>101</v>
      </c>
      <c r="N3" s="120" t="s">
        <v>100</v>
      </c>
      <c r="O3" s="220" t="s">
        <v>99</v>
      </c>
      <c r="P3" s="221"/>
      <c r="Q3" s="122" t="s">
        <v>98</v>
      </c>
      <c r="R3" s="231"/>
      <c r="S3" s="232"/>
      <c r="T3" s="233"/>
      <c r="U3" s="234"/>
      <c r="V3" s="121"/>
      <c r="W3" s="120"/>
      <c r="X3" s="120"/>
      <c r="Y3" s="235"/>
      <c r="Z3" s="236"/>
      <c r="AA3" s="119"/>
    </row>
    <row r="4" spans="3:27" ht="30" customHeight="1">
      <c r="C4" s="118"/>
      <c r="D4" s="239"/>
      <c r="E4" s="240"/>
      <c r="F4" s="240"/>
      <c r="G4" s="241"/>
      <c r="H4" s="117" t="s">
        <v>97</v>
      </c>
      <c r="I4" s="114"/>
      <c r="J4" s="111" t="s">
        <v>96</v>
      </c>
      <c r="K4" s="110"/>
      <c r="L4" s="113" t="s">
        <v>95</v>
      </c>
      <c r="M4" s="112" t="s">
        <v>94</v>
      </c>
      <c r="N4" s="112" t="s">
        <v>93</v>
      </c>
      <c r="O4" s="111" t="s">
        <v>92</v>
      </c>
      <c r="P4" s="110"/>
      <c r="Q4" s="116" t="s">
        <v>91</v>
      </c>
      <c r="R4" s="115"/>
      <c r="S4" s="114"/>
      <c r="T4" s="111"/>
      <c r="U4" s="110"/>
      <c r="V4" s="113"/>
      <c r="W4" s="112"/>
      <c r="X4" s="112"/>
      <c r="Y4" s="111"/>
      <c r="Z4" s="110"/>
      <c r="AA4" s="109"/>
    </row>
    <row r="5" spans="3:27" ht="21.75" customHeight="1" thickBot="1">
      <c r="C5" s="108"/>
      <c r="D5" s="242"/>
      <c r="E5" s="243"/>
      <c r="F5" s="243"/>
      <c r="G5" s="244"/>
      <c r="H5" s="107" t="s">
        <v>90</v>
      </c>
      <c r="I5" s="104" t="s">
        <v>89</v>
      </c>
      <c r="J5" s="101"/>
      <c r="K5" s="100" t="s">
        <v>85</v>
      </c>
      <c r="L5" s="103" t="s">
        <v>88</v>
      </c>
      <c r="M5" s="102" t="s">
        <v>87</v>
      </c>
      <c r="N5" s="102" t="s">
        <v>86</v>
      </c>
      <c r="O5" s="101"/>
      <c r="P5" s="100" t="s">
        <v>85</v>
      </c>
      <c r="Q5" s="106" t="s">
        <v>84</v>
      </c>
      <c r="R5" s="105"/>
      <c r="S5" s="104"/>
      <c r="T5" s="101"/>
      <c r="U5" s="100"/>
      <c r="V5" s="103"/>
      <c r="W5" s="102"/>
      <c r="X5" s="102"/>
      <c r="Y5" s="101"/>
      <c r="Z5" s="100"/>
      <c r="AA5" s="99"/>
    </row>
    <row r="6" spans="3:27" ht="28.5" customHeight="1">
      <c r="C6" s="206" t="s">
        <v>83</v>
      </c>
      <c r="D6" s="208" t="s">
        <v>82</v>
      </c>
      <c r="E6" s="210" t="s">
        <v>81</v>
      </c>
      <c r="F6" s="211"/>
      <c r="G6" s="212"/>
      <c r="H6" s="42"/>
      <c r="I6" s="98" t="s">
        <v>80</v>
      </c>
      <c r="J6" s="95">
        <v>38.200000000000003</v>
      </c>
      <c r="K6" s="97" t="s">
        <v>79</v>
      </c>
      <c r="L6" s="96">
        <f t="shared" ref="L6:L32" si="0">H6*J6</f>
        <v>0</v>
      </c>
      <c r="M6" s="213">
        <v>2.58E-2</v>
      </c>
      <c r="N6" s="56">
        <f t="shared" ref="N6:N32" si="1">H6*J6*M$6</f>
        <v>0</v>
      </c>
      <c r="O6" s="95">
        <v>1.8700000000000001E-2</v>
      </c>
      <c r="P6" s="37" t="s">
        <v>78</v>
      </c>
      <c r="Q6" s="69">
        <f t="shared" ref="Q6:Q32" si="2">H6*J6*O6*44/12</f>
        <v>0</v>
      </c>
      <c r="R6" s="38"/>
      <c r="S6" s="98"/>
      <c r="T6" s="95"/>
      <c r="U6" s="97"/>
      <c r="V6" s="96"/>
      <c r="W6" s="213"/>
      <c r="X6" s="56"/>
      <c r="Y6" s="95"/>
      <c r="Z6" s="94"/>
      <c r="AA6" s="66"/>
    </row>
    <row r="7" spans="3:27" ht="28.5" customHeight="1">
      <c r="C7" s="207"/>
      <c r="D7" s="209"/>
      <c r="E7" s="178" t="s">
        <v>77</v>
      </c>
      <c r="F7" s="186"/>
      <c r="G7" s="179"/>
      <c r="H7" s="42"/>
      <c r="I7" s="71" t="s">
        <v>74</v>
      </c>
      <c r="J7" s="72">
        <v>35.299999999999997</v>
      </c>
      <c r="K7" s="71" t="s">
        <v>73</v>
      </c>
      <c r="L7" s="70">
        <f t="shared" si="0"/>
        <v>0</v>
      </c>
      <c r="M7" s="173"/>
      <c r="N7" s="56">
        <f t="shared" si="1"/>
        <v>0</v>
      </c>
      <c r="O7" s="53">
        <v>1.84E-2</v>
      </c>
      <c r="P7" s="37" t="s">
        <v>72</v>
      </c>
      <c r="Q7" s="69">
        <f t="shared" si="2"/>
        <v>0</v>
      </c>
      <c r="R7" s="38"/>
      <c r="S7" s="71"/>
      <c r="T7" s="72"/>
      <c r="U7" s="71"/>
      <c r="V7" s="70"/>
      <c r="W7" s="173"/>
      <c r="X7" s="56"/>
      <c r="Y7" s="53"/>
      <c r="Z7" s="32"/>
      <c r="AA7" s="66"/>
    </row>
    <row r="8" spans="3:27" ht="28.5" customHeight="1">
      <c r="C8" s="207"/>
      <c r="D8" s="209"/>
      <c r="E8" s="178" t="s">
        <v>76</v>
      </c>
      <c r="F8" s="186"/>
      <c r="G8" s="179"/>
      <c r="H8" s="42"/>
      <c r="I8" s="71" t="s">
        <v>74</v>
      </c>
      <c r="J8" s="72">
        <v>34.6</v>
      </c>
      <c r="K8" s="71" t="s">
        <v>73</v>
      </c>
      <c r="L8" s="70">
        <f t="shared" si="0"/>
        <v>0</v>
      </c>
      <c r="M8" s="173"/>
      <c r="N8" s="56">
        <f t="shared" si="1"/>
        <v>0</v>
      </c>
      <c r="O8" s="53">
        <v>1.83E-2</v>
      </c>
      <c r="P8" s="37" t="s">
        <v>72</v>
      </c>
      <c r="Q8" s="69">
        <f t="shared" si="2"/>
        <v>0</v>
      </c>
      <c r="R8" s="38"/>
      <c r="S8" s="71"/>
      <c r="T8" s="72"/>
      <c r="U8" s="71"/>
      <c r="V8" s="70"/>
      <c r="W8" s="173"/>
      <c r="X8" s="56"/>
      <c r="Y8" s="53"/>
      <c r="Z8" s="37"/>
      <c r="AA8" s="66"/>
    </row>
    <row r="9" spans="3:27" ht="28.5" customHeight="1">
      <c r="C9" s="207"/>
      <c r="D9" s="209"/>
      <c r="E9" s="178" t="s">
        <v>75</v>
      </c>
      <c r="F9" s="186"/>
      <c r="G9" s="179"/>
      <c r="H9" s="42"/>
      <c r="I9" s="71" t="s">
        <v>74</v>
      </c>
      <c r="J9" s="72">
        <v>33.6</v>
      </c>
      <c r="K9" s="71" t="s">
        <v>73</v>
      </c>
      <c r="L9" s="70">
        <f t="shared" si="0"/>
        <v>0</v>
      </c>
      <c r="M9" s="173"/>
      <c r="N9" s="56">
        <f t="shared" si="1"/>
        <v>0</v>
      </c>
      <c r="O9" s="53">
        <v>1.8200000000000001E-2</v>
      </c>
      <c r="P9" s="37" t="s">
        <v>72</v>
      </c>
      <c r="Q9" s="69">
        <f t="shared" si="2"/>
        <v>0</v>
      </c>
      <c r="R9" s="38"/>
      <c r="S9" s="71"/>
      <c r="T9" s="72"/>
      <c r="U9" s="71"/>
      <c r="V9" s="70"/>
      <c r="W9" s="173"/>
      <c r="X9" s="56"/>
      <c r="Y9" s="53"/>
      <c r="Z9" s="37"/>
      <c r="AA9" s="66"/>
    </row>
    <row r="10" spans="3:27" ht="28.5" customHeight="1">
      <c r="C10" s="207"/>
      <c r="D10" s="209"/>
      <c r="E10" s="178" t="s">
        <v>71</v>
      </c>
      <c r="F10" s="186"/>
      <c r="G10" s="179"/>
      <c r="H10" s="42"/>
      <c r="I10" s="71" t="s">
        <v>70</v>
      </c>
      <c r="J10" s="72">
        <v>36.700000000000003</v>
      </c>
      <c r="K10" s="71" t="s">
        <v>69</v>
      </c>
      <c r="L10" s="70">
        <f t="shared" si="0"/>
        <v>0</v>
      </c>
      <c r="M10" s="173"/>
      <c r="N10" s="56">
        <f t="shared" si="1"/>
        <v>0</v>
      </c>
      <c r="O10" s="53">
        <v>1.8499999999999999E-2</v>
      </c>
      <c r="P10" s="37" t="s">
        <v>68</v>
      </c>
      <c r="Q10" s="69">
        <f t="shared" si="2"/>
        <v>0</v>
      </c>
      <c r="R10" s="38"/>
      <c r="S10" s="71"/>
      <c r="T10" s="72"/>
      <c r="U10" s="71"/>
      <c r="V10" s="70"/>
      <c r="W10" s="173"/>
      <c r="X10" s="56"/>
      <c r="Y10" s="53"/>
      <c r="Z10" s="37"/>
      <c r="AA10" s="66"/>
    </row>
    <row r="11" spans="3:27" ht="28.5" customHeight="1">
      <c r="C11" s="207"/>
      <c r="D11" s="209"/>
      <c r="E11" s="178" t="s">
        <v>67</v>
      </c>
      <c r="F11" s="186"/>
      <c r="G11" s="179"/>
      <c r="H11" s="42"/>
      <c r="I11" s="71" t="s">
        <v>64</v>
      </c>
      <c r="J11" s="72">
        <v>37.700000000000003</v>
      </c>
      <c r="K11" s="71" t="s">
        <v>63</v>
      </c>
      <c r="L11" s="70">
        <f t="shared" si="0"/>
        <v>0</v>
      </c>
      <c r="M11" s="173"/>
      <c r="N11" s="56">
        <f t="shared" si="1"/>
        <v>0</v>
      </c>
      <c r="O11" s="53">
        <v>1.8700000000000001E-2</v>
      </c>
      <c r="P11" s="37" t="s">
        <v>36</v>
      </c>
      <c r="Q11" s="69">
        <f t="shared" si="2"/>
        <v>0</v>
      </c>
      <c r="R11" s="38"/>
      <c r="S11" s="71"/>
      <c r="T11" s="72"/>
      <c r="U11" s="71"/>
      <c r="V11" s="70"/>
      <c r="W11" s="173"/>
      <c r="X11" s="56"/>
      <c r="Y11" s="53"/>
      <c r="Z11" s="37"/>
      <c r="AA11" s="66"/>
    </row>
    <row r="12" spans="3:27" ht="28.5" customHeight="1">
      <c r="C12" s="207"/>
      <c r="D12" s="209"/>
      <c r="E12" s="178" t="s">
        <v>66</v>
      </c>
      <c r="F12" s="186"/>
      <c r="G12" s="179"/>
      <c r="H12" s="42"/>
      <c r="I12" s="71" t="s">
        <v>64</v>
      </c>
      <c r="J12" s="72">
        <v>39.1</v>
      </c>
      <c r="K12" s="71" t="s">
        <v>63</v>
      </c>
      <c r="L12" s="70">
        <f t="shared" si="0"/>
        <v>0</v>
      </c>
      <c r="M12" s="173"/>
      <c r="N12" s="56">
        <f t="shared" si="1"/>
        <v>0</v>
      </c>
      <c r="O12" s="53">
        <v>1.89E-2</v>
      </c>
      <c r="P12" s="37" t="s">
        <v>36</v>
      </c>
      <c r="Q12" s="69">
        <f t="shared" si="2"/>
        <v>0</v>
      </c>
      <c r="R12" s="38"/>
      <c r="S12" s="71"/>
      <c r="T12" s="72"/>
      <c r="U12" s="71"/>
      <c r="V12" s="70"/>
      <c r="W12" s="173"/>
      <c r="X12" s="56"/>
      <c r="Y12" s="53"/>
      <c r="Z12" s="37"/>
      <c r="AA12" s="66"/>
    </row>
    <row r="13" spans="3:27" ht="28.5" customHeight="1">
      <c r="C13" s="207"/>
      <c r="D13" s="209"/>
      <c r="E13" s="178" t="s">
        <v>65</v>
      </c>
      <c r="F13" s="186"/>
      <c r="G13" s="179"/>
      <c r="H13" s="42"/>
      <c r="I13" s="71" t="s">
        <v>64</v>
      </c>
      <c r="J13" s="72">
        <v>41.9</v>
      </c>
      <c r="K13" s="71" t="s">
        <v>63</v>
      </c>
      <c r="L13" s="70">
        <f t="shared" si="0"/>
        <v>0</v>
      </c>
      <c r="M13" s="173"/>
      <c r="N13" s="56">
        <f t="shared" si="1"/>
        <v>0</v>
      </c>
      <c r="O13" s="53">
        <v>1.95E-2</v>
      </c>
      <c r="P13" s="37" t="s">
        <v>36</v>
      </c>
      <c r="Q13" s="69">
        <f t="shared" si="2"/>
        <v>0</v>
      </c>
      <c r="R13" s="38"/>
      <c r="S13" s="71"/>
      <c r="T13" s="72"/>
      <c r="U13" s="71"/>
      <c r="V13" s="70"/>
      <c r="W13" s="173"/>
      <c r="X13" s="56"/>
      <c r="Y13" s="53"/>
      <c r="Z13" s="37"/>
      <c r="AA13" s="66"/>
    </row>
    <row r="14" spans="3:27" ht="28.5" customHeight="1">
      <c r="C14" s="207"/>
      <c r="D14" s="209"/>
      <c r="E14" s="178" t="s">
        <v>62</v>
      </c>
      <c r="F14" s="186"/>
      <c r="G14" s="179"/>
      <c r="H14" s="42"/>
      <c r="I14" s="71" t="s">
        <v>48</v>
      </c>
      <c r="J14" s="72">
        <v>40.9</v>
      </c>
      <c r="K14" s="71" t="s">
        <v>47</v>
      </c>
      <c r="L14" s="70">
        <f t="shared" si="0"/>
        <v>0</v>
      </c>
      <c r="M14" s="173"/>
      <c r="N14" s="56">
        <f t="shared" si="1"/>
        <v>0</v>
      </c>
      <c r="O14" s="53">
        <v>2.0799999999999999E-2</v>
      </c>
      <c r="P14" s="37" t="s">
        <v>107</v>
      </c>
      <c r="Q14" s="69">
        <f t="shared" si="2"/>
        <v>0</v>
      </c>
      <c r="R14" s="38"/>
      <c r="S14" s="71"/>
      <c r="T14" s="72"/>
      <c r="U14" s="71"/>
      <c r="V14" s="70"/>
      <c r="W14" s="173"/>
      <c r="X14" s="56"/>
      <c r="Y14" s="53"/>
      <c r="Z14" s="37"/>
      <c r="AA14" s="66"/>
    </row>
    <row r="15" spans="3:27" ht="28.5" customHeight="1">
      <c r="C15" s="207"/>
      <c r="D15" s="209"/>
      <c r="E15" s="178" t="s">
        <v>61</v>
      </c>
      <c r="F15" s="186"/>
      <c r="G15" s="179"/>
      <c r="H15" s="42"/>
      <c r="I15" s="71" t="s">
        <v>48</v>
      </c>
      <c r="J15" s="72">
        <v>29.9</v>
      </c>
      <c r="K15" s="71" t="s">
        <v>47</v>
      </c>
      <c r="L15" s="70">
        <f t="shared" si="0"/>
        <v>0</v>
      </c>
      <c r="M15" s="173"/>
      <c r="N15" s="56">
        <f t="shared" si="1"/>
        <v>0</v>
      </c>
      <c r="O15" s="53">
        <v>2.5399999999999999E-2</v>
      </c>
      <c r="P15" s="37" t="s">
        <v>36</v>
      </c>
      <c r="Q15" s="69">
        <f t="shared" si="2"/>
        <v>0</v>
      </c>
      <c r="R15" s="38"/>
      <c r="S15" s="71"/>
      <c r="T15" s="72"/>
      <c r="U15" s="71"/>
      <c r="V15" s="70"/>
      <c r="W15" s="173"/>
      <c r="X15" s="56"/>
      <c r="Y15" s="53"/>
      <c r="Z15" s="37"/>
      <c r="AA15" s="66"/>
    </row>
    <row r="16" spans="3:27" ht="28.5" customHeight="1">
      <c r="C16" s="207"/>
      <c r="D16" s="209"/>
      <c r="E16" s="193" t="s">
        <v>60</v>
      </c>
      <c r="F16" s="178" t="s">
        <v>59</v>
      </c>
      <c r="G16" s="179"/>
      <c r="H16" s="42"/>
      <c r="I16" s="71" t="s">
        <v>48</v>
      </c>
      <c r="J16" s="72">
        <v>50.8</v>
      </c>
      <c r="K16" s="71" t="s">
        <v>47</v>
      </c>
      <c r="L16" s="70">
        <f t="shared" si="0"/>
        <v>0</v>
      </c>
      <c r="M16" s="173"/>
      <c r="N16" s="56">
        <f t="shared" si="1"/>
        <v>0</v>
      </c>
      <c r="O16" s="53">
        <v>1.61E-2</v>
      </c>
      <c r="P16" s="37" t="s">
        <v>36</v>
      </c>
      <c r="Q16" s="69">
        <f t="shared" si="2"/>
        <v>0</v>
      </c>
      <c r="R16" s="38"/>
      <c r="S16" s="71"/>
      <c r="T16" s="72"/>
      <c r="U16" s="71"/>
      <c r="V16" s="70"/>
      <c r="W16" s="173"/>
      <c r="X16" s="56"/>
      <c r="Y16" s="53"/>
      <c r="Z16" s="37"/>
      <c r="AA16" s="66"/>
    </row>
    <row r="17" spans="3:27" ht="28.5" customHeight="1">
      <c r="C17" s="207"/>
      <c r="D17" s="209"/>
      <c r="E17" s="204"/>
      <c r="F17" s="178" t="s">
        <v>58</v>
      </c>
      <c r="G17" s="179"/>
      <c r="H17" s="42"/>
      <c r="I17" s="37" t="s">
        <v>34</v>
      </c>
      <c r="J17" s="72">
        <v>44.9</v>
      </c>
      <c r="K17" s="37" t="s">
        <v>37</v>
      </c>
      <c r="L17" s="70">
        <f t="shared" si="0"/>
        <v>0</v>
      </c>
      <c r="M17" s="173"/>
      <c r="N17" s="56">
        <f t="shared" si="1"/>
        <v>0</v>
      </c>
      <c r="O17" s="53">
        <v>1.4200000000000001E-2</v>
      </c>
      <c r="P17" s="37" t="s">
        <v>36</v>
      </c>
      <c r="Q17" s="69">
        <f t="shared" si="2"/>
        <v>0</v>
      </c>
      <c r="R17" s="38"/>
      <c r="S17" s="37"/>
      <c r="T17" s="72"/>
      <c r="U17" s="37"/>
      <c r="V17" s="70"/>
      <c r="W17" s="173"/>
      <c r="X17" s="56"/>
      <c r="Y17" s="53"/>
      <c r="Z17" s="37"/>
      <c r="AA17" s="66"/>
    </row>
    <row r="18" spans="3:27" ht="28.5" customHeight="1">
      <c r="C18" s="207"/>
      <c r="D18" s="209"/>
      <c r="E18" s="203" t="s">
        <v>57</v>
      </c>
      <c r="F18" s="178" t="s">
        <v>56</v>
      </c>
      <c r="G18" s="179"/>
      <c r="H18" s="42"/>
      <c r="I18" s="71" t="s">
        <v>48</v>
      </c>
      <c r="J18" s="72">
        <v>54.6</v>
      </c>
      <c r="K18" s="71" t="s">
        <v>47</v>
      </c>
      <c r="L18" s="70">
        <f t="shared" si="0"/>
        <v>0</v>
      </c>
      <c r="M18" s="173"/>
      <c r="N18" s="56">
        <f t="shared" si="1"/>
        <v>0</v>
      </c>
      <c r="O18" s="53">
        <v>1.35E-2</v>
      </c>
      <c r="P18" s="37" t="s">
        <v>36</v>
      </c>
      <c r="Q18" s="69">
        <f t="shared" si="2"/>
        <v>0</v>
      </c>
      <c r="R18" s="38"/>
      <c r="S18" s="71"/>
      <c r="T18" s="72"/>
      <c r="U18" s="71"/>
      <c r="V18" s="70"/>
      <c r="W18" s="173"/>
      <c r="X18" s="56"/>
      <c r="Y18" s="53"/>
      <c r="Z18" s="37"/>
      <c r="AA18" s="66"/>
    </row>
    <row r="19" spans="3:27" ht="28.5" customHeight="1">
      <c r="C19" s="207"/>
      <c r="D19" s="209"/>
      <c r="E19" s="204"/>
      <c r="F19" s="178" t="s">
        <v>55</v>
      </c>
      <c r="G19" s="179"/>
      <c r="H19" s="42"/>
      <c r="I19" s="37" t="s">
        <v>34</v>
      </c>
      <c r="J19" s="72">
        <v>43.5</v>
      </c>
      <c r="K19" s="37" t="s">
        <v>37</v>
      </c>
      <c r="L19" s="70">
        <f t="shared" si="0"/>
        <v>0</v>
      </c>
      <c r="M19" s="173"/>
      <c r="N19" s="56">
        <f t="shared" si="1"/>
        <v>0</v>
      </c>
      <c r="O19" s="53">
        <v>1.3899999999999999E-2</v>
      </c>
      <c r="P19" s="37" t="s">
        <v>36</v>
      </c>
      <c r="Q19" s="69">
        <f t="shared" si="2"/>
        <v>0</v>
      </c>
      <c r="R19" s="38"/>
      <c r="S19" s="37"/>
      <c r="T19" s="72"/>
      <c r="U19" s="37"/>
      <c r="V19" s="70"/>
      <c r="W19" s="173"/>
      <c r="X19" s="56"/>
      <c r="Y19" s="53"/>
      <c r="Z19" s="37"/>
      <c r="AA19" s="66"/>
    </row>
    <row r="20" spans="3:27" ht="28.5" customHeight="1">
      <c r="C20" s="207"/>
      <c r="D20" s="209"/>
      <c r="E20" s="193" t="s">
        <v>54</v>
      </c>
      <c r="F20" s="178" t="s">
        <v>53</v>
      </c>
      <c r="G20" s="179"/>
      <c r="H20" s="42"/>
      <c r="I20" s="71" t="s">
        <v>48</v>
      </c>
      <c r="J20" s="72">
        <v>29</v>
      </c>
      <c r="K20" s="71" t="s">
        <v>47</v>
      </c>
      <c r="L20" s="70">
        <f t="shared" si="0"/>
        <v>0</v>
      </c>
      <c r="M20" s="173"/>
      <c r="N20" s="56">
        <f t="shared" si="1"/>
        <v>0</v>
      </c>
      <c r="O20" s="53">
        <v>2.4500000000000001E-2</v>
      </c>
      <c r="P20" s="37" t="s">
        <v>36</v>
      </c>
      <c r="Q20" s="69">
        <f t="shared" si="2"/>
        <v>0</v>
      </c>
      <c r="R20" s="38"/>
      <c r="S20" s="71"/>
      <c r="T20" s="72"/>
      <c r="U20" s="71"/>
      <c r="V20" s="70"/>
      <c r="W20" s="173"/>
      <c r="X20" s="56"/>
      <c r="Y20" s="53"/>
      <c r="Z20" s="37"/>
      <c r="AA20" s="66"/>
    </row>
    <row r="21" spans="3:27" ht="28.5" customHeight="1">
      <c r="C21" s="207"/>
      <c r="D21" s="209"/>
      <c r="E21" s="205"/>
      <c r="F21" s="178" t="s">
        <v>52</v>
      </c>
      <c r="G21" s="179"/>
      <c r="H21" s="42"/>
      <c r="I21" s="71" t="s">
        <v>48</v>
      </c>
      <c r="J21" s="72">
        <v>25.7</v>
      </c>
      <c r="K21" s="71" t="s">
        <v>47</v>
      </c>
      <c r="L21" s="70">
        <f t="shared" si="0"/>
        <v>0</v>
      </c>
      <c r="M21" s="173"/>
      <c r="N21" s="56">
        <f t="shared" si="1"/>
        <v>0</v>
      </c>
      <c r="O21" s="53">
        <v>2.47E-2</v>
      </c>
      <c r="P21" s="37" t="s">
        <v>36</v>
      </c>
      <c r="Q21" s="69">
        <f t="shared" si="2"/>
        <v>0</v>
      </c>
      <c r="R21" s="38"/>
      <c r="S21" s="71"/>
      <c r="T21" s="72"/>
      <c r="U21" s="71"/>
      <c r="V21" s="70"/>
      <c r="W21" s="173"/>
      <c r="X21" s="56"/>
      <c r="Y21" s="53"/>
      <c r="Z21" s="37"/>
      <c r="AA21" s="66"/>
    </row>
    <row r="22" spans="3:27" ht="28.5" customHeight="1">
      <c r="C22" s="207"/>
      <c r="D22" s="209"/>
      <c r="E22" s="204"/>
      <c r="F22" s="178" t="s">
        <v>51</v>
      </c>
      <c r="G22" s="179"/>
      <c r="H22" s="42"/>
      <c r="I22" s="71" t="s">
        <v>48</v>
      </c>
      <c r="J22" s="72">
        <v>26.9</v>
      </c>
      <c r="K22" s="71" t="s">
        <v>47</v>
      </c>
      <c r="L22" s="70">
        <f t="shared" si="0"/>
        <v>0</v>
      </c>
      <c r="M22" s="173"/>
      <c r="N22" s="56">
        <f t="shared" si="1"/>
        <v>0</v>
      </c>
      <c r="O22" s="53">
        <v>2.5499999999999998E-2</v>
      </c>
      <c r="P22" s="37" t="s">
        <v>36</v>
      </c>
      <c r="Q22" s="69">
        <f t="shared" si="2"/>
        <v>0</v>
      </c>
      <c r="R22" s="38"/>
      <c r="S22" s="71"/>
      <c r="T22" s="72"/>
      <c r="U22" s="71"/>
      <c r="V22" s="70"/>
      <c r="W22" s="173"/>
      <c r="X22" s="56"/>
      <c r="Y22" s="53"/>
      <c r="Z22" s="37"/>
      <c r="AA22" s="66"/>
    </row>
    <row r="23" spans="3:27" ht="28.5" customHeight="1">
      <c r="C23" s="207"/>
      <c r="D23" s="209"/>
      <c r="E23" s="178" t="s">
        <v>50</v>
      </c>
      <c r="F23" s="186"/>
      <c r="G23" s="179"/>
      <c r="H23" s="42"/>
      <c r="I23" s="68" t="s">
        <v>48</v>
      </c>
      <c r="J23" s="72">
        <v>29.4</v>
      </c>
      <c r="K23" s="71" t="s">
        <v>47</v>
      </c>
      <c r="L23" s="70">
        <f t="shared" si="0"/>
        <v>0</v>
      </c>
      <c r="M23" s="173"/>
      <c r="N23" s="56">
        <f t="shared" si="1"/>
        <v>0</v>
      </c>
      <c r="O23" s="53">
        <v>2.9399999999999999E-2</v>
      </c>
      <c r="P23" s="37" t="s">
        <v>36</v>
      </c>
      <c r="Q23" s="69">
        <f t="shared" si="2"/>
        <v>0</v>
      </c>
      <c r="R23" s="38"/>
      <c r="S23" s="68"/>
      <c r="T23" s="72"/>
      <c r="U23" s="71"/>
      <c r="V23" s="70"/>
      <c r="W23" s="173"/>
      <c r="X23" s="56"/>
      <c r="Y23" s="53"/>
      <c r="Z23" s="37"/>
      <c r="AA23" s="66"/>
    </row>
    <row r="24" spans="3:27" ht="28.5" customHeight="1">
      <c r="C24" s="207"/>
      <c r="D24" s="209"/>
      <c r="E24" s="178" t="s">
        <v>49</v>
      </c>
      <c r="F24" s="186"/>
      <c r="G24" s="179"/>
      <c r="H24" s="42"/>
      <c r="I24" s="68" t="s">
        <v>48</v>
      </c>
      <c r="J24" s="72">
        <v>37.299999999999997</v>
      </c>
      <c r="K24" s="71" t="s">
        <v>47</v>
      </c>
      <c r="L24" s="70">
        <f t="shared" si="0"/>
        <v>0</v>
      </c>
      <c r="M24" s="173"/>
      <c r="N24" s="56">
        <f t="shared" si="1"/>
        <v>0</v>
      </c>
      <c r="O24" s="53">
        <v>2.0899999999999998E-2</v>
      </c>
      <c r="P24" s="37" t="s">
        <v>36</v>
      </c>
      <c r="Q24" s="69">
        <f t="shared" si="2"/>
        <v>0</v>
      </c>
      <c r="R24" s="38"/>
      <c r="S24" s="68"/>
      <c r="T24" s="72"/>
      <c r="U24" s="71"/>
      <c r="V24" s="70"/>
      <c r="W24" s="173"/>
      <c r="X24" s="56"/>
      <c r="Y24" s="53"/>
      <c r="Z24" s="37"/>
      <c r="AA24" s="66"/>
    </row>
    <row r="25" spans="3:27" ht="28.5" customHeight="1">
      <c r="C25" s="207"/>
      <c r="D25" s="209"/>
      <c r="E25" s="178" t="s">
        <v>46</v>
      </c>
      <c r="F25" s="186"/>
      <c r="G25" s="179"/>
      <c r="H25" s="42"/>
      <c r="I25" s="55" t="s">
        <v>34</v>
      </c>
      <c r="J25" s="72">
        <v>21.1</v>
      </c>
      <c r="K25" s="37" t="s">
        <v>37</v>
      </c>
      <c r="L25" s="70">
        <f t="shared" si="0"/>
        <v>0</v>
      </c>
      <c r="M25" s="173"/>
      <c r="N25" s="56">
        <f t="shared" si="1"/>
        <v>0</v>
      </c>
      <c r="O25" s="67">
        <v>1.0999999999999999E-2</v>
      </c>
      <c r="P25" s="37" t="s">
        <v>36</v>
      </c>
      <c r="Q25" s="69">
        <f t="shared" si="2"/>
        <v>0</v>
      </c>
      <c r="R25" s="38"/>
      <c r="S25" s="55"/>
      <c r="T25" s="72"/>
      <c r="U25" s="37"/>
      <c r="V25" s="70"/>
      <c r="W25" s="173"/>
      <c r="X25" s="56"/>
      <c r="Y25" s="67"/>
      <c r="Z25" s="37"/>
      <c r="AA25" s="66"/>
    </row>
    <row r="26" spans="3:27" ht="28.5" customHeight="1">
      <c r="C26" s="207"/>
      <c r="D26" s="209"/>
      <c r="E26" s="178" t="s">
        <v>45</v>
      </c>
      <c r="F26" s="186"/>
      <c r="G26" s="179"/>
      <c r="H26" s="42"/>
      <c r="I26" s="55" t="s">
        <v>34</v>
      </c>
      <c r="J26" s="72">
        <v>3.41</v>
      </c>
      <c r="K26" s="37" t="s">
        <v>37</v>
      </c>
      <c r="L26" s="70">
        <f t="shared" si="0"/>
        <v>0</v>
      </c>
      <c r="M26" s="173"/>
      <c r="N26" s="56">
        <f t="shared" si="1"/>
        <v>0</v>
      </c>
      <c r="O26" s="67">
        <v>2.63E-2</v>
      </c>
      <c r="P26" s="37" t="s">
        <v>36</v>
      </c>
      <c r="Q26" s="69">
        <f t="shared" si="2"/>
        <v>0</v>
      </c>
      <c r="R26" s="38"/>
      <c r="S26" s="55"/>
      <c r="T26" s="72"/>
      <c r="U26" s="37"/>
      <c r="V26" s="70"/>
      <c r="W26" s="173"/>
      <c r="X26" s="56"/>
      <c r="Y26" s="67"/>
      <c r="Z26" s="37"/>
      <c r="AA26" s="66"/>
    </row>
    <row r="27" spans="3:27" ht="28.5" customHeight="1">
      <c r="C27" s="207"/>
      <c r="D27" s="209"/>
      <c r="E27" s="178" t="s">
        <v>44</v>
      </c>
      <c r="F27" s="186"/>
      <c r="G27" s="179"/>
      <c r="H27" s="42"/>
      <c r="I27" s="55" t="s">
        <v>34</v>
      </c>
      <c r="J27" s="72">
        <v>8.41</v>
      </c>
      <c r="K27" s="37" t="s">
        <v>37</v>
      </c>
      <c r="L27" s="70">
        <f t="shared" si="0"/>
        <v>0</v>
      </c>
      <c r="M27" s="173"/>
      <c r="N27" s="56">
        <f t="shared" si="1"/>
        <v>0</v>
      </c>
      <c r="O27" s="67">
        <v>3.8399999999999997E-2</v>
      </c>
      <c r="P27" s="37" t="s">
        <v>36</v>
      </c>
      <c r="Q27" s="69">
        <f t="shared" si="2"/>
        <v>0</v>
      </c>
      <c r="R27" s="38"/>
      <c r="S27" s="55"/>
      <c r="T27" s="72"/>
      <c r="U27" s="37"/>
      <c r="V27" s="70"/>
      <c r="W27" s="173"/>
      <c r="X27" s="56"/>
      <c r="Y27" s="67"/>
      <c r="Z27" s="37"/>
      <c r="AA27" s="66"/>
    </row>
    <row r="28" spans="3:27" ht="28.5" customHeight="1">
      <c r="C28" s="207"/>
      <c r="D28" s="209"/>
      <c r="E28" s="193" t="s">
        <v>43</v>
      </c>
      <c r="F28" s="195" t="s">
        <v>42</v>
      </c>
      <c r="G28" s="93" t="s">
        <v>41</v>
      </c>
      <c r="H28" s="42"/>
      <c r="I28" s="55" t="s">
        <v>34</v>
      </c>
      <c r="J28" s="72">
        <v>45</v>
      </c>
      <c r="K28" s="37" t="s">
        <v>37</v>
      </c>
      <c r="L28" s="70">
        <f t="shared" si="0"/>
        <v>0</v>
      </c>
      <c r="M28" s="173"/>
      <c r="N28" s="56">
        <f t="shared" si="1"/>
        <v>0</v>
      </c>
      <c r="O28" s="67">
        <v>1.3599999999999999E-2</v>
      </c>
      <c r="P28" s="37" t="s">
        <v>36</v>
      </c>
      <c r="Q28" s="69">
        <f t="shared" si="2"/>
        <v>0</v>
      </c>
      <c r="R28" s="38"/>
      <c r="S28" s="55"/>
      <c r="T28" s="72"/>
      <c r="U28" s="37"/>
      <c r="V28" s="70"/>
      <c r="W28" s="173"/>
      <c r="X28" s="56"/>
      <c r="Y28" s="67"/>
      <c r="Z28" s="37"/>
      <c r="AA28" s="66"/>
    </row>
    <row r="29" spans="3:27" ht="28.5" customHeight="1">
      <c r="C29" s="207"/>
      <c r="D29" s="209"/>
      <c r="E29" s="194"/>
      <c r="F29" s="196"/>
      <c r="G29" s="93" t="s">
        <v>40</v>
      </c>
      <c r="H29" s="42"/>
      <c r="I29" s="55" t="s">
        <v>34</v>
      </c>
      <c r="J29" s="72">
        <v>43.12</v>
      </c>
      <c r="K29" s="37" t="s">
        <v>37</v>
      </c>
      <c r="L29" s="70">
        <f t="shared" si="0"/>
        <v>0</v>
      </c>
      <c r="M29" s="173"/>
      <c r="N29" s="56">
        <f t="shared" si="1"/>
        <v>0</v>
      </c>
      <c r="O29" s="67">
        <v>1.3599999999999999E-2</v>
      </c>
      <c r="P29" s="37" t="s">
        <v>36</v>
      </c>
      <c r="Q29" s="69">
        <f t="shared" si="2"/>
        <v>0</v>
      </c>
      <c r="R29" s="38"/>
      <c r="S29" s="55"/>
      <c r="T29" s="72"/>
      <c r="U29" s="37"/>
      <c r="V29" s="70"/>
      <c r="W29" s="173"/>
      <c r="X29" s="56"/>
      <c r="Y29" s="67"/>
      <c r="Z29" s="37"/>
      <c r="AA29" s="66"/>
    </row>
    <row r="30" spans="3:27" ht="28.5" customHeight="1">
      <c r="C30" s="207"/>
      <c r="D30" s="209"/>
      <c r="E30" s="194"/>
      <c r="F30" s="196"/>
      <c r="G30" s="93" t="s">
        <v>39</v>
      </c>
      <c r="H30" s="42"/>
      <c r="I30" s="55" t="s">
        <v>34</v>
      </c>
      <c r="J30" s="72">
        <v>46.04</v>
      </c>
      <c r="K30" s="37" t="s">
        <v>37</v>
      </c>
      <c r="L30" s="70">
        <f t="shared" si="0"/>
        <v>0</v>
      </c>
      <c r="M30" s="173"/>
      <c r="N30" s="56">
        <f t="shared" si="1"/>
        <v>0</v>
      </c>
      <c r="O30" s="67">
        <v>1.3599999999999999E-2</v>
      </c>
      <c r="P30" s="37" t="s">
        <v>36</v>
      </c>
      <c r="Q30" s="69">
        <f t="shared" si="2"/>
        <v>0</v>
      </c>
      <c r="R30" s="38"/>
      <c r="S30" s="55"/>
      <c r="T30" s="72"/>
      <c r="U30" s="37"/>
      <c r="V30" s="70"/>
      <c r="W30" s="173"/>
      <c r="X30" s="56"/>
      <c r="Y30" s="67"/>
      <c r="Z30" s="37"/>
      <c r="AA30" s="66"/>
    </row>
    <row r="31" spans="3:27" ht="28.5" customHeight="1">
      <c r="C31" s="207"/>
      <c r="D31" s="209"/>
      <c r="E31" s="194"/>
      <c r="F31" s="196"/>
      <c r="G31" s="93" t="s">
        <v>38</v>
      </c>
      <c r="H31" s="42"/>
      <c r="I31" s="55" t="s">
        <v>34</v>
      </c>
      <c r="J31" s="72">
        <v>41.86</v>
      </c>
      <c r="K31" s="37" t="s">
        <v>37</v>
      </c>
      <c r="L31" s="70">
        <f t="shared" si="0"/>
        <v>0</v>
      </c>
      <c r="M31" s="173"/>
      <c r="N31" s="56">
        <f t="shared" si="1"/>
        <v>0</v>
      </c>
      <c r="O31" s="67">
        <v>1.3599999999999999E-2</v>
      </c>
      <c r="P31" s="37" t="s">
        <v>36</v>
      </c>
      <c r="Q31" s="69">
        <f t="shared" si="2"/>
        <v>0</v>
      </c>
      <c r="R31" s="38"/>
      <c r="S31" s="55"/>
      <c r="T31" s="72"/>
      <c r="U31" s="37"/>
      <c r="V31" s="70"/>
      <c r="W31" s="173"/>
      <c r="X31" s="56"/>
      <c r="Y31" s="67"/>
      <c r="Z31" s="37"/>
      <c r="AA31" s="66"/>
    </row>
    <row r="32" spans="3:27" ht="28.5" customHeight="1">
      <c r="C32" s="207"/>
      <c r="D32" s="209"/>
      <c r="E32" s="194"/>
      <c r="F32" s="197"/>
      <c r="G32" s="93" t="s">
        <v>35</v>
      </c>
      <c r="H32" s="42"/>
      <c r="I32" s="55" t="s">
        <v>34</v>
      </c>
      <c r="J32" s="72">
        <v>29.3</v>
      </c>
      <c r="K32" s="37" t="s">
        <v>33</v>
      </c>
      <c r="L32" s="70">
        <f t="shared" si="0"/>
        <v>0</v>
      </c>
      <c r="M32" s="173"/>
      <c r="N32" s="56">
        <f t="shared" si="1"/>
        <v>0</v>
      </c>
      <c r="O32" s="67">
        <v>1.3599999999999999E-2</v>
      </c>
      <c r="P32" s="37" t="s">
        <v>32</v>
      </c>
      <c r="Q32" s="69">
        <f t="shared" si="2"/>
        <v>0</v>
      </c>
      <c r="R32" s="38"/>
      <c r="S32" s="55"/>
      <c r="T32" s="72"/>
      <c r="U32" s="37"/>
      <c r="V32" s="70"/>
      <c r="W32" s="173"/>
      <c r="X32" s="56"/>
      <c r="Y32" s="67"/>
      <c r="Z32" s="37"/>
      <c r="AA32" s="66"/>
    </row>
    <row r="33" spans="3:27" ht="28.5" customHeight="1">
      <c r="C33" s="207"/>
      <c r="D33" s="209"/>
      <c r="E33" s="194"/>
      <c r="F33" s="201"/>
      <c r="G33" s="202"/>
      <c r="H33" s="92"/>
      <c r="I33" s="87"/>
      <c r="J33" s="91"/>
      <c r="K33" s="87"/>
      <c r="L33" s="70">
        <f>IF(ISERROR(H33*J33),"",H33*J33)</f>
        <v>0</v>
      </c>
      <c r="M33" s="173"/>
      <c r="N33" s="56">
        <f>IF(ISERROR(H33*J33*M$6),"",H33*J33*M$6)</f>
        <v>0</v>
      </c>
      <c r="O33" s="90"/>
      <c r="P33" s="37" t="s">
        <v>32</v>
      </c>
      <c r="Q33" s="69">
        <f>IF(ISERROR(H33*J33*O33*44/12),"",H33*J33*O33*44/12)</f>
        <v>0</v>
      </c>
      <c r="R33" s="89"/>
      <c r="S33" s="87"/>
      <c r="T33" s="88"/>
      <c r="U33" s="87"/>
      <c r="V33" s="70"/>
      <c r="W33" s="173"/>
      <c r="X33" s="56"/>
      <c r="Y33" s="86"/>
      <c r="Z33" s="37"/>
      <c r="AA33" s="66"/>
    </row>
    <row r="34" spans="3:27" ht="28.5" customHeight="1">
      <c r="C34" s="207"/>
      <c r="D34" s="209"/>
      <c r="E34" s="194"/>
      <c r="F34" s="201"/>
      <c r="G34" s="202"/>
      <c r="H34" s="92"/>
      <c r="I34" s="87"/>
      <c r="J34" s="91"/>
      <c r="K34" s="87"/>
      <c r="L34" s="70">
        <f>IF(ISERROR(H34*J34),"",H34*J34)</f>
        <v>0</v>
      </c>
      <c r="M34" s="173"/>
      <c r="N34" s="56">
        <f>IF(ISERROR(H34*J34*M$6),"",H34*J34*M$6)</f>
        <v>0</v>
      </c>
      <c r="O34" s="90"/>
      <c r="P34" s="37" t="s">
        <v>32</v>
      </c>
      <c r="Q34" s="69">
        <f>IF(ISERROR(H34*J34*O34*44/12),"",H34*J34*O34*44/12)</f>
        <v>0</v>
      </c>
      <c r="R34" s="89"/>
      <c r="S34" s="87"/>
      <c r="T34" s="88"/>
      <c r="U34" s="87"/>
      <c r="V34" s="70"/>
      <c r="W34" s="173"/>
      <c r="X34" s="56"/>
      <c r="Y34" s="86"/>
      <c r="Z34" s="37"/>
      <c r="AA34" s="66"/>
    </row>
    <row r="35" spans="3:27" ht="28.5" customHeight="1" thickBot="1">
      <c r="C35" s="207"/>
      <c r="D35" s="85"/>
      <c r="E35" s="198" t="s">
        <v>2</v>
      </c>
      <c r="F35" s="199"/>
      <c r="G35" s="200"/>
      <c r="H35" s="29"/>
      <c r="I35" s="52"/>
      <c r="J35" s="152"/>
      <c r="K35" s="183"/>
      <c r="L35" s="84">
        <f>SUM(L6:L34)</f>
        <v>0</v>
      </c>
      <c r="M35" s="173"/>
      <c r="N35" s="63">
        <f>L35*M6</f>
        <v>0</v>
      </c>
      <c r="O35" s="184"/>
      <c r="P35" s="185"/>
      <c r="Q35" s="65">
        <f>SUM(Q6:Q34)</f>
        <v>0</v>
      </c>
      <c r="R35" s="216"/>
      <c r="S35" s="218"/>
      <c r="T35" s="152"/>
      <c r="U35" s="183"/>
      <c r="V35" s="84"/>
      <c r="W35" s="173"/>
      <c r="X35" s="63"/>
      <c r="Y35" s="184"/>
      <c r="Z35" s="185"/>
      <c r="AA35" s="62"/>
    </row>
    <row r="36" spans="3:27" ht="28.5" customHeight="1" thickTop="1">
      <c r="C36" s="207"/>
      <c r="D36" s="187" t="s">
        <v>31</v>
      </c>
      <c r="E36" s="61"/>
      <c r="F36" s="83"/>
      <c r="G36" s="60"/>
      <c r="H36" s="82" t="s">
        <v>30</v>
      </c>
      <c r="I36" s="74"/>
      <c r="J36" s="79" t="s">
        <v>29</v>
      </c>
      <c r="K36" s="74"/>
      <c r="L36" s="78" t="s">
        <v>28</v>
      </c>
      <c r="M36" s="77" t="s">
        <v>27</v>
      </c>
      <c r="N36" s="76" t="s">
        <v>26</v>
      </c>
      <c r="O36" s="75" t="s">
        <v>25</v>
      </c>
      <c r="P36" s="74"/>
      <c r="Q36" s="81" t="s">
        <v>24</v>
      </c>
      <c r="R36" s="80"/>
      <c r="S36" s="74"/>
      <c r="T36" s="79"/>
      <c r="U36" s="74"/>
      <c r="V36" s="78"/>
      <c r="W36" s="77"/>
      <c r="X36" s="76"/>
      <c r="Y36" s="75"/>
      <c r="Z36" s="74"/>
      <c r="AA36" s="73"/>
    </row>
    <row r="37" spans="3:27" ht="28.5" customHeight="1">
      <c r="C37" s="207"/>
      <c r="D37" s="188"/>
      <c r="E37" s="178" t="s">
        <v>23</v>
      </c>
      <c r="F37" s="186"/>
      <c r="G37" s="179"/>
      <c r="H37" s="42"/>
      <c r="I37" s="71" t="s">
        <v>7</v>
      </c>
      <c r="J37" s="72">
        <v>1.02</v>
      </c>
      <c r="K37" s="71" t="s">
        <v>19</v>
      </c>
      <c r="L37" s="70">
        <f>H37*J37</f>
        <v>0</v>
      </c>
      <c r="M37" s="173">
        <v>2.58E-2</v>
      </c>
      <c r="N37" s="56">
        <f>H37*J37*M$6</f>
        <v>0</v>
      </c>
      <c r="O37" s="67">
        <v>0.06</v>
      </c>
      <c r="P37" s="37" t="s">
        <v>6</v>
      </c>
      <c r="Q37" s="69">
        <f>H37*O37</f>
        <v>0</v>
      </c>
      <c r="R37" s="38"/>
      <c r="S37" s="71"/>
      <c r="T37" s="72"/>
      <c r="U37" s="71"/>
      <c r="V37" s="70"/>
      <c r="W37" s="173"/>
      <c r="X37" s="56"/>
      <c r="Y37" s="67"/>
      <c r="Z37" s="37"/>
      <c r="AA37" s="66"/>
    </row>
    <row r="38" spans="3:27" ht="28.5" customHeight="1">
      <c r="C38" s="207"/>
      <c r="D38" s="188"/>
      <c r="E38" s="190" t="s">
        <v>22</v>
      </c>
      <c r="F38" s="191"/>
      <c r="G38" s="192"/>
      <c r="H38" s="42"/>
      <c r="I38" s="71" t="s">
        <v>7</v>
      </c>
      <c r="J38" s="72">
        <v>1.36</v>
      </c>
      <c r="K38" s="71" t="s">
        <v>19</v>
      </c>
      <c r="L38" s="70">
        <f>H38*J38</f>
        <v>0</v>
      </c>
      <c r="M38" s="173"/>
      <c r="N38" s="56">
        <f>H38*J38*M$6</f>
        <v>0</v>
      </c>
      <c r="O38" s="67">
        <v>5.7000000000000002E-2</v>
      </c>
      <c r="P38" s="37" t="s">
        <v>6</v>
      </c>
      <c r="Q38" s="69">
        <f>H38*O38</f>
        <v>0</v>
      </c>
      <c r="R38" s="38"/>
      <c r="S38" s="71"/>
      <c r="T38" s="72"/>
      <c r="U38" s="71"/>
      <c r="V38" s="70"/>
      <c r="W38" s="173"/>
      <c r="X38" s="56"/>
      <c r="Y38" s="67"/>
      <c r="Z38" s="37"/>
      <c r="AA38" s="66"/>
    </row>
    <row r="39" spans="3:27" ht="28.5" customHeight="1">
      <c r="C39" s="207"/>
      <c r="D39" s="188"/>
      <c r="E39" s="178" t="s">
        <v>21</v>
      </c>
      <c r="F39" s="186"/>
      <c r="G39" s="179"/>
      <c r="H39" s="42"/>
      <c r="I39" s="71" t="s">
        <v>7</v>
      </c>
      <c r="J39" s="72">
        <v>1.36</v>
      </c>
      <c r="K39" s="71" t="s">
        <v>19</v>
      </c>
      <c r="L39" s="70">
        <f>H39*J39</f>
        <v>0</v>
      </c>
      <c r="M39" s="173"/>
      <c r="N39" s="56">
        <f>H39*J39*M$6</f>
        <v>0</v>
      </c>
      <c r="O39" s="67">
        <v>5.7000000000000002E-2</v>
      </c>
      <c r="P39" s="37" t="s">
        <v>6</v>
      </c>
      <c r="Q39" s="69">
        <f>H39*O39</f>
        <v>0</v>
      </c>
      <c r="R39" s="38"/>
      <c r="S39" s="71"/>
      <c r="T39" s="72"/>
      <c r="U39" s="71"/>
      <c r="V39" s="70"/>
      <c r="W39" s="173"/>
      <c r="X39" s="56"/>
      <c r="Y39" s="67"/>
      <c r="Z39" s="37"/>
      <c r="AA39" s="66"/>
    </row>
    <row r="40" spans="3:27" ht="28.5" customHeight="1">
      <c r="C40" s="207"/>
      <c r="D40" s="188"/>
      <c r="E40" s="178" t="s">
        <v>20</v>
      </c>
      <c r="F40" s="186"/>
      <c r="G40" s="179"/>
      <c r="H40" s="42"/>
      <c r="I40" s="71" t="s">
        <v>7</v>
      </c>
      <c r="J40" s="58">
        <v>1.36</v>
      </c>
      <c r="K40" s="71" t="s">
        <v>19</v>
      </c>
      <c r="L40" s="70">
        <f>H40*J40</f>
        <v>0</v>
      </c>
      <c r="M40" s="173"/>
      <c r="N40" s="56">
        <f>H40*J40*M$6</f>
        <v>0</v>
      </c>
      <c r="O40" s="67">
        <v>5.7000000000000002E-2</v>
      </c>
      <c r="P40" s="37" t="s">
        <v>6</v>
      </c>
      <c r="Q40" s="69">
        <f>H40*O40</f>
        <v>0</v>
      </c>
      <c r="R40" s="38"/>
      <c r="S40" s="71"/>
      <c r="T40" s="58"/>
      <c r="U40" s="71"/>
      <c r="V40" s="70"/>
      <c r="W40" s="173"/>
      <c r="X40" s="56"/>
      <c r="Y40" s="67"/>
      <c r="Z40" s="37"/>
      <c r="AA40" s="66"/>
    </row>
    <row r="41" spans="3:27" ht="28.5" customHeight="1">
      <c r="C41" s="207"/>
      <c r="D41" s="188"/>
      <c r="E41" s="175" t="s">
        <v>18</v>
      </c>
      <c r="F41" s="176"/>
      <c r="G41" s="177"/>
      <c r="H41" s="42"/>
      <c r="I41" s="68" t="s">
        <v>7</v>
      </c>
      <c r="J41" s="163"/>
      <c r="K41" s="164"/>
      <c r="L41" s="36"/>
      <c r="M41" s="174"/>
      <c r="N41" s="36"/>
      <c r="O41" s="67">
        <v>5.7000000000000002E-2</v>
      </c>
      <c r="P41" s="37" t="s">
        <v>6</v>
      </c>
      <c r="Q41" s="69">
        <f>H41*O41</f>
        <v>0</v>
      </c>
      <c r="R41" s="38"/>
      <c r="S41" s="68"/>
      <c r="T41" s="163"/>
      <c r="U41" s="164"/>
      <c r="V41" s="36"/>
      <c r="W41" s="174"/>
      <c r="X41" s="36"/>
      <c r="Y41" s="67"/>
      <c r="Z41" s="37"/>
      <c r="AA41" s="66"/>
    </row>
    <row r="42" spans="3:27" ht="28.5" customHeight="1" thickBot="1">
      <c r="C42" s="207"/>
      <c r="D42" s="189"/>
      <c r="E42" s="180" t="s">
        <v>2</v>
      </c>
      <c r="F42" s="181"/>
      <c r="G42" s="182"/>
      <c r="H42" s="29"/>
      <c r="I42" s="52"/>
      <c r="J42" s="152"/>
      <c r="K42" s="183"/>
      <c r="L42" s="51">
        <f>SUM(L37:L40)</f>
        <v>0</v>
      </c>
      <c r="M42" s="64"/>
      <c r="N42" s="63">
        <f>L42*M37</f>
        <v>0</v>
      </c>
      <c r="O42" s="184"/>
      <c r="P42" s="185"/>
      <c r="Q42" s="65">
        <f>SUM(Q37:Q41)</f>
        <v>0</v>
      </c>
      <c r="R42" s="216"/>
      <c r="S42" s="218"/>
      <c r="T42" s="152"/>
      <c r="U42" s="183"/>
      <c r="V42" s="51"/>
      <c r="W42" s="64"/>
      <c r="X42" s="63"/>
      <c r="Y42" s="184"/>
      <c r="Z42" s="185"/>
      <c r="AA42" s="62"/>
    </row>
    <row r="43" spans="3:27" ht="28.5" customHeight="1" thickTop="1">
      <c r="C43" s="207"/>
      <c r="D43" s="168" t="s">
        <v>17</v>
      </c>
      <c r="E43" s="170" t="s">
        <v>16</v>
      </c>
      <c r="F43" s="214" t="s">
        <v>15</v>
      </c>
      <c r="G43" s="215"/>
      <c r="H43" s="42"/>
      <c r="I43" s="59" t="s">
        <v>4</v>
      </c>
      <c r="J43" s="58">
        <v>9.9700000000000006</v>
      </c>
      <c r="K43" s="32" t="s">
        <v>12</v>
      </c>
      <c r="L43" s="57">
        <f>H43*J43</f>
        <v>0</v>
      </c>
      <c r="M43" s="172">
        <v>2.58E-2</v>
      </c>
      <c r="N43" s="56">
        <f>H43*J43*M$43</f>
        <v>0</v>
      </c>
      <c r="O43" s="53">
        <v>0.495</v>
      </c>
      <c r="P43" s="37" t="s">
        <v>3</v>
      </c>
      <c r="Q43" s="39">
        <f>H43*O43</f>
        <v>0</v>
      </c>
      <c r="R43" s="38"/>
      <c r="S43" s="59"/>
      <c r="T43" s="58"/>
      <c r="U43" s="32"/>
      <c r="V43" s="57"/>
      <c r="W43" s="172"/>
      <c r="X43" s="56"/>
      <c r="Y43" s="53"/>
      <c r="Z43" s="37"/>
      <c r="AA43" s="31"/>
    </row>
    <row r="44" spans="3:27" ht="28.5" customHeight="1">
      <c r="C44" s="207"/>
      <c r="D44" s="154"/>
      <c r="E44" s="171"/>
      <c r="F44" s="178" t="s">
        <v>14</v>
      </c>
      <c r="G44" s="179"/>
      <c r="H44" s="42"/>
      <c r="I44" s="55" t="s">
        <v>4</v>
      </c>
      <c r="J44" s="58">
        <v>9.2799999999999994</v>
      </c>
      <c r="K44" s="37" t="s">
        <v>12</v>
      </c>
      <c r="L44" s="57">
        <f>H44*J44</f>
        <v>0</v>
      </c>
      <c r="M44" s="173"/>
      <c r="N44" s="56">
        <f>H44*J44*M$43</f>
        <v>0</v>
      </c>
      <c r="O44" s="53">
        <v>0.495</v>
      </c>
      <c r="P44" s="32" t="s">
        <v>3</v>
      </c>
      <c r="Q44" s="39">
        <f>H44*O44</f>
        <v>0</v>
      </c>
      <c r="R44" s="38"/>
      <c r="S44" s="55"/>
      <c r="T44" s="58"/>
      <c r="U44" s="37"/>
      <c r="V44" s="57"/>
      <c r="W44" s="173"/>
      <c r="X44" s="56"/>
      <c r="Y44" s="53"/>
      <c r="Z44" s="32"/>
      <c r="AA44" s="31"/>
    </row>
    <row r="45" spans="3:27" ht="28.5" customHeight="1">
      <c r="C45" s="207"/>
      <c r="D45" s="154"/>
      <c r="E45" s="160" t="s">
        <v>13</v>
      </c>
      <c r="F45" s="161"/>
      <c r="G45" s="162"/>
      <c r="H45" s="42"/>
      <c r="I45" s="37" t="s">
        <v>4</v>
      </c>
      <c r="J45" s="58">
        <v>9.76</v>
      </c>
      <c r="K45" s="37" t="s">
        <v>12</v>
      </c>
      <c r="L45" s="57">
        <f>H45*J45</f>
        <v>0</v>
      </c>
      <c r="M45" s="173"/>
      <c r="N45" s="56">
        <f>H45*J45*M$43</f>
        <v>0</v>
      </c>
      <c r="O45" s="53">
        <v>0.495</v>
      </c>
      <c r="P45" s="32" t="s">
        <v>3</v>
      </c>
      <c r="Q45" s="39">
        <f>H45*O45</f>
        <v>0</v>
      </c>
      <c r="R45" s="38"/>
      <c r="S45" s="37"/>
      <c r="T45" s="58"/>
      <c r="U45" s="37"/>
      <c r="V45" s="57"/>
      <c r="W45" s="173"/>
      <c r="X45" s="56"/>
      <c r="Y45" s="53"/>
      <c r="Z45" s="32"/>
      <c r="AA45" s="31"/>
    </row>
    <row r="46" spans="3:27" ht="28.5" customHeight="1">
      <c r="C46" s="30"/>
      <c r="D46" s="154"/>
      <c r="E46" s="175" t="s">
        <v>11</v>
      </c>
      <c r="F46" s="176"/>
      <c r="G46" s="177"/>
      <c r="H46" s="42"/>
      <c r="I46" s="55" t="s">
        <v>4</v>
      </c>
      <c r="J46" s="163"/>
      <c r="K46" s="164"/>
      <c r="L46" s="36"/>
      <c r="M46" s="173"/>
      <c r="N46" s="36"/>
      <c r="O46" s="53">
        <v>0.495</v>
      </c>
      <c r="P46" s="32" t="s">
        <v>3</v>
      </c>
      <c r="Q46" s="39">
        <f>H46*O46</f>
        <v>0</v>
      </c>
      <c r="R46" s="38"/>
      <c r="S46" s="55"/>
      <c r="T46" s="163"/>
      <c r="U46" s="164"/>
      <c r="V46" s="36"/>
      <c r="W46" s="173"/>
      <c r="X46" s="36"/>
      <c r="Y46" s="53"/>
      <c r="Z46" s="32"/>
      <c r="AA46" s="31"/>
    </row>
    <row r="47" spans="3:27" ht="28.5" customHeight="1">
      <c r="C47" s="30"/>
      <c r="D47" s="154"/>
      <c r="E47" s="175" t="s">
        <v>10</v>
      </c>
      <c r="F47" s="176"/>
      <c r="G47" s="177"/>
      <c r="H47" s="42"/>
      <c r="I47" s="37" t="s">
        <v>4</v>
      </c>
      <c r="J47" s="163"/>
      <c r="K47" s="164"/>
      <c r="L47" s="36"/>
      <c r="M47" s="174"/>
      <c r="N47" s="54"/>
      <c r="O47" s="53">
        <v>-0.2475</v>
      </c>
      <c r="P47" s="32" t="s">
        <v>3</v>
      </c>
      <c r="Q47" s="39">
        <f>-ABS(H47*O47)</f>
        <v>0</v>
      </c>
      <c r="R47" s="38"/>
      <c r="S47" s="37"/>
      <c r="T47" s="163"/>
      <c r="U47" s="164"/>
      <c r="V47" s="36"/>
      <c r="W47" s="174"/>
      <c r="X47" s="54"/>
      <c r="Y47" s="53"/>
      <c r="Z47" s="32"/>
      <c r="AA47" s="31"/>
    </row>
    <row r="48" spans="3:27" ht="28.5" customHeight="1" thickBot="1">
      <c r="C48" s="30"/>
      <c r="D48" s="169"/>
      <c r="E48" s="165" t="s">
        <v>2</v>
      </c>
      <c r="F48" s="166"/>
      <c r="G48" s="167"/>
      <c r="H48" s="29"/>
      <c r="I48" s="52"/>
      <c r="J48" s="152"/>
      <c r="K48" s="153"/>
      <c r="L48" s="51">
        <f>SUM(L43:L45)</f>
        <v>0</v>
      </c>
      <c r="M48" s="50"/>
      <c r="N48" s="49">
        <f>L48*M43</f>
        <v>0</v>
      </c>
      <c r="O48" s="152"/>
      <c r="P48" s="153"/>
      <c r="Q48" s="25">
        <f>SUM(Q43:Q47)</f>
        <v>0</v>
      </c>
      <c r="R48" s="216"/>
      <c r="S48" s="218"/>
      <c r="T48" s="152"/>
      <c r="U48" s="217"/>
      <c r="V48" s="51"/>
      <c r="W48" s="50"/>
      <c r="X48" s="49"/>
      <c r="Y48" s="152"/>
      <c r="Z48" s="217"/>
      <c r="AA48" s="21"/>
    </row>
    <row r="49" spans="3:27" ht="28.5" customHeight="1" thickTop="1">
      <c r="C49" s="30"/>
      <c r="D49" s="154" t="s">
        <v>9</v>
      </c>
      <c r="E49" s="155" t="s">
        <v>8</v>
      </c>
      <c r="F49" s="156"/>
      <c r="G49" s="157"/>
      <c r="H49" s="42"/>
      <c r="I49" s="47" t="s">
        <v>7</v>
      </c>
      <c r="J49" s="158"/>
      <c r="K49" s="159"/>
      <c r="L49" s="46"/>
      <c r="M49" s="45"/>
      <c r="N49" s="44"/>
      <c r="O49" s="48"/>
      <c r="P49" s="37" t="s">
        <v>6</v>
      </c>
      <c r="Q49" s="39">
        <f>IF(ISERROR(-ABS(H49*O49)),"",-ABS(H49*O49))</f>
        <v>0</v>
      </c>
      <c r="R49" s="38"/>
      <c r="S49" s="47"/>
      <c r="T49" s="158"/>
      <c r="U49" s="159"/>
      <c r="V49" s="46"/>
      <c r="W49" s="45"/>
      <c r="X49" s="44"/>
      <c r="Y49" s="43"/>
      <c r="Z49" s="37"/>
      <c r="AA49" s="31"/>
    </row>
    <row r="50" spans="3:27" ht="28.5" customHeight="1">
      <c r="C50" s="30"/>
      <c r="D50" s="154"/>
      <c r="E50" s="160" t="s">
        <v>5</v>
      </c>
      <c r="F50" s="161"/>
      <c r="G50" s="162"/>
      <c r="H50" s="42"/>
      <c r="I50" s="37" t="s">
        <v>4</v>
      </c>
      <c r="J50" s="163"/>
      <c r="K50" s="164"/>
      <c r="L50" s="36"/>
      <c r="M50" s="35"/>
      <c r="N50" s="41"/>
      <c r="O50" s="40"/>
      <c r="P50" s="32" t="s">
        <v>3</v>
      </c>
      <c r="Q50" s="39">
        <f>IF(ISERROR(-ABS(H50*O50)),"",-ABS(H50*O50))</f>
        <v>0</v>
      </c>
      <c r="R50" s="38"/>
      <c r="S50" s="37"/>
      <c r="T50" s="163"/>
      <c r="U50" s="164"/>
      <c r="V50" s="36"/>
      <c r="W50" s="35"/>
      <c r="X50" s="34"/>
      <c r="Y50" s="33"/>
      <c r="Z50" s="32"/>
      <c r="AA50" s="31"/>
    </row>
    <row r="51" spans="3:27" ht="28.5" customHeight="1" thickBot="1">
      <c r="C51" s="30"/>
      <c r="D51" s="154"/>
      <c r="E51" s="165" t="s">
        <v>2</v>
      </c>
      <c r="F51" s="166"/>
      <c r="G51" s="167"/>
      <c r="H51" s="29"/>
      <c r="I51" s="28"/>
      <c r="J51" s="152"/>
      <c r="K51" s="153"/>
      <c r="L51" s="24"/>
      <c r="M51" s="27"/>
      <c r="N51" s="26"/>
      <c r="O51" s="222"/>
      <c r="P51" s="223"/>
      <c r="Q51" s="25">
        <f>SUM(Q49:Q50)</f>
        <v>0</v>
      </c>
      <c r="R51" s="216"/>
      <c r="S51" s="217"/>
      <c r="T51" s="152"/>
      <c r="U51" s="217"/>
      <c r="V51" s="24"/>
      <c r="W51" s="23"/>
      <c r="X51" s="22"/>
      <c r="Y51" s="222"/>
      <c r="Z51" s="226"/>
      <c r="AA51" s="21"/>
    </row>
    <row r="52" spans="3:27" ht="28.5" customHeight="1" thickTop="1" thickBot="1">
      <c r="C52" s="20"/>
      <c r="D52" s="140" t="s">
        <v>1</v>
      </c>
      <c r="E52" s="141"/>
      <c r="F52" s="141"/>
      <c r="G52" s="142"/>
      <c r="H52" s="19"/>
      <c r="I52" s="18"/>
      <c r="J52" s="143"/>
      <c r="K52" s="144"/>
      <c r="L52" s="15"/>
      <c r="M52" s="17"/>
      <c r="N52" s="16"/>
      <c r="O52" s="143"/>
      <c r="P52" s="144"/>
      <c r="Q52" s="137"/>
      <c r="R52" s="227"/>
      <c r="S52" s="228"/>
      <c r="T52" s="143"/>
      <c r="U52" s="144"/>
      <c r="V52" s="15"/>
      <c r="W52" s="17"/>
      <c r="X52" s="16"/>
      <c r="Y52" s="143"/>
      <c r="Z52" s="144"/>
      <c r="AA52" s="14"/>
    </row>
    <row r="53" spans="3:27" ht="28.5" customHeight="1" thickTop="1" thickBot="1">
      <c r="C53" s="13"/>
      <c r="D53" s="145" t="s">
        <v>0</v>
      </c>
      <c r="E53" s="146"/>
      <c r="F53" s="146"/>
      <c r="G53" s="147"/>
      <c r="H53" s="12"/>
      <c r="I53" s="11"/>
      <c r="J53" s="148"/>
      <c r="K53" s="149"/>
      <c r="L53" s="10">
        <f>SUM(L35,L42,L48)</f>
        <v>0</v>
      </c>
      <c r="M53" s="9">
        <v>2.58E-2</v>
      </c>
      <c r="N53" s="8">
        <f>ROUND(L53*M53,0)</f>
        <v>0</v>
      </c>
      <c r="O53" s="150"/>
      <c r="P53" s="151"/>
      <c r="Q53" s="134">
        <f>ROUND(IF(Q35+Q42+Q43+Q44+Q45+Q46-ABS(Q47+Q51+Q52)&lt;0,"0",Q35+Q42+Q43+Q44+Q45+Q46-ABS(Q47+Q51+Q52)),0)</f>
        <v>0</v>
      </c>
      <c r="R53" s="224"/>
      <c r="S53" s="225"/>
      <c r="T53" s="148"/>
      <c r="U53" s="149"/>
      <c r="V53" s="10"/>
      <c r="W53" s="9"/>
      <c r="X53" s="8"/>
      <c r="Y53" s="150"/>
      <c r="Z53" s="151"/>
      <c r="AA53" s="7"/>
    </row>
    <row r="54" spans="3:27">
      <c r="Q54" s="6"/>
      <c r="AA54" s="5"/>
    </row>
    <row r="55" spans="3:27">
      <c r="X55" s="4"/>
    </row>
  </sheetData>
  <sheetProtection password="C4DF" sheet="1"/>
  <mergeCells count="110">
    <mergeCell ref="C2:G2"/>
    <mergeCell ref="W6:W35"/>
    <mergeCell ref="Y1:Z1"/>
    <mergeCell ref="T2:W2"/>
    <mergeCell ref="R3:S3"/>
    <mergeCell ref="T3:U3"/>
    <mergeCell ref="Y3:Z3"/>
    <mergeCell ref="D3:G5"/>
    <mergeCell ref="J3:K3"/>
    <mergeCell ref="E14:G14"/>
    <mergeCell ref="W43:W47"/>
    <mergeCell ref="T46:U46"/>
    <mergeCell ref="T47:U47"/>
    <mergeCell ref="Y42:Z42"/>
    <mergeCell ref="R35:S35"/>
    <mergeCell ref="T35:U35"/>
    <mergeCell ref="Y35:Z35"/>
    <mergeCell ref="T41:U41"/>
    <mergeCell ref="R42:S42"/>
    <mergeCell ref="W37:W41"/>
    <mergeCell ref="R53:S53"/>
    <mergeCell ref="T53:U53"/>
    <mergeCell ref="Y53:Z53"/>
    <mergeCell ref="T48:U48"/>
    <mergeCell ref="Y48:Z48"/>
    <mergeCell ref="T49:U49"/>
    <mergeCell ref="Y51:Z51"/>
    <mergeCell ref="R52:S52"/>
    <mergeCell ref="T52:U52"/>
    <mergeCell ref="Y52:Z52"/>
    <mergeCell ref="T50:U50"/>
    <mergeCell ref="R51:S51"/>
    <mergeCell ref="T51:U51"/>
    <mergeCell ref="R48:S48"/>
    <mergeCell ref="T42:U42"/>
    <mergeCell ref="O1:P1"/>
    <mergeCell ref="O3:P3"/>
    <mergeCell ref="O51:P51"/>
    <mergeCell ref="C6:C45"/>
    <mergeCell ref="D6:D34"/>
    <mergeCell ref="E6:G6"/>
    <mergeCell ref="M6:M35"/>
    <mergeCell ref="E7:G7"/>
    <mergeCell ref="E8:G8"/>
    <mergeCell ref="E9:G9"/>
    <mergeCell ref="E11:G11"/>
    <mergeCell ref="F43:G43"/>
    <mergeCell ref="E12:G12"/>
    <mergeCell ref="E10:G10"/>
    <mergeCell ref="E25:G25"/>
    <mergeCell ref="E24:G24"/>
    <mergeCell ref="E23:G23"/>
    <mergeCell ref="E20:E22"/>
    <mergeCell ref="F20:G20"/>
    <mergeCell ref="F21:G21"/>
    <mergeCell ref="F22:G22"/>
    <mergeCell ref="F18:G18"/>
    <mergeCell ref="F19:G19"/>
    <mergeCell ref="M37:M41"/>
    <mergeCell ref="E18:E19"/>
    <mergeCell ref="E26:G26"/>
    <mergeCell ref="E27:G27"/>
    <mergeCell ref="F34:G34"/>
    <mergeCell ref="E13:G13"/>
    <mergeCell ref="E16:E17"/>
    <mergeCell ref="F16:G16"/>
    <mergeCell ref="F17:G17"/>
    <mergeCell ref="E15:G15"/>
    <mergeCell ref="J35:K35"/>
    <mergeCell ref="O35:P35"/>
    <mergeCell ref="E28:E34"/>
    <mergeCell ref="F28:F32"/>
    <mergeCell ref="E35:G35"/>
    <mergeCell ref="F33:G33"/>
    <mergeCell ref="E42:G42"/>
    <mergeCell ref="J42:K42"/>
    <mergeCell ref="O42:P42"/>
    <mergeCell ref="E40:G40"/>
    <mergeCell ref="D36:D42"/>
    <mergeCell ref="E39:G39"/>
    <mergeCell ref="E38:G38"/>
    <mergeCell ref="E41:G41"/>
    <mergeCell ref="J41:K41"/>
    <mergeCell ref="E37:G37"/>
    <mergeCell ref="D43:D48"/>
    <mergeCell ref="E43:E44"/>
    <mergeCell ref="M43:M47"/>
    <mergeCell ref="E47:G47"/>
    <mergeCell ref="J47:K47"/>
    <mergeCell ref="E45:G45"/>
    <mergeCell ref="E46:G46"/>
    <mergeCell ref="J46:K46"/>
    <mergeCell ref="E48:G48"/>
    <mergeCell ref="F44:G44"/>
    <mergeCell ref="E49:G49"/>
    <mergeCell ref="J49:K49"/>
    <mergeCell ref="E50:G50"/>
    <mergeCell ref="J50:K50"/>
    <mergeCell ref="E51:G51"/>
    <mergeCell ref="J51:K51"/>
    <mergeCell ref="J2:M2"/>
    <mergeCell ref="D52:G52"/>
    <mergeCell ref="J52:K52"/>
    <mergeCell ref="O52:P52"/>
    <mergeCell ref="D53:G53"/>
    <mergeCell ref="J53:K53"/>
    <mergeCell ref="O53:P53"/>
    <mergeCell ref="J48:K48"/>
    <mergeCell ref="O48:P48"/>
    <mergeCell ref="D49:D51"/>
  </mergeCells>
  <phoneticPr fontId="1"/>
  <pageMargins left="0.70866141732283472" right="0.70866141732283472" top="0.74803149606299213" bottom="0.74803149606299213" header="0.31496062992125984" footer="0.31496062992125984"/>
  <pageSetup paperSize="9" scale="49" fitToWidth="0" fitToHeight="0" orientation="portrait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再計算シート</vt:lpstr>
      <vt:lpstr>再計算シート!Print_Area</vt:lpstr>
      <vt:lpstr>再計算シート!Print_Titles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2015-04-02T05:15:13Z</cp:lastPrinted>
  <dcterms:created xsi:type="dcterms:W3CDTF">2015-04-02T02:45:42Z</dcterms:created>
  <dcterms:modified xsi:type="dcterms:W3CDTF">2022-07-06T04:29:41Z</dcterms:modified>
</cp:coreProperties>
</file>