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5" yWindow="270" windowWidth="8475" windowHeight="4725" activeTab="0"/>
  </bookViews>
  <sheets>
    <sheet name="第一号" sheetId="1" r:id="rId1"/>
    <sheet name="使い方" sheetId="2" r:id="rId2"/>
  </sheets>
  <definedNames>
    <definedName name="_xlnm.Print_Area" localSheetId="1">'使い方'!$A$1:$AG$32</definedName>
    <definedName name="_xlnm.Print_Area" localSheetId="0">'第一号'!$A$2:$AG$134</definedName>
  </definedNames>
  <calcPr fullCalcOnLoad="1"/>
</workbook>
</file>

<file path=xl/sharedStrings.xml><?xml version="1.0" encoding="utf-8"?>
<sst xmlns="http://schemas.openxmlformats.org/spreadsheetml/2006/main" count="360" uniqueCount="160">
  <si>
    <t>第一号様式（第五条関係）</t>
  </si>
  <si>
    <t>年</t>
  </si>
  <si>
    <t>月</t>
  </si>
  <si>
    <t>日</t>
  </si>
  <si>
    <t xml:space="preserve"> </t>
  </si>
  <si>
    <t>届出時の許可番号</t>
  </si>
  <si>
    <t>商号又は名称</t>
  </si>
  <si>
    <t>郵便番号</t>
  </si>
  <si>
    <t>主たる事務所の所在地</t>
  </si>
  <si>
    <t>氏名（法人にあっては、代表者の氏名）</t>
  </si>
  <si>
    <t>電話番号</t>
  </si>
  <si>
    <t>ファクシミリ番号</t>
  </si>
  <si>
    <t>（</t>
  </si>
  <si>
    <t>－</t>
  </si>
  <si>
    <t>特</t>
  </si>
  <si>
    <t>般</t>
  </si>
  <si>
    <t>）</t>
  </si>
  <si>
    <t>第</t>
  </si>
  <si>
    <t>号</t>
  </si>
  <si>
    <t>記</t>
  </si>
  <si>
    <t>基準日</t>
  </si>
  <si>
    <t>住宅建設瑕疵担保保証金の供託について</t>
  </si>
  <si>
    <t>－</t>
  </si>
  <si>
    <t>）</t>
  </si>
  <si>
    <t>（ 1</t>
  </si>
  <si>
    <t>イ</t>
  </si>
  <si>
    <t>（ 2</t>
  </si>
  <si>
    <t>①</t>
  </si>
  <si>
    <t>ロ</t>
  </si>
  <si>
    <t>②</t>
  </si>
  <si>
    <t>法第3条第3項の算定特例適用後の戸数（ロ×0.5）</t>
  </si>
  <si>
    <t>ハ</t>
  </si>
  <si>
    <t>（ 3</t>
  </si>
  <si>
    <t>ニ</t>
  </si>
  <si>
    <t>令第3条第2項の算定特例適用後の戸数</t>
  </si>
  <si>
    <t>（ A4 ）</t>
  </si>
  <si>
    <t>令第3条第2項の算定特例適用前の戸数</t>
  </si>
  <si>
    <t>ニ</t>
  </si>
  <si>
    <t>ホ</t>
  </si>
  <si>
    <t>合計戸数</t>
  </si>
  <si>
    <t>（ 4</t>
  </si>
  <si>
    <t>法第3条第3項及び令第3条第2項の算定特例適用後の戸数</t>
  </si>
  <si>
    <t>ヘ</t>
  </si>
  <si>
    <t>ト</t>
  </si>
  <si>
    <t>法第3条第3項及び令第3条第2項の算定特例適用前の戸数</t>
  </si>
  <si>
    <t>（ 5</t>
  </si>
  <si>
    <t>住宅建設瑕疵担保保証金の算定の基礎となる建設新築住宅の合計戸数</t>
  </si>
  <si>
    <t>チ</t>
  </si>
  <si>
    <t>＝</t>
  </si>
  <si>
    <t>＋</t>
  </si>
  <si>
    <t>イ</t>
  </si>
  <si>
    <t>ホ</t>
  </si>
  <si>
    <t>リ</t>
  </si>
  <si>
    <t>1の基準日における住宅建設瑕疵担保保証金の基準額</t>
  </si>
  <si>
    <t>金銭の供託</t>
  </si>
  <si>
    <t>供託所名</t>
  </si>
  <si>
    <t>供託年月日</t>
  </si>
  <si>
    <t>供託番号</t>
  </si>
  <si>
    <t>供託金額</t>
  </si>
  <si>
    <t>金</t>
  </si>
  <si>
    <t>証</t>
  </si>
  <si>
    <t>国</t>
  </si>
  <si>
    <t>ヌ</t>
  </si>
  <si>
    <t>（ 計</t>
  </si>
  <si>
    <t>有価証券（振替国債を除く。）の供託</t>
  </si>
  <si>
    <t>名称</t>
  </si>
  <si>
    <t>回記号</t>
  </si>
  <si>
    <t>番号</t>
  </si>
  <si>
    <t>枚数</t>
  </si>
  <si>
    <t>券面額</t>
  </si>
  <si>
    <t>券面額計</t>
  </si>
  <si>
    <t>割合</t>
  </si>
  <si>
    <t>供託価額</t>
  </si>
  <si>
    <t>ル</t>
  </si>
  <si>
    <t>振替国債の供託</t>
  </si>
  <si>
    <t>銘柄</t>
  </si>
  <si>
    <t>ヲ</t>
  </si>
  <si>
    <t>1の基準日における住宅建設瑕疵担保保証金の合計額</t>
  </si>
  <si>
    <t>ヌ</t>
  </si>
  <si>
    <t>注1</t>
  </si>
  <si>
    <t>「建設新築住宅」とは、法第3条第2項に規定する建設新築住宅をいう。</t>
  </si>
  <si>
    <t>注2</t>
  </si>
  <si>
    <t>注3</t>
  </si>
  <si>
    <t>注4</t>
  </si>
  <si>
    <t>注5</t>
  </si>
  <si>
    <t>第一号様式（第五条関係）</t>
  </si>
  <si>
    <t>住宅建設瑕疵担保保証金の供託及び住宅建設瑕疵担保責任保険契約の締結の状況についての届出書の使い方</t>
  </si>
  <si>
    <t xml:space="preserve"> </t>
  </si>
  <si>
    <t>①</t>
  </si>
  <si>
    <t>②</t>
  </si>
  <si>
    <t>③</t>
  </si>
  <si>
    <t>④</t>
  </si>
  <si>
    <t xml:space="preserve"> </t>
  </si>
  <si>
    <t>左記の色になっている部分に記入が必要です。</t>
  </si>
  <si>
    <t>→</t>
  </si>
  <si>
    <t>セルの色が</t>
  </si>
  <si>
    <t>に変化しますので印刷時に色が映らなくなります。</t>
  </si>
  <si>
    <t>その場合は、該当セル上で「Deleteキー」を1回押してください。</t>
  </si>
  <si>
    <t>説明文を設定しているセルもあります。セルをクリックした際に表示されますので、確認用にご利用ください。</t>
  </si>
  <si>
    <t>使用前に「使い方」シートをご覧ください。</t>
  </si>
  <si>
    <t>リストから選択する形式で入力する部分もあります。（例：基準日や供託所の選択等）</t>
  </si>
  <si>
    <t>⑤</t>
  </si>
  <si>
    <t>届出書のシートは誤入力防止のため、「シートの保護」を使用していますがパスワードは設定していません。</t>
  </si>
  <si>
    <t>シートの保護を解除するには「ツール」→「保護」→「シートの保護」を選択して解除してください。</t>
  </si>
  <si>
    <t>⑥</t>
  </si>
  <si>
    <t>政府保証債90％、それ以外80％を乗じて計算してください。</t>
  </si>
  <si>
    <t>（額面金額－発行金額）×（発行の日から供託の日までの年数＋4）／発行の日から償還の日までの年数</t>
  </si>
  <si>
    <t>「別記算式」</t>
  </si>
  <si>
    <t>割引債は次の「別記算式」により算出した額を加えた額を額面金額として、国債証券100％、</t>
  </si>
  <si>
    <t>の状況についての届出書</t>
  </si>
  <si>
    <t>住宅建設瑕疵担保保証金の供託及び住宅建設瑕疵担保責任保険契約の締結</t>
  </si>
  <si>
    <t>建設新築住宅（その床面積の合計が令第2条に定める面積以下の建設新築住宅</t>
  </si>
  <si>
    <t>又は令第3条第1項に規定する建設新築住宅を除く。）の戸数</t>
  </si>
  <si>
    <t>その床面積の合計が令第2条に定める面積以下の建設新築住宅（令第3条第</t>
  </si>
  <si>
    <t>1項に規定する建設新築住宅を除く。）の戸数</t>
  </si>
  <si>
    <t>令第3条第1項に規定する建設新築住宅（その床面積の合計が令第2条に定</t>
  </si>
  <si>
    <t>める面積以下の建設新築住宅を除く。）の戸数</t>
  </si>
  <si>
    <t>令第3条第1項の書面に記載された2以上の建設業者それぞれの建設瑕疵負担割合の合計に対する当該建設業者の建設瑕疵負担割合の割合</t>
  </si>
  <si>
    <t>その床面積の合計が令第2条に定める面積以下の建設新築住宅であって、か</t>
  </si>
  <si>
    <t>つ、令第3条第1項に規定する建設新築住宅であるものの戸数</t>
  </si>
  <si>
    <t>法第3条第3項及び令第3条第2項の算定特例適用後の戸数</t>
  </si>
  <si>
    <t>1の基準日前10年間に引き渡した住宅建設瑕疵担保保証金の算定の基礎とな</t>
  </si>
  <si>
    <t>る建設新築住宅の合計戸数</t>
  </si>
  <si>
    <t>「建設瑕疵負担割合」とは、令第3条第1項に規定する建設瑕疵負担割合をいう。</t>
  </si>
  <si>
    <t>2-1(3)②及び(4)②の戸数の記載に当たり、小数点以下2位未満の端数が</t>
  </si>
  <si>
    <t>生ずる場合にあつては、当該端数を切り上げて記載するものとする。</t>
  </si>
  <si>
    <t>算出したものを記載するものとする。</t>
  </si>
  <si>
    <t>とする。</t>
  </si>
  <si>
    <t>2-2の合計戸数は、1の基準日前10年間に届け出た本様式のチの値を合算して</t>
  </si>
  <si>
    <t>2-5の割合は、第4条第1項各号に掲げる額面金額に対する割合を記載するもの</t>
  </si>
  <si>
    <t>とおり届け出ます。</t>
  </si>
  <si>
    <t>　特定住宅瑕疵担保責任の履行の確保等に関する法律第4条第1項の規定により、下記の</t>
  </si>
  <si>
    <t>た新築住宅のうち、住宅瑕疵担保責任保険法人と住宅建設瑕疵担保責任保険契約を締</t>
  </si>
  <si>
    <t>結し、保険証券又はこれに代わるべき書面を発注者に交付した新築住宅について</t>
  </si>
  <si>
    <t>た新築住宅の合計戸数</t>
  </si>
  <si>
    <t>⑦</t>
  </si>
  <si>
    <t>供託額が不足しています。</t>
  </si>
  <si>
    <t>と表示された場合も基準日時点での状況を届け出なければなりません。</t>
  </si>
  <si>
    <t>⑧</t>
  </si>
  <si>
    <t>届出についての詳細は、下記の県ホームページを参照してください。</t>
  </si>
  <si>
    <t>さいたま地方法務局</t>
  </si>
  <si>
    <t>さいたま地方法務局川口出張所</t>
  </si>
  <si>
    <t>さいたま地方法務局川越支局</t>
  </si>
  <si>
    <t>さいたま地方法務局熊谷支局</t>
  </si>
  <si>
    <t>さいたま地方法務局大宮支局</t>
  </si>
  <si>
    <t>さいたま地方法務局秩父支局</t>
  </si>
  <si>
    <t>さいたま地方法務局所沢支局</t>
  </si>
  <si>
    <t>さいたま地方法務局東松山支局</t>
  </si>
  <si>
    <t>さいたま地方法務局越谷支局</t>
  </si>
  <si>
    <t>さいたま地方法務局久喜支局</t>
  </si>
  <si>
    <t>埼玉県知事許可</t>
  </si>
  <si>
    <t>般・特</t>
  </si>
  <si>
    <t>（すべて供託のため省略）</t>
  </si>
  <si>
    <t>（あて先）</t>
  </si>
  <si>
    <t>埼玉県知事</t>
  </si>
  <si>
    <t>のセルに記入が必要ない場合もあります（有価証券の供託を全くせず、金銭の供託のみの場合等）。</t>
  </si>
  <si>
    <t>令和</t>
  </si>
  <si>
    <t>http://www.pref.saitama.lg.jp/a1002/shigoto/kensetsugyo/kensetsu/jutakukashi/index.html</t>
  </si>
  <si>
    <t>1の基準日前１年間に引き渡した建設新築住宅について</t>
  </si>
  <si>
    <t>1の基準日前１年間に住宅を新築する建設工事の請負契約に基づき発注者に引き渡し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</si>
</sst>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000_ "/>
  </numFmts>
  <fonts count="47">
    <font>
      <sz val="11"/>
      <name val="ＭＳ Ｐゴシック"/>
      <family val="3"/>
    </font>
    <font>
      <sz val="6"/>
      <name val="ＭＳ Ｐゴシック"/>
      <family val="3"/>
    </font>
    <font>
      <sz val="10"/>
      <name val="ＭＳ Ｐ明朝"/>
      <family val="1"/>
    </font>
    <font>
      <sz val="9"/>
      <name val="ＭＳ Ｐ明朝"/>
      <family val="1"/>
    </font>
    <font>
      <sz val="10"/>
      <color indexed="22"/>
      <name val="ＭＳ Ｐ明朝"/>
      <family val="1"/>
    </font>
    <font>
      <b/>
      <sz val="10"/>
      <name val="ＭＳ Ｐ明朝"/>
      <family val="1"/>
    </font>
    <font>
      <b/>
      <sz val="12"/>
      <color indexed="10"/>
      <name val="ＭＳ Ｐゴシック"/>
      <family val="3"/>
    </font>
    <font>
      <sz val="12"/>
      <color indexed="10"/>
      <name val="ＭＳ Ｐ明朝"/>
      <family val="1"/>
    </font>
    <font>
      <u val="single"/>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55"/>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0" tint="-0.24997000396251678"/>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style="thin"/>
      <top style="thin"/>
      <bottom style="thin"/>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mediu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156">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0" xfId="0" applyFont="1" applyAlignment="1">
      <alignment/>
    </xf>
    <xf numFmtId="0" fontId="2" fillId="0" borderId="0" xfId="0" applyFont="1" applyAlignment="1">
      <alignment horizontal="center"/>
    </xf>
    <xf numFmtId="0" fontId="2" fillId="0" borderId="0" xfId="0" applyNumberFormat="1" applyFont="1" applyAlignment="1" quotePrefix="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right"/>
    </xf>
    <xf numFmtId="0" fontId="2" fillId="0" borderId="13" xfId="0" applyFont="1" applyBorder="1" applyAlignment="1">
      <alignment horizontal="center"/>
    </xf>
    <xf numFmtId="0" fontId="2" fillId="0" borderId="14" xfId="0" applyFont="1" applyBorder="1" applyAlignment="1">
      <alignment horizontal="center"/>
    </xf>
    <xf numFmtId="0" fontId="2" fillId="0" borderId="12" xfId="0" applyFont="1" applyBorder="1" applyAlignment="1">
      <alignment horizontal="center"/>
    </xf>
    <xf numFmtId="0" fontId="2" fillId="0" borderId="10" xfId="0" applyFont="1" applyBorder="1" applyAlignment="1">
      <alignment/>
    </xf>
    <xf numFmtId="0" fontId="2" fillId="0" borderId="12"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right"/>
    </xf>
    <xf numFmtId="0" fontId="2" fillId="33" borderId="15" xfId="0" applyFont="1" applyFill="1" applyBorder="1" applyAlignment="1">
      <alignment/>
    </xf>
    <xf numFmtId="0" fontId="4" fillId="0" borderId="0" xfId="0" applyFont="1" applyAlignment="1">
      <alignment/>
    </xf>
    <xf numFmtId="0" fontId="2" fillId="0" borderId="0" xfId="0" applyFont="1" applyFill="1" applyBorder="1" applyAlignment="1">
      <alignment/>
    </xf>
    <xf numFmtId="0" fontId="2" fillId="0" borderId="15" xfId="0" applyFont="1" applyBorder="1" applyAlignment="1">
      <alignment/>
    </xf>
    <xf numFmtId="0" fontId="4" fillId="0" borderId="0" xfId="0" applyFont="1" applyFill="1" applyAlignment="1">
      <alignment/>
    </xf>
    <xf numFmtId="0" fontId="4" fillId="0" borderId="0" xfId="0" applyFont="1" applyFill="1" applyAlignment="1" quotePrefix="1">
      <alignment/>
    </xf>
    <xf numFmtId="176" fontId="4" fillId="0" borderId="0" xfId="0" applyNumberFormat="1" applyFont="1" applyFill="1" applyAlignment="1">
      <alignment/>
    </xf>
    <xf numFmtId="0" fontId="2" fillId="0" borderId="13" xfId="0" applyFont="1" applyBorder="1" applyAlignment="1" applyProtection="1">
      <alignment horizontal="right"/>
      <protection locked="0"/>
    </xf>
    <xf numFmtId="0" fontId="2" fillId="0" borderId="0" xfId="0" applyFont="1" applyFill="1" applyAlignment="1" applyProtection="1">
      <alignment horizontal="center" shrinkToFit="1"/>
      <protection locked="0"/>
    </xf>
    <xf numFmtId="0" fontId="2" fillId="0" borderId="14" xfId="0" applyFont="1" applyBorder="1" applyAlignment="1" applyProtection="1">
      <alignment horizontal="center"/>
      <protection locked="0"/>
    </xf>
    <xf numFmtId="0" fontId="2" fillId="0" borderId="10" xfId="0" applyFont="1" applyBorder="1" applyAlignment="1">
      <alignment horizontal="right"/>
    </xf>
    <xf numFmtId="0" fontId="7" fillId="0" borderId="0" xfId="0" applyFont="1" applyAlignment="1">
      <alignment/>
    </xf>
    <xf numFmtId="0" fontId="46" fillId="0" borderId="0" xfId="0" applyFont="1" applyAlignment="1">
      <alignment/>
    </xf>
    <xf numFmtId="0" fontId="0" fillId="0" borderId="0" xfId="0" applyBorder="1" applyAlignment="1">
      <alignment shrinkToFit="1"/>
    </xf>
    <xf numFmtId="0" fontId="2" fillId="0" borderId="0" xfId="0" applyFont="1" applyAlignment="1">
      <alignment shrinkToFit="1"/>
    </xf>
    <xf numFmtId="0" fontId="2" fillId="0" borderId="0" xfId="0" applyFont="1" applyBorder="1" applyAlignment="1">
      <alignment/>
    </xf>
    <xf numFmtId="0" fontId="2" fillId="0" borderId="0" xfId="0" applyFont="1" applyFill="1" applyAlignment="1">
      <alignment horizontal="center" shrinkToFit="1"/>
    </xf>
    <xf numFmtId="0" fontId="2" fillId="0" borderId="14" xfId="0" applyFont="1" applyFill="1" applyBorder="1" applyAlignment="1" applyProtection="1">
      <alignment horizontal="center" shrinkToFit="1"/>
      <protection locked="0"/>
    </xf>
    <xf numFmtId="0" fontId="46" fillId="0" borderId="0" xfId="0" applyNumberFormat="1" applyFont="1" applyAlignment="1">
      <alignment/>
    </xf>
    <xf numFmtId="176" fontId="46" fillId="0" borderId="0" xfId="0" applyNumberFormat="1" applyFont="1" applyAlignment="1">
      <alignment/>
    </xf>
    <xf numFmtId="0" fontId="6" fillId="0" borderId="16" xfId="0" applyFont="1" applyBorder="1" applyAlignment="1">
      <alignment horizontal="right"/>
    </xf>
    <xf numFmtId="176" fontId="2" fillId="0" borderId="17" xfId="0" applyNumberFormat="1" applyFont="1" applyBorder="1" applyAlignment="1" applyProtection="1">
      <alignment shrinkToFit="1"/>
      <protection locked="0"/>
    </xf>
    <xf numFmtId="176" fontId="0" fillId="0" borderId="18" xfId="0" applyNumberFormat="1" applyBorder="1" applyAlignment="1" applyProtection="1">
      <alignment shrinkToFit="1"/>
      <protection locked="0"/>
    </xf>
    <xf numFmtId="0" fontId="0" fillId="0" borderId="18" xfId="0" applyBorder="1" applyAlignment="1" applyProtection="1">
      <alignment shrinkToFit="1"/>
      <protection locked="0"/>
    </xf>
    <xf numFmtId="0" fontId="0" fillId="0" borderId="19" xfId="0" applyBorder="1" applyAlignment="1" applyProtection="1">
      <alignment shrinkToFit="1"/>
      <protection locked="0"/>
    </xf>
    <xf numFmtId="176" fontId="2" fillId="0" borderId="12" xfId="0" applyNumberFormat="1" applyFont="1" applyBorder="1" applyAlignment="1">
      <alignment horizontal="right" shrinkToFit="1"/>
    </xf>
    <xf numFmtId="0" fontId="0" fillId="0" borderId="12" xfId="0" applyBorder="1" applyAlignment="1">
      <alignment horizontal="right" shrinkToFit="1"/>
    </xf>
    <xf numFmtId="0" fontId="0" fillId="0" borderId="20" xfId="0" applyBorder="1" applyAlignment="1">
      <alignment horizontal="right" shrinkToFit="1"/>
    </xf>
    <xf numFmtId="176" fontId="2" fillId="0" borderId="13" xfId="0" applyNumberFormat="1" applyFont="1" applyBorder="1" applyAlignment="1" applyProtection="1">
      <alignment shrinkToFit="1"/>
      <protection locked="0"/>
    </xf>
    <xf numFmtId="176" fontId="0" fillId="0" borderId="14" xfId="0" applyNumberFormat="1" applyBorder="1" applyAlignment="1" applyProtection="1">
      <alignment shrinkToFit="1"/>
      <protection locked="0"/>
    </xf>
    <xf numFmtId="0" fontId="0" fillId="0" borderId="14" xfId="0" applyBorder="1" applyAlignment="1" applyProtection="1">
      <alignment shrinkToFit="1"/>
      <protection locked="0"/>
    </xf>
    <xf numFmtId="0" fontId="0" fillId="0" borderId="11" xfId="0" applyBorder="1" applyAlignment="1" applyProtection="1">
      <alignment shrinkToFit="1"/>
      <protection locked="0"/>
    </xf>
    <xf numFmtId="0" fontId="2" fillId="0" borderId="14" xfId="0" applyFont="1" applyBorder="1" applyAlignment="1" applyProtection="1">
      <alignment horizontal="right" shrinkToFit="1"/>
      <protection locked="0"/>
    </xf>
    <xf numFmtId="0" fontId="2" fillId="0" borderId="21" xfId="0" applyFont="1" applyBorder="1" applyAlignment="1" applyProtection="1">
      <alignment horizontal="left" shrinkToFit="1"/>
      <protection locked="0"/>
    </xf>
    <xf numFmtId="0" fontId="2" fillId="0" borderId="15" xfId="0" applyFont="1" applyBorder="1" applyAlignment="1" applyProtection="1">
      <alignment horizontal="left" shrinkToFit="1"/>
      <protection locked="0"/>
    </xf>
    <xf numFmtId="0" fontId="2" fillId="0" borderId="22" xfId="0" applyFont="1" applyBorder="1" applyAlignment="1" applyProtection="1">
      <alignment horizontal="right" shrinkToFit="1"/>
      <protection locked="0"/>
    </xf>
    <xf numFmtId="0" fontId="2" fillId="0" borderId="13" xfId="0" applyFont="1" applyBorder="1" applyAlignment="1">
      <alignment horizontal="center" shrinkToFit="1"/>
    </xf>
    <xf numFmtId="0" fontId="2" fillId="0" borderId="14" xfId="0" applyFont="1" applyBorder="1" applyAlignment="1">
      <alignment horizontal="center" shrinkToFit="1"/>
    </xf>
    <xf numFmtId="0" fontId="0" fillId="0" borderId="11" xfId="0" applyBorder="1" applyAlignment="1">
      <alignment shrinkToFit="1"/>
    </xf>
    <xf numFmtId="176" fontId="2" fillId="0" borderId="13" xfId="0" applyNumberFormat="1" applyFont="1" applyBorder="1" applyAlignment="1" applyProtection="1">
      <alignment horizontal="right" shrinkToFit="1"/>
      <protection locked="0"/>
    </xf>
    <xf numFmtId="176" fontId="2" fillId="0" borderId="14" xfId="0" applyNumberFormat="1" applyFont="1" applyBorder="1" applyAlignment="1" applyProtection="1">
      <alignment horizontal="right" shrinkToFit="1"/>
      <protection locked="0"/>
    </xf>
    <xf numFmtId="0" fontId="0" fillId="0" borderId="14" xfId="0" applyBorder="1" applyAlignment="1" applyProtection="1">
      <alignment horizontal="right" shrinkToFit="1"/>
      <protection locked="0"/>
    </xf>
    <xf numFmtId="0" fontId="0" fillId="0" borderId="11" xfId="0" applyBorder="1" applyAlignment="1" applyProtection="1">
      <alignment horizontal="right" shrinkToFit="1"/>
      <protection locked="0"/>
    </xf>
    <xf numFmtId="0" fontId="2" fillId="0" borderId="13" xfId="0" applyFont="1" applyBorder="1" applyAlignment="1" applyProtection="1">
      <alignment horizontal="left" shrinkToFit="1"/>
      <protection locked="0"/>
    </xf>
    <xf numFmtId="0" fontId="2" fillId="0" borderId="14" xfId="0" applyFont="1" applyBorder="1" applyAlignment="1" applyProtection="1">
      <alignment horizontal="left" shrinkToFit="1"/>
      <protection locked="0"/>
    </xf>
    <xf numFmtId="0" fontId="2" fillId="0" borderId="11" xfId="0" applyFont="1" applyBorder="1" applyAlignment="1" applyProtection="1">
      <alignment horizontal="left" shrinkToFit="1"/>
      <protection locked="0"/>
    </xf>
    <xf numFmtId="0" fontId="2" fillId="0" borderId="13" xfId="0" applyFont="1" applyBorder="1" applyAlignment="1" applyProtection="1">
      <alignment horizontal="right"/>
      <protection locked="0"/>
    </xf>
    <xf numFmtId="0" fontId="2" fillId="0" borderId="14" xfId="0" applyFont="1" applyBorder="1" applyAlignment="1" applyProtection="1">
      <alignment horizontal="right"/>
      <protection locked="0"/>
    </xf>
    <xf numFmtId="176" fontId="2" fillId="0" borderId="23" xfId="0" applyNumberFormat="1" applyFont="1" applyBorder="1" applyAlignment="1">
      <alignment horizontal="right" shrinkToFit="1"/>
    </xf>
    <xf numFmtId="176" fontId="2" fillId="0" borderId="24" xfId="0" applyNumberFormat="1" applyFont="1" applyBorder="1" applyAlignment="1">
      <alignment horizontal="right" shrinkToFit="1"/>
    </xf>
    <xf numFmtId="0" fontId="0" fillId="0" borderId="24" xfId="0" applyBorder="1" applyAlignment="1">
      <alignment horizontal="right" shrinkToFit="1"/>
    </xf>
    <xf numFmtId="0" fontId="0" fillId="0" borderId="25" xfId="0" applyBorder="1" applyAlignment="1">
      <alignment horizontal="right" shrinkToFit="1"/>
    </xf>
    <xf numFmtId="0" fontId="2" fillId="0" borderId="26" xfId="0" applyFont="1" applyBorder="1" applyAlignment="1">
      <alignment horizontal="center" shrinkToFit="1"/>
    </xf>
    <xf numFmtId="0" fontId="2" fillId="0" borderId="27" xfId="0" applyFont="1" applyBorder="1" applyAlignment="1">
      <alignment horizontal="center" shrinkToFit="1"/>
    </xf>
    <xf numFmtId="0" fontId="2" fillId="0" borderId="28" xfId="0" applyFont="1" applyBorder="1" applyAlignment="1">
      <alignment horizontal="center" shrinkToFit="1"/>
    </xf>
    <xf numFmtId="0" fontId="2" fillId="0" borderId="11" xfId="0" applyFont="1" applyBorder="1" applyAlignment="1">
      <alignment horizontal="center" shrinkToFit="1"/>
    </xf>
    <xf numFmtId="9" fontId="2" fillId="0" borderId="29" xfId="0" applyNumberFormat="1" applyFont="1" applyBorder="1" applyAlignment="1" applyProtection="1">
      <alignment horizontal="right" shrinkToFit="1"/>
      <protection locked="0"/>
    </xf>
    <xf numFmtId="9" fontId="0" fillId="0" borderId="22" xfId="0" applyNumberFormat="1" applyBorder="1" applyAlignment="1" applyProtection="1">
      <alignment horizontal="right" shrinkToFit="1"/>
      <protection locked="0"/>
    </xf>
    <xf numFmtId="176" fontId="2" fillId="0" borderId="29" xfId="0" applyNumberFormat="1" applyFont="1" applyBorder="1" applyAlignment="1">
      <alignment horizontal="right" shrinkToFit="1"/>
    </xf>
    <xf numFmtId="176" fontId="2" fillId="0" borderId="22" xfId="0" applyNumberFormat="1" applyFont="1" applyBorder="1" applyAlignment="1">
      <alignment horizontal="right" shrinkToFit="1"/>
    </xf>
    <xf numFmtId="0" fontId="0" fillId="0" borderId="22" xfId="0" applyBorder="1" applyAlignment="1">
      <alignment horizontal="right" shrinkToFit="1"/>
    </xf>
    <xf numFmtId="0" fontId="0" fillId="0" borderId="30" xfId="0" applyBorder="1" applyAlignment="1">
      <alignment horizontal="right" shrinkToFit="1"/>
    </xf>
    <xf numFmtId="0" fontId="2" fillId="0" borderId="15" xfId="0" applyFont="1" applyBorder="1" applyAlignment="1">
      <alignment horizontal="center" shrinkToFit="1"/>
    </xf>
    <xf numFmtId="0" fontId="2" fillId="0" borderId="0" xfId="0" applyFont="1" applyBorder="1" applyAlignment="1">
      <alignment shrinkToFit="1"/>
    </xf>
    <xf numFmtId="0" fontId="0" fillId="0" borderId="0" xfId="0" applyBorder="1" applyAlignment="1">
      <alignment shrinkToFit="1"/>
    </xf>
    <xf numFmtId="0" fontId="2" fillId="0" borderId="12" xfId="0" applyFont="1" applyBorder="1" applyAlignment="1" applyProtection="1">
      <alignment horizontal="right" shrinkToFit="1"/>
      <protection locked="0"/>
    </xf>
    <xf numFmtId="0" fontId="2" fillId="0" borderId="20" xfId="0" applyFont="1" applyBorder="1" applyAlignment="1" applyProtection="1">
      <alignment horizontal="right" shrinkToFit="1"/>
      <protection locked="0"/>
    </xf>
    <xf numFmtId="0" fontId="2" fillId="0" borderId="0" xfId="0" applyFont="1" applyAlignment="1">
      <alignment shrinkToFit="1"/>
    </xf>
    <xf numFmtId="176" fontId="2" fillId="0" borderId="23" xfId="0" applyNumberFormat="1" applyFont="1" applyBorder="1" applyAlignment="1" applyProtection="1">
      <alignment horizontal="right" shrinkToFit="1"/>
      <protection locked="0"/>
    </xf>
    <xf numFmtId="176" fontId="2" fillId="0" borderId="24" xfId="0" applyNumberFormat="1" applyFont="1" applyBorder="1" applyAlignment="1" applyProtection="1">
      <alignment horizontal="right" shrinkToFit="1"/>
      <protection locked="0"/>
    </xf>
    <xf numFmtId="0" fontId="0" fillId="0" borderId="24" xfId="0" applyBorder="1" applyAlignment="1" applyProtection="1">
      <alignment horizontal="right" shrinkToFit="1"/>
      <protection locked="0"/>
    </xf>
    <xf numFmtId="0" fontId="0" fillId="0" borderId="25" xfId="0" applyBorder="1" applyAlignment="1" applyProtection="1">
      <alignment horizontal="right" shrinkToFit="1"/>
      <protection locked="0"/>
    </xf>
    <xf numFmtId="176" fontId="2" fillId="0" borderId="17" xfId="0" applyNumberFormat="1" applyFont="1" applyBorder="1" applyAlignment="1" applyProtection="1">
      <alignment horizontal="right" shrinkToFit="1"/>
      <protection locked="0"/>
    </xf>
    <xf numFmtId="176" fontId="2" fillId="0" borderId="18" xfId="0" applyNumberFormat="1" applyFont="1" applyBorder="1" applyAlignment="1" applyProtection="1">
      <alignment horizontal="right" shrinkToFit="1"/>
      <protection locked="0"/>
    </xf>
    <xf numFmtId="0" fontId="0" fillId="0" borderId="18" xfId="0" applyBorder="1" applyAlignment="1" applyProtection="1">
      <alignment horizontal="right" shrinkToFit="1"/>
      <protection locked="0"/>
    </xf>
    <xf numFmtId="0" fontId="0" fillId="0" borderId="19" xfId="0" applyBorder="1" applyAlignment="1" applyProtection="1">
      <alignment horizontal="right" shrinkToFit="1"/>
      <protection locked="0"/>
    </xf>
    <xf numFmtId="0" fontId="2" fillId="0" borderId="10" xfId="0" applyFont="1" applyBorder="1" applyAlignment="1">
      <alignment horizontal="right" shrinkToFit="1"/>
    </xf>
    <xf numFmtId="0" fontId="0" fillId="0" borderId="12" xfId="0" applyBorder="1" applyAlignment="1">
      <alignment shrinkToFit="1"/>
    </xf>
    <xf numFmtId="0" fontId="0" fillId="0" borderId="20" xfId="0" applyBorder="1" applyAlignment="1">
      <alignment shrinkToFit="1"/>
    </xf>
    <xf numFmtId="0" fontId="0" fillId="0" borderId="28" xfId="0" applyBorder="1" applyAlignment="1">
      <alignment shrinkToFit="1"/>
    </xf>
    <xf numFmtId="0" fontId="5" fillId="0" borderId="0" xfId="0" applyFont="1" applyAlignment="1">
      <alignment horizontal="center"/>
    </xf>
    <xf numFmtId="0" fontId="2" fillId="0" borderId="0" xfId="0" applyFont="1" applyAlignment="1">
      <alignment horizontal="left" shrinkToFit="1"/>
    </xf>
    <xf numFmtId="0" fontId="2" fillId="0" borderId="0" xfId="0" applyFont="1" applyAlignment="1">
      <alignment horizontal="center"/>
    </xf>
    <xf numFmtId="10" fontId="2" fillId="0" borderId="13" xfId="0" applyNumberFormat="1" applyFont="1" applyBorder="1" applyAlignment="1" applyProtection="1">
      <alignment horizontal="right" shrinkToFit="1"/>
      <protection locked="0"/>
    </xf>
    <xf numFmtId="10" fontId="0" fillId="0" borderId="14" xfId="0" applyNumberFormat="1" applyBorder="1" applyAlignment="1" applyProtection="1">
      <alignment horizontal="right" shrinkToFit="1"/>
      <protection locked="0"/>
    </xf>
    <xf numFmtId="10" fontId="0" fillId="0" borderId="11" xfId="0" applyNumberFormat="1" applyBorder="1" applyAlignment="1" applyProtection="1">
      <alignment horizontal="right" shrinkToFit="1"/>
      <protection locked="0"/>
    </xf>
    <xf numFmtId="0" fontId="2" fillId="0" borderId="15" xfId="0" applyFont="1" applyBorder="1" applyAlignment="1" applyProtection="1">
      <alignment horizontal="right" shrinkToFit="1"/>
      <protection locked="0"/>
    </xf>
    <xf numFmtId="49" fontId="2" fillId="0" borderId="0" xfId="0" applyNumberFormat="1" applyFont="1" applyAlignment="1" applyProtection="1">
      <alignment horizontal="center" shrinkToFit="1"/>
      <protection locked="0"/>
    </xf>
    <xf numFmtId="0" fontId="2" fillId="0" borderId="0" xfId="0" applyFont="1" applyAlignment="1" applyProtection="1">
      <alignment horizontal="right" shrinkToFit="1"/>
      <protection locked="0"/>
    </xf>
    <xf numFmtId="49" fontId="2" fillId="0" borderId="0" xfId="0" applyNumberFormat="1" applyFont="1" applyAlignment="1" applyProtection="1">
      <alignment horizontal="right" shrinkToFit="1"/>
      <protection locked="0"/>
    </xf>
    <xf numFmtId="0" fontId="2" fillId="0" borderId="0" xfId="0" applyFont="1" applyAlignment="1">
      <alignment horizontal="center" wrapText="1"/>
    </xf>
    <xf numFmtId="177" fontId="2" fillId="0" borderId="12" xfId="0" applyNumberFormat="1" applyFont="1" applyBorder="1" applyAlignment="1">
      <alignment horizontal="right" shrinkToFit="1"/>
    </xf>
    <xf numFmtId="177" fontId="2" fillId="0" borderId="20" xfId="0" applyNumberFormat="1" applyFont="1" applyBorder="1" applyAlignment="1">
      <alignment horizontal="right" shrinkToFit="1"/>
    </xf>
    <xf numFmtId="0" fontId="2" fillId="0" borderId="0" xfId="0" applyFont="1" applyAlignment="1">
      <alignment/>
    </xf>
    <xf numFmtId="0" fontId="2" fillId="0" borderId="0" xfId="0" applyFont="1" applyAlignment="1">
      <alignment horizontal="right"/>
    </xf>
    <xf numFmtId="0" fontId="2" fillId="0" borderId="0" xfId="0" applyFont="1" applyAlignment="1">
      <alignment horizontal="left"/>
    </xf>
    <xf numFmtId="178" fontId="2" fillId="0" borderId="15" xfId="0" applyNumberFormat="1" applyFont="1" applyBorder="1" applyAlignment="1">
      <alignment horizontal="right" shrinkToFit="1"/>
    </xf>
    <xf numFmtId="178" fontId="0" fillId="0" borderId="15" xfId="0" applyNumberFormat="1" applyBorder="1" applyAlignment="1">
      <alignment shrinkToFit="1"/>
    </xf>
    <xf numFmtId="0" fontId="2" fillId="0" borderId="0" xfId="0" applyFont="1" applyAlignment="1" applyProtection="1">
      <alignment horizontal="right"/>
      <protection locked="0"/>
    </xf>
    <xf numFmtId="0" fontId="2" fillId="0" borderId="14" xfId="0" applyFont="1" applyBorder="1" applyAlignment="1">
      <alignment horizontal="right" shrinkToFit="1"/>
    </xf>
    <xf numFmtId="0" fontId="3" fillId="0" borderId="15" xfId="0" applyFont="1" applyBorder="1" applyAlignment="1">
      <alignment horizontal="left" vertical="center" wrapText="1" shrinkToFit="1"/>
    </xf>
    <xf numFmtId="178" fontId="2" fillId="0" borderId="12" xfId="0" applyNumberFormat="1" applyFont="1" applyBorder="1" applyAlignment="1">
      <alignment horizontal="right" shrinkToFit="1"/>
    </xf>
    <xf numFmtId="178" fontId="0" fillId="0" borderId="12" xfId="0" applyNumberFormat="1" applyBorder="1" applyAlignment="1">
      <alignment shrinkToFit="1"/>
    </xf>
    <xf numFmtId="178" fontId="0" fillId="0" borderId="20" xfId="0" applyNumberFormat="1" applyBorder="1" applyAlignment="1">
      <alignment shrinkToFit="1"/>
    </xf>
    <xf numFmtId="0" fontId="2" fillId="0" borderId="12" xfId="0" applyFont="1" applyBorder="1" applyAlignment="1">
      <alignment horizontal="right" shrinkToFit="1"/>
    </xf>
    <xf numFmtId="0" fontId="2" fillId="0" borderId="20" xfId="0" applyFont="1" applyBorder="1" applyAlignment="1">
      <alignment horizontal="right" shrinkToFit="1"/>
    </xf>
    <xf numFmtId="0" fontId="2" fillId="0" borderId="13" xfId="0" applyFont="1" applyBorder="1" applyAlignment="1">
      <alignment horizontal="center"/>
    </xf>
    <xf numFmtId="0" fontId="2" fillId="0" borderId="14" xfId="0" applyFont="1" applyBorder="1" applyAlignment="1">
      <alignment horizontal="center"/>
    </xf>
    <xf numFmtId="0" fontId="0" fillId="0" borderId="11" xfId="0" applyBorder="1" applyAlignment="1">
      <alignment/>
    </xf>
    <xf numFmtId="0" fontId="2" fillId="0" borderId="11" xfId="0" applyFont="1" applyBorder="1" applyAlignment="1">
      <alignment horizontal="center"/>
    </xf>
    <xf numFmtId="0" fontId="3" fillId="0" borderId="29" xfId="0" applyFont="1" applyBorder="1" applyAlignment="1">
      <alignment horizontal="left" vertical="center" wrapText="1"/>
    </xf>
    <xf numFmtId="0" fontId="3" fillId="0" borderId="22"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0" xfId="0" applyFont="1" applyBorder="1" applyAlignment="1">
      <alignment horizontal="left" vertical="center" wrapText="1"/>
    </xf>
    <xf numFmtId="0" fontId="3" fillId="0" borderId="32"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2" fillId="0" borderId="27" xfId="0" applyFont="1" applyBorder="1" applyAlignment="1">
      <alignment shrinkToFit="1"/>
    </xf>
    <xf numFmtId="0" fontId="0" fillId="0" borderId="15" xfId="0" applyBorder="1" applyAlignment="1">
      <alignment shrinkToFit="1"/>
    </xf>
    <xf numFmtId="0" fontId="0" fillId="0" borderId="0" xfId="0" applyAlignment="1">
      <alignment/>
    </xf>
    <xf numFmtId="0" fontId="0" fillId="0" borderId="33" xfId="0" applyBorder="1" applyAlignment="1">
      <alignment/>
    </xf>
    <xf numFmtId="176" fontId="2" fillId="0" borderId="10" xfId="0" applyNumberFormat="1" applyFont="1" applyBorder="1" applyAlignment="1">
      <alignment horizontal="right" shrinkToFit="1"/>
    </xf>
    <xf numFmtId="0" fontId="2" fillId="0" borderId="27" xfId="0" applyFont="1" applyBorder="1" applyAlignment="1">
      <alignment/>
    </xf>
    <xf numFmtId="0" fontId="2" fillId="0" borderId="34" xfId="0" applyFont="1" applyBorder="1" applyAlignment="1" applyProtection="1">
      <alignment horizontal="right" shrinkToFit="1"/>
      <protection locked="0"/>
    </xf>
    <xf numFmtId="0" fontId="0" fillId="0" borderId="34" xfId="0" applyBorder="1" applyAlignment="1" applyProtection="1">
      <alignment shrinkToFit="1"/>
      <protection locked="0"/>
    </xf>
    <xf numFmtId="9" fontId="2" fillId="0" borderId="23" xfId="0" applyNumberFormat="1" applyFont="1" applyBorder="1" applyAlignment="1" applyProtection="1">
      <alignment horizontal="right" shrinkToFit="1"/>
      <protection locked="0"/>
    </xf>
    <xf numFmtId="9" fontId="0" fillId="0" borderId="24" xfId="0" applyNumberFormat="1" applyBorder="1" applyAlignment="1" applyProtection="1">
      <alignment horizontal="right" shrinkToFit="1"/>
      <protection locked="0"/>
    </xf>
    <xf numFmtId="0" fontId="0" fillId="0" borderId="15" xfId="0" applyBorder="1" applyAlignment="1" applyProtection="1">
      <alignment shrinkToFit="1"/>
      <protection locked="0"/>
    </xf>
    <xf numFmtId="0" fontId="2" fillId="0" borderId="0" xfId="0" applyFont="1" applyAlignment="1">
      <alignment horizontal="right" shrinkToFit="1"/>
    </xf>
    <xf numFmtId="176" fontId="2" fillId="0" borderId="13" xfId="0" applyNumberFormat="1" applyFont="1" applyBorder="1" applyAlignment="1">
      <alignment horizontal="right" shrinkToFit="1"/>
    </xf>
    <xf numFmtId="176" fontId="2" fillId="0" borderId="14" xfId="0" applyNumberFormat="1" applyFont="1" applyBorder="1" applyAlignment="1">
      <alignment horizontal="right" shrinkToFit="1"/>
    </xf>
    <xf numFmtId="0" fontId="0" fillId="0" borderId="27" xfId="0" applyBorder="1" applyAlignment="1">
      <alignment shrinkToFit="1"/>
    </xf>
    <xf numFmtId="0" fontId="2" fillId="0" borderId="0" xfId="0" applyFont="1" applyAlignment="1" applyProtection="1">
      <alignment horizontal="center" shrinkToFit="1"/>
      <protection locked="0"/>
    </xf>
    <xf numFmtId="0" fontId="0" fillId="0" borderId="0" xfId="0" applyAlignment="1">
      <alignment shrinkToFit="1"/>
    </xf>
    <xf numFmtId="0" fontId="0" fillId="0" borderId="14" xfId="0" applyBorder="1" applyAlignment="1">
      <alignment horizontal="center" shrinkToFit="1"/>
    </xf>
    <xf numFmtId="0" fontId="0" fillId="0" borderId="11" xfId="0" applyBorder="1" applyAlignment="1">
      <alignment horizontal="center" shrinkToFit="1"/>
    </xf>
    <xf numFmtId="0" fontId="8" fillId="0" borderId="0" xfId="43" applyAlignment="1" applyProtection="1">
      <alignment/>
      <protection/>
    </xf>
    <xf numFmtId="0" fontId="0" fillId="0" borderId="0" xfId="0"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ill>
        <patternFill>
          <bgColor rgb="FFFFFF00"/>
        </patternFill>
      </fill>
    </dxf>
    <dxf>
      <font>
        <color auto="1"/>
      </font>
      <fill>
        <patternFill>
          <bgColor indexed="13"/>
        </patternFill>
      </fill>
    </dxf>
    <dxf>
      <font>
        <color indexed="10"/>
      </font>
    </dxf>
    <dxf>
      <fill>
        <patternFill>
          <bgColor indexed="13"/>
        </patternFill>
      </fill>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ef.saitama.lg.jp/a1002/shigoto/kensetsugyo/kensetsu/jutakukashi/index.html"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S131"/>
  <sheetViews>
    <sheetView tabSelected="1" view="pageBreakPreview" zoomScaleSheetLayoutView="100" zoomScalePageLayoutView="0" workbookViewId="0" topLeftCell="A76">
      <selection activeCell="D120" sqref="D120:AF120"/>
    </sheetView>
  </sheetViews>
  <sheetFormatPr defaultColWidth="2.625" defaultRowHeight="15.75" customHeight="1"/>
  <cols>
    <col min="1" max="34" width="2.625" style="1" customWidth="1"/>
    <col min="35" max="35" width="2.875" style="1" bestFit="1" customWidth="1"/>
    <col min="36" max="16384" width="2.625" style="1" customWidth="1"/>
  </cols>
  <sheetData>
    <row r="1" spans="1:33" ht="15.75" customHeight="1">
      <c r="A1" s="96" t="s">
        <v>99</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row>
    <row r="2" spans="1:33" ht="15.75" customHeight="1">
      <c r="A2" s="111" t="s">
        <v>0</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row>
    <row r="3" spans="1:35" ht="15.75" customHeight="1">
      <c r="A3" s="110" t="s">
        <v>35</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I3" s="17" t="s">
        <v>15</v>
      </c>
    </row>
    <row r="4" ht="15.75" customHeight="1">
      <c r="AI4" s="17" t="s">
        <v>14</v>
      </c>
    </row>
    <row r="5" spans="1:35" ht="15.75" customHeight="1">
      <c r="A5" s="106" t="s">
        <v>110</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I5" s="28" t="s">
        <v>151</v>
      </c>
    </row>
    <row r="6" spans="1:33" ht="15.75" customHeight="1">
      <c r="A6" s="98" t="s">
        <v>109</v>
      </c>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row>
    <row r="9" spans="2:33" ht="15.75" customHeight="1">
      <c r="B9" s="3"/>
      <c r="C9" s="3"/>
      <c r="D9" s="3"/>
      <c r="E9" s="3"/>
      <c r="F9" s="3" t="s">
        <v>131</v>
      </c>
      <c r="G9" s="3"/>
      <c r="H9" s="3"/>
      <c r="I9" s="3"/>
      <c r="J9" s="3"/>
      <c r="K9" s="3"/>
      <c r="L9" s="3"/>
      <c r="M9" s="3"/>
      <c r="N9" s="3"/>
      <c r="O9" s="3"/>
      <c r="P9" s="3"/>
      <c r="Q9" s="3"/>
      <c r="R9" s="3"/>
      <c r="S9" s="3"/>
      <c r="T9" s="3"/>
      <c r="U9" s="3"/>
      <c r="V9" s="3"/>
      <c r="W9" s="3"/>
      <c r="X9" s="3"/>
      <c r="Y9" s="3"/>
      <c r="Z9" s="3"/>
      <c r="AA9" s="3"/>
      <c r="AB9" s="3"/>
      <c r="AC9" s="3"/>
      <c r="AD9" s="3"/>
      <c r="AE9" s="3"/>
      <c r="AF9" s="3"/>
      <c r="AG9" s="3"/>
    </row>
    <row r="10" spans="2:33" ht="15.75" customHeight="1">
      <c r="B10" s="3"/>
      <c r="C10" s="3"/>
      <c r="D10" s="3"/>
      <c r="E10" s="3"/>
      <c r="F10" s="3" t="s">
        <v>130</v>
      </c>
      <c r="G10" s="3"/>
      <c r="H10" s="3"/>
      <c r="I10" s="3"/>
      <c r="J10" s="3"/>
      <c r="K10" s="3"/>
      <c r="L10" s="3"/>
      <c r="M10" s="3"/>
      <c r="N10" s="3"/>
      <c r="O10" s="3"/>
      <c r="P10" s="3"/>
      <c r="Q10" s="3"/>
      <c r="R10" s="3"/>
      <c r="S10" s="3"/>
      <c r="T10" s="3"/>
      <c r="U10" s="3"/>
      <c r="V10" s="3"/>
      <c r="W10" s="3"/>
      <c r="X10" s="3"/>
      <c r="Y10" s="3"/>
      <c r="Z10" s="3"/>
      <c r="AA10" s="3"/>
      <c r="AB10" s="3"/>
      <c r="AC10" s="3"/>
      <c r="AD10" s="3"/>
      <c r="AE10" s="3"/>
      <c r="AF10" s="3"/>
      <c r="AG10" s="3"/>
    </row>
    <row r="12" spans="4:11" ht="15.75" customHeight="1">
      <c r="D12" s="114" t="s">
        <v>156</v>
      </c>
      <c r="E12" s="114"/>
      <c r="F12" s="24" t="s">
        <v>4</v>
      </c>
      <c r="G12" s="4" t="s">
        <v>1</v>
      </c>
      <c r="H12" s="24" t="s">
        <v>4</v>
      </c>
      <c r="I12" s="4" t="s">
        <v>2</v>
      </c>
      <c r="J12" s="24" t="s">
        <v>4</v>
      </c>
      <c r="K12" s="4" t="s">
        <v>3</v>
      </c>
    </row>
    <row r="13" ht="15.75" customHeight="1">
      <c r="O13" s="30"/>
    </row>
    <row r="15" spans="10:32" ht="15.75" customHeight="1">
      <c r="J15" s="83" t="s">
        <v>5</v>
      </c>
      <c r="K15" s="83"/>
      <c r="L15" s="83"/>
      <c r="M15" s="83"/>
      <c r="N15" s="83"/>
      <c r="O15" s="83"/>
      <c r="P15" s="146" t="s">
        <v>150</v>
      </c>
      <c r="Q15" s="146"/>
      <c r="R15" s="146"/>
      <c r="S15" s="146"/>
      <c r="T15" s="146"/>
      <c r="U15" s="1" t="s">
        <v>12</v>
      </c>
      <c r="V15" s="150"/>
      <c r="W15" s="150"/>
      <c r="X15" s="4" t="s">
        <v>13</v>
      </c>
      <c r="Y15" s="24" t="s">
        <v>4</v>
      </c>
      <c r="Z15" s="3" t="s">
        <v>16</v>
      </c>
      <c r="AA15" s="3" t="s">
        <v>17</v>
      </c>
      <c r="AB15" s="105" t="s">
        <v>4</v>
      </c>
      <c r="AC15" s="105"/>
      <c r="AD15" s="105"/>
      <c r="AE15" s="105"/>
      <c r="AF15" s="1" t="s">
        <v>18</v>
      </c>
    </row>
    <row r="16" spans="10:32" ht="15.75" customHeight="1">
      <c r="J16" s="83" t="s">
        <v>6</v>
      </c>
      <c r="K16" s="83"/>
      <c r="L16" s="83"/>
      <c r="M16" s="83"/>
      <c r="N16" s="83"/>
      <c r="O16" s="83"/>
      <c r="P16" s="83"/>
      <c r="Q16" s="104" t="s">
        <v>4</v>
      </c>
      <c r="R16" s="104"/>
      <c r="S16" s="104"/>
      <c r="T16" s="104"/>
      <c r="U16" s="104"/>
      <c r="V16" s="104"/>
      <c r="W16" s="104"/>
      <c r="X16" s="104"/>
      <c r="Y16" s="104"/>
      <c r="Z16" s="104"/>
      <c r="AA16" s="104"/>
      <c r="AB16" s="104"/>
      <c r="AC16" s="104"/>
      <c r="AD16" s="104"/>
      <c r="AE16" s="3"/>
      <c r="AF16" s="3"/>
    </row>
    <row r="17" spans="10:30" ht="15.75" customHeight="1">
      <c r="J17" s="83" t="s">
        <v>7</v>
      </c>
      <c r="K17" s="83"/>
      <c r="L17" s="83"/>
      <c r="M17" s="83"/>
      <c r="N17" s="83"/>
      <c r="O17" s="83"/>
      <c r="P17" s="83"/>
      <c r="Q17" s="83"/>
      <c r="R17" s="83"/>
      <c r="S17" s="83"/>
      <c r="T17" s="83"/>
      <c r="U17" s="83"/>
      <c r="V17" s="103" t="s">
        <v>4</v>
      </c>
      <c r="W17" s="103"/>
      <c r="X17" s="4" t="s">
        <v>13</v>
      </c>
      <c r="Y17" s="103" t="s">
        <v>4</v>
      </c>
      <c r="Z17" s="103"/>
      <c r="AA17" s="103"/>
      <c r="AB17" s="3"/>
      <c r="AC17" s="3"/>
      <c r="AD17" s="3"/>
    </row>
    <row r="18" spans="10:30" ht="15.75" customHeight="1">
      <c r="J18" s="83" t="s">
        <v>8</v>
      </c>
      <c r="K18" s="83"/>
      <c r="L18" s="83"/>
      <c r="M18" s="83"/>
      <c r="N18" s="83"/>
      <c r="O18" s="83"/>
      <c r="P18" s="83"/>
      <c r="Q18" s="104" t="s">
        <v>4</v>
      </c>
      <c r="R18" s="104"/>
      <c r="S18" s="104"/>
      <c r="T18" s="104"/>
      <c r="U18" s="104"/>
      <c r="V18" s="104"/>
      <c r="W18" s="104"/>
      <c r="X18" s="104"/>
      <c r="Y18" s="104"/>
      <c r="Z18" s="104"/>
      <c r="AA18" s="104"/>
      <c r="AB18" s="104"/>
      <c r="AC18" s="104"/>
      <c r="AD18" s="104"/>
    </row>
    <row r="19" spans="10:30" ht="15.75" customHeight="1">
      <c r="J19" s="83" t="s">
        <v>9</v>
      </c>
      <c r="K19" s="83"/>
      <c r="L19" s="83"/>
      <c r="M19" s="83"/>
      <c r="N19" s="83"/>
      <c r="O19" s="83"/>
      <c r="P19" s="83"/>
      <c r="Q19" s="83"/>
      <c r="R19" s="83"/>
      <c r="S19" s="83"/>
      <c r="T19" s="83"/>
      <c r="U19" s="104" t="s">
        <v>4</v>
      </c>
      <c r="V19" s="104"/>
      <c r="W19" s="104"/>
      <c r="X19" s="104"/>
      <c r="Y19" s="104"/>
      <c r="Z19" s="104"/>
      <c r="AA19" s="104"/>
      <c r="AB19" s="104"/>
      <c r="AC19" s="104"/>
      <c r="AD19" s="104"/>
    </row>
    <row r="20" spans="10:30" ht="15.75" customHeight="1">
      <c r="J20" s="83" t="s">
        <v>10</v>
      </c>
      <c r="K20" s="83"/>
      <c r="L20" s="83"/>
      <c r="M20" s="83"/>
      <c r="N20" s="83"/>
      <c r="O20" s="83"/>
      <c r="P20" s="83"/>
      <c r="Q20" s="83"/>
      <c r="R20" s="83"/>
      <c r="S20" s="83"/>
      <c r="T20" s="103" t="s">
        <v>4</v>
      </c>
      <c r="U20" s="103"/>
      <c r="V20" s="103"/>
      <c r="W20" s="4" t="s">
        <v>13</v>
      </c>
      <c r="X20" s="103" t="s">
        <v>4</v>
      </c>
      <c r="Y20" s="103"/>
      <c r="Z20" s="103"/>
      <c r="AA20" s="4" t="s">
        <v>13</v>
      </c>
      <c r="AB20" s="103" t="s">
        <v>4</v>
      </c>
      <c r="AC20" s="103"/>
      <c r="AD20" s="103"/>
    </row>
    <row r="21" spans="10:30" ht="15.75" customHeight="1">
      <c r="J21" s="83" t="s">
        <v>11</v>
      </c>
      <c r="K21" s="83"/>
      <c r="L21" s="83"/>
      <c r="M21" s="83"/>
      <c r="N21" s="83"/>
      <c r="O21" s="83"/>
      <c r="P21" s="83"/>
      <c r="Q21" s="83"/>
      <c r="R21" s="83"/>
      <c r="S21" s="83"/>
      <c r="T21" s="103" t="s">
        <v>4</v>
      </c>
      <c r="U21" s="103"/>
      <c r="V21" s="103"/>
      <c r="W21" s="4" t="s">
        <v>13</v>
      </c>
      <c r="X21" s="103" t="s">
        <v>4</v>
      </c>
      <c r="Y21" s="103"/>
      <c r="Z21" s="103"/>
      <c r="AA21" s="4" t="s">
        <v>13</v>
      </c>
      <c r="AB21" s="103" t="s">
        <v>4</v>
      </c>
      <c r="AC21" s="103"/>
      <c r="AD21" s="103"/>
    </row>
    <row r="23" ht="15.75" customHeight="1">
      <c r="B23" s="1" t="s">
        <v>153</v>
      </c>
    </row>
    <row r="24" spans="2:32" ht="15.75" customHeight="1">
      <c r="B24" s="111" t="s">
        <v>154</v>
      </c>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row>
    <row r="26" spans="1:33" ht="15.75" customHeight="1">
      <c r="A26" s="98" t="s">
        <v>19</v>
      </c>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row>
    <row r="27" spans="1:35" ht="15.75" customHeight="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I27" s="1" t="s">
        <v>4</v>
      </c>
    </row>
    <row r="28" spans="2:36" ht="15.75" customHeight="1">
      <c r="B28" s="1">
        <v>1</v>
      </c>
      <c r="D28" s="109" t="s">
        <v>20</v>
      </c>
      <c r="E28" s="109"/>
      <c r="F28" s="109"/>
      <c r="N28" s="110"/>
      <c r="O28" s="110"/>
      <c r="P28" s="24" t="s">
        <v>4</v>
      </c>
      <c r="Q28" s="4" t="s">
        <v>1</v>
      </c>
      <c r="R28" s="24" t="s">
        <v>92</v>
      </c>
      <c r="S28" s="4" t="s">
        <v>2</v>
      </c>
      <c r="T28" s="32">
        <f>IF(R28="","",IF(R28=" ","",IF(R28=3,31,30)))</f>
      </c>
      <c r="U28" s="4" t="s">
        <v>3</v>
      </c>
      <c r="AI28" s="17">
        <v>3</v>
      </c>
      <c r="AJ28" s="17">
        <v>31</v>
      </c>
    </row>
    <row r="29" spans="35:36" ht="15.75" customHeight="1">
      <c r="AI29" s="17">
        <v>9</v>
      </c>
      <c r="AJ29" s="17">
        <v>30</v>
      </c>
    </row>
    <row r="30" spans="2:32" ht="15.75" customHeight="1">
      <c r="B30" s="1">
        <v>2</v>
      </c>
      <c r="D30" s="109" t="s">
        <v>21</v>
      </c>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row>
    <row r="31" spans="3:32" ht="15.75" customHeight="1">
      <c r="C31" s="5">
        <v>2</v>
      </c>
      <c r="D31" s="4" t="s">
        <v>22</v>
      </c>
      <c r="E31" s="4">
        <v>1</v>
      </c>
      <c r="G31" s="109" t="s">
        <v>158</v>
      </c>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row>
    <row r="32" spans="4:32" ht="15.75" customHeight="1">
      <c r="D32" s="2" t="s">
        <v>24</v>
      </c>
      <c r="E32" s="1" t="s">
        <v>23</v>
      </c>
      <c r="G32" s="109" t="s">
        <v>111</v>
      </c>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row>
    <row r="33" spans="7:32" ht="15.75" customHeight="1" thickBot="1">
      <c r="G33" s="109" t="s">
        <v>112</v>
      </c>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row>
    <row r="34" spans="27:32" ht="15.75" customHeight="1" thickBot="1">
      <c r="AA34" s="6" t="s">
        <v>25</v>
      </c>
      <c r="AB34" s="81" t="s">
        <v>4</v>
      </c>
      <c r="AC34" s="81"/>
      <c r="AD34" s="81"/>
      <c r="AE34" s="81"/>
      <c r="AF34" s="82"/>
    </row>
    <row r="36" spans="4:32" ht="15.75" customHeight="1">
      <c r="D36" s="2" t="s">
        <v>26</v>
      </c>
      <c r="E36" s="1" t="s">
        <v>23</v>
      </c>
      <c r="G36" s="1" t="s">
        <v>27</v>
      </c>
      <c r="H36" s="109" t="s">
        <v>113</v>
      </c>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row>
    <row r="37" spans="8:32" ht="15.75" customHeight="1" thickBot="1">
      <c r="H37" s="109" t="s">
        <v>114</v>
      </c>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row>
    <row r="38" spans="27:32" ht="15.75" customHeight="1" thickBot="1">
      <c r="AA38" s="6" t="s">
        <v>28</v>
      </c>
      <c r="AB38" s="81" t="s">
        <v>4</v>
      </c>
      <c r="AC38" s="81"/>
      <c r="AD38" s="81"/>
      <c r="AE38" s="81"/>
      <c r="AF38" s="82"/>
    </row>
    <row r="40" spans="7:32" ht="15.75" customHeight="1" thickBot="1">
      <c r="G40" s="1" t="s">
        <v>29</v>
      </c>
      <c r="H40" s="109" t="s">
        <v>30</v>
      </c>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row>
    <row r="41" spans="27:32" ht="15.75" customHeight="1" thickBot="1">
      <c r="AA41" s="6" t="s">
        <v>31</v>
      </c>
      <c r="AB41" s="107">
        <f>IF(AB38=" ","",IF(AB38="","",AB38*0.5))</f>
      </c>
      <c r="AC41" s="107"/>
      <c r="AD41" s="107"/>
      <c r="AE41" s="107"/>
      <c r="AF41" s="108"/>
    </row>
    <row r="47" spans="4:32" ht="15.75" customHeight="1">
      <c r="D47" s="2" t="s">
        <v>32</v>
      </c>
      <c r="E47" s="1" t="s">
        <v>23</v>
      </c>
      <c r="G47" s="1" t="s">
        <v>27</v>
      </c>
      <c r="H47" s="83" t="s">
        <v>115</v>
      </c>
      <c r="I47" s="83"/>
      <c r="J47" s="83"/>
      <c r="K47" s="83"/>
      <c r="L47" s="83"/>
      <c r="M47" s="83"/>
      <c r="N47" s="83"/>
      <c r="O47" s="83"/>
      <c r="P47" s="83"/>
      <c r="Q47" s="83"/>
      <c r="R47" s="83"/>
      <c r="S47" s="83"/>
      <c r="T47" s="83"/>
      <c r="U47" s="83"/>
      <c r="V47" s="83"/>
      <c r="W47" s="83"/>
      <c r="X47" s="83"/>
      <c r="Y47" s="83"/>
      <c r="Z47" s="83"/>
      <c r="AA47" s="83"/>
      <c r="AB47" s="83"/>
      <c r="AC47" s="83"/>
      <c r="AD47" s="83"/>
      <c r="AE47" s="83"/>
      <c r="AF47" s="83"/>
    </row>
    <row r="48" spans="8:32" ht="15.75" customHeight="1" thickBot="1">
      <c r="H48" s="83" t="s">
        <v>116</v>
      </c>
      <c r="I48" s="83"/>
      <c r="J48" s="83"/>
      <c r="K48" s="83"/>
      <c r="L48" s="83"/>
      <c r="M48" s="83"/>
      <c r="N48" s="83"/>
      <c r="O48" s="83"/>
      <c r="P48" s="83"/>
      <c r="Q48" s="83"/>
      <c r="R48" s="83"/>
      <c r="S48" s="83"/>
      <c r="T48" s="83"/>
      <c r="U48" s="83"/>
      <c r="V48" s="83"/>
      <c r="W48" s="83"/>
      <c r="X48" s="83"/>
      <c r="Y48" s="83"/>
      <c r="Z48" s="83"/>
      <c r="AA48" s="83"/>
      <c r="AB48" s="83"/>
      <c r="AC48" s="83"/>
      <c r="AD48" s="83"/>
      <c r="AE48" s="83"/>
      <c r="AF48" s="83"/>
    </row>
    <row r="49" spans="27:32" ht="15.75" customHeight="1" thickBot="1">
      <c r="AA49" s="6" t="s">
        <v>33</v>
      </c>
      <c r="AB49" s="81" t="s">
        <v>4</v>
      </c>
      <c r="AC49" s="81"/>
      <c r="AD49" s="81"/>
      <c r="AE49" s="81"/>
      <c r="AF49" s="82"/>
    </row>
    <row r="50" spans="27:32" ht="15.75" customHeight="1">
      <c r="AA50" s="14"/>
      <c r="AB50" s="15"/>
      <c r="AC50" s="15"/>
      <c r="AD50" s="15"/>
      <c r="AE50" s="15"/>
      <c r="AF50" s="15"/>
    </row>
    <row r="51" spans="7:32" ht="15.75" customHeight="1">
      <c r="G51" s="1" t="s">
        <v>29</v>
      </c>
      <c r="H51" s="135" t="s">
        <v>34</v>
      </c>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row>
    <row r="52" spans="7:32" ht="15.75" customHeight="1">
      <c r="G52" s="126" t="s">
        <v>117</v>
      </c>
      <c r="H52" s="127"/>
      <c r="I52" s="127"/>
      <c r="J52" s="127"/>
      <c r="K52" s="127"/>
      <c r="L52" s="127"/>
      <c r="M52" s="127"/>
      <c r="N52" s="127"/>
      <c r="O52" s="127"/>
      <c r="P52" s="127"/>
      <c r="Q52" s="127"/>
      <c r="R52" s="127"/>
      <c r="S52" s="127"/>
      <c r="T52" s="128"/>
      <c r="U52" s="116" t="s">
        <v>36</v>
      </c>
      <c r="V52" s="116"/>
      <c r="W52" s="116"/>
      <c r="X52" s="116"/>
      <c r="Y52" s="116"/>
      <c r="Z52" s="116"/>
      <c r="AA52" s="116" t="s">
        <v>34</v>
      </c>
      <c r="AB52" s="116"/>
      <c r="AC52" s="116"/>
      <c r="AD52" s="116"/>
      <c r="AE52" s="116"/>
      <c r="AF52" s="116"/>
    </row>
    <row r="53" spans="7:32" ht="15.75" customHeight="1">
      <c r="G53" s="129"/>
      <c r="H53" s="130"/>
      <c r="I53" s="130"/>
      <c r="J53" s="130"/>
      <c r="K53" s="130"/>
      <c r="L53" s="130"/>
      <c r="M53" s="130"/>
      <c r="N53" s="130"/>
      <c r="O53" s="130"/>
      <c r="P53" s="130"/>
      <c r="Q53" s="130"/>
      <c r="R53" s="130"/>
      <c r="S53" s="130"/>
      <c r="T53" s="131"/>
      <c r="U53" s="116"/>
      <c r="V53" s="116"/>
      <c r="W53" s="116"/>
      <c r="X53" s="116"/>
      <c r="Y53" s="116"/>
      <c r="Z53" s="116"/>
      <c r="AA53" s="116"/>
      <c r="AB53" s="116"/>
      <c r="AC53" s="116"/>
      <c r="AD53" s="116"/>
      <c r="AE53" s="116"/>
      <c r="AF53" s="116"/>
    </row>
    <row r="54" spans="7:32" ht="15.75" customHeight="1">
      <c r="G54" s="132"/>
      <c r="H54" s="133"/>
      <c r="I54" s="133"/>
      <c r="J54" s="133"/>
      <c r="K54" s="133"/>
      <c r="L54" s="133"/>
      <c r="M54" s="133"/>
      <c r="N54" s="133"/>
      <c r="O54" s="133"/>
      <c r="P54" s="133"/>
      <c r="Q54" s="133"/>
      <c r="R54" s="133"/>
      <c r="S54" s="133"/>
      <c r="T54" s="134"/>
      <c r="U54" s="116"/>
      <c r="V54" s="116"/>
      <c r="W54" s="116"/>
      <c r="X54" s="116"/>
      <c r="Y54" s="116"/>
      <c r="Z54" s="116"/>
      <c r="AA54" s="116"/>
      <c r="AB54" s="116"/>
      <c r="AC54" s="116"/>
      <c r="AD54" s="116"/>
      <c r="AE54" s="116"/>
      <c r="AF54" s="116"/>
    </row>
    <row r="55" spans="7:32" ht="15.75" customHeight="1">
      <c r="G55" s="99" t="s">
        <v>87</v>
      </c>
      <c r="H55" s="100"/>
      <c r="I55" s="100"/>
      <c r="J55" s="100"/>
      <c r="K55" s="100"/>
      <c r="L55" s="100"/>
      <c r="M55" s="100"/>
      <c r="N55" s="100"/>
      <c r="O55" s="100"/>
      <c r="P55" s="100"/>
      <c r="Q55" s="100"/>
      <c r="R55" s="100"/>
      <c r="S55" s="100"/>
      <c r="T55" s="101"/>
      <c r="U55" s="102" t="s">
        <v>4</v>
      </c>
      <c r="V55" s="102"/>
      <c r="W55" s="102"/>
      <c r="X55" s="102"/>
      <c r="Y55" s="102"/>
      <c r="Z55" s="102"/>
      <c r="AA55" s="112">
        <f>IF(G55=" ","",IF(G55="","",ROUNDUP(G55*U55,2)))</f>
      </c>
      <c r="AB55" s="113"/>
      <c r="AC55" s="113"/>
      <c r="AD55" s="113"/>
      <c r="AE55" s="113"/>
      <c r="AF55" s="113"/>
    </row>
    <row r="56" spans="7:32" ht="15.75" customHeight="1">
      <c r="G56" s="99" t="s">
        <v>87</v>
      </c>
      <c r="H56" s="100"/>
      <c r="I56" s="100"/>
      <c r="J56" s="100"/>
      <c r="K56" s="100"/>
      <c r="L56" s="100"/>
      <c r="M56" s="100"/>
      <c r="N56" s="100"/>
      <c r="O56" s="100"/>
      <c r="P56" s="100"/>
      <c r="Q56" s="100"/>
      <c r="R56" s="100"/>
      <c r="S56" s="100"/>
      <c r="T56" s="101"/>
      <c r="U56" s="102" t="s">
        <v>4</v>
      </c>
      <c r="V56" s="102"/>
      <c r="W56" s="102"/>
      <c r="X56" s="102"/>
      <c r="Y56" s="102"/>
      <c r="Z56" s="102"/>
      <c r="AA56" s="112">
        <f>IF(G56=" ","",IF(G56="","",ROUNDUP(G56*U56,2)))</f>
      </c>
      <c r="AB56" s="113"/>
      <c r="AC56" s="113"/>
      <c r="AD56" s="113"/>
      <c r="AE56" s="113"/>
      <c r="AF56" s="113"/>
    </row>
    <row r="57" spans="7:32" ht="15.75" customHeight="1">
      <c r="G57" s="99" t="s">
        <v>87</v>
      </c>
      <c r="H57" s="100"/>
      <c r="I57" s="100"/>
      <c r="J57" s="100"/>
      <c r="K57" s="100"/>
      <c r="L57" s="100"/>
      <c r="M57" s="100"/>
      <c r="N57" s="100"/>
      <c r="O57" s="100"/>
      <c r="P57" s="100"/>
      <c r="Q57" s="100"/>
      <c r="R57" s="100"/>
      <c r="S57" s="100"/>
      <c r="T57" s="101"/>
      <c r="U57" s="102" t="s">
        <v>4</v>
      </c>
      <c r="V57" s="102"/>
      <c r="W57" s="102"/>
      <c r="X57" s="102"/>
      <c r="Y57" s="102"/>
      <c r="Z57" s="102"/>
      <c r="AA57" s="112">
        <f>IF(G57=" ","",IF(G57="","",ROUNDUP(G57*U57,2)))</f>
      </c>
      <c r="AB57" s="113"/>
      <c r="AC57" s="113"/>
      <c r="AD57" s="113"/>
      <c r="AE57" s="113"/>
      <c r="AF57" s="113"/>
    </row>
    <row r="58" spans="7:32" ht="15.75" customHeight="1" thickBot="1">
      <c r="G58" s="99" t="s">
        <v>87</v>
      </c>
      <c r="H58" s="100"/>
      <c r="I58" s="100"/>
      <c r="J58" s="100"/>
      <c r="K58" s="100"/>
      <c r="L58" s="100"/>
      <c r="M58" s="100"/>
      <c r="N58" s="100"/>
      <c r="O58" s="100"/>
      <c r="P58" s="100"/>
      <c r="Q58" s="100"/>
      <c r="R58" s="100"/>
      <c r="S58" s="100"/>
      <c r="T58" s="101"/>
      <c r="U58" s="102" t="s">
        <v>4</v>
      </c>
      <c r="V58" s="102"/>
      <c r="W58" s="102"/>
      <c r="X58" s="102"/>
      <c r="Y58" s="102"/>
      <c r="Z58" s="102"/>
      <c r="AA58" s="112">
        <f>IF(G58=" ","",IF(G58="","",ROUNDUP(G58*U58,2)))</f>
      </c>
      <c r="AB58" s="113"/>
      <c r="AC58" s="113"/>
      <c r="AD58" s="113"/>
      <c r="AE58" s="113"/>
      <c r="AF58" s="113"/>
    </row>
    <row r="59" spans="18:32" ht="15.75" customHeight="1" thickBot="1">
      <c r="R59" s="52" t="s">
        <v>39</v>
      </c>
      <c r="S59" s="53"/>
      <c r="T59" s="71"/>
      <c r="U59" s="9" t="s">
        <v>37</v>
      </c>
      <c r="V59" s="115">
        <f>IF(U55=" ","",IF(U55="",AB49,IF(AB49=SUM(U55:U58),SUM(U55:U58),"合計があいません")))</f>
      </c>
      <c r="W59" s="115"/>
      <c r="X59" s="115"/>
      <c r="Y59" s="115"/>
      <c r="Z59" s="115"/>
      <c r="AA59" s="6" t="s">
        <v>38</v>
      </c>
      <c r="AB59" s="117">
        <f>IF(G55=" ","",IF(G55="",V59,SUM(AA55:AA58)))</f>
      </c>
      <c r="AC59" s="118"/>
      <c r="AD59" s="118"/>
      <c r="AE59" s="118"/>
      <c r="AF59" s="119"/>
    </row>
    <row r="61" spans="4:32" ht="15.75" customHeight="1">
      <c r="D61" s="2" t="s">
        <v>40</v>
      </c>
      <c r="E61" s="1" t="s">
        <v>23</v>
      </c>
      <c r="G61" s="1" t="s">
        <v>27</v>
      </c>
      <c r="H61" s="83" t="s">
        <v>118</v>
      </c>
      <c r="I61" s="83"/>
      <c r="J61" s="83"/>
      <c r="K61" s="83"/>
      <c r="L61" s="83"/>
      <c r="M61" s="83"/>
      <c r="N61" s="83"/>
      <c r="O61" s="83"/>
      <c r="P61" s="83"/>
      <c r="Q61" s="83"/>
      <c r="R61" s="83"/>
      <c r="S61" s="83"/>
      <c r="T61" s="83"/>
      <c r="U61" s="83"/>
      <c r="V61" s="83"/>
      <c r="W61" s="83"/>
      <c r="X61" s="83"/>
      <c r="Y61" s="83"/>
      <c r="Z61" s="83"/>
      <c r="AA61" s="83"/>
      <c r="AB61" s="83"/>
      <c r="AC61" s="83"/>
      <c r="AD61" s="83"/>
      <c r="AE61" s="83"/>
      <c r="AF61" s="83"/>
    </row>
    <row r="62" spans="8:32" ht="15.75" customHeight="1" thickBot="1">
      <c r="H62" s="83" t="s">
        <v>119</v>
      </c>
      <c r="I62" s="83"/>
      <c r="J62" s="83"/>
      <c r="K62" s="83"/>
      <c r="L62" s="83"/>
      <c r="M62" s="83"/>
      <c r="N62" s="83"/>
      <c r="O62" s="83"/>
      <c r="P62" s="83"/>
      <c r="Q62" s="83"/>
      <c r="R62" s="83"/>
      <c r="S62" s="83"/>
      <c r="T62" s="83"/>
      <c r="U62" s="83"/>
      <c r="V62" s="83"/>
      <c r="W62" s="83"/>
      <c r="X62" s="83"/>
      <c r="Y62" s="83"/>
      <c r="Z62" s="83"/>
      <c r="AA62" s="83"/>
      <c r="AB62" s="83"/>
      <c r="AC62" s="83"/>
      <c r="AD62" s="83"/>
      <c r="AE62" s="83"/>
      <c r="AF62" s="83"/>
    </row>
    <row r="63" spans="27:32" ht="15.75" customHeight="1" thickBot="1">
      <c r="AA63" s="6" t="s">
        <v>42</v>
      </c>
      <c r="AB63" s="81" t="s">
        <v>4</v>
      </c>
      <c r="AC63" s="81"/>
      <c r="AD63" s="81"/>
      <c r="AE63" s="81"/>
      <c r="AF63" s="82"/>
    </row>
    <row r="64" spans="27:32" ht="15.75" customHeight="1">
      <c r="AA64" s="14"/>
      <c r="AB64" s="15"/>
      <c r="AC64" s="15"/>
      <c r="AD64" s="15"/>
      <c r="AE64" s="15"/>
      <c r="AF64" s="15"/>
    </row>
    <row r="65" spans="7:32" ht="15.75" customHeight="1">
      <c r="G65" s="1" t="s">
        <v>29</v>
      </c>
      <c r="H65" s="135" t="s">
        <v>120</v>
      </c>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row>
    <row r="66" spans="7:32" ht="15.75" customHeight="1">
      <c r="G66" s="126" t="s">
        <v>117</v>
      </c>
      <c r="H66" s="127"/>
      <c r="I66" s="127"/>
      <c r="J66" s="127"/>
      <c r="K66" s="127"/>
      <c r="L66" s="127"/>
      <c r="M66" s="127"/>
      <c r="N66" s="127"/>
      <c r="O66" s="127"/>
      <c r="P66" s="127"/>
      <c r="Q66" s="127"/>
      <c r="R66" s="127"/>
      <c r="S66" s="127"/>
      <c r="T66" s="128"/>
      <c r="U66" s="116" t="s">
        <v>44</v>
      </c>
      <c r="V66" s="116"/>
      <c r="W66" s="116"/>
      <c r="X66" s="116"/>
      <c r="Y66" s="116"/>
      <c r="Z66" s="116"/>
      <c r="AA66" s="116" t="s">
        <v>41</v>
      </c>
      <c r="AB66" s="116"/>
      <c r="AC66" s="116"/>
      <c r="AD66" s="116"/>
      <c r="AE66" s="116"/>
      <c r="AF66" s="116"/>
    </row>
    <row r="67" spans="7:32" ht="15.75" customHeight="1">
      <c r="G67" s="129"/>
      <c r="H67" s="130"/>
      <c r="I67" s="130"/>
      <c r="J67" s="130"/>
      <c r="K67" s="130"/>
      <c r="L67" s="130"/>
      <c r="M67" s="130"/>
      <c r="N67" s="130"/>
      <c r="O67" s="130"/>
      <c r="P67" s="130"/>
      <c r="Q67" s="130"/>
      <c r="R67" s="130"/>
      <c r="S67" s="130"/>
      <c r="T67" s="131"/>
      <c r="U67" s="116"/>
      <c r="V67" s="116"/>
      <c r="W67" s="116"/>
      <c r="X67" s="116"/>
      <c r="Y67" s="116"/>
      <c r="Z67" s="116"/>
      <c r="AA67" s="116"/>
      <c r="AB67" s="116"/>
      <c r="AC67" s="116"/>
      <c r="AD67" s="116"/>
      <c r="AE67" s="116"/>
      <c r="AF67" s="116"/>
    </row>
    <row r="68" spans="7:32" ht="15.75" customHeight="1">
      <c r="G68" s="132"/>
      <c r="H68" s="133"/>
      <c r="I68" s="133"/>
      <c r="J68" s="133"/>
      <c r="K68" s="133"/>
      <c r="L68" s="133"/>
      <c r="M68" s="133"/>
      <c r="N68" s="133"/>
      <c r="O68" s="133"/>
      <c r="P68" s="133"/>
      <c r="Q68" s="133"/>
      <c r="R68" s="133"/>
      <c r="S68" s="133"/>
      <c r="T68" s="134"/>
      <c r="U68" s="116"/>
      <c r="V68" s="116"/>
      <c r="W68" s="116"/>
      <c r="X68" s="116"/>
      <c r="Y68" s="116"/>
      <c r="Z68" s="116"/>
      <c r="AA68" s="116"/>
      <c r="AB68" s="116"/>
      <c r="AC68" s="116"/>
      <c r="AD68" s="116"/>
      <c r="AE68" s="116"/>
      <c r="AF68" s="116"/>
    </row>
    <row r="69" spans="7:32" ht="15.75" customHeight="1">
      <c r="G69" s="99" t="s">
        <v>87</v>
      </c>
      <c r="H69" s="100"/>
      <c r="I69" s="100"/>
      <c r="J69" s="100"/>
      <c r="K69" s="100"/>
      <c r="L69" s="100"/>
      <c r="M69" s="100"/>
      <c r="N69" s="100"/>
      <c r="O69" s="100"/>
      <c r="P69" s="100"/>
      <c r="Q69" s="100"/>
      <c r="R69" s="100"/>
      <c r="S69" s="100"/>
      <c r="T69" s="101"/>
      <c r="U69" s="102" t="s">
        <v>4</v>
      </c>
      <c r="V69" s="102"/>
      <c r="W69" s="102"/>
      <c r="X69" s="102"/>
      <c r="Y69" s="102"/>
      <c r="Z69" s="102"/>
      <c r="AA69" s="112">
        <f>IF(G69=" ","",IF(G69="","",ROUNDUP(G69*U69*0.5,2)))</f>
      </c>
      <c r="AB69" s="113"/>
      <c r="AC69" s="113"/>
      <c r="AD69" s="113"/>
      <c r="AE69" s="113"/>
      <c r="AF69" s="113"/>
    </row>
    <row r="70" spans="7:32" ht="15.75" customHeight="1">
      <c r="G70" s="99" t="s">
        <v>87</v>
      </c>
      <c r="H70" s="100"/>
      <c r="I70" s="100"/>
      <c r="J70" s="100"/>
      <c r="K70" s="100"/>
      <c r="L70" s="100"/>
      <c r="M70" s="100"/>
      <c r="N70" s="100"/>
      <c r="O70" s="100"/>
      <c r="P70" s="100"/>
      <c r="Q70" s="100"/>
      <c r="R70" s="100"/>
      <c r="S70" s="100"/>
      <c r="T70" s="101"/>
      <c r="U70" s="102" t="s">
        <v>4</v>
      </c>
      <c r="V70" s="102"/>
      <c r="W70" s="102"/>
      <c r="X70" s="102"/>
      <c r="Y70" s="102"/>
      <c r="Z70" s="102"/>
      <c r="AA70" s="112">
        <f>IF(G70=" ","",IF(G70="","",ROUNDUP(G70*U70*0.5,2)))</f>
      </c>
      <c r="AB70" s="113"/>
      <c r="AC70" s="113"/>
      <c r="AD70" s="113"/>
      <c r="AE70" s="113"/>
      <c r="AF70" s="113"/>
    </row>
    <row r="71" spans="7:36" ht="15.75" customHeight="1">
      <c r="G71" s="99" t="s">
        <v>87</v>
      </c>
      <c r="H71" s="100"/>
      <c r="I71" s="100"/>
      <c r="J71" s="100"/>
      <c r="K71" s="100"/>
      <c r="L71" s="100"/>
      <c r="M71" s="100"/>
      <c r="N71" s="100"/>
      <c r="O71" s="100"/>
      <c r="P71" s="100"/>
      <c r="Q71" s="100"/>
      <c r="R71" s="100"/>
      <c r="S71" s="100"/>
      <c r="T71" s="101"/>
      <c r="U71" s="102" t="s">
        <v>4</v>
      </c>
      <c r="V71" s="102"/>
      <c r="W71" s="102"/>
      <c r="X71" s="102"/>
      <c r="Y71" s="102"/>
      <c r="Z71" s="102"/>
      <c r="AA71" s="112">
        <f>IF(G71=" ","",IF(G71="","",ROUNDUP(G71*U71*0.5,2)))</f>
      </c>
      <c r="AB71" s="113"/>
      <c r="AC71" s="113"/>
      <c r="AD71" s="113"/>
      <c r="AE71" s="113"/>
      <c r="AF71" s="113"/>
      <c r="AJ71" s="34">
        <f>SUM(AB34,AB41,AB59,AB73)</f>
        <v>0</v>
      </c>
    </row>
    <row r="72" spans="7:45" ht="15.75" customHeight="1" thickBot="1">
      <c r="G72" s="99" t="s">
        <v>87</v>
      </c>
      <c r="H72" s="100"/>
      <c r="I72" s="100"/>
      <c r="J72" s="100"/>
      <c r="K72" s="100"/>
      <c r="L72" s="100"/>
      <c r="M72" s="100"/>
      <c r="N72" s="100"/>
      <c r="O72" s="100"/>
      <c r="P72" s="100"/>
      <c r="Q72" s="100"/>
      <c r="R72" s="100"/>
      <c r="S72" s="100"/>
      <c r="T72" s="101"/>
      <c r="U72" s="102" t="s">
        <v>4</v>
      </c>
      <c r="V72" s="102"/>
      <c r="W72" s="102"/>
      <c r="X72" s="102"/>
      <c r="Y72" s="102"/>
      <c r="Z72" s="102"/>
      <c r="AA72" s="112">
        <f>IF(G72=" ","",IF(G72="","",ROUNDUP(G72*U72*0.5,2)))</f>
      </c>
      <c r="AB72" s="113"/>
      <c r="AC72" s="113"/>
      <c r="AD72" s="113"/>
      <c r="AE72" s="113"/>
      <c r="AF72" s="113"/>
      <c r="AH72" s="20"/>
      <c r="AI72" s="20"/>
      <c r="AJ72" s="20"/>
      <c r="AK72" s="20"/>
      <c r="AL72" s="20"/>
      <c r="AM72" s="20"/>
      <c r="AN72" s="20"/>
      <c r="AO72" s="20"/>
      <c r="AP72" s="20"/>
      <c r="AQ72" s="20"/>
      <c r="AR72" s="20"/>
      <c r="AS72" s="20"/>
    </row>
    <row r="73" spans="18:45" ht="15.75" customHeight="1" thickBot="1">
      <c r="R73" s="52" t="s">
        <v>39</v>
      </c>
      <c r="S73" s="53"/>
      <c r="T73" s="71"/>
      <c r="U73" s="9" t="s">
        <v>42</v>
      </c>
      <c r="V73" s="115">
        <f>IF(U69=" ","",IF(U69="",AB63,IF(AB63=SUM(U69:U72),SUM(U69:U72),"合計があいません")))</f>
      </c>
      <c r="W73" s="115"/>
      <c r="X73" s="115"/>
      <c r="Y73" s="115"/>
      <c r="Z73" s="115"/>
      <c r="AA73" s="6" t="s">
        <v>43</v>
      </c>
      <c r="AB73" s="120">
        <f>IF(G69=" ","",IF(G69="",V73,SUM(AA69:AA72)))</f>
      </c>
      <c r="AC73" s="93"/>
      <c r="AD73" s="93"/>
      <c r="AE73" s="93"/>
      <c r="AF73" s="94"/>
      <c r="AH73" s="20"/>
      <c r="AI73" s="20"/>
      <c r="AJ73" s="20"/>
      <c r="AK73" s="20"/>
      <c r="AL73" s="20"/>
      <c r="AM73" s="20"/>
      <c r="AN73" s="20"/>
      <c r="AO73" s="20"/>
      <c r="AP73" s="20"/>
      <c r="AQ73" s="20"/>
      <c r="AR73" s="20"/>
      <c r="AS73" s="20"/>
    </row>
    <row r="74" spans="34:45" ht="15.75" customHeight="1">
      <c r="AH74" s="20"/>
      <c r="AI74" s="20"/>
      <c r="AJ74" s="20"/>
      <c r="AK74" s="20"/>
      <c r="AL74" s="20"/>
      <c r="AM74" s="20"/>
      <c r="AN74" s="20"/>
      <c r="AO74" s="20"/>
      <c r="AP74" s="20"/>
      <c r="AQ74" s="20"/>
      <c r="AR74" s="20"/>
      <c r="AS74" s="20"/>
    </row>
    <row r="75" spans="4:45" ht="15.75" customHeight="1" thickBot="1">
      <c r="D75" s="2" t="s">
        <v>45</v>
      </c>
      <c r="E75" s="1" t="s">
        <v>23</v>
      </c>
      <c r="G75" s="83" t="s">
        <v>46</v>
      </c>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H75" s="20"/>
      <c r="AI75" s="20">
        <f>IF($AB$80=AJ75,1,"")</f>
      </c>
      <c r="AJ75" s="20">
        <v>1</v>
      </c>
      <c r="AK75" s="20"/>
      <c r="AL75" s="20">
        <v>20000</v>
      </c>
      <c r="AM75" s="20">
        <v>0</v>
      </c>
      <c r="AN75" s="20">
        <f>IF(AO75&gt;=$AB$80,IF($AB$80&gt;AP75,1,""),"")</f>
      </c>
      <c r="AO75" s="20">
        <v>20000</v>
      </c>
      <c r="AP75" s="20">
        <v>10000</v>
      </c>
      <c r="AQ75" s="20">
        <v>19</v>
      </c>
      <c r="AR75" s="20">
        <v>250000</v>
      </c>
      <c r="AS75" s="20"/>
    </row>
    <row r="76" spans="19:45" ht="15.75" customHeight="1" thickBot="1">
      <c r="S76" s="6" t="s">
        <v>50</v>
      </c>
      <c r="T76" s="11" t="s">
        <v>49</v>
      </c>
      <c r="U76" s="11" t="s">
        <v>31</v>
      </c>
      <c r="V76" s="11" t="s">
        <v>49</v>
      </c>
      <c r="W76" s="11" t="s">
        <v>51</v>
      </c>
      <c r="X76" s="11" t="s">
        <v>49</v>
      </c>
      <c r="Y76" s="11" t="s">
        <v>43</v>
      </c>
      <c r="Z76" s="11" t="s">
        <v>48</v>
      </c>
      <c r="AA76" s="11" t="s">
        <v>47</v>
      </c>
      <c r="AB76" s="120">
        <f>IF(AJ71=0,"",SUM(AB34,AB41,AB59,AB73))</f>
      </c>
      <c r="AC76" s="120"/>
      <c r="AD76" s="120"/>
      <c r="AE76" s="120"/>
      <c r="AF76" s="121"/>
      <c r="AH76" s="20"/>
      <c r="AI76" s="20">
        <f>IF(AJ76&gt;=$AB$80,IF($AB$80&gt;AK76,1,""),"")</f>
      </c>
      <c r="AJ76" s="20">
        <v>10</v>
      </c>
      <c r="AK76" s="20">
        <v>1</v>
      </c>
      <c r="AL76" s="20">
        <v>2000</v>
      </c>
      <c r="AM76" s="20">
        <v>18000</v>
      </c>
      <c r="AN76" s="20">
        <f>IF(AO76&gt;=$AB$80,IF($AB$80&gt;AP76,1,""),"")</f>
      </c>
      <c r="AO76" s="20">
        <v>30000</v>
      </c>
      <c r="AP76" s="20">
        <v>20000</v>
      </c>
      <c r="AQ76" s="20">
        <v>18</v>
      </c>
      <c r="AR76" s="20">
        <v>270000</v>
      </c>
      <c r="AS76" s="20"/>
    </row>
    <row r="77" spans="19:45" ht="15.75" customHeight="1">
      <c r="S77" s="14"/>
      <c r="T77" s="14"/>
      <c r="U77" s="14"/>
      <c r="V77" s="14"/>
      <c r="W77" s="14"/>
      <c r="X77" s="14"/>
      <c r="Y77" s="14"/>
      <c r="Z77" s="14"/>
      <c r="AA77" s="14"/>
      <c r="AB77" s="15"/>
      <c r="AC77" s="15"/>
      <c r="AD77" s="15"/>
      <c r="AE77" s="15"/>
      <c r="AF77" s="15"/>
      <c r="AH77" s="20"/>
      <c r="AI77" s="20"/>
      <c r="AJ77" s="20"/>
      <c r="AK77" s="20"/>
      <c r="AL77" s="20"/>
      <c r="AM77" s="20"/>
      <c r="AN77" s="20"/>
      <c r="AO77" s="20"/>
      <c r="AP77" s="20"/>
      <c r="AQ77" s="20"/>
      <c r="AR77" s="20"/>
      <c r="AS77" s="20"/>
    </row>
    <row r="78" spans="3:45" ht="15.75" customHeight="1">
      <c r="C78" s="5">
        <v>2</v>
      </c>
      <c r="D78" s="4" t="s">
        <v>22</v>
      </c>
      <c r="E78" s="4">
        <v>2</v>
      </c>
      <c r="G78" s="83" t="s">
        <v>121</v>
      </c>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H78" s="20"/>
      <c r="AI78" s="20">
        <f aca="true" t="shared" si="0" ref="AI78:AI83">IF(AJ78&gt;=$AB$80,IF($AB$80&gt;AK78,1,""),"")</f>
      </c>
      <c r="AJ78" s="20">
        <v>50</v>
      </c>
      <c r="AK78" s="20">
        <v>10</v>
      </c>
      <c r="AL78" s="20">
        <v>800</v>
      </c>
      <c r="AM78" s="20">
        <v>30000</v>
      </c>
      <c r="AN78" s="20">
        <f>IF(AO78&gt;=$AB$80,IF($AB$80&gt;AP78,1,""),"")</f>
      </c>
      <c r="AO78" s="20">
        <v>40000</v>
      </c>
      <c r="AP78" s="20">
        <v>30000</v>
      </c>
      <c r="AQ78" s="20">
        <v>17</v>
      </c>
      <c r="AR78" s="20">
        <v>300000</v>
      </c>
      <c r="AS78" s="20"/>
    </row>
    <row r="79" spans="7:45" ht="15.75" customHeight="1" thickBot="1">
      <c r="G79" s="83" t="s">
        <v>122</v>
      </c>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H79" s="20"/>
      <c r="AI79" s="20">
        <f t="shared" si="0"/>
      </c>
      <c r="AJ79" s="20">
        <v>100</v>
      </c>
      <c r="AK79" s="20">
        <v>50</v>
      </c>
      <c r="AL79" s="20">
        <v>600</v>
      </c>
      <c r="AM79" s="20">
        <v>40000</v>
      </c>
      <c r="AN79" s="20">
        <f>IF(AO79&gt;=$AB$80,IF($AB$80&gt;AP79,1,""),"")</f>
      </c>
      <c r="AO79" s="20">
        <v>50000</v>
      </c>
      <c r="AP79" s="20">
        <v>40000</v>
      </c>
      <c r="AQ79" s="20">
        <v>16</v>
      </c>
      <c r="AR79" s="20">
        <v>340000</v>
      </c>
      <c r="AS79" s="20"/>
    </row>
    <row r="80" spans="27:45" ht="15.75" customHeight="1" thickBot="1">
      <c r="AA80" s="6" t="s">
        <v>52</v>
      </c>
      <c r="AB80" s="81" t="s">
        <v>4</v>
      </c>
      <c r="AC80" s="81"/>
      <c r="AD80" s="81"/>
      <c r="AE80" s="81"/>
      <c r="AF80" s="82"/>
      <c r="AH80" s="20"/>
      <c r="AI80" s="20">
        <f t="shared" si="0"/>
      </c>
      <c r="AJ80" s="20">
        <v>500</v>
      </c>
      <c r="AK80" s="20">
        <v>100</v>
      </c>
      <c r="AL80" s="20">
        <v>100</v>
      </c>
      <c r="AM80" s="20">
        <v>90000</v>
      </c>
      <c r="AN80" s="20">
        <f>IF(AO80&gt;=$AB$80,IF($AB$80&gt;AP80,1,""),"")</f>
      </c>
      <c r="AO80" s="20">
        <v>100000</v>
      </c>
      <c r="AP80" s="20">
        <v>50000</v>
      </c>
      <c r="AQ80" s="20">
        <v>15</v>
      </c>
      <c r="AR80" s="20">
        <v>390000</v>
      </c>
      <c r="AS80" s="20"/>
    </row>
    <row r="81" spans="34:45" ht="15.75" customHeight="1">
      <c r="AH81" s="20"/>
      <c r="AI81" s="20">
        <f t="shared" si="0"/>
      </c>
      <c r="AJ81" s="20">
        <v>1000</v>
      </c>
      <c r="AK81" s="20">
        <v>500</v>
      </c>
      <c r="AL81" s="20">
        <v>80</v>
      </c>
      <c r="AM81" s="20">
        <v>100000</v>
      </c>
      <c r="AN81" s="20">
        <f>IF(AO81&gt;=$AB$80,IF($AB$80&gt;AP81,1,""),"")</f>
      </c>
      <c r="AO81" s="20">
        <v>200000</v>
      </c>
      <c r="AP81" s="20">
        <v>100000</v>
      </c>
      <c r="AQ81" s="20">
        <v>14</v>
      </c>
      <c r="AR81" s="20">
        <v>490000</v>
      </c>
      <c r="AS81" s="20"/>
    </row>
    <row r="82" spans="3:45" ht="15.75" customHeight="1" thickBot="1">
      <c r="C82" s="5">
        <v>2</v>
      </c>
      <c r="D82" s="4" t="s">
        <v>22</v>
      </c>
      <c r="E82" s="4">
        <v>3</v>
      </c>
      <c r="G82" s="83" t="s">
        <v>53</v>
      </c>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H82" s="20"/>
      <c r="AI82" s="20">
        <f t="shared" si="0"/>
      </c>
      <c r="AJ82" s="20">
        <v>5000</v>
      </c>
      <c r="AK82" s="20">
        <v>1000</v>
      </c>
      <c r="AL82" s="20">
        <v>40</v>
      </c>
      <c r="AM82" s="20">
        <v>140000</v>
      </c>
      <c r="AN82" s="20">
        <f>IF(AO82&gt;=$AB$80,IF($AB$80&gt;AP82,1,""),"")</f>
      </c>
      <c r="AO82" s="20">
        <v>300000</v>
      </c>
      <c r="AP82" s="20">
        <v>200000</v>
      </c>
      <c r="AQ82" s="20">
        <v>13</v>
      </c>
      <c r="AR82" s="20">
        <v>690000</v>
      </c>
      <c r="AS82" s="20"/>
    </row>
    <row r="83" spans="13:45" ht="15.75" customHeight="1" thickBot="1">
      <c r="M83" s="110" t="str">
        <f>IF(AA83&gt;12000000000,"120億を超える場合は、120億が上限です。→"," ")</f>
        <v> </v>
      </c>
      <c r="N83" s="137"/>
      <c r="O83" s="137"/>
      <c r="P83" s="137"/>
      <c r="Q83" s="137"/>
      <c r="R83" s="137"/>
      <c r="S83" s="137"/>
      <c r="T83" s="137"/>
      <c r="U83" s="137"/>
      <c r="V83" s="137"/>
      <c r="W83" s="137"/>
      <c r="X83" s="137"/>
      <c r="Y83" s="137"/>
      <c r="Z83" s="138"/>
      <c r="AA83" s="139">
        <f>IF(AB80=" ",0,IF(AB80="",0,IF(10000&gt;=AB80,AI92*1000,IF(10000&lt;AB80,AI93*1000))))</f>
        <v>0</v>
      </c>
      <c r="AB83" s="41"/>
      <c r="AC83" s="41"/>
      <c r="AD83" s="41"/>
      <c r="AE83" s="42"/>
      <c r="AF83" s="43"/>
      <c r="AH83" s="20"/>
      <c r="AI83" s="20">
        <f t="shared" si="0"/>
      </c>
      <c r="AJ83" s="20">
        <v>10000</v>
      </c>
      <c r="AK83" s="20">
        <v>5000</v>
      </c>
      <c r="AL83" s="20">
        <v>20</v>
      </c>
      <c r="AM83" s="20">
        <v>240000</v>
      </c>
      <c r="AN83" s="20">
        <f>IF($AB$80=" ","",IF($AB$80&gt;AP83,1,""))</f>
      </c>
      <c r="AO83" s="20"/>
      <c r="AP83" s="20">
        <v>300000</v>
      </c>
      <c r="AQ83" s="20">
        <v>12</v>
      </c>
      <c r="AR83" s="20">
        <v>990000</v>
      </c>
      <c r="AS83" s="20"/>
    </row>
    <row r="84" spans="34:45" ht="15.75" customHeight="1">
      <c r="AH84" s="20"/>
      <c r="AI84" s="20"/>
      <c r="AJ84" s="20"/>
      <c r="AK84" s="20"/>
      <c r="AL84" s="20"/>
      <c r="AM84" s="20"/>
      <c r="AN84" s="20"/>
      <c r="AO84" s="20"/>
      <c r="AP84" s="20"/>
      <c r="AQ84" s="20"/>
      <c r="AR84" s="20"/>
      <c r="AS84" s="20"/>
    </row>
    <row r="85" spans="3:45" ht="15.75" customHeight="1">
      <c r="C85" s="5">
        <v>2</v>
      </c>
      <c r="D85" s="4" t="s">
        <v>22</v>
      </c>
      <c r="E85" s="4">
        <v>4</v>
      </c>
      <c r="G85" s="140" t="s">
        <v>54</v>
      </c>
      <c r="H85" s="140"/>
      <c r="I85" s="140"/>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c r="AH85" s="20"/>
      <c r="AI85" s="20"/>
      <c r="AJ85" s="20"/>
      <c r="AK85" s="20"/>
      <c r="AL85" s="20"/>
      <c r="AM85" s="20"/>
      <c r="AN85" s="20"/>
      <c r="AO85" s="20"/>
      <c r="AP85" s="20"/>
      <c r="AQ85" s="20"/>
      <c r="AR85" s="20"/>
      <c r="AS85" s="20"/>
    </row>
    <row r="86" spans="4:45" ht="15.75" customHeight="1">
      <c r="D86" s="122" t="s">
        <v>55</v>
      </c>
      <c r="E86" s="123"/>
      <c r="F86" s="123"/>
      <c r="G86" s="123"/>
      <c r="H86" s="123"/>
      <c r="I86" s="123"/>
      <c r="J86" s="123"/>
      <c r="K86" s="123"/>
      <c r="L86" s="124"/>
      <c r="M86" s="122" t="s">
        <v>56</v>
      </c>
      <c r="N86" s="123"/>
      <c r="O86" s="123"/>
      <c r="P86" s="123"/>
      <c r="Q86" s="123"/>
      <c r="R86" s="123"/>
      <c r="S86" s="123"/>
      <c r="T86" s="125"/>
      <c r="U86" s="122" t="s">
        <v>57</v>
      </c>
      <c r="V86" s="123"/>
      <c r="W86" s="123"/>
      <c r="X86" s="123"/>
      <c r="Y86" s="123"/>
      <c r="Z86" s="123"/>
      <c r="AA86" s="122" t="s">
        <v>58</v>
      </c>
      <c r="AB86" s="123"/>
      <c r="AC86" s="123"/>
      <c r="AD86" s="123"/>
      <c r="AE86" s="123"/>
      <c r="AF86" s="125"/>
      <c r="AH86" s="20"/>
      <c r="AI86" s="21" t="s">
        <v>4</v>
      </c>
      <c r="AJ86" s="20" t="s">
        <v>4</v>
      </c>
      <c r="AK86" s="20"/>
      <c r="AL86" s="20"/>
      <c r="AM86" s="20"/>
      <c r="AN86" s="20"/>
      <c r="AO86" s="20"/>
      <c r="AP86" s="20"/>
      <c r="AQ86" s="20"/>
      <c r="AR86" s="20"/>
      <c r="AS86" s="20"/>
    </row>
    <row r="87" spans="4:45" ht="15.75" customHeight="1">
      <c r="D87" s="59" t="s">
        <v>92</v>
      </c>
      <c r="E87" s="60"/>
      <c r="F87" s="60"/>
      <c r="G87" s="60"/>
      <c r="H87" s="60"/>
      <c r="I87" s="60"/>
      <c r="J87" s="60"/>
      <c r="K87" s="60"/>
      <c r="L87" s="61"/>
      <c r="M87" s="62"/>
      <c r="N87" s="63"/>
      <c r="O87" s="33" t="s">
        <v>4</v>
      </c>
      <c r="P87" s="10" t="s">
        <v>1</v>
      </c>
      <c r="Q87" s="33" t="s">
        <v>4</v>
      </c>
      <c r="R87" s="10" t="s">
        <v>2</v>
      </c>
      <c r="S87" s="33" t="s">
        <v>4</v>
      </c>
      <c r="T87" s="7" t="s">
        <v>3</v>
      </c>
      <c r="U87" s="23"/>
      <c r="V87" s="33" t="s">
        <v>4</v>
      </c>
      <c r="W87" s="25" t="s">
        <v>59</v>
      </c>
      <c r="X87" s="48" t="s">
        <v>4</v>
      </c>
      <c r="Y87" s="48"/>
      <c r="Z87" s="48"/>
      <c r="AA87" s="55" t="s">
        <v>4</v>
      </c>
      <c r="AB87" s="56"/>
      <c r="AC87" s="56"/>
      <c r="AD87" s="56"/>
      <c r="AE87" s="57"/>
      <c r="AF87" s="58"/>
      <c r="AH87" s="20"/>
      <c r="AI87" s="20" t="s">
        <v>59</v>
      </c>
      <c r="AJ87" s="20" t="s">
        <v>140</v>
      </c>
      <c r="AK87" s="20"/>
      <c r="AL87" s="20"/>
      <c r="AM87" s="20"/>
      <c r="AN87" s="20"/>
      <c r="AO87" s="20"/>
      <c r="AP87" s="20"/>
      <c r="AQ87" s="20"/>
      <c r="AR87" s="20"/>
      <c r="AS87" s="20"/>
    </row>
    <row r="88" spans="4:45" ht="15.75" customHeight="1">
      <c r="D88" s="59" t="s">
        <v>4</v>
      </c>
      <c r="E88" s="60"/>
      <c r="F88" s="60"/>
      <c r="G88" s="60"/>
      <c r="H88" s="60"/>
      <c r="I88" s="60"/>
      <c r="J88" s="60"/>
      <c r="K88" s="60"/>
      <c r="L88" s="61"/>
      <c r="M88" s="62"/>
      <c r="N88" s="63"/>
      <c r="O88" s="33" t="s">
        <v>4</v>
      </c>
      <c r="P88" s="10" t="s">
        <v>1</v>
      </c>
      <c r="Q88" s="33" t="s">
        <v>4</v>
      </c>
      <c r="R88" s="10" t="s">
        <v>2</v>
      </c>
      <c r="S88" s="33" t="s">
        <v>4</v>
      </c>
      <c r="T88" s="7" t="s">
        <v>3</v>
      </c>
      <c r="U88" s="23"/>
      <c r="V88" s="33" t="s">
        <v>4</v>
      </c>
      <c r="W88" s="25" t="s">
        <v>59</v>
      </c>
      <c r="X88" s="48" t="s">
        <v>4</v>
      </c>
      <c r="Y88" s="48"/>
      <c r="Z88" s="48"/>
      <c r="AA88" s="55" t="s">
        <v>4</v>
      </c>
      <c r="AB88" s="56"/>
      <c r="AC88" s="56"/>
      <c r="AD88" s="56"/>
      <c r="AE88" s="57"/>
      <c r="AF88" s="58"/>
      <c r="AH88" s="20"/>
      <c r="AI88" s="20" t="s">
        <v>60</v>
      </c>
      <c r="AJ88" s="20" t="s">
        <v>141</v>
      </c>
      <c r="AK88" s="20"/>
      <c r="AL88" s="20"/>
      <c r="AM88" s="20"/>
      <c r="AN88" s="20"/>
      <c r="AO88" s="20"/>
      <c r="AP88" s="20"/>
      <c r="AQ88" s="20"/>
      <c r="AR88" s="20"/>
      <c r="AS88" s="20"/>
    </row>
    <row r="89" spans="4:45" ht="15.75" customHeight="1" thickBot="1">
      <c r="D89" s="59" t="s">
        <v>4</v>
      </c>
      <c r="E89" s="60"/>
      <c r="F89" s="60"/>
      <c r="G89" s="60"/>
      <c r="H89" s="60"/>
      <c r="I89" s="60"/>
      <c r="J89" s="60"/>
      <c r="K89" s="60"/>
      <c r="L89" s="61"/>
      <c r="M89" s="62"/>
      <c r="N89" s="63"/>
      <c r="O89" s="33" t="s">
        <v>4</v>
      </c>
      <c r="P89" s="10" t="s">
        <v>1</v>
      </c>
      <c r="Q89" s="33" t="s">
        <v>4</v>
      </c>
      <c r="R89" s="10" t="s">
        <v>2</v>
      </c>
      <c r="S89" s="33" t="s">
        <v>4</v>
      </c>
      <c r="T89" s="7" t="s">
        <v>3</v>
      </c>
      <c r="U89" s="23"/>
      <c r="V89" s="33" t="s">
        <v>4</v>
      </c>
      <c r="W89" s="25" t="s">
        <v>59</v>
      </c>
      <c r="X89" s="51" t="s">
        <v>4</v>
      </c>
      <c r="Y89" s="51"/>
      <c r="Z89" s="51"/>
      <c r="AA89" s="88" t="s">
        <v>4</v>
      </c>
      <c r="AB89" s="89"/>
      <c r="AC89" s="89"/>
      <c r="AD89" s="89"/>
      <c r="AE89" s="90"/>
      <c r="AF89" s="91"/>
      <c r="AH89" s="20"/>
      <c r="AI89" s="20" t="s">
        <v>61</v>
      </c>
      <c r="AJ89" s="20" t="s">
        <v>142</v>
      </c>
      <c r="AK89" s="20"/>
      <c r="AL89" s="20"/>
      <c r="AM89" s="20"/>
      <c r="AN89" s="20"/>
      <c r="AO89" s="20"/>
      <c r="AP89" s="20"/>
      <c r="AQ89" s="20"/>
      <c r="AR89" s="20"/>
      <c r="AS89" s="20"/>
    </row>
    <row r="90" spans="23:45" ht="15.75" customHeight="1" thickBot="1">
      <c r="W90" s="12"/>
      <c r="X90" s="8" t="s">
        <v>63</v>
      </c>
      <c r="Y90" s="13" t="s">
        <v>16</v>
      </c>
      <c r="Z90" s="13" t="s">
        <v>62</v>
      </c>
      <c r="AA90" s="41">
        <f>IF(AA87=" ","",IF(AA87=" ",0,SUM(AA87:AD89)))</f>
      </c>
      <c r="AB90" s="41"/>
      <c r="AC90" s="41"/>
      <c r="AD90" s="41"/>
      <c r="AE90" s="42"/>
      <c r="AF90" s="43"/>
      <c r="AH90" s="20"/>
      <c r="AI90" s="20"/>
      <c r="AJ90" s="20" t="s">
        <v>143</v>
      </c>
      <c r="AK90" s="20"/>
      <c r="AL90" s="20"/>
      <c r="AM90" s="20"/>
      <c r="AN90" s="20"/>
      <c r="AO90" s="20"/>
      <c r="AP90" s="20"/>
      <c r="AQ90" s="20"/>
      <c r="AR90" s="20"/>
      <c r="AS90" s="20"/>
    </row>
    <row r="91" spans="34:45" ht="15.75" customHeight="1">
      <c r="AH91" s="20"/>
      <c r="AI91" s="20"/>
      <c r="AJ91" s="20" t="s">
        <v>144</v>
      </c>
      <c r="AK91" s="20"/>
      <c r="AL91" s="20"/>
      <c r="AM91" s="20"/>
      <c r="AN91" s="20"/>
      <c r="AO91" s="20"/>
      <c r="AP91" s="20"/>
      <c r="AQ91" s="20"/>
      <c r="AR91" s="20"/>
      <c r="AS91" s="20"/>
    </row>
    <row r="92" spans="34:45" ht="15.75" customHeight="1">
      <c r="AH92" s="20"/>
      <c r="AI92" s="22" t="b">
        <f>IF(AI75=1,AB80*AL75,IF(AI76=1,AB80*AL76+AM76,IF(AI78=1,AB80*AL78+AM78,IF(AI79=1,AB80*AL79+AM79,IF(AI80=1,AB80*AL80+AM80,IF(AI81=1,AB80*AL81+AM81,IF(AI82=1,AB80*AL82+AM82,IF(AI83=1,AB80*AL83+AM83))))))))</f>
        <v>0</v>
      </c>
      <c r="AJ92" s="22" t="s">
        <v>145</v>
      </c>
      <c r="AK92" s="22"/>
      <c r="AL92" s="22"/>
      <c r="AM92" s="20"/>
      <c r="AN92" s="20"/>
      <c r="AO92" s="20"/>
      <c r="AP92" s="20"/>
      <c r="AQ92" s="20"/>
      <c r="AR92" s="20"/>
      <c r="AS92" s="20"/>
    </row>
    <row r="93" spans="34:45" ht="15.75" customHeight="1">
      <c r="AH93" s="20"/>
      <c r="AI93" s="22" t="b">
        <f>IF(AN75=1,AB80*AQ75+AR75,IF(AN76=1,AB80*AQ76+AR76,IF(AN78=1,AB80*AQ78+AR78,IF(AN79=1,AB80*AQ79+AR79,IF(AN80=1,AB80*AQ80+AR80,IF(AN81=1,AB80*AQ81+AR81,IF(AN82=1,AB80*AQ82+AR82,IF(AN83=1,AB80*AQ83+AR83))))))))</f>
        <v>0</v>
      </c>
      <c r="AJ93" s="22" t="s">
        <v>146</v>
      </c>
      <c r="AK93" s="22"/>
      <c r="AL93" s="22"/>
      <c r="AM93" s="20"/>
      <c r="AN93" s="20"/>
      <c r="AO93" s="20"/>
      <c r="AP93" s="20"/>
      <c r="AQ93" s="20"/>
      <c r="AR93" s="20"/>
      <c r="AS93" s="20"/>
    </row>
    <row r="94" spans="3:45" ht="15.75" customHeight="1">
      <c r="C94" s="5">
        <v>2</v>
      </c>
      <c r="D94" s="4" t="s">
        <v>22</v>
      </c>
      <c r="E94" s="4">
        <v>5</v>
      </c>
      <c r="G94" s="135" t="s">
        <v>64</v>
      </c>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H94" s="20"/>
      <c r="AI94" s="20"/>
      <c r="AJ94" s="20" t="s">
        <v>147</v>
      </c>
      <c r="AK94" s="20"/>
      <c r="AL94" s="20"/>
      <c r="AM94" s="20"/>
      <c r="AN94" s="20"/>
      <c r="AO94" s="20"/>
      <c r="AP94" s="20"/>
      <c r="AQ94" s="20"/>
      <c r="AR94" s="20"/>
      <c r="AS94" s="20"/>
    </row>
    <row r="95" spans="4:45" ht="15.75" customHeight="1">
      <c r="D95" s="52" t="s">
        <v>55</v>
      </c>
      <c r="E95" s="53"/>
      <c r="F95" s="53"/>
      <c r="G95" s="53"/>
      <c r="H95" s="53"/>
      <c r="I95" s="53"/>
      <c r="J95" s="53"/>
      <c r="K95" s="53"/>
      <c r="L95" s="54"/>
      <c r="M95" s="52" t="s">
        <v>56</v>
      </c>
      <c r="N95" s="53"/>
      <c r="O95" s="53"/>
      <c r="P95" s="53"/>
      <c r="Q95" s="53"/>
      <c r="R95" s="53"/>
      <c r="S95" s="53"/>
      <c r="T95" s="71"/>
      <c r="U95" s="52" t="s">
        <v>57</v>
      </c>
      <c r="V95" s="53"/>
      <c r="W95" s="53"/>
      <c r="X95" s="53"/>
      <c r="Y95" s="53"/>
      <c r="Z95" s="53"/>
      <c r="AA95" s="52" t="s">
        <v>65</v>
      </c>
      <c r="AB95" s="53"/>
      <c r="AC95" s="53"/>
      <c r="AD95" s="53"/>
      <c r="AE95" s="53"/>
      <c r="AF95" s="71"/>
      <c r="AH95" s="20"/>
      <c r="AI95" s="20"/>
      <c r="AJ95" s="20" t="s">
        <v>148</v>
      </c>
      <c r="AK95" s="20"/>
      <c r="AL95" s="20"/>
      <c r="AM95" s="20"/>
      <c r="AN95" s="20"/>
      <c r="AO95" s="20"/>
      <c r="AP95" s="20"/>
      <c r="AQ95" s="20"/>
      <c r="AR95" s="20"/>
      <c r="AS95" s="20"/>
    </row>
    <row r="96" spans="4:45" ht="15.75" customHeight="1">
      <c r="D96" s="59" t="s">
        <v>92</v>
      </c>
      <c r="E96" s="60"/>
      <c r="F96" s="60"/>
      <c r="G96" s="60"/>
      <c r="H96" s="60"/>
      <c r="I96" s="60"/>
      <c r="J96" s="60"/>
      <c r="K96" s="60"/>
      <c r="L96" s="61"/>
      <c r="M96" s="62"/>
      <c r="N96" s="63"/>
      <c r="O96" s="33" t="s">
        <v>4</v>
      </c>
      <c r="P96" s="10" t="s">
        <v>1</v>
      </c>
      <c r="Q96" s="33" t="s">
        <v>4</v>
      </c>
      <c r="R96" s="10" t="s">
        <v>2</v>
      </c>
      <c r="S96" s="33" t="s">
        <v>4</v>
      </c>
      <c r="T96" s="7" t="s">
        <v>3</v>
      </c>
      <c r="U96" s="23"/>
      <c r="V96" s="33" t="s">
        <v>4</v>
      </c>
      <c r="W96" s="25" t="s">
        <v>60</v>
      </c>
      <c r="X96" s="48" t="s">
        <v>4</v>
      </c>
      <c r="Y96" s="48"/>
      <c r="Z96" s="48"/>
      <c r="AA96" s="59" t="s">
        <v>4</v>
      </c>
      <c r="AB96" s="60"/>
      <c r="AC96" s="60"/>
      <c r="AD96" s="60"/>
      <c r="AE96" s="60"/>
      <c r="AF96" s="61"/>
      <c r="AH96" s="20"/>
      <c r="AI96" s="20"/>
      <c r="AJ96" s="20" t="s">
        <v>149</v>
      </c>
      <c r="AK96" s="20"/>
      <c r="AL96" s="20"/>
      <c r="AM96" s="20"/>
      <c r="AN96" s="20"/>
      <c r="AO96" s="20"/>
      <c r="AP96" s="20"/>
      <c r="AQ96" s="20"/>
      <c r="AR96" s="20"/>
      <c r="AS96" s="20"/>
    </row>
    <row r="97" spans="4:45" ht="15.75" customHeight="1">
      <c r="D97" s="78" t="s">
        <v>66</v>
      </c>
      <c r="E97" s="78"/>
      <c r="F97" s="78"/>
      <c r="G97" s="78" t="s">
        <v>67</v>
      </c>
      <c r="H97" s="78"/>
      <c r="I97" s="136"/>
      <c r="J97" s="136"/>
      <c r="K97" s="78" t="s">
        <v>68</v>
      </c>
      <c r="L97" s="78"/>
      <c r="M97" s="52" t="s">
        <v>69</v>
      </c>
      <c r="N97" s="53"/>
      <c r="O97" s="53"/>
      <c r="P97" s="53"/>
      <c r="Q97" s="53"/>
      <c r="R97" s="71"/>
      <c r="S97" s="52" t="s">
        <v>70</v>
      </c>
      <c r="T97" s="53"/>
      <c r="U97" s="53"/>
      <c r="V97" s="53"/>
      <c r="W97" s="53"/>
      <c r="X97" s="71"/>
      <c r="Y97" s="52" t="s">
        <v>71</v>
      </c>
      <c r="Z97" s="71"/>
      <c r="AA97" s="52" t="s">
        <v>72</v>
      </c>
      <c r="AB97" s="53"/>
      <c r="AC97" s="53"/>
      <c r="AD97" s="53"/>
      <c r="AE97" s="53"/>
      <c r="AF97" s="71"/>
      <c r="AH97" s="20"/>
      <c r="AI97" s="20" t="s">
        <v>4</v>
      </c>
      <c r="AJ97" s="20"/>
      <c r="AK97" s="20"/>
      <c r="AL97" s="20"/>
      <c r="AM97" s="20"/>
      <c r="AN97" s="20"/>
      <c r="AO97" s="20"/>
      <c r="AP97" s="20"/>
      <c r="AQ97" s="20"/>
      <c r="AR97" s="20"/>
      <c r="AS97" s="20"/>
    </row>
    <row r="98" spans="4:45" ht="15.75" customHeight="1" thickBot="1">
      <c r="D98" s="141" t="s">
        <v>4</v>
      </c>
      <c r="E98" s="141"/>
      <c r="F98" s="142"/>
      <c r="G98" s="141" t="s">
        <v>4</v>
      </c>
      <c r="H98" s="141"/>
      <c r="I98" s="142"/>
      <c r="J98" s="142"/>
      <c r="K98" s="141" t="s">
        <v>4</v>
      </c>
      <c r="L98" s="141"/>
      <c r="M98" s="84" t="s">
        <v>4</v>
      </c>
      <c r="N98" s="85"/>
      <c r="O98" s="85"/>
      <c r="P98" s="85"/>
      <c r="Q98" s="86"/>
      <c r="R98" s="87"/>
      <c r="S98" s="64">
        <f>IF(M98="","",IF(M98=" ","",K98*M98))</f>
      </c>
      <c r="T98" s="65"/>
      <c r="U98" s="65"/>
      <c r="V98" s="65"/>
      <c r="W98" s="66"/>
      <c r="X98" s="67"/>
      <c r="Y98" s="143" t="s">
        <v>92</v>
      </c>
      <c r="Z98" s="144"/>
      <c r="AA98" s="64">
        <f>IF(S98="","",IF(M98=" ","",IF(Y98=" ","割合を決定してください",S98*Y98)))</f>
      </c>
      <c r="AB98" s="65"/>
      <c r="AC98" s="65"/>
      <c r="AD98" s="65"/>
      <c r="AE98" s="66"/>
      <c r="AF98" s="67"/>
      <c r="AH98" s="20"/>
      <c r="AI98" s="21">
        <v>1</v>
      </c>
      <c r="AJ98" s="20"/>
      <c r="AK98" s="20"/>
      <c r="AL98" s="20"/>
      <c r="AM98" s="20"/>
      <c r="AN98" s="20"/>
      <c r="AO98" s="20"/>
      <c r="AP98" s="20"/>
      <c r="AQ98" s="20"/>
      <c r="AR98" s="20"/>
      <c r="AS98" s="20"/>
    </row>
    <row r="99" spans="4:45" ht="15.75" customHeight="1" thickTop="1">
      <c r="D99" s="68" t="s">
        <v>55</v>
      </c>
      <c r="E99" s="69"/>
      <c r="F99" s="69"/>
      <c r="G99" s="69"/>
      <c r="H99" s="69"/>
      <c r="I99" s="69"/>
      <c r="J99" s="69"/>
      <c r="K99" s="69"/>
      <c r="L99" s="95"/>
      <c r="M99" s="68" t="s">
        <v>56</v>
      </c>
      <c r="N99" s="69"/>
      <c r="O99" s="69"/>
      <c r="P99" s="69"/>
      <c r="Q99" s="69"/>
      <c r="R99" s="69"/>
      <c r="S99" s="69"/>
      <c r="T99" s="70"/>
      <c r="U99" s="68" t="s">
        <v>57</v>
      </c>
      <c r="V99" s="69"/>
      <c r="W99" s="69"/>
      <c r="X99" s="69"/>
      <c r="Y99" s="69"/>
      <c r="Z99" s="69"/>
      <c r="AA99" s="68" t="s">
        <v>65</v>
      </c>
      <c r="AB99" s="69"/>
      <c r="AC99" s="69"/>
      <c r="AD99" s="69"/>
      <c r="AE99" s="69"/>
      <c r="AF99" s="70"/>
      <c r="AH99" s="20"/>
      <c r="AI99" s="20">
        <v>0.9</v>
      </c>
      <c r="AJ99" s="20"/>
      <c r="AK99" s="20"/>
      <c r="AL99" s="20"/>
      <c r="AM99" s="20"/>
      <c r="AN99" s="20"/>
      <c r="AO99" s="20"/>
      <c r="AP99" s="20"/>
      <c r="AQ99" s="20"/>
      <c r="AR99" s="20"/>
      <c r="AS99" s="20"/>
    </row>
    <row r="100" spans="4:45" ht="15.75" customHeight="1">
      <c r="D100" s="59" t="s">
        <v>4</v>
      </c>
      <c r="E100" s="60"/>
      <c r="F100" s="60"/>
      <c r="G100" s="60"/>
      <c r="H100" s="60"/>
      <c r="I100" s="60"/>
      <c r="J100" s="60"/>
      <c r="K100" s="60"/>
      <c r="L100" s="61"/>
      <c r="M100" s="62"/>
      <c r="N100" s="63"/>
      <c r="O100" s="33" t="s">
        <v>4</v>
      </c>
      <c r="P100" s="10" t="s">
        <v>1</v>
      </c>
      <c r="Q100" s="33" t="s">
        <v>4</v>
      </c>
      <c r="R100" s="10" t="s">
        <v>2</v>
      </c>
      <c r="S100" s="33" t="s">
        <v>4</v>
      </c>
      <c r="T100" s="7" t="s">
        <v>3</v>
      </c>
      <c r="U100" s="23"/>
      <c r="V100" s="33" t="s">
        <v>4</v>
      </c>
      <c r="W100" s="25" t="s">
        <v>60</v>
      </c>
      <c r="X100" s="48" t="s">
        <v>4</v>
      </c>
      <c r="Y100" s="48"/>
      <c r="Z100" s="48"/>
      <c r="AA100" s="59" t="s">
        <v>4</v>
      </c>
      <c r="AB100" s="60"/>
      <c r="AC100" s="60"/>
      <c r="AD100" s="60"/>
      <c r="AE100" s="60"/>
      <c r="AF100" s="61"/>
      <c r="AH100" s="20"/>
      <c r="AI100" s="20">
        <v>0.8</v>
      </c>
      <c r="AJ100" s="20"/>
      <c r="AK100" s="20"/>
      <c r="AL100" s="20"/>
      <c r="AM100" s="20"/>
      <c r="AN100" s="20"/>
      <c r="AO100" s="20"/>
      <c r="AP100" s="20"/>
      <c r="AQ100" s="20"/>
      <c r="AR100" s="20"/>
      <c r="AS100" s="20"/>
    </row>
    <row r="101" spans="4:45" ht="15.75" customHeight="1">
      <c r="D101" s="78" t="s">
        <v>66</v>
      </c>
      <c r="E101" s="78"/>
      <c r="F101" s="78"/>
      <c r="G101" s="78" t="s">
        <v>67</v>
      </c>
      <c r="H101" s="78"/>
      <c r="I101" s="136"/>
      <c r="J101" s="136"/>
      <c r="K101" s="78" t="s">
        <v>68</v>
      </c>
      <c r="L101" s="78"/>
      <c r="M101" s="52" t="s">
        <v>69</v>
      </c>
      <c r="N101" s="53"/>
      <c r="O101" s="53"/>
      <c r="P101" s="53"/>
      <c r="Q101" s="53"/>
      <c r="R101" s="71"/>
      <c r="S101" s="52" t="s">
        <v>70</v>
      </c>
      <c r="T101" s="53"/>
      <c r="U101" s="53"/>
      <c r="V101" s="53"/>
      <c r="W101" s="53"/>
      <c r="X101" s="71"/>
      <c r="Y101" s="52" t="s">
        <v>71</v>
      </c>
      <c r="Z101" s="71"/>
      <c r="AA101" s="52" t="s">
        <v>72</v>
      </c>
      <c r="AB101" s="53"/>
      <c r="AC101" s="53"/>
      <c r="AD101" s="53"/>
      <c r="AE101" s="53"/>
      <c r="AF101" s="71"/>
      <c r="AH101" s="20"/>
      <c r="AI101" s="20"/>
      <c r="AJ101" s="20"/>
      <c r="AK101" s="20"/>
      <c r="AL101" s="20"/>
      <c r="AM101" s="20"/>
      <c r="AN101" s="20"/>
      <c r="AO101" s="20"/>
      <c r="AP101" s="20"/>
      <c r="AQ101" s="20"/>
      <c r="AR101" s="20"/>
      <c r="AS101" s="20"/>
    </row>
    <row r="102" spans="4:45" ht="15.75" customHeight="1" thickBot="1">
      <c r="D102" s="102" t="s">
        <v>4</v>
      </c>
      <c r="E102" s="102"/>
      <c r="F102" s="145"/>
      <c r="G102" s="102" t="s">
        <v>4</v>
      </c>
      <c r="H102" s="102"/>
      <c r="I102" s="145"/>
      <c r="J102" s="145"/>
      <c r="K102" s="102" t="s">
        <v>4</v>
      </c>
      <c r="L102" s="102"/>
      <c r="M102" s="55" t="s">
        <v>4</v>
      </c>
      <c r="N102" s="56"/>
      <c r="O102" s="56"/>
      <c r="P102" s="56"/>
      <c r="Q102" s="57"/>
      <c r="R102" s="58"/>
      <c r="S102" s="147">
        <f>IF(M102="","",IF(M102=" ","",K102*M102))</f>
      </c>
      <c r="T102" s="148"/>
      <c r="U102" s="148"/>
      <c r="V102" s="148"/>
      <c r="W102" s="76"/>
      <c r="X102" s="77"/>
      <c r="Y102" s="72" t="s">
        <v>92</v>
      </c>
      <c r="Z102" s="73"/>
      <c r="AA102" s="74">
        <f>IF(S102="","",IF(M102=" ","",IF(Y102=" ","割合を決定してください",S102*Y102)))</f>
      </c>
      <c r="AB102" s="75"/>
      <c r="AC102" s="75"/>
      <c r="AD102" s="75"/>
      <c r="AE102" s="76"/>
      <c r="AF102" s="77"/>
      <c r="AH102" s="20"/>
      <c r="AI102" s="20"/>
      <c r="AJ102" s="20"/>
      <c r="AK102" s="20"/>
      <c r="AL102" s="20"/>
      <c r="AM102" s="20"/>
      <c r="AN102" s="20"/>
      <c r="AO102" s="20"/>
      <c r="AP102" s="20"/>
      <c r="AQ102" s="20"/>
      <c r="AR102" s="20"/>
      <c r="AS102" s="20"/>
    </row>
    <row r="103" spans="23:45" ht="15.75" customHeight="1" thickBot="1">
      <c r="W103" s="12"/>
      <c r="X103" s="26" t="s">
        <v>63</v>
      </c>
      <c r="Y103" s="13" t="s">
        <v>16</v>
      </c>
      <c r="Z103" s="13" t="s">
        <v>73</v>
      </c>
      <c r="AA103" s="41">
        <f>IF(AA98="","",IF(AA98=" ",0,SUM(AA98,AA102)))</f>
      </c>
      <c r="AB103" s="41"/>
      <c r="AC103" s="41"/>
      <c r="AD103" s="41"/>
      <c r="AE103" s="42"/>
      <c r="AF103" s="43"/>
      <c r="AH103" s="20"/>
      <c r="AI103" s="20"/>
      <c r="AJ103" s="20"/>
      <c r="AK103" s="20"/>
      <c r="AL103" s="20"/>
      <c r="AM103" s="20"/>
      <c r="AN103" s="20"/>
      <c r="AO103" s="20"/>
      <c r="AP103" s="20"/>
      <c r="AQ103" s="20"/>
      <c r="AR103" s="20"/>
      <c r="AS103" s="20"/>
    </row>
    <row r="104" spans="34:45" ht="15.75" customHeight="1">
      <c r="AH104" s="20"/>
      <c r="AI104" s="20"/>
      <c r="AJ104" s="20"/>
      <c r="AK104" s="20"/>
      <c r="AL104" s="20"/>
      <c r="AM104" s="20"/>
      <c r="AN104" s="20"/>
      <c r="AO104" s="20"/>
      <c r="AP104" s="20"/>
      <c r="AQ104" s="20"/>
      <c r="AR104" s="20"/>
      <c r="AS104" s="20"/>
    </row>
    <row r="105" spans="3:45" ht="15.75" customHeight="1">
      <c r="C105" s="5">
        <v>2</v>
      </c>
      <c r="D105" s="4" t="s">
        <v>22</v>
      </c>
      <c r="E105" s="4">
        <v>6</v>
      </c>
      <c r="G105" s="79" t="s">
        <v>74</v>
      </c>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H105" s="20"/>
      <c r="AI105" s="20"/>
      <c r="AJ105" s="20"/>
      <c r="AK105" s="20"/>
      <c r="AL105" s="20"/>
      <c r="AM105" s="20"/>
      <c r="AN105" s="20"/>
      <c r="AO105" s="20"/>
      <c r="AP105" s="20"/>
      <c r="AQ105" s="20"/>
      <c r="AR105" s="20"/>
      <c r="AS105" s="20"/>
    </row>
    <row r="106" spans="4:45" ht="15.75" customHeight="1">
      <c r="D106" s="52" t="s">
        <v>55</v>
      </c>
      <c r="E106" s="152"/>
      <c r="F106" s="152"/>
      <c r="G106" s="152"/>
      <c r="H106" s="152"/>
      <c r="I106" s="152"/>
      <c r="J106" s="153"/>
      <c r="K106" s="52" t="s">
        <v>56</v>
      </c>
      <c r="L106" s="53"/>
      <c r="M106" s="53"/>
      <c r="N106" s="53"/>
      <c r="O106" s="53"/>
      <c r="P106" s="53"/>
      <c r="Q106" s="53"/>
      <c r="R106" s="71"/>
      <c r="S106" s="52" t="s">
        <v>57</v>
      </c>
      <c r="T106" s="152"/>
      <c r="U106" s="152"/>
      <c r="V106" s="152"/>
      <c r="W106" s="152"/>
      <c r="X106" s="78" t="s">
        <v>75</v>
      </c>
      <c r="Y106" s="78"/>
      <c r="Z106" s="78"/>
      <c r="AA106" s="78"/>
      <c r="AB106" s="52" t="s">
        <v>58</v>
      </c>
      <c r="AC106" s="53"/>
      <c r="AD106" s="53"/>
      <c r="AE106" s="53"/>
      <c r="AF106" s="71"/>
      <c r="AH106" s="20"/>
      <c r="AI106" s="20"/>
      <c r="AJ106" s="20"/>
      <c r="AK106" s="20"/>
      <c r="AL106" s="20"/>
      <c r="AM106" s="20"/>
      <c r="AN106" s="20"/>
      <c r="AO106" s="20"/>
      <c r="AP106" s="20"/>
      <c r="AQ106" s="20"/>
      <c r="AR106" s="20"/>
      <c r="AS106" s="20"/>
    </row>
    <row r="107" spans="4:45" ht="15.75" customHeight="1">
      <c r="D107" s="59" t="s">
        <v>92</v>
      </c>
      <c r="E107" s="60"/>
      <c r="F107" s="60"/>
      <c r="G107" s="60"/>
      <c r="H107" s="60"/>
      <c r="I107" s="60"/>
      <c r="J107" s="61"/>
      <c r="K107" s="62"/>
      <c r="L107" s="63"/>
      <c r="M107" s="33" t="s">
        <v>4</v>
      </c>
      <c r="N107" s="10" t="s">
        <v>1</v>
      </c>
      <c r="O107" s="33" t="s">
        <v>4</v>
      </c>
      <c r="P107" s="10" t="s">
        <v>2</v>
      </c>
      <c r="Q107" s="33" t="s">
        <v>4</v>
      </c>
      <c r="R107" s="7" t="s">
        <v>3</v>
      </c>
      <c r="S107" s="23"/>
      <c r="T107" s="33" t="s">
        <v>4</v>
      </c>
      <c r="U107" s="25" t="s">
        <v>61</v>
      </c>
      <c r="V107" s="48" t="s">
        <v>4</v>
      </c>
      <c r="W107" s="48"/>
      <c r="X107" s="50" t="s">
        <v>4</v>
      </c>
      <c r="Y107" s="50"/>
      <c r="Z107" s="50"/>
      <c r="AA107" s="50"/>
      <c r="AB107" s="44" t="s">
        <v>4</v>
      </c>
      <c r="AC107" s="45"/>
      <c r="AD107" s="45"/>
      <c r="AE107" s="46"/>
      <c r="AF107" s="47"/>
      <c r="AH107" s="20"/>
      <c r="AI107" s="20"/>
      <c r="AJ107" s="20"/>
      <c r="AK107" s="20"/>
      <c r="AL107" s="20"/>
      <c r="AM107" s="20"/>
      <c r="AN107" s="20"/>
      <c r="AO107" s="20"/>
      <c r="AP107" s="20"/>
      <c r="AQ107" s="20"/>
      <c r="AR107" s="20"/>
      <c r="AS107" s="20"/>
    </row>
    <row r="108" spans="4:45" ht="15.75" customHeight="1">
      <c r="D108" s="59" t="s">
        <v>4</v>
      </c>
      <c r="E108" s="60"/>
      <c r="F108" s="60"/>
      <c r="G108" s="60"/>
      <c r="H108" s="60"/>
      <c r="I108" s="60"/>
      <c r="J108" s="61"/>
      <c r="K108" s="62"/>
      <c r="L108" s="63"/>
      <c r="M108" s="33" t="s">
        <v>4</v>
      </c>
      <c r="N108" s="10" t="s">
        <v>1</v>
      </c>
      <c r="O108" s="33" t="s">
        <v>4</v>
      </c>
      <c r="P108" s="10" t="s">
        <v>2</v>
      </c>
      <c r="Q108" s="33" t="s">
        <v>4</v>
      </c>
      <c r="R108" s="7" t="s">
        <v>3</v>
      </c>
      <c r="S108" s="23"/>
      <c r="T108" s="33" t="s">
        <v>4</v>
      </c>
      <c r="U108" s="25" t="s">
        <v>61</v>
      </c>
      <c r="V108" s="48" t="s">
        <v>4</v>
      </c>
      <c r="W108" s="48"/>
      <c r="X108" s="50" t="s">
        <v>4</v>
      </c>
      <c r="Y108" s="50"/>
      <c r="Z108" s="50"/>
      <c r="AA108" s="50"/>
      <c r="AB108" s="44" t="s">
        <v>4</v>
      </c>
      <c r="AC108" s="45"/>
      <c r="AD108" s="45"/>
      <c r="AE108" s="46"/>
      <c r="AF108" s="47"/>
      <c r="AH108" s="20"/>
      <c r="AI108" s="20"/>
      <c r="AJ108" s="20"/>
      <c r="AK108" s="20"/>
      <c r="AL108" s="20"/>
      <c r="AM108" s="20"/>
      <c r="AN108" s="20"/>
      <c r="AO108" s="20"/>
      <c r="AP108" s="20"/>
      <c r="AQ108" s="20"/>
      <c r="AR108" s="20"/>
      <c r="AS108" s="20"/>
    </row>
    <row r="109" spans="4:45" ht="15.75" customHeight="1" thickBot="1">
      <c r="D109" s="59" t="s">
        <v>4</v>
      </c>
      <c r="E109" s="60"/>
      <c r="F109" s="60"/>
      <c r="G109" s="60"/>
      <c r="H109" s="60"/>
      <c r="I109" s="60"/>
      <c r="J109" s="61"/>
      <c r="K109" s="62"/>
      <c r="L109" s="63"/>
      <c r="M109" s="33" t="s">
        <v>4</v>
      </c>
      <c r="N109" s="10" t="s">
        <v>1</v>
      </c>
      <c r="O109" s="33" t="s">
        <v>4</v>
      </c>
      <c r="P109" s="10" t="s">
        <v>2</v>
      </c>
      <c r="Q109" s="33" t="s">
        <v>4</v>
      </c>
      <c r="R109" s="7" t="s">
        <v>3</v>
      </c>
      <c r="S109" s="23"/>
      <c r="T109" s="33" t="s">
        <v>4</v>
      </c>
      <c r="U109" s="25" t="s">
        <v>61</v>
      </c>
      <c r="V109" s="48" t="s">
        <v>4</v>
      </c>
      <c r="W109" s="51"/>
      <c r="X109" s="49" t="s">
        <v>4</v>
      </c>
      <c r="Y109" s="49"/>
      <c r="Z109" s="49"/>
      <c r="AA109" s="49"/>
      <c r="AB109" s="37" t="s">
        <v>4</v>
      </c>
      <c r="AC109" s="38"/>
      <c r="AD109" s="38"/>
      <c r="AE109" s="39"/>
      <c r="AF109" s="40"/>
      <c r="AH109" s="20"/>
      <c r="AI109" s="20"/>
      <c r="AJ109" s="20"/>
      <c r="AK109" s="20"/>
      <c r="AL109" s="20"/>
      <c r="AM109" s="20"/>
      <c r="AN109" s="20"/>
      <c r="AO109" s="20"/>
      <c r="AP109" s="20"/>
      <c r="AQ109" s="20"/>
      <c r="AR109" s="20"/>
      <c r="AS109" s="20"/>
    </row>
    <row r="110" spans="23:45" ht="15.75" customHeight="1" thickBot="1">
      <c r="W110" s="12"/>
      <c r="X110" s="8" t="s">
        <v>63</v>
      </c>
      <c r="Y110" s="13" t="s">
        <v>16</v>
      </c>
      <c r="Z110" s="13" t="s">
        <v>76</v>
      </c>
      <c r="AA110" s="41">
        <f>IF(AB107=" ","",IF(AB107=" ",0,SUM(AB107:AD109)))</f>
      </c>
      <c r="AB110" s="41"/>
      <c r="AC110" s="41"/>
      <c r="AD110" s="41"/>
      <c r="AE110" s="42"/>
      <c r="AF110" s="43"/>
      <c r="AH110" s="20"/>
      <c r="AI110" s="20"/>
      <c r="AJ110" s="20"/>
      <c r="AK110" s="20"/>
      <c r="AL110" s="20"/>
      <c r="AM110" s="20"/>
      <c r="AN110" s="20"/>
      <c r="AO110" s="20"/>
      <c r="AP110" s="20"/>
      <c r="AQ110" s="20"/>
      <c r="AR110" s="20"/>
      <c r="AS110" s="20"/>
    </row>
    <row r="111" spans="34:45" ht="15.75" customHeight="1">
      <c r="AH111" s="20"/>
      <c r="AI111" s="20"/>
      <c r="AJ111" s="20"/>
      <c r="AK111" s="20"/>
      <c r="AL111" s="20"/>
      <c r="AM111" s="20"/>
      <c r="AN111" s="20"/>
      <c r="AO111" s="20"/>
      <c r="AP111" s="20"/>
      <c r="AQ111" s="20"/>
      <c r="AR111" s="20"/>
      <c r="AS111" s="20"/>
    </row>
    <row r="112" spans="3:45" ht="15.75" customHeight="1" thickBot="1">
      <c r="C112" s="5">
        <v>2</v>
      </c>
      <c r="D112" s="4" t="s">
        <v>22</v>
      </c>
      <c r="E112" s="4">
        <v>7</v>
      </c>
      <c r="G112" s="79" t="s">
        <v>77</v>
      </c>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H112" s="20"/>
      <c r="AI112" s="20"/>
      <c r="AJ112" s="20"/>
      <c r="AK112" s="20"/>
      <c r="AL112" s="20"/>
      <c r="AM112" s="20"/>
      <c r="AN112" s="20"/>
      <c r="AO112" s="20"/>
      <c r="AP112" s="20"/>
      <c r="AQ112" s="20"/>
      <c r="AR112" s="20"/>
      <c r="AS112" s="20"/>
    </row>
    <row r="113" spans="21:45" ht="15.75" customHeight="1" thickBot="1">
      <c r="U113" s="6" t="s">
        <v>78</v>
      </c>
      <c r="V113" s="11" t="s">
        <v>49</v>
      </c>
      <c r="W113" s="11" t="s">
        <v>73</v>
      </c>
      <c r="X113" s="11" t="s">
        <v>49</v>
      </c>
      <c r="Y113" s="11" t="s">
        <v>76</v>
      </c>
      <c r="Z113" s="11" t="s">
        <v>48</v>
      </c>
      <c r="AA113" s="41">
        <f>IF(SUM(AA90,AA103,AA110)=0,"",SUM(AA90,AA103,AA110))</f>
      </c>
      <c r="AB113" s="41"/>
      <c r="AC113" s="41"/>
      <c r="AD113" s="41"/>
      <c r="AE113" s="42"/>
      <c r="AF113" s="43"/>
      <c r="AH113" s="20"/>
      <c r="AI113" s="35"/>
      <c r="AJ113" s="20"/>
      <c r="AK113" s="20"/>
      <c r="AL113" s="20"/>
      <c r="AM113" s="20"/>
      <c r="AN113" s="20"/>
      <c r="AO113" s="20"/>
      <c r="AP113" s="20"/>
      <c r="AQ113" s="20"/>
      <c r="AR113" s="20"/>
      <c r="AS113" s="20"/>
    </row>
    <row r="114" spans="21:45" ht="15.75" customHeight="1">
      <c r="U114" s="36">
        <f>IF(AA113&lt;AA83,"供託額が不足しています。","")</f>
      </c>
      <c r="V114" s="36"/>
      <c r="W114" s="36"/>
      <c r="X114" s="36"/>
      <c r="Y114" s="36"/>
      <c r="Z114" s="36"/>
      <c r="AA114" s="36"/>
      <c r="AB114" s="36"/>
      <c r="AC114" s="36"/>
      <c r="AD114" s="36"/>
      <c r="AE114" s="36"/>
      <c r="AF114" s="36"/>
      <c r="AH114" s="20"/>
      <c r="AI114" s="20"/>
      <c r="AJ114" s="20"/>
      <c r="AK114" s="20"/>
      <c r="AL114" s="20"/>
      <c r="AM114" s="20"/>
      <c r="AN114" s="20"/>
      <c r="AO114" s="20"/>
      <c r="AP114" s="20"/>
      <c r="AQ114" s="20"/>
      <c r="AR114" s="20"/>
      <c r="AS114" s="20"/>
    </row>
    <row r="115" spans="2:32" ht="15.75" customHeight="1">
      <c r="B115" s="5">
        <v>3</v>
      </c>
      <c r="D115" s="83" t="s">
        <v>159</v>
      </c>
      <c r="E115" s="151"/>
      <c r="F115" s="151"/>
      <c r="G115" s="151"/>
      <c r="H115" s="151"/>
      <c r="I115" s="151"/>
      <c r="J115" s="151"/>
      <c r="K115" s="151"/>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row>
    <row r="116" spans="4:32" ht="15.75" customHeight="1">
      <c r="D116" s="83" t="s">
        <v>132</v>
      </c>
      <c r="E116" s="151"/>
      <c r="F116" s="151"/>
      <c r="G116" s="151"/>
      <c r="H116" s="151"/>
      <c r="I116" s="151"/>
      <c r="J116" s="151"/>
      <c r="K116" s="151"/>
      <c r="L116" s="151"/>
      <c r="M116" s="151"/>
      <c r="N116" s="151"/>
      <c r="O116" s="151"/>
      <c r="P116" s="151"/>
      <c r="Q116" s="151"/>
      <c r="R116" s="151"/>
      <c r="S116" s="151"/>
      <c r="T116" s="151"/>
      <c r="U116" s="151"/>
      <c r="V116" s="151"/>
      <c r="W116" s="151"/>
      <c r="X116" s="151"/>
      <c r="Y116" s="151"/>
      <c r="Z116" s="151"/>
      <c r="AA116" s="151"/>
      <c r="AB116" s="151"/>
      <c r="AC116" s="151"/>
      <c r="AD116" s="151"/>
      <c r="AE116" s="151"/>
      <c r="AF116" s="151"/>
    </row>
    <row r="117" spans="4:32" ht="15.75" customHeight="1">
      <c r="D117" s="79" t="s">
        <v>133</v>
      </c>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row>
    <row r="118" spans="4:32" ht="15.75" customHeight="1">
      <c r="D118" s="31" t="s">
        <v>152</v>
      </c>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row>
    <row r="120" spans="2:32" ht="15.75" customHeight="1">
      <c r="B120" s="5">
        <v>4</v>
      </c>
      <c r="D120" s="83" t="s">
        <v>159</v>
      </c>
      <c r="E120" s="151"/>
      <c r="F120" s="151"/>
      <c r="G120" s="151"/>
      <c r="H120" s="151"/>
      <c r="I120" s="151"/>
      <c r="J120" s="151"/>
      <c r="K120" s="151"/>
      <c r="L120" s="151"/>
      <c r="M120" s="151"/>
      <c r="N120" s="151"/>
      <c r="O120" s="151"/>
      <c r="P120" s="151"/>
      <c r="Q120" s="151"/>
      <c r="R120" s="151"/>
      <c r="S120" s="151"/>
      <c r="T120" s="151"/>
      <c r="U120" s="151"/>
      <c r="V120" s="151"/>
      <c r="W120" s="151"/>
      <c r="X120" s="151"/>
      <c r="Y120" s="151"/>
      <c r="Z120" s="151"/>
      <c r="AA120" s="151"/>
      <c r="AB120" s="151"/>
      <c r="AC120" s="151"/>
      <c r="AD120" s="151"/>
      <c r="AE120" s="151"/>
      <c r="AF120" s="151"/>
    </row>
    <row r="121" spans="4:32" ht="15.75" customHeight="1" thickBot="1">
      <c r="D121" s="83" t="s">
        <v>134</v>
      </c>
      <c r="E121" s="151"/>
      <c r="F121" s="151"/>
      <c r="G121" s="151"/>
      <c r="H121" s="151"/>
      <c r="I121" s="151"/>
      <c r="J121" s="151"/>
      <c r="K121" s="151"/>
      <c r="L121" s="151"/>
      <c r="M121" s="151"/>
      <c r="N121" s="151"/>
      <c r="O121" s="151"/>
      <c r="P121" s="151"/>
      <c r="Q121" s="151"/>
      <c r="R121" s="151"/>
      <c r="S121" s="151"/>
      <c r="T121" s="151"/>
      <c r="U121" s="151"/>
      <c r="V121" s="151"/>
      <c r="W121" s="151"/>
      <c r="X121" s="151"/>
      <c r="Y121" s="151"/>
      <c r="Z121" s="151"/>
      <c r="AA121" s="151"/>
      <c r="AB121" s="151"/>
      <c r="AC121" s="151"/>
      <c r="AD121" s="151"/>
      <c r="AE121" s="151"/>
      <c r="AF121" s="151"/>
    </row>
    <row r="122" spans="27:35" ht="15.75" customHeight="1" thickBot="1">
      <c r="AA122" s="92">
        <f>IF(AI122=0,"",SUM(AB34,AB38,AB49,AB63))</f>
      </c>
      <c r="AB122" s="93"/>
      <c r="AC122" s="93"/>
      <c r="AD122" s="93"/>
      <c r="AE122" s="93"/>
      <c r="AF122" s="94"/>
      <c r="AI122" s="35">
        <f>SUM(AB34,AB38,AB49,AB63)</f>
        <v>0</v>
      </c>
    </row>
    <row r="124" spans="4:32" ht="15.75" customHeight="1">
      <c r="D124" s="1" t="s">
        <v>79</v>
      </c>
      <c r="F124" s="97" t="s">
        <v>80</v>
      </c>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row>
    <row r="125" spans="4:32" ht="15.75" customHeight="1">
      <c r="D125" s="1" t="s">
        <v>81</v>
      </c>
      <c r="F125" s="83" t="s">
        <v>123</v>
      </c>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row>
    <row r="126" spans="4:32" ht="15.75" customHeight="1">
      <c r="D126" s="1" t="s">
        <v>82</v>
      </c>
      <c r="F126" s="83" t="s">
        <v>124</v>
      </c>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row>
    <row r="127" spans="6:32" ht="15.75" customHeight="1">
      <c r="F127" s="83" t="s">
        <v>125</v>
      </c>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row>
    <row r="128" spans="4:32" ht="15.75" customHeight="1">
      <c r="D128" s="1" t="s">
        <v>83</v>
      </c>
      <c r="F128" s="83" t="s">
        <v>128</v>
      </c>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row>
    <row r="129" spans="6:32" ht="15.75" customHeight="1">
      <c r="F129" s="83" t="s">
        <v>126</v>
      </c>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row>
    <row r="130" spans="4:32" ht="15.75" customHeight="1">
      <c r="D130" s="1" t="s">
        <v>84</v>
      </c>
      <c r="F130" s="83" t="s">
        <v>129</v>
      </c>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row>
    <row r="131" spans="6:32" ht="15.75" customHeight="1">
      <c r="F131" s="83" t="s">
        <v>127</v>
      </c>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row>
  </sheetData>
  <sheetProtection/>
  <protectedRanges>
    <protectedRange sqref="D96:O96 Q96 S96 U96:AF96 D98:P98 Y98 D100:O100 Q100 S100 U100:AF100 D102:P102 Y102 D107:M109 O107:O109 Q107:Q109 S107:AD109" name="３Ｐ"/>
    <protectedRange sqref="F12 H12 J12 Y15 AB15 W15 Q16 V17 Y17 Q18 U19 T20:V21 X20:Z21 AB20:AD21 P28 R28 U87:AD89 AB34 AB38 AB49 G55:Z58 AB63 G69:Z72 AB80 D87:O89 Q87:Q89 S87:S89" name="１～２Ｐ"/>
  </protectedRanges>
  <mergeCells count="196">
    <mergeCell ref="F131:AF131"/>
    <mergeCell ref="F125:AF125"/>
    <mergeCell ref="D87:L87"/>
    <mergeCell ref="D88:L88"/>
    <mergeCell ref="D89:L89"/>
    <mergeCell ref="D108:J108"/>
    <mergeCell ref="K107:L107"/>
    <mergeCell ref="D106:J106"/>
    <mergeCell ref="G97:J97"/>
    <mergeCell ref="G98:J98"/>
    <mergeCell ref="V15:W15"/>
    <mergeCell ref="D121:AF121"/>
    <mergeCell ref="D115:AF115"/>
    <mergeCell ref="D116:AF116"/>
    <mergeCell ref="D117:AF117"/>
    <mergeCell ref="D120:AF120"/>
    <mergeCell ref="K102:L102"/>
    <mergeCell ref="D101:F101"/>
    <mergeCell ref="S106:W106"/>
    <mergeCell ref="J15:O15"/>
    <mergeCell ref="J16:P16"/>
    <mergeCell ref="J17:U17"/>
    <mergeCell ref="J18:P18"/>
    <mergeCell ref="G94:AF94"/>
    <mergeCell ref="J19:T19"/>
    <mergeCell ref="J20:S20"/>
    <mergeCell ref="H47:AF47"/>
    <mergeCell ref="H48:AF48"/>
    <mergeCell ref="G55:T55"/>
    <mergeCell ref="G58:T58"/>
    <mergeCell ref="P15:T15"/>
    <mergeCell ref="K106:R106"/>
    <mergeCell ref="H62:AF62"/>
    <mergeCell ref="H65:AF65"/>
    <mergeCell ref="Y101:Z101"/>
    <mergeCell ref="K101:L101"/>
    <mergeCell ref="D100:L100"/>
    <mergeCell ref="M101:R101"/>
    <mergeCell ref="G102:J102"/>
    <mergeCell ref="S102:X102"/>
    <mergeCell ref="K108:L108"/>
    <mergeCell ref="M99:T99"/>
    <mergeCell ref="D107:J107"/>
    <mergeCell ref="AB73:AF73"/>
    <mergeCell ref="D98:F98"/>
    <mergeCell ref="D97:F97"/>
    <mergeCell ref="Y98:Z98"/>
    <mergeCell ref="D102:F102"/>
    <mergeCell ref="M102:R102"/>
    <mergeCell ref="M100:N100"/>
    <mergeCell ref="G101:J101"/>
    <mergeCell ref="G78:AF78"/>
    <mergeCell ref="G82:AF82"/>
    <mergeCell ref="M83:Z83"/>
    <mergeCell ref="AA83:AF83"/>
    <mergeCell ref="AA101:AF101"/>
    <mergeCell ref="G85:AF85"/>
    <mergeCell ref="K98:L98"/>
    <mergeCell ref="AA97:AF97"/>
    <mergeCell ref="Y97:Z97"/>
    <mergeCell ref="D96:L96"/>
    <mergeCell ref="G70:T70"/>
    <mergeCell ref="U52:Z54"/>
    <mergeCell ref="H51:AF51"/>
    <mergeCell ref="H61:AF61"/>
    <mergeCell ref="D30:AF30"/>
    <mergeCell ref="G31:AF31"/>
    <mergeCell ref="G32:AF32"/>
    <mergeCell ref="G33:AF33"/>
    <mergeCell ref="G52:T54"/>
    <mergeCell ref="AA52:AF54"/>
    <mergeCell ref="AA55:AF55"/>
    <mergeCell ref="AA56:AF56"/>
    <mergeCell ref="AA58:AF58"/>
    <mergeCell ref="G56:T56"/>
    <mergeCell ref="U56:Z56"/>
    <mergeCell ref="U55:Z55"/>
    <mergeCell ref="AA57:AF57"/>
    <mergeCell ref="U86:Z86"/>
    <mergeCell ref="D86:L86"/>
    <mergeCell ref="AB80:AF80"/>
    <mergeCell ref="M97:R97"/>
    <mergeCell ref="AB63:AF63"/>
    <mergeCell ref="V59:Z59"/>
    <mergeCell ref="M86:T86"/>
    <mergeCell ref="M87:N87"/>
    <mergeCell ref="G66:T68"/>
    <mergeCell ref="AA86:AF86"/>
    <mergeCell ref="G79:AF79"/>
    <mergeCell ref="AA95:AF95"/>
    <mergeCell ref="D28:F28"/>
    <mergeCell ref="AB49:AF49"/>
    <mergeCell ref="AA66:AF68"/>
    <mergeCell ref="AB59:AF59"/>
    <mergeCell ref="U58:Z58"/>
    <mergeCell ref="U66:Z68"/>
    <mergeCell ref="AB76:AF76"/>
    <mergeCell ref="G71:T71"/>
    <mergeCell ref="U71:Z71"/>
    <mergeCell ref="AA71:AF71"/>
    <mergeCell ref="R73:T73"/>
    <mergeCell ref="V73:Z73"/>
    <mergeCell ref="G75:AF75"/>
    <mergeCell ref="AA72:AF72"/>
    <mergeCell ref="G72:T72"/>
    <mergeCell ref="U72:Z72"/>
    <mergeCell ref="A2:AG2"/>
    <mergeCell ref="A3:AG3"/>
    <mergeCell ref="A26:AG26"/>
    <mergeCell ref="X20:Z20"/>
    <mergeCell ref="T20:V20"/>
    <mergeCell ref="T21:V21"/>
    <mergeCell ref="X21:Z21"/>
    <mergeCell ref="Q18:AD18"/>
    <mergeCell ref="V17:W17"/>
    <mergeCell ref="D12:E12"/>
    <mergeCell ref="J21:S21"/>
    <mergeCell ref="H36:AF36"/>
    <mergeCell ref="H37:AF37"/>
    <mergeCell ref="B24:AF24"/>
    <mergeCell ref="AA70:AF70"/>
    <mergeCell ref="G69:T69"/>
    <mergeCell ref="U69:Z69"/>
    <mergeCell ref="AA69:AF69"/>
    <mergeCell ref="U70:Z70"/>
    <mergeCell ref="R59:T59"/>
    <mergeCell ref="Y17:AA17"/>
    <mergeCell ref="U19:AD19"/>
    <mergeCell ref="Q16:AD16"/>
    <mergeCell ref="AB15:AE15"/>
    <mergeCell ref="A5:AG5"/>
    <mergeCell ref="AB41:AF41"/>
    <mergeCell ref="AB20:AD20"/>
    <mergeCell ref="AB21:AD21"/>
    <mergeCell ref="H40:AF40"/>
    <mergeCell ref="N28:O28"/>
    <mergeCell ref="A1:AG1"/>
    <mergeCell ref="F124:AF124"/>
    <mergeCell ref="X87:Z87"/>
    <mergeCell ref="S97:X97"/>
    <mergeCell ref="M96:N96"/>
    <mergeCell ref="K97:L97"/>
    <mergeCell ref="A6:AG6"/>
    <mergeCell ref="G57:T57"/>
    <mergeCell ref="U57:Z57"/>
    <mergeCell ref="AA88:AF88"/>
    <mergeCell ref="AA89:AF89"/>
    <mergeCell ref="AA98:AF98"/>
    <mergeCell ref="G112:AF112"/>
    <mergeCell ref="D109:J109"/>
    <mergeCell ref="AA122:AF122"/>
    <mergeCell ref="D99:L99"/>
    <mergeCell ref="U99:Z99"/>
    <mergeCell ref="K109:L109"/>
    <mergeCell ref="V109:W109"/>
    <mergeCell ref="AA90:AF90"/>
    <mergeCell ref="X88:Z88"/>
    <mergeCell ref="AB34:AF34"/>
    <mergeCell ref="AB38:AF38"/>
    <mergeCell ref="F130:AF130"/>
    <mergeCell ref="F126:AF126"/>
    <mergeCell ref="F127:AF127"/>
    <mergeCell ref="F128:AF128"/>
    <mergeCell ref="F129:AF129"/>
    <mergeCell ref="AA100:AF100"/>
    <mergeCell ref="M98:R98"/>
    <mergeCell ref="M95:T95"/>
    <mergeCell ref="U95:Z95"/>
    <mergeCell ref="Y102:Z102"/>
    <mergeCell ref="AA102:AF102"/>
    <mergeCell ref="AB108:AF108"/>
    <mergeCell ref="AB106:AF106"/>
    <mergeCell ref="X106:AA106"/>
    <mergeCell ref="X107:AA107"/>
    <mergeCell ref="G105:AF105"/>
    <mergeCell ref="S101:X101"/>
    <mergeCell ref="X89:Z89"/>
    <mergeCell ref="D95:L95"/>
    <mergeCell ref="AA87:AF87"/>
    <mergeCell ref="X96:Z96"/>
    <mergeCell ref="AA96:AF96"/>
    <mergeCell ref="X100:Z100"/>
    <mergeCell ref="M88:N88"/>
    <mergeCell ref="M89:N89"/>
    <mergeCell ref="S98:X98"/>
    <mergeCell ref="AA99:AF99"/>
    <mergeCell ref="U114:AF114"/>
    <mergeCell ref="AB109:AF109"/>
    <mergeCell ref="AA110:AF110"/>
    <mergeCell ref="AA113:AF113"/>
    <mergeCell ref="AA103:AF103"/>
    <mergeCell ref="AB107:AF107"/>
    <mergeCell ref="V107:W107"/>
    <mergeCell ref="X109:AA109"/>
    <mergeCell ref="V108:W108"/>
    <mergeCell ref="X108:AA108"/>
  </mergeCells>
  <conditionalFormatting sqref="AA122:AF122 Y102:AA102 M107:M109 O107:O109 Q107:Q109 D100 S98 O87:O89 Q87:Q89 S87:S89 G55:G58 V100:AA100 AB49:AF50 U55:Z58 AB80:AF80 D107:D109 U69:Z72 T107:AB109 O96 Q96 S96 D87:D89 D102:M102 D98:M98 Y98:AA98 S102 O100 Q100 S100 D96 G69:G72 AB63:AF64 V87:AA89 V96:AA96 AB34:AF34 AB38:AF38 AB41:AF41 P28 R28 T28 AB20:AD21 T20:V21 J12 H12 X20:Z21 U19:AD19 F12 Q18:AD18 Q16:AF16 Y15 AB15:AE15">
    <cfRule type="cellIs" priority="2" dxfId="1" operator="equal" stopIfTrue="1">
      <formula>" "</formula>
    </cfRule>
  </conditionalFormatting>
  <conditionalFormatting sqref="M83">
    <cfRule type="cellIs" priority="4" dxfId="4" operator="notEqual" stopIfTrue="1">
      <formula>" "</formula>
    </cfRule>
  </conditionalFormatting>
  <conditionalFormatting sqref="V17:W17 Y17:AA17">
    <cfRule type="cellIs" priority="5" dxfId="3" operator="equal" stopIfTrue="1">
      <formula>" "</formula>
    </cfRule>
  </conditionalFormatting>
  <conditionalFormatting sqref="V15:W15">
    <cfRule type="cellIs" priority="1" dxfId="0" operator="equal" stopIfTrue="1">
      <formula>""</formula>
    </cfRule>
  </conditionalFormatting>
  <dataValidations count="24">
    <dataValidation allowBlank="1" showInputMessage="1" showErrorMessage="1" imeMode="disabled" sqref="AA122:AF122 P28 V17:W17 Y17:AA17 T20:V21 X20:Z21 AB20:AD21 F12 H12 J12 AB15:AE15 Y15 T107:T109 V107:W109 U69:Z72 U55:Z58 Q100 S100 X100:Z100 V100 O100 K98:X98 M107:M109 O107:O109 Q107:Q109 Q96 S96 X96:Z96 V96 O96 O87:O89 Q87:Q89 S87:S89 V87:V89 AB50:AF50 X87:AD89 K102:X102 AB64:AF64 AB107:AF109 D98:F98 D102:F102"/>
    <dataValidation type="list" allowBlank="1" showInputMessage="1" showErrorMessage="1" promptTitle="注意" prompt="リストから選択してください。" sqref="U107:U109 W96 W87:W89 W100">
      <formula1>$AI$86:$AI$89</formula1>
    </dataValidation>
    <dataValidation allowBlank="1" showInputMessage="1" showErrorMessage="1" imeMode="on" sqref="AA96:AF96 AA100:AF100 X107:AA109 AB41:AF41"/>
    <dataValidation type="whole" operator="greaterThanOrEqual" allowBlank="1" showInputMessage="1" showErrorMessage="1" promptTitle="注意" prompt="「リ」には「チ」の戸数を含めた10年間の合計値を入力します。&#10;（例：1年目の「チ」の合計が「20」、2年目の「チ」の合計が「30」、今回の「チ」が10だとすると、「リ」には20＋30＋10＝「60」を入力します。）" imeMode="disabled" sqref="AB80:AF80">
      <formula1>AB76</formula1>
    </dataValidation>
    <dataValidation allowBlank="1" showInputMessage="1" showErrorMessage="1" promptTitle="注意" prompt="「合計があいません」と表示されたときは、当該表に入力した数値と、①で入力した数値の合計があっていません。入力間違いはありませんか。" sqref="V73:Z73 V59:Z59"/>
    <dataValidation allowBlank="1" showInputMessage="1" showErrorMessage="1" promptTitle="参考" prompt="小数点以下2位未満を切り上げて計算しています。" sqref="AB73:AF73 AA55:AF58 AB59:AF59 AA69:AF72"/>
    <dataValidation type="list" allowBlank="1" showInputMessage="1" showErrorMessage="1" promptTitle="注意" prompt="リストから選択してください。" sqref="D88:L89">
      <formula1>$AJ$86:$AJ$93</formula1>
    </dataValidation>
    <dataValidation allowBlank="1" showInputMessage="1" showErrorMessage="1" promptTitle="注意" prompt="負担割合をパーセント（0を超えて100以下の数値）で入力してください。「％」は自動的に表示されますので、数値のみの入力をしてください。" imeMode="disabled" sqref="G56:T58"/>
    <dataValidation allowBlank="1" showInputMessage="1" showErrorMessage="1" promptTitle="注意" prompt="割合をパーセント（0を超えて100以下の数値）で入力してください。「％」は自動的に表示されますので、数値のみ入力してください。" imeMode="disabled" sqref="G55:T55 G69:T72"/>
    <dataValidation type="list" allowBlank="1" showInputMessage="1" showErrorMessage="1" promptTitle="参考" prompt="国債証券：100％&#10;地方債証券・政府保証債：90％&#10;上記以外：80％&#10;※割引国債の計算方法は「使い方」シートをご覧ください。" sqref="Y98:Z98 Y102:Z102">
      <formula1>$AI$97:$AI$100</formula1>
    </dataValidation>
    <dataValidation allowBlank="1" showInputMessage="1" showErrorMessage="1" promptTitle="注意" prompt="床面積55m2を超える「共同請負の戸数」の数値を入力してください。" imeMode="disabled" sqref="AB49:AF49"/>
    <dataValidation allowBlank="1" showInputMessage="1" showErrorMessage="1" promptTitle="注意" prompt="「床面積55m2以下で、かつ共同請負の戸数」の数値を入力してください。" imeMode="disabled" sqref="AB63:AF63"/>
    <dataValidation allowBlank="1" showInputMessage="1" showErrorMessage="1" promptTitle="注意" prompt="○○～○○で入力してください。&#10;（例：100～127）" imeMode="on" sqref="G98:J98 G102:J102"/>
    <dataValidation allowBlank="1" showInputMessage="1" showErrorMessage="1" promptTitle="参考" prompt="「建設新築住宅」とは、期間中に引渡ししたすべての新築住宅から保険契約が付された住宅を除いたもの。" sqref="G31:AF31"/>
    <dataValidation allowBlank="1" showInputMessage="1" showErrorMessage="1" promptTitle="注意" prompt="供託した新築住宅の戸数から、「床面積55m2以下の戸数」と「共同請負した戸数」を除いた数値を入力してください。" imeMode="disabled" sqref="AB34:AF34"/>
    <dataValidation allowBlank="1" showInputMessage="1" showErrorMessage="1" promptTitle="注意" prompt="共同請負していない「床面積55m2以下の戸数」の数値を入力してください。" imeMode="disabled" sqref="AB38:AF38"/>
    <dataValidation type="list" allowBlank="1" showInputMessage="1" showErrorMessage="1" promptTitle="注意" prompt="リストから選択してください。" sqref="D87:L87 D96:L96 D100:L100 D107:J109">
      <formula1>$AJ$86:$AJ$96</formula1>
    </dataValidation>
    <dataValidation allowBlank="1" showInputMessage="1" showErrorMessage="1" promptTitle="注意" prompt="基準日は9月30日か3月31日です。" imeMode="disabled" sqref="T28"/>
    <dataValidation type="list" allowBlank="1" showInputMessage="1" showErrorMessage="1" promptTitle="注意" prompt="基準日は9月30日か3月31日です。" imeMode="disabled" sqref="R28">
      <formula1>$AI$27:$AI$29</formula1>
    </dataValidation>
    <dataValidation allowBlank="1" showInputMessage="1" showErrorMessage="1" promptTitle="注意" prompt="基準日は3月31日と9月30日の年2回です。" sqref="D28:F28"/>
    <dataValidation allowBlank="1" showInputMessage="1" showErrorMessage="1" promptTitle="注意" prompt="本店所在地を入力してください。" imeMode="on" sqref="Q18:AD18"/>
    <dataValidation allowBlank="1" showInputMessage="1" showErrorMessage="1" promptTitle="注意" prompt="有限会社や株式会社も漏れなく入力してください。なお、株式会社等と商号は、スペースを1文字分空けて入力してください。" imeMode="on" sqref="Q16:AD16"/>
    <dataValidation allowBlank="1" showInputMessage="1" showErrorMessage="1" promptTitle="注意" prompt="姓と名の間はスペースを1文字分空けて入力してください。" imeMode="on" sqref="U19:AD19"/>
    <dataValidation type="list" allowBlank="1" showInputMessage="1" showErrorMessage="1" promptTitle="注意" prompt="リストから選択してください。" sqref="V15:W15">
      <formula1>$AI$2:$AI$5</formula1>
    </dataValidation>
  </dataValidations>
  <printOptions/>
  <pageMargins left="0.7874015748031497" right="0.7874015748031497" top="0.984251968503937" bottom="0.984251968503937" header="0.5118110236220472" footer="0.5118110236220472"/>
  <pageSetup horizontalDpi="300" verticalDpi="300" orientation="portrait" paperSize="9" r:id="rId1"/>
  <headerFooter alignWithMargins="0">
    <oddHeader>&amp;C&amp;P / &amp;N ページ&amp;R供託のみ</oddHeader>
  </headerFooter>
  <rowBreaks count="2" manualBreakCount="2">
    <brk id="46" max="32" man="1"/>
    <brk id="93" max="32" man="1"/>
  </rowBreaks>
</worksheet>
</file>

<file path=xl/worksheets/sheet2.xml><?xml version="1.0" encoding="utf-8"?>
<worksheet xmlns="http://schemas.openxmlformats.org/spreadsheetml/2006/main" xmlns:r="http://schemas.openxmlformats.org/officeDocument/2006/relationships">
  <dimension ref="A1:AE18"/>
  <sheetViews>
    <sheetView view="pageBreakPreview" zoomScaleSheetLayoutView="100" zoomScalePageLayoutView="0" workbookViewId="0" topLeftCell="A1">
      <selection activeCell="AA21" sqref="AA21"/>
    </sheetView>
  </sheetViews>
  <sheetFormatPr defaultColWidth="2.625" defaultRowHeight="15.75" customHeight="1"/>
  <cols>
    <col min="1" max="16384" width="2.625" style="1" customWidth="1"/>
  </cols>
  <sheetData>
    <row r="1" ht="15.75" customHeight="1">
      <c r="A1" s="1" t="s">
        <v>85</v>
      </c>
    </row>
    <row r="2" ht="15.75" customHeight="1">
      <c r="B2" s="1" t="s">
        <v>86</v>
      </c>
    </row>
    <row r="4" spans="2:4" ht="15.75" customHeight="1">
      <c r="B4" s="1" t="s">
        <v>88</v>
      </c>
      <c r="C4" s="16"/>
      <c r="D4" s="1" t="s">
        <v>93</v>
      </c>
    </row>
    <row r="5" spans="2:4" ht="15.75" customHeight="1">
      <c r="B5" s="1" t="s">
        <v>89</v>
      </c>
      <c r="C5" s="16"/>
      <c r="D5" s="1" t="s">
        <v>155</v>
      </c>
    </row>
    <row r="6" spans="3:4" ht="15.75" customHeight="1">
      <c r="C6" s="18"/>
      <c r="D6" s="1" t="s">
        <v>97</v>
      </c>
    </row>
    <row r="7" spans="4:11" ht="15.75" customHeight="1">
      <c r="D7" s="1" t="s">
        <v>95</v>
      </c>
      <c r="H7" s="16"/>
      <c r="I7" s="4" t="s">
        <v>94</v>
      </c>
      <c r="J7" s="19"/>
      <c r="K7" s="1" t="s">
        <v>96</v>
      </c>
    </row>
    <row r="8" spans="2:3" ht="15.75" customHeight="1">
      <c r="B8" s="1" t="s">
        <v>90</v>
      </c>
      <c r="C8" s="1" t="s">
        <v>100</v>
      </c>
    </row>
    <row r="9" spans="2:3" ht="15.75" customHeight="1">
      <c r="B9" s="1" t="s">
        <v>91</v>
      </c>
      <c r="C9" s="1" t="s">
        <v>98</v>
      </c>
    </row>
    <row r="10" spans="2:3" ht="15.75" customHeight="1">
      <c r="B10" s="1" t="s">
        <v>101</v>
      </c>
      <c r="C10" s="1" t="s">
        <v>102</v>
      </c>
    </row>
    <row r="11" ht="15.75" customHeight="1">
      <c r="C11" s="1" t="s">
        <v>103</v>
      </c>
    </row>
    <row r="12" spans="2:3" ht="15.75" customHeight="1">
      <c r="B12" s="1" t="s">
        <v>104</v>
      </c>
      <c r="C12" s="1" t="s">
        <v>108</v>
      </c>
    </row>
    <row r="13" ht="15.75" customHeight="1">
      <c r="C13" s="1" t="s">
        <v>105</v>
      </c>
    </row>
    <row r="14" ht="15.75" customHeight="1">
      <c r="C14" s="1" t="s">
        <v>107</v>
      </c>
    </row>
    <row r="15" ht="15.75" customHeight="1">
      <c r="C15" s="1" t="s">
        <v>106</v>
      </c>
    </row>
    <row r="16" spans="2:12" ht="15.75" customHeight="1">
      <c r="B16" s="1" t="s">
        <v>135</v>
      </c>
      <c r="C16" s="27" t="s">
        <v>136</v>
      </c>
      <c r="D16" s="27"/>
      <c r="E16" s="27"/>
      <c r="F16" s="27"/>
      <c r="G16" s="27"/>
      <c r="H16" s="27"/>
      <c r="I16" s="27"/>
      <c r="J16" s="27"/>
      <c r="L16" s="1" t="s">
        <v>137</v>
      </c>
    </row>
    <row r="17" spans="2:3" ht="15.75" customHeight="1">
      <c r="B17" s="1" t="s">
        <v>138</v>
      </c>
      <c r="C17" s="1" t="s">
        <v>139</v>
      </c>
    </row>
    <row r="18" spans="3:31" ht="15.75" customHeight="1">
      <c r="C18" s="154" t="s">
        <v>157</v>
      </c>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row>
  </sheetData>
  <sheetProtection/>
  <mergeCells count="1">
    <mergeCell ref="C18:AE18"/>
  </mergeCells>
  <hyperlinks>
    <hyperlink ref="C18" r:id="rId1" display="http://www.pref.saitama.lg.jp/a1002/shigoto/kensetsugyo/kensetsu/jutakukashi/index.html"/>
  </hyperlinks>
  <printOptions/>
  <pageMargins left="0.787" right="0.787" top="0.984" bottom="0.984" header="0.512" footer="0.512"/>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長井</dc:creator>
  <cp:keywords/>
  <dc:description/>
  <cp:lastModifiedBy>埼玉県</cp:lastModifiedBy>
  <cp:lastPrinted>2010-03-10T04:54:09Z</cp:lastPrinted>
  <dcterms:created xsi:type="dcterms:W3CDTF">1997-01-08T22:48:59Z</dcterms:created>
  <dcterms:modified xsi:type="dcterms:W3CDTF">2022-04-07T09:50:44Z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