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5" yWindow="270" windowWidth="8475" windowHeight="4725" activeTab="0"/>
  </bookViews>
  <sheets>
    <sheet name="第二号" sheetId="1" r:id="rId1"/>
    <sheet name="使い方" sheetId="2" r:id="rId2"/>
  </sheets>
  <definedNames>
    <definedName name="_xlnm.Print_Area" localSheetId="1">'使い方'!$A$1:$AG$31</definedName>
    <definedName name="_xlnm.Print_Area" localSheetId="0">'第二号'!$A$2:$AG$209</definedName>
  </definedNames>
  <calcPr fullCalcOnLoad="1"/>
</workbook>
</file>

<file path=xl/sharedStrings.xml><?xml version="1.0" encoding="utf-8"?>
<sst xmlns="http://schemas.openxmlformats.org/spreadsheetml/2006/main" count="717" uniqueCount="189">
  <si>
    <t>年</t>
  </si>
  <si>
    <t>月</t>
  </si>
  <si>
    <t>日</t>
  </si>
  <si>
    <t xml:space="preserve"> </t>
  </si>
  <si>
    <t>届出時の許可番号</t>
  </si>
  <si>
    <t>商号又は名称</t>
  </si>
  <si>
    <t>郵便番号</t>
  </si>
  <si>
    <t>主たる事務所の所在地</t>
  </si>
  <si>
    <t>氏名（法人にあっては、代表者の氏名）</t>
  </si>
  <si>
    <t>電話番号</t>
  </si>
  <si>
    <t>ファクシミリ番号</t>
  </si>
  <si>
    <t>（</t>
  </si>
  <si>
    <t>－</t>
  </si>
  <si>
    <t>特</t>
  </si>
  <si>
    <t>般</t>
  </si>
  <si>
    <t>）</t>
  </si>
  <si>
    <t>第</t>
  </si>
  <si>
    <t>号</t>
  </si>
  <si>
    <t>記</t>
  </si>
  <si>
    <t>基準日</t>
  </si>
  <si>
    <t>住宅建設瑕疵担保保証金の供託について</t>
  </si>
  <si>
    <t>）</t>
  </si>
  <si>
    <t>イ</t>
  </si>
  <si>
    <t>ロ</t>
  </si>
  <si>
    <t>②</t>
  </si>
  <si>
    <t>法第3条第3項の算定特例適用後の戸数（ロ×0.5）</t>
  </si>
  <si>
    <t>ハ</t>
  </si>
  <si>
    <t>ニ</t>
  </si>
  <si>
    <t>令第3条第2項の算定特例適用後の戸数</t>
  </si>
  <si>
    <t>（ A4 ）</t>
  </si>
  <si>
    <t>令第3条第2項の算定特例適用前の戸数</t>
  </si>
  <si>
    <t>ホ</t>
  </si>
  <si>
    <t>合計戸数</t>
  </si>
  <si>
    <t>法第3条第3項及び令第3条第2項の算定特例適用後の戸数</t>
  </si>
  <si>
    <t>ヘ</t>
  </si>
  <si>
    <t>ト</t>
  </si>
  <si>
    <t>法第3条第3項及び令第3条第2項の算定特例適用前の戸数</t>
  </si>
  <si>
    <t>（ 5</t>
  </si>
  <si>
    <t>住宅建設瑕疵担保保証金の算定の基礎となる建設新築住宅の合計戸数</t>
  </si>
  <si>
    <t>チ</t>
  </si>
  <si>
    <t>＝</t>
  </si>
  <si>
    <t>＋</t>
  </si>
  <si>
    <t>リ</t>
  </si>
  <si>
    <t>1の基準日における住宅建設瑕疵担保保証金の基準額</t>
  </si>
  <si>
    <t>金銭の供託</t>
  </si>
  <si>
    <t>供託所名</t>
  </si>
  <si>
    <t>供託年月日</t>
  </si>
  <si>
    <t>供託番号</t>
  </si>
  <si>
    <t>供託金額</t>
  </si>
  <si>
    <t>H</t>
  </si>
  <si>
    <t>金</t>
  </si>
  <si>
    <t>証</t>
  </si>
  <si>
    <t>国</t>
  </si>
  <si>
    <t>ヌ</t>
  </si>
  <si>
    <t>（ 計</t>
  </si>
  <si>
    <t>有価証券（振替国債を除く。）の供託</t>
  </si>
  <si>
    <t>名称</t>
  </si>
  <si>
    <t>回記号</t>
  </si>
  <si>
    <t>番号</t>
  </si>
  <si>
    <t>枚数</t>
  </si>
  <si>
    <t>券面額</t>
  </si>
  <si>
    <t>券面額計</t>
  </si>
  <si>
    <t>割合</t>
  </si>
  <si>
    <t>供託価額</t>
  </si>
  <si>
    <t>ル</t>
  </si>
  <si>
    <t>振替国債の供託</t>
  </si>
  <si>
    <t>銘柄</t>
  </si>
  <si>
    <t>ヲ</t>
  </si>
  <si>
    <t>1の基準日における住宅建設瑕疵担保保証金の合計額</t>
  </si>
  <si>
    <t>注1</t>
  </si>
  <si>
    <t>「建設新築住宅」とは、法第3条第2項に規定する建設新築住宅をいう。</t>
  </si>
  <si>
    <t>注2</t>
  </si>
  <si>
    <t>注3</t>
  </si>
  <si>
    <t>注4</t>
  </si>
  <si>
    <t>注5</t>
  </si>
  <si>
    <t>①</t>
  </si>
  <si>
    <t>②</t>
  </si>
  <si>
    <t>③</t>
  </si>
  <si>
    <t>④</t>
  </si>
  <si>
    <t xml:space="preserve"> </t>
  </si>
  <si>
    <t>左記の色になっている部分に記入が必要です。</t>
  </si>
  <si>
    <t>→</t>
  </si>
  <si>
    <t>セルの色が</t>
  </si>
  <si>
    <t>に変化しますので印刷時に色が映らなくなります。</t>
  </si>
  <si>
    <t>その場合は、該当セル上で「Deleteキー」を1回押してください。</t>
  </si>
  <si>
    <t>説明文を設定しているセルもあります。セルをクリックした際に表示されますので、確認用にご利用ください。</t>
  </si>
  <si>
    <t>使用前に「使い方」シートをご覧ください。</t>
  </si>
  <si>
    <t>リストから選択する形式で入力する部分もあります。（例：基準日や供託所の選択等）</t>
  </si>
  <si>
    <t>⑤</t>
  </si>
  <si>
    <t>届出書のシートは誤入力防止のため、「シートの保護」を使用していますがパスワードは設定していません。</t>
  </si>
  <si>
    <t>シートの保護を解除するには「ツール」→「保護」→「シートの保護」を選択して解除してください。</t>
  </si>
  <si>
    <t>⑥</t>
  </si>
  <si>
    <t>政府保証債90％、それ以外80％を乗じて計算してください。</t>
  </si>
  <si>
    <t>（額面金額－発行金額）×（発行の日から供託の日までの年数＋4）／発行の日から償還の日までの年数</t>
  </si>
  <si>
    <t>「別記算式」</t>
  </si>
  <si>
    <t>割引債は次の「別記算式」により算出した額を加えた額を額面金額として、国債証券100％、</t>
  </si>
  <si>
    <t>建設新築住宅（その床面積の合計が令第2条に定める面積以下の建設新築住宅</t>
  </si>
  <si>
    <t>又は令第3条第1項に規定する建設新築住宅を除く。）の戸数</t>
  </si>
  <si>
    <t>その床面積の合計が令第2条に定める面積以下の建設新築住宅（令第3条第</t>
  </si>
  <si>
    <t>1項に規定する建設新築住宅を除く。）の戸数</t>
  </si>
  <si>
    <t>令第3条第1項に規定する建設新築住宅（その床面積の合計が令第2条に定</t>
  </si>
  <si>
    <t>める面積以下の建設新築住宅を除く。）の戸数</t>
  </si>
  <si>
    <t>令第3条第1項の書面に記載された2以上の建設業者それぞれの建設瑕疵負担割合の合計に対する当該建設業者の建設瑕疵負担割合の割合</t>
  </si>
  <si>
    <t>その床面積の合計が令第2条に定める面積以下の建設新築住宅であって、か</t>
  </si>
  <si>
    <t>つ、令第3条第1項に規定する建設新築住宅であるものの戸数</t>
  </si>
  <si>
    <t>法第3条第3項及び令第3条第2項の算定特例適用後の戸数</t>
  </si>
  <si>
    <t>1の基準日前10年間に引き渡した住宅建設瑕疵担保保証金の算定の基礎とな</t>
  </si>
  <si>
    <t>る建設新築住宅の合計戸数</t>
  </si>
  <si>
    <t>「建設瑕疵負担割合」とは、令第3条第1項に規定する建設瑕疵負担割合をいう。</t>
  </si>
  <si>
    <t>2-1(3)②及び(4)②の戸数の記載に当たり、小数点以下2位未満の端数が</t>
  </si>
  <si>
    <t>生ずる場合にあつては、当該端数を切り上げて記載するものとする。</t>
  </si>
  <si>
    <t>算出したものを記載するものとする。</t>
  </si>
  <si>
    <t>2-2の合計戸数は、1の基準日前10年間に届け出た本様式のチの値を合算して</t>
  </si>
  <si>
    <t>2-5の割合は、第4条第1項各号に掲げる額面金額に対する割合を記載するもの</t>
  </si>
  <si>
    <t>た新築住宅のうち、住宅瑕疵担保責任保険法人と住宅建設瑕疵担保責任保険契約を締</t>
  </si>
  <si>
    <t>た新築住宅の合計戸数</t>
  </si>
  <si>
    <t>⑦</t>
  </si>
  <si>
    <t>届出についての詳細は、下記の県ホームページを参照してください。</t>
  </si>
  <si>
    <t>さいたま地方法務局</t>
  </si>
  <si>
    <t>さいたま地方法務局川口出張所</t>
  </si>
  <si>
    <t>さいたま地方法務局川越支局</t>
  </si>
  <si>
    <t>さいたま地方法務局熊谷支局</t>
  </si>
  <si>
    <t>さいたま地方法務局大宮支局</t>
  </si>
  <si>
    <t>さいたま地方法務局秩父支局</t>
  </si>
  <si>
    <t>さいたま地方法務局所沢支局</t>
  </si>
  <si>
    <t>さいたま地方法務局東松山支局</t>
  </si>
  <si>
    <t>さいたま地方法務局越谷支局</t>
  </si>
  <si>
    <t>さいたま地方法務局久喜支局</t>
  </si>
  <si>
    <t>埼玉県知事許可</t>
  </si>
  <si>
    <t>般・特</t>
  </si>
  <si>
    <t>（あて先）</t>
  </si>
  <si>
    <t>埼玉県知事</t>
  </si>
  <si>
    <t>のセルに記入が必要ない場合もあります（有価証券の供託を全くせず、金銭の供託のみの場合等）。</t>
  </si>
  <si>
    <t>第二号様式（第六条関係）</t>
  </si>
  <si>
    <t>住宅建設瑕疵担保保証金の不足額の供託についての確認申請書</t>
  </si>
  <si>
    <t>　特定住宅瑕疵担保責任の履行の確保等に関する法律第5条ただし書の規定により、住宅</t>
  </si>
  <si>
    <t>建設瑕疵担保保証金の基準額に不足する額の供託について確認を受けたく、下記のとおり</t>
  </si>
  <si>
    <t>申請します。なお、当該供託をした後の住宅建設瑕疵担保保証金の供託及び住宅建設瑕疵</t>
  </si>
  <si>
    <t>担保責任保険契約の締結の状況については、別紙のとおりです。</t>
  </si>
  <si>
    <t>直前の基準日における住宅建設瑕疵担保保証金の基準額</t>
  </si>
  <si>
    <t>直前の基準日において供託していた住宅建設瑕疵担保保証金について</t>
  </si>
  <si>
    <t>（ 1</t>
  </si>
  <si>
    <t>（ 2</t>
  </si>
  <si>
    <t>)</t>
  </si>
  <si>
    <t>（ 3</t>
  </si>
  <si>
    <t>ハ</t>
  </si>
  <si>
    <t>（ 4</t>
  </si>
  <si>
    <t>直前の基準日における住宅建設瑕疵担保保証金の合計額</t>
  </si>
  <si>
    <t>直前の基準日における住宅建設瑕疵担保保証金の基準額に不足する額</t>
  </si>
  <si>
    <t>新たに供託した住宅建設瑕疵担保保証金について</t>
  </si>
  <si>
    <t>注</t>
  </si>
  <si>
    <t>2 ( 2 ) 及び 4 ( 2 ) の割合は、第４条第１項各号に掲げる額面金額に対する割合を</t>
  </si>
  <si>
    <t>記載するものとする。</t>
  </si>
  <si>
    <t>（第二号様式別紙）</t>
  </si>
  <si>
    <t>住宅建設瑕疵担保保証金の供託及び住宅建設瑕疵担保責任保険契約の締結について</t>
  </si>
  <si>
    <t xml:space="preserve"> </t>
  </si>
  <si>
    <t>－</t>
  </si>
  <si>
    <t>）</t>
  </si>
  <si>
    <t>イ</t>
  </si>
  <si>
    <t>①</t>
  </si>
  <si>
    <t>ロ</t>
  </si>
  <si>
    <t>②</t>
  </si>
  <si>
    <t>ニ</t>
  </si>
  <si>
    <t>ホ</t>
  </si>
  <si>
    <t>ヘ</t>
  </si>
  <si>
    <t>ヌ</t>
  </si>
  <si>
    <t>＋</t>
  </si>
  <si>
    <t>ル</t>
  </si>
  <si>
    <t>ヲ</t>
  </si>
  <si>
    <t>＝</t>
  </si>
  <si>
    <t>結し、保険証券又はこれに代わるべき書面を発注者に交付した新築住宅について</t>
  </si>
  <si>
    <t>住宅瑕疵担保責任保険法人名</t>
  </si>
  <si>
    <t>戸数</t>
  </si>
  <si>
    <t>とする。</t>
  </si>
  <si>
    <t>第二号様式（第六条関係）</t>
  </si>
  <si>
    <t>住宅建設瑕疵担保保証金の不足額の供託についての確認申請書の使い方</t>
  </si>
  <si>
    <t xml:space="preserve"> </t>
  </si>
  <si>
    <t xml:space="preserve"> </t>
  </si>
  <si>
    <t>株式会社　住宅あんしん保証</t>
  </si>
  <si>
    <t>たてもの　株式会社</t>
  </si>
  <si>
    <t>株式会社　日本住宅保証検査機構</t>
  </si>
  <si>
    <t>株式会社　ハウスジーメン</t>
  </si>
  <si>
    <t>ハウスプラス住宅保証　株式会社</t>
  </si>
  <si>
    <t>新たに供託した住宅建設瑕疵担保保証金の合計額</t>
  </si>
  <si>
    <t>住宅保証機構株式会社</t>
  </si>
  <si>
    <t>令和</t>
  </si>
  <si>
    <t>http://www.pref.saitama.lg.jp/a1002/shigoto/kensetsugyo/kensetsu/jutakukashi/index.html</t>
  </si>
  <si>
    <t>1の基準日前１年間に引き渡した建設新築住宅について</t>
  </si>
  <si>
    <t>1の基準日前１年間に住宅を新築する建設工事の請負契約に基づき発注者に引き渡し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</si>
</sst>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000_ "/>
  </numFmts>
  <fonts count="46">
    <font>
      <sz val="11"/>
      <name val="ＭＳ Ｐゴシック"/>
      <family val="3"/>
    </font>
    <font>
      <sz val="6"/>
      <name val="ＭＳ Ｐゴシック"/>
      <family val="3"/>
    </font>
    <font>
      <sz val="10"/>
      <name val="ＭＳ Ｐ明朝"/>
      <family val="1"/>
    </font>
    <font>
      <sz val="9"/>
      <name val="ＭＳ Ｐ明朝"/>
      <family val="1"/>
    </font>
    <font>
      <sz val="10"/>
      <color indexed="22"/>
      <name val="ＭＳ Ｐ明朝"/>
      <family val="1"/>
    </font>
    <font>
      <b/>
      <sz val="10"/>
      <name val="ＭＳ Ｐ明朝"/>
      <family val="1"/>
    </font>
    <font>
      <b/>
      <sz val="12"/>
      <color indexed="10"/>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55"/>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0" tint="-0.24997000396251678"/>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style="thin"/>
      <top style="thin"/>
      <bottom style="thin"/>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color indexed="63"/>
      </botto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167">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2" fillId="0" borderId="0" xfId="0" applyNumberFormat="1" applyFont="1" applyAlignment="1" quotePrefix="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right"/>
    </xf>
    <xf numFmtId="0" fontId="2" fillId="0" borderId="13" xfId="0" applyFont="1" applyBorder="1" applyAlignment="1">
      <alignment horizontal="center"/>
    </xf>
    <xf numFmtId="0" fontId="2" fillId="0" borderId="14"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xf>
    <xf numFmtId="0" fontId="2" fillId="0" borderId="12"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right"/>
    </xf>
    <xf numFmtId="0" fontId="2" fillId="33" borderId="15" xfId="0" applyFont="1" applyFill="1" applyBorder="1" applyAlignment="1">
      <alignment/>
    </xf>
    <xf numFmtId="0" fontId="4" fillId="0" borderId="0" xfId="0" applyFont="1" applyAlignment="1">
      <alignment/>
    </xf>
    <xf numFmtId="0" fontId="2" fillId="0" borderId="0" xfId="0" applyFont="1" applyFill="1" applyBorder="1" applyAlignment="1">
      <alignment/>
    </xf>
    <xf numFmtId="0" fontId="2" fillId="0" borderId="15" xfId="0" applyFont="1" applyBorder="1" applyAlignment="1">
      <alignment/>
    </xf>
    <xf numFmtId="0" fontId="4" fillId="0" borderId="0" xfId="0" applyFont="1" applyFill="1" applyAlignment="1">
      <alignment/>
    </xf>
    <xf numFmtId="0" fontId="4" fillId="0" borderId="0" xfId="0" applyFont="1" applyFill="1" applyAlignment="1" quotePrefix="1">
      <alignment/>
    </xf>
    <xf numFmtId="176" fontId="4" fillId="0" borderId="0" xfId="0" applyNumberFormat="1" applyFont="1" applyFill="1" applyAlignment="1">
      <alignment/>
    </xf>
    <xf numFmtId="0" fontId="2" fillId="0" borderId="13" xfId="0" applyFont="1" applyBorder="1" applyAlignment="1" applyProtection="1">
      <alignment horizontal="right"/>
      <protection locked="0"/>
    </xf>
    <xf numFmtId="0" fontId="2" fillId="0" borderId="0" xfId="0" applyFont="1" applyFill="1" applyAlignment="1" applyProtection="1">
      <alignment horizontal="center" shrinkToFit="1"/>
      <protection locked="0"/>
    </xf>
    <xf numFmtId="0" fontId="2" fillId="0" borderId="14" xfId="0" applyFont="1" applyBorder="1" applyAlignment="1" applyProtection="1">
      <alignment horizontal="center"/>
      <protection locked="0"/>
    </xf>
    <xf numFmtId="0" fontId="2" fillId="0" borderId="10" xfId="0" applyFont="1" applyBorder="1" applyAlignment="1">
      <alignment horizontal="right"/>
    </xf>
    <xf numFmtId="0" fontId="45" fillId="0" borderId="0" xfId="0" applyFont="1" applyAlignment="1">
      <alignment/>
    </xf>
    <xf numFmtId="0" fontId="2" fillId="0" borderId="0" xfId="0" applyFont="1" applyAlignment="1">
      <alignment shrinkToFit="1"/>
    </xf>
    <xf numFmtId="0" fontId="2" fillId="0" borderId="0" xfId="0" applyFont="1" applyFill="1" applyAlignment="1">
      <alignment horizontal="center" shrinkToFit="1"/>
    </xf>
    <xf numFmtId="0" fontId="2" fillId="0" borderId="14" xfId="0" applyFont="1" applyFill="1" applyBorder="1" applyAlignment="1" applyProtection="1">
      <alignment horizontal="center" shrinkToFit="1"/>
      <protection locked="0"/>
    </xf>
    <xf numFmtId="0" fontId="0" fillId="0" borderId="0" xfId="0" applyAlignment="1">
      <alignment shrinkToFit="1"/>
    </xf>
    <xf numFmtId="0" fontId="2" fillId="0" borderId="0" xfId="0" applyFont="1" applyAlignment="1">
      <alignment horizontal="left"/>
    </xf>
    <xf numFmtId="0" fontId="2" fillId="0" borderId="0" xfId="0" applyFont="1" applyBorder="1" applyAlignment="1">
      <alignment/>
    </xf>
    <xf numFmtId="176" fontId="2" fillId="0" borderId="0" xfId="0" applyNumberFormat="1" applyFont="1" applyBorder="1" applyAlignment="1">
      <alignment horizontal="right" shrinkToFit="1"/>
    </xf>
    <xf numFmtId="0" fontId="0" fillId="0" borderId="0" xfId="0" applyBorder="1" applyAlignment="1">
      <alignment horizontal="right" shrinkToFit="1"/>
    </xf>
    <xf numFmtId="176" fontId="2" fillId="0" borderId="16" xfId="0" applyNumberFormat="1" applyFont="1" applyBorder="1" applyAlignment="1">
      <alignment horizontal="right" shrinkToFit="1"/>
    </xf>
    <xf numFmtId="0" fontId="0" fillId="0" borderId="16" xfId="0" applyBorder="1" applyAlignment="1">
      <alignment horizontal="right" shrinkToFit="1"/>
    </xf>
    <xf numFmtId="0" fontId="2" fillId="0" borderId="0" xfId="0" applyFont="1" applyBorder="1" applyAlignment="1">
      <alignment horizontal="right" shrinkToFit="1"/>
    </xf>
    <xf numFmtId="176" fontId="4" fillId="0" borderId="0" xfId="0" applyNumberFormat="1" applyFont="1" applyFill="1" applyAlignment="1">
      <alignment/>
    </xf>
    <xf numFmtId="176" fontId="45" fillId="0" borderId="0" xfId="0" applyNumberFormat="1" applyFont="1" applyAlignment="1">
      <alignment/>
    </xf>
    <xf numFmtId="0" fontId="45" fillId="0" borderId="0" xfId="0" applyNumberFormat="1" applyFont="1" applyAlignment="1">
      <alignment/>
    </xf>
    <xf numFmtId="0" fontId="2" fillId="0" borderId="0" xfId="0" applyFont="1" applyAlignment="1">
      <alignment shrinkToFit="1"/>
    </xf>
    <xf numFmtId="0" fontId="2" fillId="0" borderId="10" xfId="0" applyFont="1" applyBorder="1" applyAlignment="1">
      <alignment horizontal="right" shrinkToFit="1"/>
    </xf>
    <xf numFmtId="0" fontId="0" fillId="0" borderId="12" xfId="0" applyBorder="1" applyAlignment="1">
      <alignment shrinkToFit="1"/>
    </xf>
    <xf numFmtId="0" fontId="0" fillId="0" borderId="17" xfId="0" applyBorder="1" applyAlignment="1">
      <alignment shrinkToFit="1"/>
    </xf>
    <xf numFmtId="0" fontId="2" fillId="0" borderId="0" xfId="0" applyFont="1" applyAlignment="1">
      <alignment horizontal="left" shrinkToFit="1"/>
    </xf>
    <xf numFmtId="0" fontId="2" fillId="0" borderId="15" xfId="0" applyFont="1" applyBorder="1" applyAlignment="1" applyProtection="1">
      <alignment horizontal="left" shrinkToFit="1"/>
      <protection locked="0"/>
    </xf>
    <xf numFmtId="0" fontId="2" fillId="0" borderId="15" xfId="0" applyFont="1" applyBorder="1" applyAlignment="1" applyProtection="1">
      <alignment horizontal="right" shrinkToFit="1"/>
      <protection locked="0"/>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11" xfId="0" applyFont="1" applyBorder="1" applyAlignment="1">
      <alignment horizontal="center" shrinkToFit="1"/>
    </xf>
    <xf numFmtId="0" fontId="0" fillId="0" borderId="0" xfId="0" applyAlignment="1">
      <alignment shrinkToFit="1"/>
    </xf>
    <xf numFmtId="0" fontId="2" fillId="0" borderId="18" xfId="0" applyFont="1" applyBorder="1" applyAlignment="1">
      <alignment shrinkToFit="1"/>
    </xf>
    <xf numFmtId="0" fontId="0" fillId="0" borderId="18" xfId="0" applyBorder="1" applyAlignment="1">
      <alignment shrinkToFit="1"/>
    </xf>
    <xf numFmtId="0" fontId="2" fillId="0" borderId="15" xfId="0" applyFont="1" applyBorder="1" applyAlignment="1">
      <alignment horizontal="center" shrinkToFit="1"/>
    </xf>
    <xf numFmtId="0" fontId="2" fillId="0" borderId="0" xfId="0" applyFont="1" applyBorder="1" applyAlignment="1">
      <alignment shrinkToFit="1"/>
    </xf>
    <xf numFmtId="0" fontId="0" fillId="0" borderId="0" xfId="0" applyBorder="1" applyAlignment="1">
      <alignment shrinkToFit="1"/>
    </xf>
    <xf numFmtId="176" fontId="2" fillId="0" borderId="12" xfId="0" applyNumberFormat="1" applyFont="1" applyBorder="1" applyAlignment="1">
      <alignment horizontal="right" shrinkToFit="1"/>
    </xf>
    <xf numFmtId="0" fontId="0" fillId="0" borderId="12" xfId="0" applyBorder="1" applyAlignment="1">
      <alignment horizontal="right" shrinkToFit="1"/>
    </xf>
    <xf numFmtId="0" fontId="0" fillId="0" borderId="17" xfId="0" applyBorder="1" applyAlignment="1">
      <alignment horizontal="right" shrinkToFit="1"/>
    </xf>
    <xf numFmtId="0" fontId="6" fillId="0" borderId="16" xfId="0" applyFont="1" applyBorder="1" applyAlignment="1">
      <alignment horizontal="right"/>
    </xf>
    <xf numFmtId="0" fontId="2" fillId="0" borderId="13" xfId="0" applyFont="1" applyBorder="1" applyAlignment="1" applyProtection="1">
      <alignment horizontal="left" shrinkToFit="1"/>
      <protection locked="0"/>
    </xf>
    <xf numFmtId="0" fontId="2" fillId="0" borderId="14" xfId="0" applyFont="1" applyBorder="1" applyAlignment="1" applyProtection="1">
      <alignment horizontal="left" shrinkToFit="1"/>
      <protection locked="0"/>
    </xf>
    <xf numFmtId="0" fontId="2" fillId="0" borderId="11" xfId="0" applyFont="1" applyBorder="1" applyAlignment="1" applyProtection="1">
      <alignment horizontal="left" shrinkToFit="1"/>
      <protection locked="0"/>
    </xf>
    <xf numFmtId="0" fontId="2" fillId="0" borderId="13" xfId="0" applyFont="1" applyBorder="1" applyAlignment="1" applyProtection="1">
      <alignment horizontal="right"/>
      <protection locked="0"/>
    </xf>
    <xf numFmtId="0" fontId="2" fillId="0" borderId="14" xfId="0" applyFont="1" applyBorder="1" applyAlignment="1" applyProtection="1">
      <alignment horizontal="right"/>
      <protection locked="0"/>
    </xf>
    <xf numFmtId="0" fontId="2" fillId="0" borderId="14" xfId="0" applyFont="1" applyBorder="1" applyAlignment="1" applyProtection="1">
      <alignment horizontal="right" shrinkToFit="1"/>
      <protection locked="0"/>
    </xf>
    <xf numFmtId="0" fontId="2" fillId="0" borderId="19" xfId="0" applyFont="1" applyBorder="1" applyAlignment="1" applyProtection="1">
      <alignment horizontal="right" shrinkToFit="1"/>
      <protection locked="0"/>
    </xf>
    <xf numFmtId="0" fontId="2" fillId="0" borderId="20" xfId="0" applyFont="1" applyBorder="1" applyAlignment="1" applyProtection="1">
      <alignment horizontal="left" shrinkToFit="1"/>
      <protection locked="0"/>
    </xf>
    <xf numFmtId="176" fontId="2" fillId="0" borderId="21" xfId="0" applyNumberFormat="1" applyFont="1" applyBorder="1" applyAlignment="1" applyProtection="1">
      <alignment shrinkToFit="1"/>
      <protection locked="0"/>
    </xf>
    <xf numFmtId="176" fontId="0" fillId="0" borderId="22" xfId="0" applyNumberFormat="1" applyBorder="1" applyAlignment="1" applyProtection="1">
      <alignment shrinkToFit="1"/>
      <protection locked="0"/>
    </xf>
    <xf numFmtId="0" fontId="0" fillId="0" borderId="22" xfId="0" applyBorder="1" applyAlignment="1" applyProtection="1">
      <alignment shrinkToFit="1"/>
      <protection locked="0"/>
    </xf>
    <xf numFmtId="0" fontId="0" fillId="0" borderId="23" xfId="0" applyBorder="1" applyAlignment="1" applyProtection="1">
      <alignment shrinkToFit="1"/>
      <protection locked="0"/>
    </xf>
    <xf numFmtId="176" fontId="2" fillId="0" borderId="13" xfId="0" applyNumberFormat="1" applyFont="1" applyBorder="1" applyAlignment="1" applyProtection="1">
      <alignment shrinkToFit="1"/>
      <protection locked="0"/>
    </xf>
    <xf numFmtId="176" fontId="0" fillId="0" borderId="14" xfId="0" applyNumberFormat="1" applyBorder="1" applyAlignment="1" applyProtection="1">
      <alignment shrinkToFit="1"/>
      <protection locked="0"/>
    </xf>
    <xf numFmtId="0" fontId="0" fillId="0" borderId="14" xfId="0" applyBorder="1" applyAlignment="1" applyProtection="1">
      <alignment shrinkToFit="1"/>
      <protection locked="0"/>
    </xf>
    <xf numFmtId="0" fontId="0" fillId="0" borderId="11" xfId="0" applyBorder="1" applyAlignment="1" applyProtection="1">
      <alignment shrinkToFit="1"/>
      <protection locked="0"/>
    </xf>
    <xf numFmtId="0" fontId="0" fillId="0" borderId="14" xfId="0" applyBorder="1" applyAlignment="1">
      <alignment horizontal="center" shrinkToFit="1"/>
    </xf>
    <xf numFmtId="0" fontId="0" fillId="0" borderId="11" xfId="0" applyBorder="1" applyAlignment="1">
      <alignment horizontal="center" shrinkToFit="1"/>
    </xf>
    <xf numFmtId="0" fontId="0" fillId="0" borderId="15" xfId="0" applyBorder="1" applyAlignment="1" applyProtection="1">
      <alignment shrinkToFit="1"/>
      <protection locked="0"/>
    </xf>
    <xf numFmtId="176" fontId="2" fillId="0" borderId="13" xfId="0" applyNumberFormat="1" applyFont="1" applyBorder="1" applyAlignment="1" applyProtection="1">
      <alignment horizontal="right" shrinkToFit="1"/>
      <protection locked="0"/>
    </xf>
    <xf numFmtId="176" fontId="2" fillId="0" borderId="14" xfId="0" applyNumberFormat="1" applyFont="1" applyBorder="1" applyAlignment="1" applyProtection="1">
      <alignment horizontal="right" shrinkToFit="1"/>
      <protection locked="0"/>
    </xf>
    <xf numFmtId="0" fontId="0" fillId="0" borderId="14" xfId="0" applyBorder="1" applyAlignment="1" applyProtection="1">
      <alignment horizontal="right" shrinkToFit="1"/>
      <protection locked="0"/>
    </xf>
    <xf numFmtId="0" fontId="0" fillId="0" borderId="11" xfId="0" applyBorder="1" applyAlignment="1" applyProtection="1">
      <alignment horizontal="right" shrinkToFit="1"/>
      <protection locked="0"/>
    </xf>
    <xf numFmtId="176" fontId="2" fillId="0" borderId="13" xfId="0" applyNumberFormat="1" applyFont="1" applyBorder="1" applyAlignment="1">
      <alignment horizontal="right" shrinkToFit="1"/>
    </xf>
    <xf numFmtId="176" fontId="2" fillId="0" borderId="14" xfId="0" applyNumberFormat="1" applyFont="1" applyBorder="1" applyAlignment="1">
      <alignment horizontal="right" shrinkToFit="1"/>
    </xf>
    <xf numFmtId="0" fontId="0" fillId="0" borderId="19" xfId="0" applyBorder="1" applyAlignment="1">
      <alignment horizontal="right" shrinkToFit="1"/>
    </xf>
    <xf numFmtId="0" fontId="0" fillId="0" borderId="24" xfId="0" applyBorder="1" applyAlignment="1">
      <alignment horizontal="right" shrinkToFit="1"/>
    </xf>
    <xf numFmtId="9" fontId="2" fillId="0" borderId="25" xfId="0" applyNumberFormat="1" applyFont="1" applyBorder="1" applyAlignment="1" applyProtection="1">
      <alignment horizontal="right" shrinkToFit="1"/>
      <protection locked="0"/>
    </xf>
    <xf numFmtId="9" fontId="0" fillId="0" borderId="19" xfId="0" applyNumberFormat="1" applyBorder="1" applyAlignment="1" applyProtection="1">
      <alignment horizontal="right" shrinkToFit="1"/>
      <protection locked="0"/>
    </xf>
    <xf numFmtId="176" fontId="2" fillId="0" borderId="25" xfId="0" applyNumberFormat="1" applyFont="1" applyBorder="1" applyAlignment="1">
      <alignment horizontal="right" shrinkToFit="1"/>
    </xf>
    <xf numFmtId="176" fontId="2" fillId="0" borderId="19" xfId="0" applyNumberFormat="1" applyFont="1" applyBorder="1" applyAlignment="1">
      <alignment horizontal="right" shrinkToFit="1"/>
    </xf>
    <xf numFmtId="0" fontId="0" fillId="0" borderId="15" xfId="0" applyBorder="1" applyAlignment="1">
      <alignment shrinkToFit="1"/>
    </xf>
    <xf numFmtId="0" fontId="2" fillId="0" borderId="26" xfId="0" applyFont="1" applyBorder="1" applyAlignment="1">
      <alignment horizontal="center" shrinkToFit="1"/>
    </xf>
    <xf numFmtId="0" fontId="2" fillId="0" borderId="18" xfId="0" applyFont="1" applyBorder="1" applyAlignment="1">
      <alignment horizontal="center" shrinkToFit="1"/>
    </xf>
    <xf numFmtId="0" fontId="0" fillId="0" borderId="27" xfId="0" applyBorder="1" applyAlignment="1">
      <alignment shrinkToFit="1"/>
    </xf>
    <xf numFmtId="0" fontId="2" fillId="0" borderId="27" xfId="0" applyFont="1" applyBorder="1" applyAlignment="1">
      <alignment horizontal="center" shrinkToFit="1"/>
    </xf>
    <xf numFmtId="0" fontId="2" fillId="0" borderId="28" xfId="0" applyFont="1" applyBorder="1" applyAlignment="1" applyProtection="1">
      <alignment horizontal="right" shrinkToFit="1"/>
      <protection locked="0"/>
    </xf>
    <xf numFmtId="0" fontId="0" fillId="0" borderId="28" xfId="0" applyBorder="1" applyAlignment="1" applyProtection="1">
      <alignment shrinkToFit="1"/>
      <protection locked="0"/>
    </xf>
    <xf numFmtId="176" fontId="2" fillId="0" borderId="29" xfId="0" applyNumberFormat="1" applyFont="1" applyBorder="1" applyAlignment="1" applyProtection="1">
      <alignment horizontal="right" shrinkToFit="1"/>
      <protection locked="0"/>
    </xf>
    <xf numFmtId="176" fontId="2" fillId="0" borderId="30" xfId="0" applyNumberFormat="1" applyFont="1" applyBorder="1" applyAlignment="1" applyProtection="1">
      <alignment horizontal="right" shrinkToFit="1"/>
      <protection locked="0"/>
    </xf>
    <xf numFmtId="0" fontId="0" fillId="0" borderId="30" xfId="0" applyBorder="1" applyAlignment="1" applyProtection="1">
      <alignment horizontal="right" shrinkToFit="1"/>
      <protection locked="0"/>
    </xf>
    <xf numFmtId="0" fontId="0" fillId="0" borderId="31" xfId="0" applyBorder="1" applyAlignment="1" applyProtection="1">
      <alignment horizontal="right" shrinkToFit="1"/>
      <protection locked="0"/>
    </xf>
    <xf numFmtId="176" fontId="2" fillId="0" borderId="29" xfId="0" applyNumberFormat="1" applyFont="1" applyBorder="1" applyAlignment="1">
      <alignment horizontal="right" shrinkToFit="1"/>
    </xf>
    <xf numFmtId="176" fontId="2" fillId="0" borderId="30" xfId="0" applyNumberFormat="1" applyFont="1" applyBorder="1" applyAlignment="1">
      <alignment horizontal="right" shrinkToFit="1"/>
    </xf>
    <xf numFmtId="0" fontId="0" fillId="0" borderId="30" xfId="0" applyBorder="1" applyAlignment="1">
      <alignment horizontal="right" shrinkToFit="1"/>
    </xf>
    <xf numFmtId="0" fontId="0" fillId="0" borderId="31" xfId="0" applyBorder="1" applyAlignment="1">
      <alignment horizontal="right" shrinkToFit="1"/>
    </xf>
    <xf numFmtId="9" fontId="2" fillId="0" borderId="29" xfId="0" applyNumberFormat="1" applyFont="1" applyBorder="1" applyAlignment="1" applyProtection="1">
      <alignment horizontal="right" shrinkToFit="1"/>
      <protection locked="0"/>
    </xf>
    <xf numFmtId="9" fontId="0" fillId="0" borderId="30" xfId="0" applyNumberFormat="1" applyBorder="1" applyAlignment="1" applyProtection="1">
      <alignment horizontal="right" shrinkToFit="1"/>
      <protection locked="0"/>
    </xf>
    <xf numFmtId="0" fontId="0" fillId="0" borderId="11" xfId="0" applyBorder="1" applyAlignment="1">
      <alignment shrinkToFit="1"/>
    </xf>
    <xf numFmtId="176" fontId="2" fillId="0" borderId="21" xfId="0" applyNumberFormat="1" applyFont="1" applyBorder="1" applyAlignment="1" applyProtection="1">
      <alignment horizontal="right" shrinkToFit="1"/>
      <protection locked="0"/>
    </xf>
    <xf numFmtId="176" fontId="2" fillId="0" borderId="22" xfId="0" applyNumberFormat="1" applyFont="1" applyBorder="1" applyAlignment="1" applyProtection="1">
      <alignment horizontal="right" shrinkToFit="1"/>
      <protection locked="0"/>
    </xf>
    <xf numFmtId="0" fontId="0" fillId="0" borderId="22" xfId="0" applyBorder="1" applyAlignment="1" applyProtection="1">
      <alignment horizontal="right" shrinkToFit="1"/>
      <protection locked="0"/>
    </xf>
    <xf numFmtId="0" fontId="0" fillId="0" borderId="23" xfId="0" applyBorder="1" applyAlignment="1" applyProtection="1">
      <alignment horizontal="right" shrinkToFit="1"/>
      <protection locked="0"/>
    </xf>
    <xf numFmtId="0" fontId="2" fillId="0" borderId="13" xfId="0" applyFont="1" applyBorder="1" applyAlignment="1">
      <alignment horizontal="center"/>
    </xf>
    <xf numFmtId="0" fontId="2" fillId="0" borderId="14" xfId="0" applyFont="1" applyBorder="1" applyAlignment="1">
      <alignment horizontal="center"/>
    </xf>
    <xf numFmtId="0" fontId="0" fillId="0" borderId="11" xfId="0" applyBorder="1" applyAlignment="1">
      <alignment/>
    </xf>
    <xf numFmtId="0" fontId="2" fillId="0" borderId="11" xfId="0" applyFont="1" applyBorder="1" applyAlignment="1">
      <alignment horizontal="center"/>
    </xf>
    <xf numFmtId="0" fontId="2" fillId="0" borderId="12" xfId="0" applyFont="1" applyBorder="1" applyAlignment="1" applyProtection="1">
      <alignment horizontal="right" shrinkToFit="1"/>
      <protection locked="0"/>
    </xf>
    <xf numFmtId="0" fontId="2" fillId="0" borderId="17" xfId="0" applyFont="1" applyBorder="1" applyAlignment="1" applyProtection="1">
      <alignment horizontal="right" shrinkToFit="1"/>
      <protection locked="0"/>
    </xf>
    <xf numFmtId="0" fontId="2" fillId="0" borderId="0" xfId="0" applyFont="1" applyAlignment="1">
      <alignment horizontal="right"/>
    </xf>
    <xf numFmtId="0" fontId="0" fillId="0" borderId="0" xfId="0" applyAlignment="1">
      <alignment/>
    </xf>
    <xf numFmtId="0" fontId="0" fillId="0" borderId="32" xfId="0" applyBorder="1" applyAlignment="1">
      <alignment/>
    </xf>
    <xf numFmtId="176" fontId="2" fillId="0" borderId="10" xfId="0" applyNumberFormat="1" applyFont="1" applyBorder="1" applyAlignment="1">
      <alignment horizontal="right" shrinkToFit="1"/>
    </xf>
    <xf numFmtId="0" fontId="2" fillId="0" borderId="18" xfId="0" applyFont="1" applyBorder="1" applyAlignment="1">
      <alignment/>
    </xf>
    <xf numFmtId="0" fontId="2" fillId="0" borderId="14" xfId="0" applyFont="1" applyBorder="1" applyAlignment="1">
      <alignment horizontal="right" shrinkToFit="1"/>
    </xf>
    <xf numFmtId="0" fontId="2" fillId="0" borderId="12" xfId="0" applyFont="1" applyBorder="1" applyAlignment="1">
      <alignment horizontal="right" shrinkToFit="1"/>
    </xf>
    <xf numFmtId="0" fontId="2" fillId="0" borderId="17" xfId="0" applyFont="1" applyBorder="1" applyAlignment="1">
      <alignment horizontal="right" shrinkToFit="1"/>
    </xf>
    <xf numFmtId="10" fontId="2" fillId="0" borderId="13" xfId="0" applyNumberFormat="1" applyFont="1" applyBorder="1" applyAlignment="1" applyProtection="1">
      <alignment horizontal="right" shrinkToFit="1"/>
      <protection locked="0"/>
    </xf>
    <xf numFmtId="10" fontId="0" fillId="0" borderId="14" xfId="0" applyNumberFormat="1" applyBorder="1" applyAlignment="1" applyProtection="1">
      <alignment horizontal="right" shrinkToFit="1"/>
      <protection locked="0"/>
    </xf>
    <xf numFmtId="10" fontId="0" fillId="0" borderId="11" xfId="0" applyNumberFormat="1" applyBorder="1" applyAlignment="1" applyProtection="1">
      <alignment horizontal="right" shrinkToFit="1"/>
      <protection locked="0"/>
    </xf>
    <xf numFmtId="178" fontId="2" fillId="0" borderId="15" xfId="0" applyNumberFormat="1" applyFont="1" applyBorder="1" applyAlignment="1">
      <alignment horizontal="right" shrinkToFit="1"/>
    </xf>
    <xf numFmtId="178" fontId="0" fillId="0" borderId="15" xfId="0" applyNumberFormat="1" applyBorder="1" applyAlignment="1">
      <alignment shrinkToFit="1"/>
    </xf>
    <xf numFmtId="0" fontId="3" fillId="0" borderId="25" xfId="0" applyFont="1" applyBorder="1" applyAlignment="1">
      <alignment horizontal="left" vertical="center" wrapText="1"/>
    </xf>
    <xf numFmtId="0" fontId="3" fillId="0" borderId="19" xfId="0" applyFont="1" applyBorder="1" applyAlignment="1">
      <alignment horizontal="left" vertical="center" wrapText="1"/>
    </xf>
    <xf numFmtId="0" fontId="3" fillId="0" borderId="24" xfId="0" applyFont="1" applyBorder="1" applyAlignment="1">
      <alignment horizontal="left" vertical="center" wrapText="1"/>
    </xf>
    <xf numFmtId="0" fontId="3" fillId="0" borderId="33" xfId="0" applyFont="1" applyBorder="1" applyAlignment="1">
      <alignment horizontal="left" vertical="center" wrapText="1"/>
    </xf>
    <xf numFmtId="0" fontId="3" fillId="0" borderId="0" xfId="0" applyFont="1" applyBorder="1" applyAlignment="1">
      <alignment horizontal="left" vertical="center" wrapText="1"/>
    </xf>
    <xf numFmtId="0" fontId="3" fillId="0" borderId="34" xfId="0" applyFont="1" applyBorder="1" applyAlignment="1">
      <alignment horizontal="left" vertical="center" wrapText="1"/>
    </xf>
    <xf numFmtId="0" fontId="3"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shrinkToFit="1"/>
    </xf>
    <xf numFmtId="178" fontId="2" fillId="0" borderId="12" xfId="0" applyNumberFormat="1" applyFont="1" applyBorder="1" applyAlignment="1">
      <alignment horizontal="right" shrinkToFit="1"/>
    </xf>
    <xf numFmtId="178" fontId="0" fillId="0" borderId="12" xfId="0" applyNumberFormat="1" applyBorder="1" applyAlignment="1">
      <alignment shrinkToFit="1"/>
    </xf>
    <xf numFmtId="178" fontId="0" fillId="0" borderId="17" xfId="0" applyNumberFormat="1" applyBorder="1" applyAlignment="1">
      <alignment shrinkToFit="1"/>
    </xf>
    <xf numFmtId="0" fontId="2" fillId="0" borderId="0" xfId="0" applyFont="1" applyAlignment="1">
      <alignment horizontal="center"/>
    </xf>
    <xf numFmtId="0" fontId="2" fillId="0" borderId="0" xfId="0" applyFont="1" applyAlignment="1">
      <alignment/>
    </xf>
    <xf numFmtId="176" fontId="2" fillId="0" borderId="10" xfId="0" applyNumberFormat="1" applyFont="1" applyBorder="1" applyAlignment="1" applyProtection="1">
      <alignment horizontal="right" shrinkToFit="1"/>
      <protection locked="0"/>
    </xf>
    <xf numFmtId="176" fontId="2" fillId="0" borderId="12" xfId="0" applyNumberFormat="1" applyFont="1" applyBorder="1" applyAlignment="1" applyProtection="1">
      <alignment horizontal="right" shrinkToFit="1"/>
      <protection locked="0"/>
    </xf>
    <xf numFmtId="0" fontId="0" fillId="0" borderId="12" xfId="0" applyBorder="1" applyAlignment="1" applyProtection="1">
      <alignment horizontal="right" shrinkToFit="1"/>
      <protection locked="0"/>
    </xf>
    <xf numFmtId="0" fontId="0" fillId="0" borderId="17" xfId="0" applyBorder="1" applyAlignment="1" applyProtection="1">
      <alignment horizontal="right" shrinkToFit="1"/>
      <protection locked="0"/>
    </xf>
    <xf numFmtId="0" fontId="2" fillId="0" borderId="0" xfId="0" applyFont="1" applyAlignment="1">
      <alignment horizontal="left"/>
    </xf>
    <xf numFmtId="0" fontId="2" fillId="0" borderId="0" xfId="0" applyFont="1" applyAlignment="1">
      <alignment horizontal="right" shrinkToFit="1"/>
    </xf>
    <xf numFmtId="0" fontId="2" fillId="0" borderId="0" xfId="0" applyFont="1" applyAlignment="1" applyProtection="1">
      <alignment horizontal="center" shrinkToFit="1"/>
      <protection locked="0"/>
    </xf>
    <xf numFmtId="177" fontId="2" fillId="0" borderId="12" xfId="0" applyNumberFormat="1" applyFont="1" applyBorder="1" applyAlignment="1">
      <alignment horizontal="right" shrinkToFit="1"/>
    </xf>
    <xf numFmtId="177" fontId="2" fillId="0" borderId="17" xfId="0" applyNumberFormat="1" applyFont="1" applyBorder="1" applyAlignment="1">
      <alignment horizontal="right" shrinkToFit="1"/>
    </xf>
    <xf numFmtId="49" fontId="2" fillId="0" borderId="0" xfId="0" applyNumberFormat="1" applyFont="1" applyAlignment="1" applyProtection="1">
      <alignment horizontal="center" shrinkToFit="1"/>
      <protection locked="0"/>
    </xf>
    <xf numFmtId="0" fontId="2" fillId="0" borderId="0" xfId="0" applyFont="1" applyAlignment="1" applyProtection="1">
      <alignment horizontal="right" shrinkToFit="1"/>
      <protection locked="0"/>
    </xf>
    <xf numFmtId="0" fontId="2" fillId="0" borderId="0" xfId="0" applyFont="1" applyAlignment="1" applyProtection="1">
      <alignment horizontal="right"/>
      <protection locked="0"/>
    </xf>
    <xf numFmtId="49" fontId="2" fillId="0" borderId="0" xfId="0" applyNumberFormat="1" applyFont="1" applyAlignment="1" applyProtection="1">
      <alignment horizontal="right" shrinkToFit="1"/>
      <protection locked="0"/>
    </xf>
    <xf numFmtId="0" fontId="2" fillId="0" borderId="0" xfId="0" applyFont="1" applyBorder="1" applyAlignment="1">
      <alignment horizontal="right" shrinkToFit="1"/>
    </xf>
    <xf numFmtId="0" fontId="2" fillId="0" borderId="0" xfId="0" applyFont="1" applyAlignment="1">
      <alignment horizontal="center" wrapText="1"/>
    </xf>
    <xf numFmtId="0" fontId="5" fillId="0" borderId="0" xfId="0" applyFont="1" applyAlignment="1">
      <alignment horizontal="center"/>
    </xf>
    <xf numFmtId="0" fontId="7" fillId="0" borderId="0" xfId="43" applyAlignment="1" applyProtection="1">
      <alignment/>
      <protection/>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ill>
        <patternFill>
          <bgColor indexed="13"/>
        </patternFill>
      </fill>
    </dxf>
    <dxf>
      <font>
        <color indexed="10"/>
      </font>
    </dxf>
    <dxf>
      <fill>
        <patternFill>
          <bgColor rgb="FFFFFF00"/>
        </patternFill>
      </fill>
    </dxf>
    <dxf>
      <font>
        <color auto="1"/>
      </font>
      <fill>
        <patternFill>
          <bgColor indexed="13"/>
        </patternFill>
      </fill>
    </dxf>
    <dxf>
      <fill>
        <patternFill>
          <bgColor indexed="13"/>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saitama.lg.jp/a1002/shigoto/kensetsugyo/kensetsu/jutakukashi/index.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207"/>
  <sheetViews>
    <sheetView tabSelected="1" view="pageBreakPreview" zoomScaleSheetLayoutView="100" zoomScalePageLayoutView="0" workbookViewId="0" topLeftCell="A1">
      <selection activeCell="D197" sqref="D197:AF197"/>
    </sheetView>
  </sheetViews>
  <sheetFormatPr defaultColWidth="2.625" defaultRowHeight="15.75" customHeight="1"/>
  <cols>
    <col min="1" max="34" width="2.625" style="1" customWidth="1"/>
    <col min="35" max="35" width="2.875" style="1" bestFit="1" customWidth="1"/>
    <col min="36" max="36" width="2.625" style="1" customWidth="1"/>
    <col min="37" max="16384" width="2.625" style="1" customWidth="1"/>
  </cols>
  <sheetData>
    <row r="1" spans="1:33" ht="15.75" customHeight="1">
      <c r="A1" s="164" t="s">
        <v>86</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row>
    <row r="2" spans="1:33" ht="15.75" customHeight="1">
      <c r="A2" s="153" t="s">
        <v>133</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row>
    <row r="3" spans="1:35" ht="15.75" customHeight="1">
      <c r="A3" s="121" t="s">
        <v>29</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I3" s="17" t="s">
        <v>14</v>
      </c>
    </row>
    <row r="4" ht="15.75" customHeight="1">
      <c r="AI4" s="17" t="s">
        <v>13</v>
      </c>
    </row>
    <row r="5" spans="1:35" ht="15.75" customHeight="1">
      <c r="A5" s="163" t="s">
        <v>134</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I5" s="27" t="s">
        <v>129</v>
      </c>
    </row>
    <row r="6" spans="1:33" ht="15.75" customHeight="1">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row>
    <row r="9" spans="2:33" ht="15.75" customHeight="1">
      <c r="B9" s="3"/>
      <c r="C9" s="3"/>
      <c r="D9" s="3"/>
      <c r="E9" s="3"/>
      <c r="F9" s="3" t="s">
        <v>135</v>
      </c>
      <c r="G9" s="3"/>
      <c r="H9" s="3"/>
      <c r="I9" s="3"/>
      <c r="J9" s="3"/>
      <c r="K9" s="3"/>
      <c r="L9" s="3"/>
      <c r="M9" s="3"/>
      <c r="N9" s="3"/>
      <c r="O9" s="3"/>
      <c r="P9" s="3"/>
      <c r="Q9" s="3"/>
      <c r="R9" s="3"/>
      <c r="S9" s="3"/>
      <c r="T9" s="3"/>
      <c r="U9" s="3"/>
      <c r="V9" s="3"/>
      <c r="W9" s="3"/>
      <c r="X9" s="3"/>
      <c r="Y9" s="3"/>
      <c r="Z9" s="3"/>
      <c r="AA9" s="3"/>
      <c r="AB9" s="3"/>
      <c r="AC9" s="3"/>
      <c r="AD9" s="3"/>
      <c r="AE9" s="3"/>
      <c r="AF9" s="3"/>
      <c r="AG9" s="3"/>
    </row>
    <row r="10" spans="2:33" ht="15.75" customHeight="1">
      <c r="B10" s="3"/>
      <c r="C10" s="3"/>
      <c r="D10" s="3"/>
      <c r="E10" s="3"/>
      <c r="F10" s="3" t="s">
        <v>136</v>
      </c>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2:33" ht="15.75" customHeight="1">
      <c r="B11" s="3"/>
      <c r="C11" s="3"/>
      <c r="D11" s="3"/>
      <c r="E11" s="3"/>
      <c r="F11" s="3" t="s">
        <v>137</v>
      </c>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2:33" ht="15.75" customHeight="1">
      <c r="B12" s="3"/>
      <c r="C12" s="3"/>
      <c r="D12" s="3"/>
      <c r="E12" s="3"/>
      <c r="F12" s="3" t="s">
        <v>138</v>
      </c>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4" spans="4:11" ht="15.75" customHeight="1">
      <c r="D14" s="160" t="s">
        <v>185</v>
      </c>
      <c r="E14" s="160"/>
      <c r="F14" s="24" t="s">
        <v>3</v>
      </c>
      <c r="G14" s="4" t="s">
        <v>0</v>
      </c>
      <c r="H14" s="24" t="s">
        <v>3</v>
      </c>
      <c r="I14" s="4" t="s">
        <v>1</v>
      </c>
      <c r="J14" s="24" t="s">
        <v>3</v>
      </c>
      <c r="K14" s="4" t="s">
        <v>2</v>
      </c>
    </row>
    <row r="15" ht="15.75" customHeight="1">
      <c r="O15" s="28"/>
    </row>
    <row r="17" spans="10:32" ht="15.75" customHeight="1">
      <c r="J17" s="42" t="s">
        <v>4</v>
      </c>
      <c r="K17" s="42"/>
      <c r="L17" s="42"/>
      <c r="M17" s="42"/>
      <c r="N17" s="42"/>
      <c r="O17" s="42"/>
      <c r="P17" s="154" t="s">
        <v>128</v>
      </c>
      <c r="Q17" s="154"/>
      <c r="R17" s="154"/>
      <c r="S17" s="154"/>
      <c r="T17" s="154"/>
      <c r="U17" s="1" t="s">
        <v>11</v>
      </c>
      <c r="V17" s="155"/>
      <c r="W17" s="155"/>
      <c r="X17" s="4" t="s">
        <v>12</v>
      </c>
      <c r="Y17" s="24" t="s">
        <v>3</v>
      </c>
      <c r="Z17" s="3" t="s">
        <v>15</v>
      </c>
      <c r="AA17" s="3" t="s">
        <v>16</v>
      </c>
      <c r="AB17" s="161" t="s">
        <v>3</v>
      </c>
      <c r="AC17" s="161"/>
      <c r="AD17" s="161"/>
      <c r="AE17" s="161"/>
      <c r="AF17" s="1" t="s">
        <v>17</v>
      </c>
    </row>
    <row r="18" spans="10:32" ht="15.75" customHeight="1">
      <c r="J18" s="42" t="s">
        <v>5</v>
      </c>
      <c r="K18" s="42"/>
      <c r="L18" s="42"/>
      <c r="M18" s="42"/>
      <c r="N18" s="42"/>
      <c r="O18" s="42"/>
      <c r="P18" s="42"/>
      <c r="Q18" s="159" t="s">
        <v>3</v>
      </c>
      <c r="R18" s="159"/>
      <c r="S18" s="159"/>
      <c r="T18" s="159"/>
      <c r="U18" s="159"/>
      <c r="V18" s="159"/>
      <c r="W18" s="159"/>
      <c r="X18" s="159"/>
      <c r="Y18" s="159"/>
      <c r="Z18" s="159"/>
      <c r="AA18" s="159"/>
      <c r="AB18" s="159"/>
      <c r="AC18" s="159"/>
      <c r="AD18" s="159"/>
      <c r="AE18" s="3"/>
      <c r="AF18" s="3"/>
    </row>
    <row r="19" spans="10:30" ht="15.75" customHeight="1">
      <c r="J19" s="42" t="s">
        <v>6</v>
      </c>
      <c r="K19" s="42"/>
      <c r="L19" s="42"/>
      <c r="M19" s="42"/>
      <c r="N19" s="42"/>
      <c r="O19" s="42"/>
      <c r="P19" s="42"/>
      <c r="Q19" s="42"/>
      <c r="R19" s="42"/>
      <c r="S19" s="42"/>
      <c r="T19" s="42"/>
      <c r="U19" s="42"/>
      <c r="V19" s="158" t="s">
        <v>3</v>
      </c>
      <c r="W19" s="158"/>
      <c r="X19" s="4" t="s">
        <v>12</v>
      </c>
      <c r="Y19" s="158" t="s">
        <v>3</v>
      </c>
      <c r="Z19" s="158"/>
      <c r="AA19" s="158"/>
      <c r="AB19" s="3"/>
      <c r="AC19" s="3"/>
      <c r="AD19" s="3"/>
    </row>
    <row r="20" spans="10:30" ht="15.75" customHeight="1">
      <c r="J20" s="42" t="s">
        <v>7</v>
      </c>
      <c r="K20" s="42"/>
      <c r="L20" s="42"/>
      <c r="M20" s="42"/>
      <c r="N20" s="42"/>
      <c r="O20" s="42"/>
      <c r="P20" s="42"/>
      <c r="Q20" s="159" t="s">
        <v>3</v>
      </c>
      <c r="R20" s="159"/>
      <c r="S20" s="159"/>
      <c r="T20" s="159"/>
      <c r="U20" s="159"/>
      <c r="V20" s="159"/>
      <c r="W20" s="159"/>
      <c r="X20" s="159"/>
      <c r="Y20" s="159"/>
      <c r="Z20" s="159"/>
      <c r="AA20" s="159"/>
      <c r="AB20" s="159"/>
      <c r="AC20" s="159"/>
      <c r="AD20" s="159"/>
    </row>
    <row r="21" spans="10:30" ht="15.75" customHeight="1">
      <c r="J21" s="42" t="s">
        <v>8</v>
      </c>
      <c r="K21" s="42"/>
      <c r="L21" s="42"/>
      <c r="M21" s="42"/>
      <c r="N21" s="42"/>
      <c r="O21" s="42"/>
      <c r="P21" s="42"/>
      <c r="Q21" s="42"/>
      <c r="R21" s="42"/>
      <c r="S21" s="42"/>
      <c r="T21" s="42"/>
      <c r="U21" s="159" t="s">
        <v>3</v>
      </c>
      <c r="V21" s="159"/>
      <c r="W21" s="159"/>
      <c r="X21" s="159"/>
      <c r="Y21" s="159"/>
      <c r="Z21" s="159"/>
      <c r="AA21" s="159"/>
      <c r="AB21" s="159"/>
      <c r="AC21" s="159"/>
      <c r="AD21" s="159"/>
    </row>
    <row r="22" spans="10:30" ht="15.75" customHeight="1">
      <c r="J22" s="42" t="s">
        <v>9</v>
      </c>
      <c r="K22" s="42"/>
      <c r="L22" s="42"/>
      <c r="M22" s="42"/>
      <c r="N22" s="42"/>
      <c r="O22" s="42"/>
      <c r="P22" s="42"/>
      <c r="Q22" s="42"/>
      <c r="R22" s="42"/>
      <c r="S22" s="42"/>
      <c r="T22" s="158" t="s">
        <v>3</v>
      </c>
      <c r="U22" s="158"/>
      <c r="V22" s="158"/>
      <c r="W22" s="4" t="s">
        <v>12</v>
      </c>
      <c r="X22" s="158" t="s">
        <v>3</v>
      </c>
      <c r="Y22" s="158"/>
      <c r="Z22" s="158"/>
      <c r="AA22" s="4" t="s">
        <v>12</v>
      </c>
      <c r="AB22" s="158" t="s">
        <v>3</v>
      </c>
      <c r="AC22" s="158"/>
      <c r="AD22" s="158"/>
    </row>
    <row r="23" spans="10:30" ht="15.75" customHeight="1">
      <c r="J23" s="42" t="s">
        <v>10</v>
      </c>
      <c r="K23" s="42"/>
      <c r="L23" s="42"/>
      <c r="M23" s="42"/>
      <c r="N23" s="42"/>
      <c r="O23" s="42"/>
      <c r="P23" s="42"/>
      <c r="Q23" s="42"/>
      <c r="R23" s="42"/>
      <c r="S23" s="42"/>
      <c r="T23" s="158" t="s">
        <v>3</v>
      </c>
      <c r="U23" s="158"/>
      <c r="V23" s="158"/>
      <c r="W23" s="4" t="s">
        <v>12</v>
      </c>
      <c r="X23" s="158" t="s">
        <v>3</v>
      </c>
      <c r="Y23" s="158"/>
      <c r="Z23" s="158"/>
      <c r="AA23" s="4" t="s">
        <v>12</v>
      </c>
      <c r="AB23" s="158" t="s">
        <v>3</v>
      </c>
      <c r="AC23" s="158"/>
      <c r="AD23" s="158"/>
    </row>
    <row r="25" ht="15.75" customHeight="1">
      <c r="B25" s="1" t="s">
        <v>130</v>
      </c>
    </row>
    <row r="26" spans="2:32" ht="15.75" customHeight="1">
      <c r="B26" s="153" t="s">
        <v>131</v>
      </c>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row>
    <row r="27" spans="2:32" ht="15.75" customHeight="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row>
    <row r="28" spans="2:32" ht="15.75" customHeight="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row>
    <row r="29" spans="2:32" ht="15.75" customHeight="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row>
    <row r="31" spans="1:33" ht="15.75" customHeight="1">
      <c r="A31" s="147" t="s">
        <v>18</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row>
    <row r="32" spans="1:35" ht="15.7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I32" s="1" t="s">
        <v>3</v>
      </c>
    </row>
    <row r="33" spans="2:36" ht="15.75" customHeight="1" thickBot="1">
      <c r="B33" s="1">
        <v>1</v>
      </c>
      <c r="D33" s="153" t="s">
        <v>139</v>
      </c>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I33" s="17"/>
      <c r="AJ33" s="17"/>
    </row>
    <row r="34" spans="27:36" ht="15.75" customHeight="1" thickBot="1">
      <c r="AA34" s="149" t="s">
        <v>3</v>
      </c>
      <c r="AB34" s="150"/>
      <c r="AC34" s="150"/>
      <c r="AD34" s="150"/>
      <c r="AE34" s="151"/>
      <c r="AF34" s="152"/>
      <c r="AI34" s="17"/>
      <c r="AJ34" s="17"/>
    </row>
    <row r="35" spans="4:32" ht="15.75" customHeight="1">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2:32" ht="15.75" customHeight="1">
      <c r="B36" s="1">
        <v>2</v>
      </c>
      <c r="D36" s="148" t="s">
        <v>140</v>
      </c>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row>
    <row r="37" spans="4:32" ht="15.75" customHeight="1">
      <c r="D37" s="2" t="s">
        <v>141</v>
      </c>
      <c r="E37" s="1" t="s">
        <v>21</v>
      </c>
      <c r="G37" s="148" t="s">
        <v>44</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row>
    <row r="38" spans="4:45" ht="15.75" customHeight="1">
      <c r="D38" s="115" t="s">
        <v>45</v>
      </c>
      <c r="E38" s="116"/>
      <c r="F38" s="116"/>
      <c r="G38" s="116"/>
      <c r="H38" s="116"/>
      <c r="I38" s="116"/>
      <c r="J38" s="116"/>
      <c r="K38" s="116"/>
      <c r="L38" s="117"/>
      <c r="M38" s="115" t="s">
        <v>46</v>
      </c>
      <c r="N38" s="116"/>
      <c r="O38" s="116"/>
      <c r="P38" s="116"/>
      <c r="Q38" s="116"/>
      <c r="R38" s="116"/>
      <c r="S38" s="116"/>
      <c r="T38" s="118"/>
      <c r="U38" s="115" t="s">
        <v>47</v>
      </c>
      <c r="V38" s="116"/>
      <c r="W38" s="116"/>
      <c r="X38" s="116"/>
      <c r="Y38" s="116"/>
      <c r="Z38" s="116"/>
      <c r="AA38" s="115" t="s">
        <v>48</v>
      </c>
      <c r="AB38" s="116"/>
      <c r="AC38" s="116"/>
      <c r="AD38" s="116"/>
      <c r="AE38" s="116"/>
      <c r="AF38" s="118"/>
      <c r="AH38" s="20"/>
      <c r="AI38" s="21" t="s">
        <v>3</v>
      </c>
      <c r="AJ38" s="20" t="s">
        <v>3</v>
      </c>
      <c r="AK38" s="20"/>
      <c r="AL38" s="20"/>
      <c r="AM38" s="20"/>
      <c r="AN38" s="20"/>
      <c r="AO38" s="20"/>
      <c r="AP38" s="20"/>
      <c r="AQ38" s="20"/>
      <c r="AR38" s="20"/>
      <c r="AS38" s="20"/>
    </row>
    <row r="39" spans="4:45" ht="15.75" customHeight="1">
      <c r="D39" s="62" t="s">
        <v>79</v>
      </c>
      <c r="E39" s="63"/>
      <c r="F39" s="63"/>
      <c r="G39" s="63"/>
      <c r="H39" s="63"/>
      <c r="I39" s="63"/>
      <c r="J39" s="63"/>
      <c r="K39" s="63"/>
      <c r="L39" s="64"/>
      <c r="M39" s="65"/>
      <c r="N39" s="66"/>
      <c r="O39" s="30" t="s">
        <v>3</v>
      </c>
      <c r="P39" s="10" t="s">
        <v>0</v>
      </c>
      <c r="Q39" s="30" t="s">
        <v>3</v>
      </c>
      <c r="R39" s="10" t="s">
        <v>1</v>
      </c>
      <c r="S39" s="30" t="s">
        <v>3</v>
      </c>
      <c r="T39" s="7" t="s">
        <v>2</v>
      </c>
      <c r="U39" s="23"/>
      <c r="V39" s="30" t="s">
        <v>3</v>
      </c>
      <c r="W39" s="25" t="s">
        <v>50</v>
      </c>
      <c r="X39" s="67" t="s">
        <v>3</v>
      </c>
      <c r="Y39" s="67"/>
      <c r="Z39" s="67"/>
      <c r="AA39" s="81" t="s">
        <v>3</v>
      </c>
      <c r="AB39" s="82"/>
      <c r="AC39" s="82"/>
      <c r="AD39" s="82"/>
      <c r="AE39" s="83"/>
      <c r="AF39" s="84"/>
      <c r="AH39" s="20"/>
      <c r="AI39" s="20" t="s">
        <v>50</v>
      </c>
      <c r="AJ39" s="20" t="s">
        <v>118</v>
      </c>
      <c r="AK39" s="20"/>
      <c r="AL39" s="20"/>
      <c r="AM39" s="20"/>
      <c r="AN39" s="20"/>
      <c r="AO39" s="20"/>
      <c r="AP39" s="20"/>
      <c r="AQ39" s="20"/>
      <c r="AR39" s="20"/>
      <c r="AS39" s="20"/>
    </row>
    <row r="40" spans="4:45" ht="15.75" customHeight="1">
      <c r="D40" s="62" t="s">
        <v>3</v>
      </c>
      <c r="E40" s="63"/>
      <c r="F40" s="63"/>
      <c r="G40" s="63"/>
      <c r="H40" s="63"/>
      <c r="I40" s="63"/>
      <c r="J40" s="63"/>
      <c r="K40" s="63"/>
      <c r="L40" s="64"/>
      <c r="M40" s="65"/>
      <c r="N40" s="66"/>
      <c r="O40" s="30" t="s">
        <v>3</v>
      </c>
      <c r="P40" s="10" t="s">
        <v>0</v>
      </c>
      <c r="Q40" s="30" t="s">
        <v>3</v>
      </c>
      <c r="R40" s="10" t="s">
        <v>1</v>
      </c>
      <c r="S40" s="30" t="s">
        <v>3</v>
      </c>
      <c r="T40" s="7" t="s">
        <v>2</v>
      </c>
      <c r="U40" s="23"/>
      <c r="V40" s="30" t="s">
        <v>3</v>
      </c>
      <c r="W40" s="25" t="s">
        <v>50</v>
      </c>
      <c r="X40" s="67" t="s">
        <v>3</v>
      </c>
      <c r="Y40" s="67"/>
      <c r="Z40" s="67"/>
      <c r="AA40" s="81" t="s">
        <v>3</v>
      </c>
      <c r="AB40" s="82"/>
      <c r="AC40" s="82"/>
      <c r="AD40" s="82"/>
      <c r="AE40" s="83"/>
      <c r="AF40" s="84"/>
      <c r="AH40" s="20"/>
      <c r="AI40" s="20" t="s">
        <v>51</v>
      </c>
      <c r="AJ40" s="20" t="s">
        <v>119</v>
      </c>
      <c r="AK40" s="20"/>
      <c r="AL40" s="20"/>
      <c r="AM40" s="20"/>
      <c r="AN40" s="20"/>
      <c r="AO40" s="20"/>
      <c r="AP40" s="20"/>
      <c r="AQ40" s="20"/>
      <c r="AR40" s="20"/>
      <c r="AS40" s="20"/>
    </row>
    <row r="41" spans="4:45" ht="15.75" customHeight="1" thickBot="1">
      <c r="D41" s="62" t="s">
        <v>3</v>
      </c>
      <c r="E41" s="63"/>
      <c r="F41" s="63"/>
      <c r="G41" s="63"/>
      <c r="H41" s="63"/>
      <c r="I41" s="63"/>
      <c r="J41" s="63"/>
      <c r="K41" s="63"/>
      <c r="L41" s="64"/>
      <c r="M41" s="65"/>
      <c r="N41" s="66"/>
      <c r="O41" s="30" t="s">
        <v>3</v>
      </c>
      <c r="P41" s="10" t="s">
        <v>0</v>
      </c>
      <c r="Q41" s="30" t="s">
        <v>3</v>
      </c>
      <c r="R41" s="10" t="s">
        <v>1</v>
      </c>
      <c r="S41" s="30" t="s">
        <v>3</v>
      </c>
      <c r="T41" s="7" t="s">
        <v>2</v>
      </c>
      <c r="U41" s="23"/>
      <c r="V41" s="30" t="s">
        <v>3</v>
      </c>
      <c r="W41" s="25" t="s">
        <v>50</v>
      </c>
      <c r="X41" s="68" t="s">
        <v>3</v>
      </c>
      <c r="Y41" s="68"/>
      <c r="Z41" s="68"/>
      <c r="AA41" s="111" t="s">
        <v>3</v>
      </c>
      <c r="AB41" s="112"/>
      <c r="AC41" s="112"/>
      <c r="AD41" s="112"/>
      <c r="AE41" s="113"/>
      <c r="AF41" s="114"/>
      <c r="AH41" s="20"/>
      <c r="AI41" s="20" t="s">
        <v>52</v>
      </c>
      <c r="AJ41" s="20" t="s">
        <v>120</v>
      </c>
      <c r="AK41" s="20"/>
      <c r="AL41" s="20"/>
      <c r="AM41" s="20"/>
      <c r="AN41" s="20"/>
      <c r="AO41" s="20"/>
      <c r="AP41" s="20"/>
      <c r="AQ41" s="20"/>
      <c r="AR41" s="20"/>
      <c r="AS41" s="20"/>
    </row>
    <row r="42" spans="23:45" ht="15.75" customHeight="1" thickBot="1">
      <c r="W42" s="12"/>
      <c r="X42" s="8" t="s">
        <v>54</v>
      </c>
      <c r="Y42" s="13" t="s">
        <v>15</v>
      </c>
      <c r="Z42" s="13" t="s">
        <v>22</v>
      </c>
      <c r="AA42" s="58">
        <f>IF(AA39=" ","",SUM(AA39:AD41))</f>
      </c>
      <c r="AB42" s="58"/>
      <c r="AC42" s="58"/>
      <c r="AD42" s="58"/>
      <c r="AE42" s="59"/>
      <c r="AF42" s="60"/>
      <c r="AH42" s="20"/>
      <c r="AI42" s="20"/>
      <c r="AJ42" s="20" t="s">
        <v>121</v>
      </c>
      <c r="AK42" s="20"/>
      <c r="AL42" s="20"/>
      <c r="AM42" s="20"/>
      <c r="AN42" s="20"/>
      <c r="AO42" s="20"/>
      <c r="AP42" s="20"/>
      <c r="AQ42" s="20"/>
      <c r="AR42" s="20"/>
      <c r="AS42" s="20"/>
    </row>
    <row r="43" spans="34:45" ht="15.75" customHeight="1">
      <c r="AH43" s="20"/>
      <c r="AI43" s="20"/>
      <c r="AJ43" s="20" t="s">
        <v>122</v>
      </c>
      <c r="AK43" s="20"/>
      <c r="AL43" s="20"/>
      <c r="AM43" s="20"/>
      <c r="AN43" s="20"/>
      <c r="AO43" s="20"/>
      <c r="AP43" s="20"/>
      <c r="AQ43" s="20"/>
      <c r="AR43" s="20"/>
      <c r="AS43" s="20"/>
    </row>
    <row r="44" spans="3:45" ht="15.75" customHeight="1">
      <c r="C44" s="5"/>
      <c r="D44" s="4" t="s">
        <v>142</v>
      </c>
      <c r="E44" s="32" t="s">
        <v>143</v>
      </c>
      <c r="G44" s="53" t="s">
        <v>55</v>
      </c>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H44" s="20"/>
      <c r="AI44" s="22"/>
      <c r="AJ44" s="22" t="s">
        <v>123</v>
      </c>
      <c r="AK44" s="22"/>
      <c r="AL44" s="22"/>
      <c r="AM44" s="20"/>
      <c r="AN44" s="20"/>
      <c r="AO44" s="20"/>
      <c r="AP44" s="20"/>
      <c r="AQ44" s="20"/>
      <c r="AR44" s="20"/>
      <c r="AS44" s="20"/>
    </row>
    <row r="45" spans="4:45" ht="15.75" customHeight="1">
      <c r="D45" s="49" t="s">
        <v>45</v>
      </c>
      <c r="E45" s="50"/>
      <c r="F45" s="50"/>
      <c r="G45" s="50"/>
      <c r="H45" s="50"/>
      <c r="I45" s="50"/>
      <c r="J45" s="50"/>
      <c r="K45" s="50"/>
      <c r="L45" s="110"/>
      <c r="M45" s="49" t="s">
        <v>46</v>
      </c>
      <c r="N45" s="50"/>
      <c r="O45" s="50"/>
      <c r="P45" s="50"/>
      <c r="Q45" s="50"/>
      <c r="R45" s="50"/>
      <c r="S45" s="50"/>
      <c r="T45" s="51"/>
      <c r="U45" s="49" t="s">
        <v>47</v>
      </c>
      <c r="V45" s="50"/>
      <c r="W45" s="50"/>
      <c r="X45" s="50"/>
      <c r="Y45" s="50"/>
      <c r="Z45" s="50"/>
      <c r="AA45" s="49" t="s">
        <v>56</v>
      </c>
      <c r="AB45" s="50"/>
      <c r="AC45" s="50"/>
      <c r="AD45" s="50"/>
      <c r="AE45" s="50"/>
      <c r="AF45" s="51"/>
      <c r="AH45" s="20"/>
      <c r="AI45" s="22"/>
      <c r="AJ45" s="22" t="s">
        <v>124</v>
      </c>
      <c r="AK45" s="22"/>
      <c r="AL45" s="22"/>
      <c r="AM45" s="20"/>
      <c r="AN45" s="20"/>
      <c r="AO45" s="20"/>
      <c r="AP45" s="20"/>
      <c r="AQ45" s="20"/>
      <c r="AR45" s="20"/>
      <c r="AS45" s="20"/>
    </row>
    <row r="46" spans="4:45" ht="15.75" customHeight="1">
      <c r="D46" s="62" t="s">
        <v>79</v>
      </c>
      <c r="E46" s="63"/>
      <c r="F46" s="63"/>
      <c r="G46" s="63"/>
      <c r="H46" s="63"/>
      <c r="I46" s="63"/>
      <c r="J46" s="63"/>
      <c r="K46" s="63"/>
      <c r="L46" s="64"/>
      <c r="M46" s="65"/>
      <c r="N46" s="66"/>
      <c r="O46" s="30" t="s">
        <v>3</v>
      </c>
      <c r="P46" s="10" t="s">
        <v>0</v>
      </c>
      <c r="Q46" s="30" t="s">
        <v>3</v>
      </c>
      <c r="R46" s="10" t="s">
        <v>1</v>
      </c>
      <c r="S46" s="30" t="s">
        <v>3</v>
      </c>
      <c r="T46" s="7" t="s">
        <v>2</v>
      </c>
      <c r="U46" s="23"/>
      <c r="V46" s="30" t="s">
        <v>3</v>
      </c>
      <c r="W46" s="25" t="s">
        <v>51</v>
      </c>
      <c r="X46" s="67" t="s">
        <v>3</v>
      </c>
      <c r="Y46" s="67"/>
      <c r="Z46" s="67"/>
      <c r="AA46" s="62" t="s">
        <v>3</v>
      </c>
      <c r="AB46" s="63"/>
      <c r="AC46" s="63"/>
      <c r="AD46" s="63"/>
      <c r="AE46" s="63"/>
      <c r="AF46" s="64"/>
      <c r="AH46" s="20"/>
      <c r="AI46" s="20"/>
      <c r="AJ46" s="20" t="s">
        <v>125</v>
      </c>
      <c r="AK46" s="20"/>
      <c r="AL46" s="20"/>
      <c r="AM46" s="20"/>
      <c r="AN46" s="20"/>
      <c r="AO46" s="20"/>
      <c r="AP46" s="20"/>
      <c r="AQ46" s="20"/>
      <c r="AR46" s="20"/>
      <c r="AS46" s="20"/>
    </row>
    <row r="47" spans="4:45" ht="15.75" customHeight="1">
      <c r="D47" s="55" t="s">
        <v>57</v>
      </c>
      <c r="E47" s="55"/>
      <c r="F47" s="55"/>
      <c r="G47" s="55" t="s">
        <v>58</v>
      </c>
      <c r="H47" s="55"/>
      <c r="I47" s="93"/>
      <c r="J47" s="93"/>
      <c r="K47" s="55" t="s">
        <v>59</v>
      </c>
      <c r="L47" s="55"/>
      <c r="M47" s="49" t="s">
        <v>60</v>
      </c>
      <c r="N47" s="50"/>
      <c r="O47" s="50"/>
      <c r="P47" s="50"/>
      <c r="Q47" s="50"/>
      <c r="R47" s="51"/>
      <c r="S47" s="49" t="s">
        <v>61</v>
      </c>
      <c r="T47" s="50"/>
      <c r="U47" s="50"/>
      <c r="V47" s="50"/>
      <c r="W47" s="50"/>
      <c r="X47" s="51"/>
      <c r="Y47" s="49" t="s">
        <v>62</v>
      </c>
      <c r="Z47" s="51"/>
      <c r="AA47" s="49" t="s">
        <v>63</v>
      </c>
      <c r="AB47" s="50"/>
      <c r="AC47" s="50"/>
      <c r="AD47" s="50"/>
      <c r="AE47" s="50"/>
      <c r="AF47" s="51"/>
      <c r="AH47" s="20"/>
      <c r="AI47" s="20"/>
      <c r="AJ47" s="20" t="s">
        <v>126</v>
      </c>
      <c r="AK47" s="20"/>
      <c r="AL47" s="20"/>
      <c r="AM47" s="20"/>
      <c r="AN47" s="20"/>
      <c r="AO47" s="20"/>
      <c r="AP47" s="20"/>
      <c r="AQ47" s="20"/>
      <c r="AR47" s="20"/>
      <c r="AS47" s="20"/>
    </row>
    <row r="48" spans="4:45" ht="15.75" customHeight="1" thickBot="1">
      <c r="D48" s="98" t="s">
        <v>3</v>
      </c>
      <c r="E48" s="98"/>
      <c r="F48" s="99"/>
      <c r="G48" s="98" t="s">
        <v>3</v>
      </c>
      <c r="H48" s="98"/>
      <c r="I48" s="99"/>
      <c r="J48" s="99"/>
      <c r="K48" s="98" t="s">
        <v>3</v>
      </c>
      <c r="L48" s="98"/>
      <c r="M48" s="100" t="s">
        <v>3</v>
      </c>
      <c r="N48" s="101"/>
      <c r="O48" s="101"/>
      <c r="P48" s="101"/>
      <c r="Q48" s="102"/>
      <c r="R48" s="103"/>
      <c r="S48" s="104">
        <f>IF(M48="","",IF(M48=" ","",K48*M48))</f>
      </c>
      <c r="T48" s="105"/>
      <c r="U48" s="105"/>
      <c r="V48" s="105"/>
      <c r="W48" s="106"/>
      <c r="X48" s="107"/>
      <c r="Y48" s="108" t="s">
        <v>79</v>
      </c>
      <c r="Z48" s="109"/>
      <c r="AA48" s="104">
        <f>IF(S48="","",IF(M48=" ","",IF(Y48=" ","割合を決定してください",S48*Y48)))</f>
      </c>
      <c r="AB48" s="105"/>
      <c r="AC48" s="105"/>
      <c r="AD48" s="105"/>
      <c r="AE48" s="106"/>
      <c r="AF48" s="107"/>
      <c r="AH48" s="20"/>
      <c r="AI48" s="20"/>
      <c r="AJ48" s="20" t="s">
        <v>127</v>
      </c>
      <c r="AK48" s="20"/>
      <c r="AL48" s="20"/>
      <c r="AM48" s="20"/>
      <c r="AN48" s="20"/>
      <c r="AO48" s="20"/>
      <c r="AP48" s="20"/>
      <c r="AQ48" s="20"/>
      <c r="AR48" s="20"/>
      <c r="AS48" s="20"/>
    </row>
    <row r="49" spans="4:45" ht="15.75" customHeight="1" thickTop="1">
      <c r="D49" s="94" t="s">
        <v>45</v>
      </c>
      <c r="E49" s="95"/>
      <c r="F49" s="95"/>
      <c r="G49" s="95"/>
      <c r="H49" s="95"/>
      <c r="I49" s="95"/>
      <c r="J49" s="95"/>
      <c r="K49" s="95"/>
      <c r="L49" s="96"/>
      <c r="M49" s="94" t="s">
        <v>46</v>
      </c>
      <c r="N49" s="95"/>
      <c r="O49" s="95"/>
      <c r="P49" s="95"/>
      <c r="Q49" s="95"/>
      <c r="R49" s="95"/>
      <c r="S49" s="95"/>
      <c r="T49" s="97"/>
      <c r="U49" s="94" t="s">
        <v>47</v>
      </c>
      <c r="V49" s="95"/>
      <c r="W49" s="95"/>
      <c r="X49" s="95"/>
      <c r="Y49" s="95"/>
      <c r="Z49" s="95"/>
      <c r="AA49" s="94" t="s">
        <v>56</v>
      </c>
      <c r="AB49" s="95"/>
      <c r="AC49" s="95"/>
      <c r="AD49" s="95"/>
      <c r="AE49" s="95"/>
      <c r="AF49" s="97"/>
      <c r="AH49" s="20"/>
      <c r="AI49" s="20" t="s">
        <v>3</v>
      </c>
      <c r="AJ49" s="20"/>
      <c r="AK49" s="20"/>
      <c r="AL49" s="20"/>
      <c r="AM49" s="20"/>
      <c r="AN49" s="20"/>
      <c r="AO49" s="20"/>
      <c r="AP49" s="20"/>
      <c r="AQ49" s="20"/>
      <c r="AR49" s="20"/>
      <c r="AS49" s="20"/>
    </row>
    <row r="50" spans="4:45" ht="15.75" customHeight="1">
      <c r="D50" s="62" t="s">
        <v>3</v>
      </c>
      <c r="E50" s="63"/>
      <c r="F50" s="63"/>
      <c r="G50" s="63"/>
      <c r="H50" s="63"/>
      <c r="I50" s="63"/>
      <c r="J50" s="63"/>
      <c r="K50" s="63"/>
      <c r="L50" s="64"/>
      <c r="M50" s="65"/>
      <c r="N50" s="66"/>
      <c r="O50" s="30" t="s">
        <v>3</v>
      </c>
      <c r="P50" s="10" t="s">
        <v>0</v>
      </c>
      <c r="Q50" s="30" t="s">
        <v>3</v>
      </c>
      <c r="R50" s="10" t="s">
        <v>1</v>
      </c>
      <c r="S50" s="30" t="s">
        <v>3</v>
      </c>
      <c r="T50" s="7" t="s">
        <v>2</v>
      </c>
      <c r="U50" s="23"/>
      <c r="V50" s="30" t="s">
        <v>3</v>
      </c>
      <c r="W50" s="25" t="s">
        <v>51</v>
      </c>
      <c r="X50" s="67" t="s">
        <v>3</v>
      </c>
      <c r="Y50" s="67"/>
      <c r="Z50" s="67"/>
      <c r="AA50" s="62" t="s">
        <v>3</v>
      </c>
      <c r="AB50" s="63"/>
      <c r="AC50" s="63"/>
      <c r="AD50" s="63"/>
      <c r="AE50" s="63"/>
      <c r="AF50" s="64"/>
      <c r="AH50" s="20"/>
      <c r="AI50" s="21">
        <v>1</v>
      </c>
      <c r="AJ50" s="20"/>
      <c r="AK50" s="20"/>
      <c r="AL50" s="20"/>
      <c r="AM50" s="20"/>
      <c r="AN50" s="20"/>
      <c r="AO50" s="20"/>
      <c r="AP50" s="20"/>
      <c r="AQ50" s="20"/>
      <c r="AR50" s="20"/>
      <c r="AS50" s="20"/>
    </row>
    <row r="51" spans="4:45" ht="15.75" customHeight="1">
      <c r="D51" s="55" t="s">
        <v>57</v>
      </c>
      <c r="E51" s="55"/>
      <c r="F51" s="55"/>
      <c r="G51" s="55" t="s">
        <v>58</v>
      </c>
      <c r="H51" s="55"/>
      <c r="I51" s="93"/>
      <c r="J51" s="93"/>
      <c r="K51" s="55" t="s">
        <v>59</v>
      </c>
      <c r="L51" s="55"/>
      <c r="M51" s="49" t="s">
        <v>60</v>
      </c>
      <c r="N51" s="50"/>
      <c r="O51" s="50"/>
      <c r="P51" s="50"/>
      <c r="Q51" s="50"/>
      <c r="R51" s="51"/>
      <c r="S51" s="49" t="s">
        <v>61</v>
      </c>
      <c r="T51" s="50"/>
      <c r="U51" s="50"/>
      <c r="V51" s="50"/>
      <c r="W51" s="50"/>
      <c r="X51" s="51"/>
      <c r="Y51" s="49" t="s">
        <v>62</v>
      </c>
      <c r="Z51" s="51"/>
      <c r="AA51" s="49" t="s">
        <v>63</v>
      </c>
      <c r="AB51" s="50"/>
      <c r="AC51" s="50"/>
      <c r="AD51" s="50"/>
      <c r="AE51" s="50"/>
      <c r="AF51" s="51"/>
      <c r="AH51" s="20"/>
      <c r="AI51" s="20">
        <v>0.9</v>
      </c>
      <c r="AJ51" s="20"/>
      <c r="AK51" s="20"/>
      <c r="AL51" s="20"/>
      <c r="AM51" s="20"/>
      <c r="AN51" s="20"/>
      <c r="AO51" s="20"/>
      <c r="AP51" s="20"/>
      <c r="AQ51" s="20"/>
      <c r="AR51" s="20"/>
      <c r="AS51" s="20"/>
    </row>
    <row r="52" spans="4:45" ht="15.75" customHeight="1" thickBot="1">
      <c r="D52" s="48" t="s">
        <v>3</v>
      </c>
      <c r="E52" s="48"/>
      <c r="F52" s="80"/>
      <c r="G52" s="48" t="s">
        <v>3</v>
      </c>
      <c r="H52" s="48"/>
      <c r="I52" s="80"/>
      <c r="J52" s="80"/>
      <c r="K52" s="48" t="s">
        <v>3</v>
      </c>
      <c r="L52" s="48"/>
      <c r="M52" s="81" t="s">
        <v>3</v>
      </c>
      <c r="N52" s="82"/>
      <c r="O52" s="82"/>
      <c r="P52" s="82"/>
      <c r="Q52" s="83"/>
      <c r="R52" s="84"/>
      <c r="S52" s="85">
        <f>IF(M52="","",IF(M52=" ","",K52*M52))</f>
      </c>
      <c r="T52" s="86"/>
      <c r="U52" s="86"/>
      <c r="V52" s="86"/>
      <c r="W52" s="87"/>
      <c r="X52" s="88"/>
      <c r="Y52" s="89" t="s">
        <v>79</v>
      </c>
      <c r="Z52" s="90"/>
      <c r="AA52" s="91">
        <f>IF(S52="","",IF(M52=" ","",IF(Y52=" ","割合を決定してください",S52*Y52)))</f>
      </c>
      <c r="AB52" s="92"/>
      <c r="AC52" s="92"/>
      <c r="AD52" s="92"/>
      <c r="AE52" s="87"/>
      <c r="AF52" s="88"/>
      <c r="AH52" s="20"/>
      <c r="AI52" s="20">
        <v>0.8</v>
      </c>
      <c r="AJ52" s="20"/>
      <c r="AK52" s="20"/>
      <c r="AL52" s="20"/>
      <c r="AM52" s="20"/>
      <c r="AN52" s="20"/>
      <c r="AO52" s="20"/>
      <c r="AP52" s="20"/>
      <c r="AQ52" s="20"/>
      <c r="AR52" s="20"/>
      <c r="AS52" s="20"/>
    </row>
    <row r="53" spans="23:45" ht="15.75" customHeight="1" thickBot="1">
      <c r="W53" s="12"/>
      <c r="X53" s="26" t="s">
        <v>54</v>
      </c>
      <c r="Y53" s="13" t="s">
        <v>15</v>
      </c>
      <c r="Z53" s="13" t="s">
        <v>23</v>
      </c>
      <c r="AA53" s="58">
        <f>IF(AA48="","",SUM(AA48,AA52))</f>
      </c>
      <c r="AB53" s="58"/>
      <c r="AC53" s="58"/>
      <c r="AD53" s="58"/>
      <c r="AE53" s="59"/>
      <c r="AF53" s="60"/>
      <c r="AH53" s="20"/>
      <c r="AI53" s="20"/>
      <c r="AJ53" s="20"/>
      <c r="AK53" s="20"/>
      <c r="AL53" s="20"/>
      <c r="AM53" s="20"/>
      <c r="AN53" s="20"/>
      <c r="AO53" s="20"/>
      <c r="AP53" s="20"/>
      <c r="AQ53" s="20"/>
      <c r="AR53" s="20"/>
      <c r="AS53" s="20"/>
    </row>
    <row r="54" spans="34:45" ht="15.75" customHeight="1">
      <c r="AH54" s="20"/>
      <c r="AI54" s="20"/>
      <c r="AJ54" s="20"/>
      <c r="AK54" s="20"/>
      <c r="AL54" s="20"/>
      <c r="AM54" s="20"/>
      <c r="AN54" s="20"/>
      <c r="AO54" s="20"/>
      <c r="AP54" s="20"/>
      <c r="AQ54" s="20"/>
      <c r="AR54" s="20"/>
      <c r="AS54" s="20"/>
    </row>
    <row r="55" spans="3:45" ht="15.75" customHeight="1">
      <c r="C55" s="5"/>
      <c r="D55" s="4" t="s">
        <v>144</v>
      </c>
      <c r="E55" s="32" t="s">
        <v>143</v>
      </c>
      <c r="G55" s="56" t="s">
        <v>65</v>
      </c>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H55" s="20"/>
      <c r="AI55" s="20"/>
      <c r="AJ55" s="20"/>
      <c r="AK55" s="20"/>
      <c r="AL55" s="20"/>
      <c r="AM55" s="20"/>
      <c r="AN55" s="20"/>
      <c r="AO55" s="20"/>
      <c r="AP55" s="20"/>
      <c r="AQ55" s="20"/>
      <c r="AR55" s="20"/>
      <c r="AS55" s="20"/>
    </row>
    <row r="56" spans="4:45" ht="15.75" customHeight="1">
      <c r="D56" s="49" t="s">
        <v>45</v>
      </c>
      <c r="E56" s="78"/>
      <c r="F56" s="78"/>
      <c r="G56" s="78"/>
      <c r="H56" s="78"/>
      <c r="I56" s="78"/>
      <c r="J56" s="79"/>
      <c r="K56" s="49" t="s">
        <v>46</v>
      </c>
      <c r="L56" s="50"/>
      <c r="M56" s="50"/>
      <c r="N56" s="50"/>
      <c r="O56" s="50"/>
      <c r="P56" s="50"/>
      <c r="Q56" s="50"/>
      <c r="R56" s="51"/>
      <c r="S56" s="49" t="s">
        <v>47</v>
      </c>
      <c r="T56" s="78"/>
      <c r="U56" s="78"/>
      <c r="V56" s="78"/>
      <c r="W56" s="78"/>
      <c r="X56" s="55" t="s">
        <v>66</v>
      </c>
      <c r="Y56" s="55"/>
      <c r="Z56" s="55"/>
      <c r="AA56" s="55"/>
      <c r="AB56" s="49" t="s">
        <v>48</v>
      </c>
      <c r="AC56" s="50"/>
      <c r="AD56" s="50"/>
      <c r="AE56" s="50"/>
      <c r="AF56" s="51"/>
      <c r="AH56" s="20"/>
      <c r="AI56" s="20"/>
      <c r="AJ56" s="20"/>
      <c r="AK56" s="20"/>
      <c r="AL56" s="20"/>
      <c r="AM56" s="20"/>
      <c r="AN56" s="20"/>
      <c r="AO56" s="20"/>
      <c r="AP56" s="20"/>
      <c r="AQ56" s="20"/>
      <c r="AR56" s="20"/>
      <c r="AS56" s="20"/>
    </row>
    <row r="57" spans="4:45" ht="15.75" customHeight="1">
      <c r="D57" s="62" t="s">
        <v>79</v>
      </c>
      <c r="E57" s="63"/>
      <c r="F57" s="63"/>
      <c r="G57" s="63"/>
      <c r="H57" s="63"/>
      <c r="I57" s="63"/>
      <c r="J57" s="64"/>
      <c r="K57" s="65"/>
      <c r="L57" s="66"/>
      <c r="M57" s="30" t="s">
        <v>3</v>
      </c>
      <c r="N57" s="10" t="s">
        <v>0</v>
      </c>
      <c r="O57" s="30" t="s">
        <v>3</v>
      </c>
      <c r="P57" s="10" t="s">
        <v>1</v>
      </c>
      <c r="Q57" s="30" t="s">
        <v>3</v>
      </c>
      <c r="R57" s="7" t="s">
        <v>2</v>
      </c>
      <c r="S57" s="23"/>
      <c r="T57" s="30" t="s">
        <v>3</v>
      </c>
      <c r="U57" s="25" t="s">
        <v>52</v>
      </c>
      <c r="V57" s="67" t="s">
        <v>3</v>
      </c>
      <c r="W57" s="67"/>
      <c r="X57" s="47" t="s">
        <v>3</v>
      </c>
      <c r="Y57" s="47"/>
      <c r="Z57" s="47"/>
      <c r="AA57" s="47"/>
      <c r="AB57" s="74" t="s">
        <v>3</v>
      </c>
      <c r="AC57" s="75"/>
      <c r="AD57" s="75"/>
      <c r="AE57" s="76"/>
      <c r="AF57" s="77"/>
      <c r="AH57" s="20"/>
      <c r="AI57" s="20"/>
      <c r="AJ57" s="20"/>
      <c r="AK57" s="20"/>
      <c r="AL57" s="20"/>
      <c r="AM57" s="20"/>
      <c r="AN57" s="20"/>
      <c r="AO57" s="20"/>
      <c r="AP57" s="20"/>
      <c r="AQ57" s="20"/>
      <c r="AR57" s="20"/>
      <c r="AS57" s="20"/>
    </row>
    <row r="58" spans="4:45" ht="15.75" customHeight="1">
      <c r="D58" s="62" t="s">
        <v>3</v>
      </c>
      <c r="E58" s="63"/>
      <c r="F58" s="63"/>
      <c r="G58" s="63"/>
      <c r="H58" s="63"/>
      <c r="I58" s="63"/>
      <c r="J58" s="64"/>
      <c r="K58" s="65"/>
      <c r="L58" s="66"/>
      <c r="M58" s="30" t="s">
        <v>3</v>
      </c>
      <c r="N58" s="10" t="s">
        <v>0</v>
      </c>
      <c r="O58" s="30" t="s">
        <v>3</v>
      </c>
      <c r="P58" s="10" t="s">
        <v>1</v>
      </c>
      <c r="Q58" s="30" t="s">
        <v>3</v>
      </c>
      <c r="R58" s="7" t="s">
        <v>2</v>
      </c>
      <c r="S58" s="23"/>
      <c r="T58" s="30" t="s">
        <v>3</v>
      </c>
      <c r="U58" s="25" t="s">
        <v>52</v>
      </c>
      <c r="V58" s="67" t="s">
        <v>3</v>
      </c>
      <c r="W58" s="67"/>
      <c r="X58" s="47" t="s">
        <v>3</v>
      </c>
      <c r="Y58" s="47"/>
      <c r="Z58" s="47"/>
      <c r="AA58" s="47"/>
      <c r="AB58" s="74" t="s">
        <v>3</v>
      </c>
      <c r="AC58" s="75"/>
      <c r="AD58" s="75"/>
      <c r="AE58" s="76"/>
      <c r="AF58" s="77"/>
      <c r="AH58" s="20"/>
      <c r="AI58" s="20"/>
      <c r="AJ58" s="20"/>
      <c r="AK58" s="20"/>
      <c r="AL58" s="20"/>
      <c r="AM58" s="20"/>
      <c r="AN58" s="20"/>
      <c r="AO58" s="20"/>
      <c r="AP58" s="20"/>
      <c r="AQ58" s="20"/>
      <c r="AR58" s="20"/>
      <c r="AS58" s="20"/>
    </row>
    <row r="59" spans="4:45" ht="15.75" customHeight="1" thickBot="1">
      <c r="D59" s="62" t="s">
        <v>3</v>
      </c>
      <c r="E59" s="63"/>
      <c r="F59" s="63"/>
      <c r="G59" s="63"/>
      <c r="H59" s="63"/>
      <c r="I59" s="63"/>
      <c r="J59" s="64"/>
      <c r="K59" s="65"/>
      <c r="L59" s="66"/>
      <c r="M59" s="30" t="s">
        <v>3</v>
      </c>
      <c r="N59" s="10" t="s">
        <v>0</v>
      </c>
      <c r="O59" s="30" t="s">
        <v>3</v>
      </c>
      <c r="P59" s="10" t="s">
        <v>1</v>
      </c>
      <c r="Q59" s="30" t="s">
        <v>3</v>
      </c>
      <c r="R59" s="7" t="s">
        <v>2</v>
      </c>
      <c r="S59" s="23"/>
      <c r="T59" s="30" t="s">
        <v>3</v>
      </c>
      <c r="U59" s="25" t="s">
        <v>52</v>
      </c>
      <c r="V59" s="67" t="s">
        <v>3</v>
      </c>
      <c r="W59" s="68"/>
      <c r="X59" s="69" t="s">
        <v>3</v>
      </c>
      <c r="Y59" s="69"/>
      <c r="Z59" s="69"/>
      <c r="AA59" s="69"/>
      <c r="AB59" s="70" t="s">
        <v>3</v>
      </c>
      <c r="AC59" s="71"/>
      <c r="AD59" s="71"/>
      <c r="AE59" s="72"/>
      <c r="AF59" s="73"/>
      <c r="AH59" s="20"/>
      <c r="AI59" s="20"/>
      <c r="AJ59" s="20"/>
      <c r="AK59" s="20"/>
      <c r="AL59" s="20"/>
      <c r="AM59" s="20"/>
      <c r="AN59" s="20"/>
      <c r="AO59" s="20"/>
      <c r="AP59" s="20"/>
      <c r="AQ59" s="20"/>
      <c r="AR59" s="20"/>
      <c r="AS59" s="20"/>
    </row>
    <row r="60" spans="23:45" ht="15.75" customHeight="1" thickBot="1">
      <c r="W60" s="12"/>
      <c r="X60" s="8" t="s">
        <v>54</v>
      </c>
      <c r="Y60" s="13" t="s">
        <v>15</v>
      </c>
      <c r="Z60" s="13" t="s">
        <v>145</v>
      </c>
      <c r="AA60" s="58">
        <f>IF(AB57=" ","",SUM(AB57:AD59))</f>
      </c>
      <c r="AB60" s="58"/>
      <c r="AC60" s="58"/>
      <c r="AD60" s="58"/>
      <c r="AE60" s="59"/>
      <c r="AF60" s="60"/>
      <c r="AH60" s="20"/>
      <c r="AI60" s="20"/>
      <c r="AJ60" s="20"/>
      <c r="AK60" s="20"/>
      <c r="AL60" s="20"/>
      <c r="AM60" s="20"/>
      <c r="AN60" s="20"/>
      <c r="AO60" s="20"/>
      <c r="AP60" s="20"/>
      <c r="AQ60" s="20"/>
      <c r="AR60" s="20"/>
      <c r="AS60" s="20"/>
    </row>
    <row r="61" spans="34:45" ht="15.75" customHeight="1">
      <c r="AH61" s="20"/>
      <c r="AI61" s="20"/>
      <c r="AJ61" s="20"/>
      <c r="AK61" s="20"/>
      <c r="AL61" s="20"/>
      <c r="AM61" s="20"/>
      <c r="AN61" s="20"/>
      <c r="AO61" s="20"/>
      <c r="AP61" s="20"/>
      <c r="AQ61" s="20"/>
      <c r="AR61" s="20"/>
      <c r="AS61" s="20"/>
    </row>
    <row r="62" spans="3:45" ht="15.75" customHeight="1" thickBot="1">
      <c r="C62" s="5"/>
      <c r="D62" s="4" t="s">
        <v>146</v>
      </c>
      <c r="E62" s="32" t="s">
        <v>143</v>
      </c>
      <c r="G62" s="56" t="s">
        <v>147</v>
      </c>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H62" s="20"/>
      <c r="AI62" s="20"/>
      <c r="AJ62" s="20"/>
      <c r="AK62" s="20"/>
      <c r="AL62" s="20"/>
      <c r="AM62" s="20"/>
      <c r="AN62" s="20"/>
      <c r="AO62" s="20"/>
      <c r="AP62" s="20"/>
      <c r="AQ62" s="20"/>
      <c r="AR62" s="20"/>
      <c r="AS62" s="20"/>
    </row>
    <row r="63" spans="21:45" ht="15.75" customHeight="1" thickBot="1">
      <c r="U63" s="6" t="s">
        <v>22</v>
      </c>
      <c r="V63" s="11" t="s">
        <v>41</v>
      </c>
      <c r="W63" s="11" t="s">
        <v>23</v>
      </c>
      <c r="X63" s="11" t="s">
        <v>41</v>
      </c>
      <c r="Y63" s="11" t="s">
        <v>26</v>
      </c>
      <c r="Z63" s="11" t="s">
        <v>40</v>
      </c>
      <c r="AA63" s="58">
        <f>IF(AI63=0,"",SUM(AA42,AA53,AA60))</f>
      </c>
      <c r="AB63" s="58"/>
      <c r="AC63" s="58"/>
      <c r="AD63" s="58"/>
      <c r="AE63" s="59"/>
      <c r="AF63" s="60"/>
      <c r="AH63" s="20"/>
      <c r="AI63" s="39">
        <f>SUM(AA42,AA53,AA60)</f>
        <v>0</v>
      </c>
      <c r="AJ63" s="20"/>
      <c r="AK63" s="20"/>
      <c r="AL63" s="20"/>
      <c r="AM63" s="20"/>
      <c r="AN63" s="20"/>
      <c r="AO63" s="20"/>
      <c r="AP63" s="20"/>
      <c r="AQ63" s="20"/>
      <c r="AR63" s="20"/>
      <c r="AS63" s="20"/>
    </row>
    <row r="64" spans="21:45" ht="15.75" customHeight="1">
      <c r="U64" s="61"/>
      <c r="V64" s="61"/>
      <c r="W64" s="61"/>
      <c r="X64" s="61"/>
      <c r="Y64" s="61"/>
      <c r="Z64" s="61"/>
      <c r="AA64" s="61"/>
      <c r="AB64" s="61"/>
      <c r="AC64" s="61"/>
      <c r="AD64" s="61"/>
      <c r="AE64" s="61"/>
      <c r="AF64" s="61"/>
      <c r="AH64" s="20"/>
      <c r="AI64" s="20"/>
      <c r="AJ64" s="20"/>
      <c r="AK64" s="20"/>
      <c r="AL64" s="20"/>
      <c r="AM64" s="20"/>
      <c r="AN64" s="20"/>
      <c r="AO64" s="20"/>
      <c r="AP64" s="20"/>
      <c r="AQ64" s="20"/>
      <c r="AR64" s="20"/>
      <c r="AS64" s="20"/>
    </row>
    <row r="65" spans="2:45" ht="15.75" customHeight="1" thickBot="1">
      <c r="B65" s="5">
        <v>3</v>
      </c>
      <c r="D65" s="42" t="s">
        <v>148</v>
      </c>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H65" s="20"/>
      <c r="AI65" s="20"/>
      <c r="AJ65" s="20"/>
      <c r="AK65" s="20"/>
      <c r="AL65" s="20"/>
      <c r="AM65" s="20"/>
      <c r="AN65" s="20"/>
      <c r="AO65" s="20"/>
      <c r="AP65" s="20"/>
      <c r="AQ65" s="20"/>
      <c r="AR65" s="20"/>
      <c r="AS65" s="20"/>
    </row>
    <row r="66" spans="4:45" ht="15.75" customHeight="1" thickBot="1">
      <c r="D66" s="28"/>
      <c r="E66" s="31"/>
      <c r="F66" s="31"/>
      <c r="G66" s="31"/>
      <c r="H66" s="31"/>
      <c r="I66" s="31"/>
      <c r="J66" s="31"/>
      <c r="K66" s="31"/>
      <c r="L66" s="31"/>
      <c r="M66" s="31"/>
      <c r="N66" s="31"/>
      <c r="O66" s="31"/>
      <c r="P66" s="31"/>
      <c r="Q66" s="31"/>
      <c r="R66" s="31"/>
      <c r="S66" s="31"/>
      <c r="T66" s="31"/>
      <c r="U66" s="31"/>
      <c r="V66" s="31"/>
      <c r="W66" s="31"/>
      <c r="X66" s="31"/>
      <c r="Y66" s="31"/>
      <c r="Z66" s="31"/>
      <c r="AA66" s="124">
        <f>IF(AA34=" ","",IF(AA63="",AA34,ABS(AA34-AA63)))</f>
      </c>
      <c r="AB66" s="58"/>
      <c r="AC66" s="58"/>
      <c r="AD66" s="58"/>
      <c r="AE66" s="59"/>
      <c r="AF66" s="60"/>
      <c r="AH66" s="20"/>
      <c r="AI66" s="20"/>
      <c r="AJ66" s="20"/>
      <c r="AK66" s="20"/>
      <c r="AL66" s="20"/>
      <c r="AM66" s="20"/>
      <c r="AN66" s="20"/>
      <c r="AO66" s="20"/>
      <c r="AP66" s="20"/>
      <c r="AQ66" s="20"/>
      <c r="AR66" s="20"/>
      <c r="AS66" s="20"/>
    </row>
    <row r="68" spans="2:32" ht="15.75" customHeight="1">
      <c r="B68" s="5">
        <v>4</v>
      </c>
      <c r="D68" s="42" t="s">
        <v>149</v>
      </c>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row>
    <row r="69" spans="2:32" ht="15.75" customHeight="1">
      <c r="B69" s="5"/>
      <c r="D69" s="2" t="s">
        <v>141</v>
      </c>
      <c r="E69" s="1" t="s">
        <v>15</v>
      </c>
      <c r="G69" s="148" t="s">
        <v>44</v>
      </c>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row>
    <row r="70" spans="2:32" ht="15.75" customHeight="1">
      <c r="B70" s="5"/>
      <c r="D70" s="115" t="s">
        <v>45</v>
      </c>
      <c r="E70" s="116"/>
      <c r="F70" s="116"/>
      <c r="G70" s="116"/>
      <c r="H70" s="116"/>
      <c r="I70" s="116"/>
      <c r="J70" s="116"/>
      <c r="K70" s="116"/>
      <c r="L70" s="117"/>
      <c r="M70" s="115" t="s">
        <v>46</v>
      </c>
      <c r="N70" s="116"/>
      <c r="O70" s="116"/>
      <c r="P70" s="116"/>
      <c r="Q70" s="116"/>
      <c r="R70" s="116"/>
      <c r="S70" s="116"/>
      <c r="T70" s="118"/>
      <c r="U70" s="115" t="s">
        <v>47</v>
      </c>
      <c r="V70" s="116"/>
      <c r="W70" s="116"/>
      <c r="X70" s="116"/>
      <c r="Y70" s="116"/>
      <c r="Z70" s="116"/>
      <c r="AA70" s="115" t="s">
        <v>48</v>
      </c>
      <c r="AB70" s="116"/>
      <c r="AC70" s="116"/>
      <c r="AD70" s="116"/>
      <c r="AE70" s="116"/>
      <c r="AF70" s="118"/>
    </row>
    <row r="71" spans="2:32" ht="15.75" customHeight="1">
      <c r="B71" s="5"/>
      <c r="D71" s="62" t="s">
        <v>79</v>
      </c>
      <c r="E71" s="63"/>
      <c r="F71" s="63"/>
      <c r="G71" s="63"/>
      <c r="H71" s="63"/>
      <c r="I71" s="63"/>
      <c r="J71" s="63"/>
      <c r="K71" s="63"/>
      <c r="L71" s="64"/>
      <c r="M71" s="65"/>
      <c r="N71" s="66"/>
      <c r="O71" s="30" t="s">
        <v>3</v>
      </c>
      <c r="P71" s="10" t="s">
        <v>0</v>
      </c>
      <c r="Q71" s="30" t="s">
        <v>3</v>
      </c>
      <c r="R71" s="10" t="s">
        <v>1</v>
      </c>
      <c r="S71" s="30" t="s">
        <v>3</v>
      </c>
      <c r="T71" s="7" t="s">
        <v>2</v>
      </c>
      <c r="U71" s="23"/>
      <c r="V71" s="30" t="s">
        <v>3</v>
      </c>
      <c r="W71" s="25" t="s">
        <v>50</v>
      </c>
      <c r="X71" s="67" t="s">
        <v>3</v>
      </c>
      <c r="Y71" s="67"/>
      <c r="Z71" s="67"/>
      <c r="AA71" s="81" t="s">
        <v>3</v>
      </c>
      <c r="AB71" s="82"/>
      <c r="AC71" s="82"/>
      <c r="AD71" s="82"/>
      <c r="AE71" s="83"/>
      <c r="AF71" s="84"/>
    </row>
    <row r="72" spans="2:32" ht="15.75" customHeight="1">
      <c r="B72" s="5"/>
      <c r="D72" s="62" t="s">
        <v>3</v>
      </c>
      <c r="E72" s="63"/>
      <c r="F72" s="63"/>
      <c r="G72" s="63"/>
      <c r="H72" s="63"/>
      <c r="I72" s="63"/>
      <c r="J72" s="63"/>
      <c r="K72" s="63"/>
      <c r="L72" s="64"/>
      <c r="M72" s="65"/>
      <c r="N72" s="66"/>
      <c r="O72" s="30" t="s">
        <v>3</v>
      </c>
      <c r="P72" s="10" t="s">
        <v>0</v>
      </c>
      <c r="Q72" s="30" t="s">
        <v>3</v>
      </c>
      <c r="R72" s="10" t="s">
        <v>1</v>
      </c>
      <c r="S72" s="30" t="s">
        <v>3</v>
      </c>
      <c r="T72" s="7" t="s">
        <v>2</v>
      </c>
      <c r="U72" s="23"/>
      <c r="V72" s="30" t="s">
        <v>3</v>
      </c>
      <c r="W72" s="25" t="s">
        <v>50</v>
      </c>
      <c r="X72" s="67" t="s">
        <v>3</v>
      </c>
      <c r="Y72" s="67"/>
      <c r="Z72" s="67"/>
      <c r="AA72" s="81" t="s">
        <v>3</v>
      </c>
      <c r="AB72" s="82"/>
      <c r="AC72" s="82"/>
      <c r="AD72" s="82"/>
      <c r="AE72" s="83"/>
      <c r="AF72" s="84"/>
    </row>
    <row r="73" spans="2:32" ht="15.75" customHeight="1" thickBot="1">
      <c r="B73" s="5"/>
      <c r="D73" s="62" t="s">
        <v>3</v>
      </c>
      <c r="E73" s="63"/>
      <c r="F73" s="63"/>
      <c r="G73" s="63"/>
      <c r="H73" s="63"/>
      <c r="I73" s="63"/>
      <c r="J73" s="63"/>
      <c r="K73" s="63"/>
      <c r="L73" s="64"/>
      <c r="M73" s="65"/>
      <c r="N73" s="66"/>
      <c r="O73" s="30" t="s">
        <v>3</v>
      </c>
      <c r="P73" s="10" t="s">
        <v>0</v>
      </c>
      <c r="Q73" s="30" t="s">
        <v>3</v>
      </c>
      <c r="R73" s="10" t="s">
        <v>1</v>
      </c>
      <c r="S73" s="30" t="s">
        <v>3</v>
      </c>
      <c r="T73" s="7" t="s">
        <v>2</v>
      </c>
      <c r="U73" s="23"/>
      <c r="V73" s="30" t="s">
        <v>3</v>
      </c>
      <c r="W73" s="25" t="s">
        <v>50</v>
      </c>
      <c r="X73" s="68" t="s">
        <v>3</v>
      </c>
      <c r="Y73" s="68"/>
      <c r="Z73" s="68"/>
      <c r="AA73" s="111" t="s">
        <v>3</v>
      </c>
      <c r="AB73" s="112"/>
      <c r="AC73" s="112"/>
      <c r="AD73" s="112"/>
      <c r="AE73" s="113"/>
      <c r="AF73" s="114"/>
    </row>
    <row r="74" spans="2:32" ht="15.75" customHeight="1" thickBot="1">
      <c r="B74" s="5"/>
      <c r="W74" s="12"/>
      <c r="X74" s="8" t="s">
        <v>54</v>
      </c>
      <c r="Y74" s="13" t="s">
        <v>15</v>
      </c>
      <c r="Z74" s="13" t="s">
        <v>27</v>
      </c>
      <c r="AA74" s="58">
        <f>IF(AA71=" ","",SUM(AA71:AD73))</f>
      </c>
      <c r="AB74" s="58"/>
      <c r="AC74" s="58"/>
      <c r="AD74" s="58"/>
      <c r="AE74" s="59"/>
      <c r="AF74" s="60"/>
    </row>
    <row r="75" spans="2:32" ht="15.75" customHeight="1">
      <c r="B75" s="5"/>
      <c r="W75" s="33"/>
      <c r="X75" s="15"/>
      <c r="Y75" s="33"/>
      <c r="Z75" s="33"/>
      <c r="AA75" s="34"/>
      <c r="AB75" s="34"/>
      <c r="AC75" s="34"/>
      <c r="AD75" s="34"/>
      <c r="AE75" s="35"/>
      <c r="AF75" s="35"/>
    </row>
    <row r="76" spans="2:32" ht="15.75" customHeight="1">
      <c r="B76" s="5"/>
      <c r="D76" s="4" t="s">
        <v>142</v>
      </c>
      <c r="E76" s="32" t="s">
        <v>143</v>
      </c>
      <c r="G76" s="53" t="s">
        <v>55</v>
      </c>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row>
    <row r="77" spans="2:32" ht="15.75" customHeight="1">
      <c r="B77" s="5"/>
      <c r="D77" s="49" t="s">
        <v>45</v>
      </c>
      <c r="E77" s="50"/>
      <c r="F77" s="50"/>
      <c r="G77" s="50"/>
      <c r="H77" s="50"/>
      <c r="I77" s="50"/>
      <c r="J77" s="50"/>
      <c r="K77" s="50"/>
      <c r="L77" s="110"/>
      <c r="M77" s="49" t="s">
        <v>46</v>
      </c>
      <c r="N77" s="50"/>
      <c r="O77" s="50"/>
      <c r="P77" s="50"/>
      <c r="Q77" s="50"/>
      <c r="R77" s="50"/>
      <c r="S77" s="50"/>
      <c r="T77" s="51"/>
      <c r="U77" s="49" t="s">
        <v>47</v>
      </c>
      <c r="V77" s="50"/>
      <c r="W77" s="50"/>
      <c r="X77" s="50"/>
      <c r="Y77" s="50"/>
      <c r="Z77" s="50"/>
      <c r="AA77" s="49" t="s">
        <v>56</v>
      </c>
      <c r="AB77" s="50"/>
      <c r="AC77" s="50"/>
      <c r="AD77" s="50"/>
      <c r="AE77" s="50"/>
      <c r="AF77" s="51"/>
    </row>
    <row r="78" spans="2:32" ht="15.75" customHeight="1">
      <c r="B78" s="5"/>
      <c r="D78" s="62" t="s">
        <v>79</v>
      </c>
      <c r="E78" s="63"/>
      <c r="F78" s="63"/>
      <c r="G78" s="63"/>
      <c r="H78" s="63"/>
      <c r="I78" s="63"/>
      <c r="J78" s="63"/>
      <c r="K78" s="63"/>
      <c r="L78" s="64"/>
      <c r="M78" s="65"/>
      <c r="N78" s="66"/>
      <c r="O78" s="30" t="s">
        <v>3</v>
      </c>
      <c r="P78" s="10" t="s">
        <v>0</v>
      </c>
      <c r="Q78" s="30" t="s">
        <v>3</v>
      </c>
      <c r="R78" s="10" t="s">
        <v>1</v>
      </c>
      <c r="S78" s="30" t="s">
        <v>3</v>
      </c>
      <c r="T78" s="7" t="s">
        <v>2</v>
      </c>
      <c r="U78" s="23" t="s">
        <v>49</v>
      </c>
      <c r="V78" s="30" t="s">
        <v>3</v>
      </c>
      <c r="W78" s="25" t="s">
        <v>51</v>
      </c>
      <c r="X78" s="67" t="s">
        <v>3</v>
      </c>
      <c r="Y78" s="67"/>
      <c r="Z78" s="67"/>
      <c r="AA78" s="62" t="s">
        <v>3</v>
      </c>
      <c r="AB78" s="63"/>
      <c r="AC78" s="63"/>
      <c r="AD78" s="63"/>
      <c r="AE78" s="63"/>
      <c r="AF78" s="64"/>
    </row>
    <row r="79" spans="2:32" ht="15.75" customHeight="1">
      <c r="B79" s="5"/>
      <c r="D79" s="55" t="s">
        <v>57</v>
      </c>
      <c r="E79" s="55"/>
      <c r="F79" s="55"/>
      <c r="G79" s="55" t="s">
        <v>58</v>
      </c>
      <c r="H79" s="55"/>
      <c r="I79" s="93"/>
      <c r="J79" s="93"/>
      <c r="K79" s="55" t="s">
        <v>59</v>
      </c>
      <c r="L79" s="55"/>
      <c r="M79" s="49" t="s">
        <v>60</v>
      </c>
      <c r="N79" s="50"/>
      <c r="O79" s="50"/>
      <c r="P79" s="50"/>
      <c r="Q79" s="50"/>
      <c r="R79" s="51"/>
      <c r="S79" s="49" t="s">
        <v>61</v>
      </c>
      <c r="T79" s="50"/>
      <c r="U79" s="50"/>
      <c r="V79" s="50"/>
      <c r="W79" s="50"/>
      <c r="X79" s="51"/>
      <c r="Y79" s="49" t="s">
        <v>62</v>
      </c>
      <c r="Z79" s="51"/>
      <c r="AA79" s="49" t="s">
        <v>63</v>
      </c>
      <c r="AB79" s="50"/>
      <c r="AC79" s="50"/>
      <c r="AD79" s="50"/>
      <c r="AE79" s="50"/>
      <c r="AF79" s="51"/>
    </row>
    <row r="80" spans="2:32" ht="15.75" customHeight="1" thickBot="1">
      <c r="B80" s="5"/>
      <c r="D80" s="98" t="s">
        <v>3</v>
      </c>
      <c r="E80" s="98"/>
      <c r="F80" s="99"/>
      <c r="G80" s="98" t="s">
        <v>3</v>
      </c>
      <c r="H80" s="98"/>
      <c r="I80" s="99"/>
      <c r="J80" s="99"/>
      <c r="K80" s="98" t="s">
        <v>3</v>
      </c>
      <c r="L80" s="98"/>
      <c r="M80" s="100" t="s">
        <v>3</v>
      </c>
      <c r="N80" s="101"/>
      <c r="O80" s="101"/>
      <c r="P80" s="101"/>
      <c r="Q80" s="102"/>
      <c r="R80" s="103"/>
      <c r="S80" s="104">
        <f>IF(M80="","",IF(M80=" ","",K80*M80))</f>
      </c>
      <c r="T80" s="105"/>
      <c r="U80" s="105"/>
      <c r="V80" s="105"/>
      <c r="W80" s="106"/>
      <c r="X80" s="107"/>
      <c r="Y80" s="108" t="s">
        <v>79</v>
      </c>
      <c r="Z80" s="109"/>
      <c r="AA80" s="104">
        <f>IF(S80="","",IF(M80=" ","",IF(Y80=" ","割合を決定してください",S80*Y80)))</f>
      </c>
      <c r="AB80" s="105"/>
      <c r="AC80" s="105"/>
      <c r="AD80" s="105"/>
      <c r="AE80" s="106"/>
      <c r="AF80" s="107"/>
    </row>
    <row r="81" spans="2:32" ht="15.75" customHeight="1" thickTop="1">
      <c r="B81" s="5"/>
      <c r="D81" s="94" t="s">
        <v>45</v>
      </c>
      <c r="E81" s="95"/>
      <c r="F81" s="95"/>
      <c r="G81" s="95"/>
      <c r="H81" s="95"/>
      <c r="I81" s="95"/>
      <c r="J81" s="95"/>
      <c r="K81" s="95"/>
      <c r="L81" s="96"/>
      <c r="M81" s="94" t="s">
        <v>46</v>
      </c>
      <c r="N81" s="95"/>
      <c r="O81" s="95"/>
      <c r="P81" s="95"/>
      <c r="Q81" s="95"/>
      <c r="R81" s="95"/>
      <c r="S81" s="95"/>
      <c r="T81" s="97"/>
      <c r="U81" s="94" t="s">
        <v>47</v>
      </c>
      <c r="V81" s="95"/>
      <c r="W81" s="95"/>
      <c r="X81" s="95"/>
      <c r="Y81" s="95"/>
      <c r="Z81" s="95"/>
      <c r="AA81" s="94" t="s">
        <v>56</v>
      </c>
      <c r="AB81" s="95"/>
      <c r="AC81" s="95"/>
      <c r="AD81" s="95"/>
      <c r="AE81" s="95"/>
      <c r="AF81" s="97"/>
    </row>
    <row r="82" spans="2:32" ht="15.75" customHeight="1">
      <c r="B82" s="5"/>
      <c r="D82" s="62" t="s">
        <v>3</v>
      </c>
      <c r="E82" s="63"/>
      <c r="F82" s="63"/>
      <c r="G82" s="63"/>
      <c r="H82" s="63"/>
      <c r="I82" s="63"/>
      <c r="J82" s="63"/>
      <c r="K82" s="63"/>
      <c r="L82" s="64"/>
      <c r="M82" s="65"/>
      <c r="N82" s="66"/>
      <c r="O82" s="30" t="s">
        <v>3</v>
      </c>
      <c r="P82" s="10" t="s">
        <v>0</v>
      </c>
      <c r="Q82" s="30" t="s">
        <v>3</v>
      </c>
      <c r="R82" s="10" t="s">
        <v>1</v>
      </c>
      <c r="S82" s="30" t="s">
        <v>3</v>
      </c>
      <c r="T82" s="7" t="s">
        <v>2</v>
      </c>
      <c r="U82" s="23"/>
      <c r="V82" s="30" t="s">
        <v>3</v>
      </c>
      <c r="W82" s="25" t="s">
        <v>51</v>
      </c>
      <c r="X82" s="67" t="s">
        <v>3</v>
      </c>
      <c r="Y82" s="67"/>
      <c r="Z82" s="67"/>
      <c r="AA82" s="62" t="s">
        <v>3</v>
      </c>
      <c r="AB82" s="63"/>
      <c r="AC82" s="63"/>
      <c r="AD82" s="63"/>
      <c r="AE82" s="63"/>
      <c r="AF82" s="64"/>
    </row>
    <row r="83" spans="2:32" ht="15.75" customHeight="1">
      <c r="B83" s="5"/>
      <c r="D83" s="55" t="s">
        <v>57</v>
      </c>
      <c r="E83" s="55"/>
      <c r="F83" s="55"/>
      <c r="G83" s="55" t="s">
        <v>58</v>
      </c>
      <c r="H83" s="55"/>
      <c r="I83" s="93"/>
      <c r="J83" s="93"/>
      <c r="K83" s="55" t="s">
        <v>59</v>
      </c>
      <c r="L83" s="55"/>
      <c r="M83" s="49" t="s">
        <v>60</v>
      </c>
      <c r="N83" s="50"/>
      <c r="O83" s="50"/>
      <c r="P83" s="50"/>
      <c r="Q83" s="50"/>
      <c r="R83" s="51"/>
      <c r="S83" s="49" t="s">
        <v>61</v>
      </c>
      <c r="T83" s="50"/>
      <c r="U83" s="50"/>
      <c r="V83" s="50"/>
      <c r="W83" s="50"/>
      <c r="X83" s="51"/>
      <c r="Y83" s="49" t="s">
        <v>62</v>
      </c>
      <c r="Z83" s="51"/>
      <c r="AA83" s="49" t="s">
        <v>63</v>
      </c>
      <c r="AB83" s="50"/>
      <c r="AC83" s="50"/>
      <c r="AD83" s="50"/>
      <c r="AE83" s="50"/>
      <c r="AF83" s="51"/>
    </row>
    <row r="84" spans="2:32" ht="15.75" customHeight="1" thickBot="1">
      <c r="B84" s="5"/>
      <c r="D84" s="48" t="s">
        <v>3</v>
      </c>
      <c r="E84" s="48"/>
      <c r="F84" s="80"/>
      <c r="G84" s="48" t="s">
        <v>3</v>
      </c>
      <c r="H84" s="48"/>
      <c r="I84" s="80"/>
      <c r="J84" s="80"/>
      <c r="K84" s="48" t="s">
        <v>3</v>
      </c>
      <c r="L84" s="48"/>
      <c r="M84" s="81" t="s">
        <v>3</v>
      </c>
      <c r="N84" s="82"/>
      <c r="O84" s="82"/>
      <c r="P84" s="82"/>
      <c r="Q84" s="83"/>
      <c r="R84" s="84"/>
      <c r="S84" s="85">
        <f>IF(M84="","",IF(M84=" ","",K84*M84))</f>
      </c>
      <c r="T84" s="86"/>
      <c r="U84" s="86"/>
      <c r="V84" s="86"/>
      <c r="W84" s="87"/>
      <c r="X84" s="88"/>
      <c r="Y84" s="89" t="s">
        <v>79</v>
      </c>
      <c r="Z84" s="90"/>
      <c r="AA84" s="91">
        <f>IF(S84="","",IF(M84=" ","",IF(Y84=" ","割合を決定してください",S84*Y84)))</f>
      </c>
      <c r="AB84" s="92"/>
      <c r="AC84" s="92"/>
      <c r="AD84" s="92"/>
      <c r="AE84" s="87"/>
      <c r="AF84" s="88"/>
    </row>
    <row r="85" spans="23:32" ht="15.75" customHeight="1" thickBot="1">
      <c r="W85" s="12"/>
      <c r="X85" s="26" t="s">
        <v>54</v>
      </c>
      <c r="Y85" s="13" t="s">
        <v>15</v>
      </c>
      <c r="Z85" s="13" t="s">
        <v>31</v>
      </c>
      <c r="AA85" s="58">
        <f>IF(AA80="","",SUM(AA80,AA84))</f>
      </c>
      <c r="AB85" s="58"/>
      <c r="AC85" s="58"/>
      <c r="AD85" s="58"/>
      <c r="AE85" s="59"/>
      <c r="AF85" s="60"/>
    </row>
    <row r="86" spans="23:33" ht="15.75" customHeight="1">
      <c r="W86" s="33"/>
      <c r="X86" s="15"/>
      <c r="Y86" s="33"/>
      <c r="Z86" s="33"/>
      <c r="AA86" s="36"/>
      <c r="AB86" s="36"/>
      <c r="AC86" s="36"/>
      <c r="AD86" s="36"/>
      <c r="AE86" s="37"/>
      <c r="AF86" s="37"/>
      <c r="AG86" s="33"/>
    </row>
    <row r="87" spans="4:33" ht="15.75" customHeight="1">
      <c r="D87" s="4" t="s">
        <v>144</v>
      </c>
      <c r="E87" s="32" t="s">
        <v>143</v>
      </c>
      <c r="G87" s="56" t="s">
        <v>65</v>
      </c>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33"/>
    </row>
    <row r="88" spans="4:33" ht="15.75" customHeight="1">
      <c r="D88" s="49" t="s">
        <v>45</v>
      </c>
      <c r="E88" s="78"/>
      <c r="F88" s="78"/>
      <c r="G88" s="78"/>
      <c r="H88" s="78"/>
      <c r="I88" s="78"/>
      <c r="J88" s="79"/>
      <c r="K88" s="49" t="s">
        <v>46</v>
      </c>
      <c r="L88" s="50"/>
      <c r="M88" s="50"/>
      <c r="N88" s="50"/>
      <c r="O88" s="50"/>
      <c r="P88" s="50"/>
      <c r="Q88" s="50"/>
      <c r="R88" s="51"/>
      <c r="S88" s="49" t="s">
        <v>47</v>
      </c>
      <c r="T88" s="78"/>
      <c r="U88" s="78"/>
      <c r="V88" s="78"/>
      <c r="W88" s="78"/>
      <c r="X88" s="55" t="s">
        <v>66</v>
      </c>
      <c r="Y88" s="55"/>
      <c r="Z88" s="55"/>
      <c r="AA88" s="55"/>
      <c r="AB88" s="49" t="s">
        <v>48</v>
      </c>
      <c r="AC88" s="50"/>
      <c r="AD88" s="50"/>
      <c r="AE88" s="50"/>
      <c r="AF88" s="51"/>
      <c r="AG88" s="33"/>
    </row>
    <row r="89" spans="4:33" ht="15.75" customHeight="1">
      <c r="D89" s="62" t="s">
        <v>79</v>
      </c>
      <c r="E89" s="63"/>
      <c r="F89" s="63"/>
      <c r="G89" s="63"/>
      <c r="H89" s="63"/>
      <c r="I89" s="63"/>
      <c r="J89" s="64"/>
      <c r="K89" s="65"/>
      <c r="L89" s="66"/>
      <c r="M89" s="30" t="s">
        <v>3</v>
      </c>
      <c r="N89" s="10" t="s">
        <v>0</v>
      </c>
      <c r="O89" s="30" t="s">
        <v>3</v>
      </c>
      <c r="P89" s="10" t="s">
        <v>1</v>
      </c>
      <c r="Q89" s="30" t="s">
        <v>3</v>
      </c>
      <c r="R89" s="7" t="s">
        <v>2</v>
      </c>
      <c r="S89" s="23"/>
      <c r="T89" s="30" t="s">
        <v>3</v>
      </c>
      <c r="U89" s="25" t="s">
        <v>52</v>
      </c>
      <c r="V89" s="67" t="s">
        <v>3</v>
      </c>
      <c r="W89" s="67"/>
      <c r="X89" s="47" t="s">
        <v>3</v>
      </c>
      <c r="Y89" s="47"/>
      <c r="Z89" s="47"/>
      <c r="AA89" s="47"/>
      <c r="AB89" s="74" t="s">
        <v>3</v>
      </c>
      <c r="AC89" s="75"/>
      <c r="AD89" s="75"/>
      <c r="AE89" s="76"/>
      <c r="AF89" s="77"/>
      <c r="AG89" s="33"/>
    </row>
    <row r="90" spans="4:33" ht="15.75" customHeight="1">
      <c r="D90" s="62" t="s">
        <v>3</v>
      </c>
      <c r="E90" s="63"/>
      <c r="F90" s="63"/>
      <c r="G90" s="63"/>
      <c r="H90" s="63"/>
      <c r="I90" s="63"/>
      <c r="J90" s="64"/>
      <c r="K90" s="65"/>
      <c r="L90" s="66"/>
      <c r="M90" s="30" t="s">
        <v>3</v>
      </c>
      <c r="N90" s="10" t="s">
        <v>0</v>
      </c>
      <c r="O90" s="30" t="s">
        <v>3</v>
      </c>
      <c r="P90" s="10" t="s">
        <v>1</v>
      </c>
      <c r="Q90" s="30" t="s">
        <v>3</v>
      </c>
      <c r="R90" s="7" t="s">
        <v>2</v>
      </c>
      <c r="S90" s="23"/>
      <c r="T90" s="30" t="s">
        <v>3</v>
      </c>
      <c r="U90" s="25" t="s">
        <v>52</v>
      </c>
      <c r="V90" s="67" t="s">
        <v>3</v>
      </c>
      <c r="W90" s="67"/>
      <c r="X90" s="47" t="s">
        <v>3</v>
      </c>
      <c r="Y90" s="47"/>
      <c r="Z90" s="47"/>
      <c r="AA90" s="47"/>
      <c r="AB90" s="74" t="s">
        <v>3</v>
      </c>
      <c r="AC90" s="75"/>
      <c r="AD90" s="75"/>
      <c r="AE90" s="76"/>
      <c r="AF90" s="77"/>
      <c r="AG90" s="33"/>
    </row>
    <row r="91" spans="4:33" ht="15.75" customHeight="1" thickBot="1">
      <c r="D91" s="62" t="s">
        <v>3</v>
      </c>
      <c r="E91" s="63"/>
      <c r="F91" s="63"/>
      <c r="G91" s="63"/>
      <c r="H91" s="63"/>
      <c r="I91" s="63"/>
      <c r="J91" s="64"/>
      <c r="K91" s="65"/>
      <c r="L91" s="66"/>
      <c r="M91" s="30" t="s">
        <v>3</v>
      </c>
      <c r="N91" s="10" t="s">
        <v>0</v>
      </c>
      <c r="O91" s="30" t="s">
        <v>3</v>
      </c>
      <c r="P91" s="10" t="s">
        <v>1</v>
      </c>
      <c r="Q91" s="30" t="s">
        <v>3</v>
      </c>
      <c r="R91" s="7" t="s">
        <v>2</v>
      </c>
      <c r="S91" s="23"/>
      <c r="T91" s="30" t="s">
        <v>3</v>
      </c>
      <c r="U91" s="25" t="s">
        <v>52</v>
      </c>
      <c r="V91" s="67" t="s">
        <v>3</v>
      </c>
      <c r="W91" s="68"/>
      <c r="X91" s="69" t="s">
        <v>3</v>
      </c>
      <c r="Y91" s="69"/>
      <c r="Z91" s="69"/>
      <c r="AA91" s="69"/>
      <c r="AB91" s="70" t="s">
        <v>3</v>
      </c>
      <c r="AC91" s="71"/>
      <c r="AD91" s="71"/>
      <c r="AE91" s="72"/>
      <c r="AF91" s="73"/>
      <c r="AG91" s="33"/>
    </row>
    <row r="92" spans="23:33" ht="15.75" customHeight="1" thickBot="1">
      <c r="W92" s="12"/>
      <c r="X92" s="8" t="s">
        <v>54</v>
      </c>
      <c r="Y92" s="13" t="s">
        <v>15</v>
      </c>
      <c r="Z92" s="13" t="s">
        <v>34</v>
      </c>
      <c r="AA92" s="58">
        <f>IF(AB89=" ","",SUM(AB89:AD91))</f>
      </c>
      <c r="AB92" s="58"/>
      <c r="AC92" s="58"/>
      <c r="AD92" s="58"/>
      <c r="AE92" s="59"/>
      <c r="AF92" s="60"/>
      <c r="AG92" s="33"/>
    </row>
    <row r="93" ht="15.75" customHeight="1">
      <c r="AG93" s="33"/>
    </row>
    <row r="94" spans="4:33" ht="15.75" customHeight="1" thickBot="1">
      <c r="D94" s="4" t="s">
        <v>146</v>
      </c>
      <c r="E94" s="32" t="s">
        <v>143</v>
      </c>
      <c r="G94" s="56" t="s">
        <v>183</v>
      </c>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33"/>
    </row>
    <row r="95" spans="21:35" ht="15.75" customHeight="1" thickBot="1">
      <c r="U95" s="6" t="s">
        <v>27</v>
      </c>
      <c r="V95" s="11" t="s">
        <v>41</v>
      </c>
      <c r="W95" s="11" t="s">
        <v>31</v>
      </c>
      <c r="X95" s="11" t="s">
        <v>41</v>
      </c>
      <c r="Y95" s="11" t="s">
        <v>34</v>
      </c>
      <c r="Z95" s="11" t="s">
        <v>40</v>
      </c>
      <c r="AA95" s="58">
        <f>IF(AI95=0,"",SUM(AA74,AA85,AA92))</f>
      </c>
      <c r="AB95" s="58"/>
      <c r="AC95" s="58"/>
      <c r="AD95" s="58"/>
      <c r="AE95" s="59"/>
      <c r="AF95" s="60"/>
      <c r="AG95" s="33"/>
      <c r="AI95" s="40">
        <f>SUM(AA74,AA85,AA92)</f>
        <v>0</v>
      </c>
    </row>
    <row r="96" spans="23:33" ht="15.75" customHeight="1">
      <c r="W96" s="33"/>
      <c r="X96" s="15"/>
      <c r="Y96" s="33"/>
      <c r="Z96" s="33"/>
      <c r="AA96" s="34"/>
      <c r="AB96" s="34"/>
      <c r="AC96" s="34"/>
      <c r="AD96" s="34"/>
      <c r="AE96" s="35"/>
      <c r="AF96" s="35"/>
      <c r="AG96" s="33"/>
    </row>
    <row r="97" spans="23:32" ht="15.75" customHeight="1">
      <c r="W97" s="33"/>
      <c r="X97" s="15"/>
      <c r="Y97" s="33"/>
      <c r="Z97" s="33"/>
      <c r="AA97" s="34"/>
      <c r="AB97" s="34"/>
      <c r="AC97" s="34"/>
      <c r="AD97" s="34"/>
      <c r="AE97" s="35"/>
      <c r="AF97" s="35"/>
    </row>
    <row r="98" spans="4:32" ht="15.75" customHeight="1">
      <c r="D98" s="1" t="s">
        <v>150</v>
      </c>
      <c r="F98" s="1" t="s">
        <v>151</v>
      </c>
      <c r="W98" s="33"/>
      <c r="X98" s="15"/>
      <c r="Y98" s="33"/>
      <c r="Z98" s="33"/>
      <c r="AA98" s="34"/>
      <c r="AB98" s="34"/>
      <c r="AC98" s="34"/>
      <c r="AD98" s="34"/>
      <c r="AE98" s="35"/>
      <c r="AF98" s="35"/>
    </row>
    <row r="99" spans="6:32" ht="15.75" customHeight="1">
      <c r="F99" s="1" t="s">
        <v>152</v>
      </c>
      <c r="AA99" s="162"/>
      <c r="AB99" s="162"/>
      <c r="AC99" s="162"/>
      <c r="AD99" s="162"/>
      <c r="AE99" s="162"/>
      <c r="AF99" s="162"/>
    </row>
    <row r="100" spans="27:32" ht="15.75" customHeight="1">
      <c r="AA100" s="38"/>
      <c r="AB100" s="38"/>
      <c r="AC100" s="38"/>
      <c r="AD100" s="38"/>
      <c r="AE100" s="38"/>
      <c r="AF100" s="38"/>
    </row>
    <row r="102" spans="1:33" ht="15.75" customHeight="1">
      <c r="A102" s="121" t="s">
        <v>153</v>
      </c>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row>
    <row r="103" spans="1:33" ht="15.75" customHeight="1">
      <c r="A103" s="147" t="s">
        <v>154</v>
      </c>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row>
    <row r="105" spans="2:21" ht="15.75" customHeight="1">
      <c r="B105" s="1">
        <v>1</v>
      </c>
      <c r="D105" s="148" t="s">
        <v>19</v>
      </c>
      <c r="E105" s="148"/>
      <c r="F105" s="148"/>
      <c r="N105" s="121"/>
      <c r="O105" s="121"/>
      <c r="P105" s="24" t="s">
        <v>155</v>
      </c>
      <c r="Q105" s="4" t="s">
        <v>0</v>
      </c>
      <c r="R105" s="24" t="s">
        <v>79</v>
      </c>
      <c r="S105" s="4" t="s">
        <v>1</v>
      </c>
      <c r="T105" s="29">
        <f>IF(R105="","",IF(R105=" ","",IF(R105=3,31,30)))</f>
      </c>
      <c r="U105" s="4" t="s">
        <v>2</v>
      </c>
    </row>
    <row r="107" spans="2:36" ht="15.75" customHeight="1">
      <c r="B107" s="1">
        <v>2</v>
      </c>
      <c r="D107" s="148" t="s">
        <v>20</v>
      </c>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I107" s="17">
        <v>3</v>
      </c>
      <c r="AJ107" s="17">
        <v>31</v>
      </c>
    </row>
    <row r="108" spans="3:36" ht="15.75" customHeight="1">
      <c r="C108" s="5">
        <v>2</v>
      </c>
      <c r="D108" s="4" t="s">
        <v>156</v>
      </c>
      <c r="E108" s="4">
        <v>1</v>
      </c>
      <c r="G108" s="148" t="s">
        <v>187</v>
      </c>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I108" s="17">
        <v>9</v>
      </c>
      <c r="AJ108" s="17">
        <v>30</v>
      </c>
    </row>
    <row r="109" spans="4:32" ht="15.75" customHeight="1">
      <c r="D109" s="2" t="s">
        <v>141</v>
      </c>
      <c r="E109" s="1" t="s">
        <v>157</v>
      </c>
      <c r="G109" s="148" t="s">
        <v>96</v>
      </c>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row>
    <row r="110" spans="7:32" ht="15.75" customHeight="1" thickBot="1">
      <c r="G110" s="148" t="s">
        <v>97</v>
      </c>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row>
    <row r="111" spans="27:32" ht="15.75" customHeight="1" thickBot="1">
      <c r="AA111" s="6" t="s">
        <v>158</v>
      </c>
      <c r="AB111" s="119" t="s">
        <v>155</v>
      </c>
      <c r="AC111" s="119"/>
      <c r="AD111" s="119"/>
      <c r="AE111" s="119"/>
      <c r="AF111" s="120"/>
    </row>
    <row r="113" spans="4:32" ht="15.75" customHeight="1">
      <c r="D113" s="2" t="s">
        <v>142</v>
      </c>
      <c r="E113" s="1" t="s">
        <v>157</v>
      </c>
      <c r="G113" s="1" t="s">
        <v>159</v>
      </c>
      <c r="H113" s="148" t="s">
        <v>98</v>
      </c>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row>
    <row r="114" spans="8:32" ht="15.75" customHeight="1" thickBot="1">
      <c r="H114" s="148" t="s">
        <v>99</v>
      </c>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row>
    <row r="115" spans="27:32" ht="15.75" customHeight="1" thickBot="1">
      <c r="AA115" s="6" t="s">
        <v>160</v>
      </c>
      <c r="AB115" s="119" t="s">
        <v>155</v>
      </c>
      <c r="AC115" s="119"/>
      <c r="AD115" s="119"/>
      <c r="AE115" s="119"/>
      <c r="AF115" s="120"/>
    </row>
    <row r="117" spans="7:32" ht="15.75" customHeight="1" thickBot="1">
      <c r="G117" s="1" t="s">
        <v>161</v>
      </c>
      <c r="H117" s="148" t="s">
        <v>25</v>
      </c>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row>
    <row r="118" spans="27:32" ht="15.75" customHeight="1" thickBot="1">
      <c r="AA118" s="6" t="s">
        <v>145</v>
      </c>
      <c r="AB118" s="156">
        <f>IF(AB115=" ","",IF(AB115="","",AB115*0.5))</f>
      </c>
      <c r="AC118" s="156"/>
      <c r="AD118" s="156"/>
      <c r="AE118" s="156"/>
      <c r="AF118" s="157"/>
    </row>
    <row r="120" spans="4:32" ht="15.75" customHeight="1">
      <c r="D120" s="2" t="s">
        <v>144</v>
      </c>
      <c r="E120" s="1" t="s">
        <v>157</v>
      </c>
      <c r="G120" s="1" t="s">
        <v>159</v>
      </c>
      <c r="H120" s="42" t="s">
        <v>100</v>
      </c>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row>
    <row r="121" spans="8:32" ht="15.75" customHeight="1" thickBot="1">
      <c r="H121" s="42" t="s">
        <v>101</v>
      </c>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row>
    <row r="122" spans="27:32" ht="15.75" customHeight="1" thickBot="1">
      <c r="AA122" s="6" t="s">
        <v>162</v>
      </c>
      <c r="AB122" s="119" t="s">
        <v>3</v>
      </c>
      <c r="AC122" s="119"/>
      <c r="AD122" s="119"/>
      <c r="AE122" s="119"/>
      <c r="AF122" s="120"/>
    </row>
    <row r="123" spans="27:32" ht="15.75" customHeight="1">
      <c r="AA123" s="14"/>
      <c r="AB123" s="15"/>
      <c r="AC123" s="15"/>
      <c r="AD123" s="15"/>
      <c r="AE123" s="15"/>
      <c r="AF123" s="15"/>
    </row>
    <row r="124" spans="7:32" ht="15.75" customHeight="1">
      <c r="G124" s="1" t="s">
        <v>161</v>
      </c>
      <c r="H124" s="53" t="s">
        <v>28</v>
      </c>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row>
    <row r="125" spans="7:32" ht="15.75" customHeight="1">
      <c r="G125" s="134" t="s">
        <v>102</v>
      </c>
      <c r="H125" s="135"/>
      <c r="I125" s="135"/>
      <c r="J125" s="135"/>
      <c r="K125" s="135"/>
      <c r="L125" s="135"/>
      <c r="M125" s="135"/>
      <c r="N125" s="135"/>
      <c r="O125" s="135"/>
      <c r="P125" s="135"/>
      <c r="Q125" s="135"/>
      <c r="R125" s="135"/>
      <c r="S125" s="135"/>
      <c r="T125" s="136"/>
      <c r="U125" s="143" t="s">
        <v>30</v>
      </c>
      <c r="V125" s="143"/>
      <c r="W125" s="143"/>
      <c r="X125" s="143"/>
      <c r="Y125" s="143"/>
      <c r="Z125" s="143"/>
      <c r="AA125" s="143" t="s">
        <v>28</v>
      </c>
      <c r="AB125" s="143"/>
      <c r="AC125" s="143"/>
      <c r="AD125" s="143"/>
      <c r="AE125" s="143"/>
      <c r="AF125" s="143"/>
    </row>
    <row r="126" spans="7:32" ht="15.75" customHeight="1">
      <c r="G126" s="137"/>
      <c r="H126" s="138"/>
      <c r="I126" s="138"/>
      <c r="J126" s="138"/>
      <c r="K126" s="138"/>
      <c r="L126" s="138"/>
      <c r="M126" s="138"/>
      <c r="N126" s="138"/>
      <c r="O126" s="138"/>
      <c r="P126" s="138"/>
      <c r="Q126" s="138"/>
      <c r="R126" s="138"/>
      <c r="S126" s="138"/>
      <c r="T126" s="139"/>
      <c r="U126" s="143"/>
      <c r="V126" s="143"/>
      <c r="W126" s="143"/>
      <c r="X126" s="143"/>
      <c r="Y126" s="143"/>
      <c r="Z126" s="143"/>
      <c r="AA126" s="143"/>
      <c r="AB126" s="143"/>
      <c r="AC126" s="143"/>
      <c r="AD126" s="143"/>
      <c r="AE126" s="143"/>
      <c r="AF126" s="143"/>
    </row>
    <row r="127" spans="7:32" ht="15.75" customHeight="1">
      <c r="G127" s="140"/>
      <c r="H127" s="141"/>
      <c r="I127" s="141"/>
      <c r="J127" s="141"/>
      <c r="K127" s="141"/>
      <c r="L127" s="141"/>
      <c r="M127" s="141"/>
      <c r="N127" s="141"/>
      <c r="O127" s="141"/>
      <c r="P127" s="141"/>
      <c r="Q127" s="141"/>
      <c r="R127" s="141"/>
      <c r="S127" s="141"/>
      <c r="T127" s="142"/>
      <c r="U127" s="143"/>
      <c r="V127" s="143"/>
      <c r="W127" s="143"/>
      <c r="X127" s="143"/>
      <c r="Y127" s="143"/>
      <c r="Z127" s="143"/>
      <c r="AA127" s="143"/>
      <c r="AB127" s="143"/>
      <c r="AC127" s="143"/>
      <c r="AD127" s="143"/>
      <c r="AE127" s="143"/>
      <c r="AF127" s="143"/>
    </row>
    <row r="128" spans="7:32" ht="15.75" customHeight="1">
      <c r="G128" s="129" t="s">
        <v>155</v>
      </c>
      <c r="H128" s="130"/>
      <c r="I128" s="130"/>
      <c r="J128" s="130"/>
      <c r="K128" s="130"/>
      <c r="L128" s="130"/>
      <c r="M128" s="130"/>
      <c r="N128" s="130"/>
      <c r="O128" s="130"/>
      <c r="P128" s="130"/>
      <c r="Q128" s="130"/>
      <c r="R128" s="130"/>
      <c r="S128" s="130"/>
      <c r="T128" s="131"/>
      <c r="U128" s="48" t="s">
        <v>155</v>
      </c>
      <c r="V128" s="48"/>
      <c r="W128" s="48"/>
      <c r="X128" s="48"/>
      <c r="Y128" s="48"/>
      <c r="Z128" s="48"/>
      <c r="AA128" s="132">
        <f>IF(G128=" ","",IF(G128="","",ROUNDUP(G128*U128,2)))</f>
      </c>
      <c r="AB128" s="133"/>
      <c r="AC128" s="133"/>
      <c r="AD128" s="133"/>
      <c r="AE128" s="133"/>
      <c r="AF128" s="133"/>
    </row>
    <row r="129" spans="7:32" ht="15.75" customHeight="1">
      <c r="G129" s="129" t="s">
        <v>155</v>
      </c>
      <c r="H129" s="130"/>
      <c r="I129" s="130"/>
      <c r="J129" s="130"/>
      <c r="K129" s="130"/>
      <c r="L129" s="130"/>
      <c r="M129" s="130"/>
      <c r="N129" s="130"/>
      <c r="O129" s="130"/>
      <c r="P129" s="130"/>
      <c r="Q129" s="130"/>
      <c r="R129" s="130"/>
      <c r="S129" s="130"/>
      <c r="T129" s="131"/>
      <c r="U129" s="48" t="s">
        <v>155</v>
      </c>
      <c r="V129" s="48"/>
      <c r="W129" s="48"/>
      <c r="X129" s="48"/>
      <c r="Y129" s="48"/>
      <c r="Z129" s="48"/>
      <c r="AA129" s="132">
        <f>IF(G129=" ","",IF(G129="","",ROUNDUP(G129*U129,2)))</f>
      </c>
      <c r="AB129" s="133"/>
      <c r="AC129" s="133"/>
      <c r="AD129" s="133"/>
      <c r="AE129" s="133"/>
      <c r="AF129" s="133"/>
    </row>
    <row r="130" spans="7:32" ht="15.75" customHeight="1">
      <c r="G130" s="129" t="s">
        <v>155</v>
      </c>
      <c r="H130" s="130"/>
      <c r="I130" s="130"/>
      <c r="J130" s="130"/>
      <c r="K130" s="130"/>
      <c r="L130" s="130"/>
      <c r="M130" s="130"/>
      <c r="N130" s="130"/>
      <c r="O130" s="130"/>
      <c r="P130" s="130"/>
      <c r="Q130" s="130"/>
      <c r="R130" s="130"/>
      <c r="S130" s="130"/>
      <c r="T130" s="131"/>
      <c r="U130" s="48" t="s">
        <v>155</v>
      </c>
      <c r="V130" s="48"/>
      <c r="W130" s="48"/>
      <c r="X130" s="48"/>
      <c r="Y130" s="48"/>
      <c r="Z130" s="48"/>
      <c r="AA130" s="132">
        <f>IF(G130=" ","",IF(G130="","",ROUNDUP(G130*U130,2)))</f>
      </c>
      <c r="AB130" s="133"/>
      <c r="AC130" s="133"/>
      <c r="AD130" s="133"/>
      <c r="AE130" s="133"/>
      <c r="AF130" s="133"/>
    </row>
    <row r="131" spans="7:32" ht="15.75" customHeight="1" thickBot="1">
      <c r="G131" s="129" t="s">
        <v>155</v>
      </c>
      <c r="H131" s="130"/>
      <c r="I131" s="130"/>
      <c r="J131" s="130"/>
      <c r="K131" s="130"/>
      <c r="L131" s="130"/>
      <c r="M131" s="130"/>
      <c r="N131" s="130"/>
      <c r="O131" s="130"/>
      <c r="P131" s="130"/>
      <c r="Q131" s="130"/>
      <c r="R131" s="130"/>
      <c r="S131" s="130"/>
      <c r="T131" s="131"/>
      <c r="U131" s="48" t="s">
        <v>155</v>
      </c>
      <c r="V131" s="48"/>
      <c r="W131" s="48"/>
      <c r="X131" s="48"/>
      <c r="Y131" s="48"/>
      <c r="Z131" s="48"/>
      <c r="AA131" s="132">
        <f>IF(G131=" ","",IF(G131="","",ROUNDUP(G131*U131,2)))</f>
      </c>
      <c r="AB131" s="133"/>
      <c r="AC131" s="133"/>
      <c r="AD131" s="133"/>
      <c r="AE131" s="133"/>
      <c r="AF131" s="133"/>
    </row>
    <row r="132" spans="18:32" ht="15.75" customHeight="1" thickBot="1">
      <c r="R132" s="49" t="s">
        <v>32</v>
      </c>
      <c r="S132" s="50"/>
      <c r="T132" s="51"/>
      <c r="U132" s="9" t="s">
        <v>162</v>
      </c>
      <c r="V132" s="126">
        <f>IF(U128=" ","",IF(U128="",AB122,IF(AB122=SUM(U128:U131),SUM(U128:U131),"合計があいません")))</f>
      </c>
      <c r="W132" s="126"/>
      <c r="X132" s="126"/>
      <c r="Y132" s="126"/>
      <c r="Z132" s="126"/>
      <c r="AA132" s="6" t="s">
        <v>163</v>
      </c>
      <c r="AB132" s="144">
        <f>IF(G128=" ","",IF(G128="",V132,SUM(AA128:AA131)))</f>
      </c>
      <c r="AC132" s="145"/>
      <c r="AD132" s="145"/>
      <c r="AE132" s="145"/>
      <c r="AF132" s="146"/>
    </row>
    <row r="134" spans="4:32" ht="15.75" customHeight="1">
      <c r="D134" s="2" t="s">
        <v>146</v>
      </c>
      <c r="E134" s="1" t="s">
        <v>157</v>
      </c>
      <c r="G134" s="1" t="s">
        <v>159</v>
      </c>
      <c r="H134" s="42" t="s">
        <v>103</v>
      </c>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row>
    <row r="135" spans="8:32" ht="15.75" customHeight="1" thickBot="1">
      <c r="H135" s="42" t="s">
        <v>104</v>
      </c>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row>
    <row r="136" spans="27:32" ht="15.75" customHeight="1" thickBot="1">
      <c r="AA136" s="6" t="s">
        <v>164</v>
      </c>
      <c r="AB136" s="119" t="s">
        <v>3</v>
      </c>
      <c r="AC136" s="119"/>
      <c r="AD136" s="119"/>
      <c r="AE136" s="119"/>
      <c r="AF136" s="120"/>
    </row>
    <row r="138" spans="7:32" ht="15.75" customHeight="1">
      <c r="G138" s="1" t="s">
        <v>24</v>
      </c>
      <c r="H138" s="53" t="s">
        <v>105</v>
      </c>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row>
    <row r="139" spans="7:32" ht="15.75" customHeight="1">
      <c r="G139" s="134" t="s">
        <v>102</v>
      </c>
      <c r="H139" s="135"/>
      <c r="I139" s="135"/>
      <c r="J139" s="135"/>
      <c r="K139" s="135"/>
      <c r="L139" s="135"/>
      <c r="M139" s="135"/>
      <c r="N139" s="135"/>
      <c r="O139" s="135"/>
      <c r="P139" s="135"/>
      <c r="Q139" s="135"/>
      <c r="R139" s="135"/>
      <c r="S139" s="135"/>
      <c r="T139" s="136"/>
      <c r="U139" s="143" t="s">
        <v>36</v>
      </c>
      <c r="V139" s="143"/>
      <c r="W139" s="143"/>
      <c r="X139" s="143"/>
      <c r="Y139" s="143"/>
      <c r="Z139" s="143"/>
      <c r="AA139" s="143" t="s">
        <v>33</v>
      </c>
      <c r="AB139" s="143"/>
      <c r="AC139" s="143"/>
      <c r="AD139" s="143"/>
      <c r="AE139" s="143"/>
      <c r="AF139" s="143"/>
    </row>
    <row r="140" spans="7:32" ht="15.75" customHeight="1">
      <c r="G140" s="137"/>
      <c r="H140" s="138"/>
      <c r="I140" s="138"/>
      <c r="J140" s="138"/>
      <c r="K140" s="138"/>
      <c r="L140" s="138"/>
      <c r="M140" s="138"/>
      <c r="N140" s="138"/>
      <c r="O140" s="138"/>
      <c r="P140" s="138"/>
      <c r="Q140" s="138"/>
      <c r="R140" s="138"/>
      <c r="S140" s="138"/>
      <c r="T140" s="139"/>
      <c r="U140" s="143"/>
      <c r="V140" s="143"/>
      <c r="W140" s="143"/>
      <c r="X140" s="143"/>
      <c r="Y140" s="143"/>
      <c r="Z140" s="143"/>
      <c r="AA140" s="143"/>
      <c r="AB140" s="143"/>
      <c r="AC140" s="143"/>
      <c r="AD140" s="143"/>
      <c r="AE140" s="143"/>
      <c r="AF140" s="143"/>
    </row>
    <row r="141" spans="7:32" ht="15.75" customHeight="1">
      <c r="G141" s="140"/>
      <c r="H141" s="141"/>
      <c r="I141" s="141"/>
      <c r="J141" s="141"/>
      <c r="K141" s="141"/>
      <c r="L141" s="141"/>
      <c r="M141" s="141"/>
      <c r="N141" s="141"/>
      <c r="O141" s="141"/>
      <c r="P141" s="141"/>
      <c r="Q141" s="141"/>
      <c r="R141" s="141"/>
      <c r="S141" s="141"/>
      <c r="T141" s="142"/>
      <c r="U141" s="143"/>
      <c r="V141" s="143"/>
      <c r="W141" s="143"/>
      <c r="X141" s="143"/>
      <c r="Y141" s="143"/>
      <c r="Z141" s="143"/>
      <c r="AA141" s="143"/>
      <c r="AB141" s="143"/>
      <c r="AC141" s="143"/>
      <c r="AD141" s="143"/>
      <c r="AE141" s="143"/>
      <c r="AF141" s="143"/>
    </row>
    <row r="142" spans="7:32" ht="15.75" customHeight="1">
      <c r="G142" s="129" t="s">
        <v>3</v>
      </c>
      <c r="H142" s="130"/>
      <c r="I142" s="130"/>
      <c r="J142" s="130"/>
      <c r="K142" s="130"/>
      <c r="L142" s="130"/>
      <c r="M142" s="130"/>
      <c r="N142" s="130"/>
      <c r="O142" s="130"/>
      <c r="P142" s="130"/>
      <c r="Q142" s="130"/>
      <c r="R142" s="130"/>
      <c r="S142" s="130"/>
      <c r="T142" s="131"/>
      <c r="U142" s="48" t="s">
        <v>3</v>
      </c>
      <c r="V142" s="48"/>
      <c r="W142" s="48"/>
      <c r="X142" s="48"/>
      <c r="Y142" s="48"/>
      <c r="Z142" s="48"/>
      <c r="AA142" s="132">
        <f>IF(G142=" ","",IF(G142="","",ROUNDUP(G142*U142*0.5,2)))</f>
      </c>
      <c r="AB142" s="133"/>
      <c r="AC142" s="133"/>
      <c r="AD142" s="133"/>
      <c r="AE142" s="133"/>
      <c r="AF142" s="133"/>
    </row>
    <row r="143" spans="7:32" ht="15.75" customHeight="1">
      <c r="G143" s="129" t="s">
        <v>3</v>
      </c>
      <c r="H143" s="130"/>
      <c r="I143" s="130"/>
      <c r="J143" s="130"/>
      <c r="K143" s="130"/>
      <c r="L143" s="130"/>
      <c r="M143" s="130"/>
      <c r="N143" s="130"/>
      <c r="O143" s="130"/>
      <c r="P143" s="130"/>
      <c r="Q143" s="130"/>
      <c r="R143" s="130"/>
      <c r="S143" s="130"/>
      <c r="T143" s="131"/>
      <c r="U143" s="48" t="s">
        <v>3</v>
      </c>
      <c r="V143" s="48"/>
      <c r="W143" s="48"/>
      <c r="X143" s="48"/>
      <c r="Y143" s="48"/>
      <c r="Z143" s="48"/>
      <c r="AA143" s="132">
        <f>IF(G143=" ","",IF(G143="","",ROUNDUP(G143*U143*0.5,2)))</f>
      </c>
      <c r="AB143" s="133"/>
      <c r="AC143" s="133"/>
      <c r="AD143" s="133"/>
      <c r="AE143" s="133"/>
      <c r="AF143" s="133"/>
    </row>
    <row r="144" spans="7:36" ht="15.75" customHeight="1">
      <c r="G144" s="129" t="s">
        <v>3</v>
      </c>
      <c r="H144" s="130"/>
      <c r="I144" s="130"/>
      <c r="J144" s="130"/>
      <c r="K144" s="130"/>
      <c r="L144" s="130"/>
      <c r="M144" s="130"/>
      <c r="N144" s="130"/>
      <c r="O144" s="130"/>
      <c r="P144" s="130"/>
      <c r="Q144" s="130"/>
      <c r="R144" s="130"/>
      <c r="S144" s="130"/>
      <c r="T144" s="131"/>
      <c r="U144" s="48" t="s">
        <v>3</v>
      </c>
      <c r="V144" s="48"/>
      <c r="W144" s="48"/>
      <c r="X144" s="48"/>
      <c r="Y144" s="48"/>
      <c r="Z144" s="48"/>
      <c r="AA144" s="132">
        <f>IF(G144=" ","",IF(G144="","",ROUNDUP(G144*U144*0.5,2)))</f>
      </c>
      <c r="AB144" s="133"/>
      <c r="AC144" s="133"/>
      <c r="AD144" s="133"/>
      <c r="AE144" s="133"/>
      <c r="AF144" s="133"/>
      <c r="AJ144" s="41">
        <f>SUM(AB111,AB118,AB132,AB146)</f>
        <v>0</v>
      </c>
    </row>
    <row r="145" spans="7:32" ht="15.75" customHeight="1" thickBot="1">
      <c r="G145" s="129" t="s">
        <v>3</v>
      </c>
      <c r="H145" s="130"/>
      <c r="I145" s="130"/>
      <c r="J145" s="130"/>
      <c r="K145" s="130"/>
      <c r="L145" s="130"/>
      <c r="M145" s="130"/>
      <c r="N145" s="130"/>
      <c r="O145" s="130"/>
      <c r="P145" s="130"/>
      <c r="Q145" s="130"/>
      <c r="R145" s="130"/>
      <c r="S145" s="130"/>
      <c r="T145" s="131"/>
      <c r="U145" s="48" t="s">
        <v>3</v>
      </c>
      <c r="V145" s="48"/>
      <c r="W145" s="48"/>
      <c r="X145" s="48"/>
      <c r="Y145" s="48"/>
      <c r="Z145" s="48"/>
      <c r="AA145" s="132">
        <f>IF(G145=" ","",IF(G145="","",ROUNDUP(G145*U145*0.5,2)))</f>
      </c>
      <c r="AB145" s="133"/>
      <c r="AC145" s="133"/>
      <c r="AD145" s="133"/>
      <c r="AE145" s="133"/>
      <c r="AF145" s="133"/>
    </row>
    <row r="146" spans="18:32" ht="15.75" customHeight="1" thickBot="1">
      <c r="R146" s="49" t="s">
        <v>32</v>
      </c>
      <c r="S146" s="50"/>
      <c r="T146" s="51"/>
      <c r="U146" s="9" t="s">
        <v>34</v>
      </c>
      <c r="V146" s="126">
        <f>IF(U142=" ","",IF(U142="",AB136,IF(AB136=SUM(U142:U145),SUM(U142:U145),"合計があいません")))</f>
      </c>
      <c r="W146" s="126"/>
      <c r="X146" s="126"/>
      <c r="Y146" s="126"/>
      <c r="Z146" s="126"/>
      <c r="AA146" s="6" t="s">
        <v>35</v>
      </c>
      <c r="AB146" s="127">
        <f>IF(G142=" ","",IF(G142="",V146,SUM(AA142:AA145)))</f>
      </c>
      <c r="AC146" s="44"/>
      <c r="AD146" s="44"/>
      <c r="AE146" s="44"/>
      <c r="AF146" s="45"/>
    </row>
    <row r="148" spans="4:44" ht="15.75" customHeight="1" thickBot="1">
      <c r="D148" s="2" t="s">
        <v>37</v>
      </c>
      <c r="E148" s="1" t="s">
        <v>15</v>
      </c>
      <c r="G148" s="42" t="s">
        <v>38</v>
      </c>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I148" s="20">
        <f>IF($AB$153=AJ148,1,"")</f>
      </c>
      <c r="AJ148" s="20">
        <v>1</v>
      </c>
      <c r="AK148" s="20"/>
      <c r="AL148" s="20">
        <v>20000</v>
      </c>
      <c r="AM148" s="20">
        <v>0</v>
      </c>
      <c r="AN148" s="20">
        <f>IF(AO148&gt;=$AB$82,IF($AB$82&gt;AP148,1,""),"")</f>
      </c>
      <c r="AO148" s="20">
        <v>20000</v>
      </c>
      <c r="AP148" s="20">
        <v>10000</v>
      </c>
      <c r="AQ148" s="20">
        <v>19</v>
      </c>
      <c r="AR148" s="20">
        <v>250000</v>
      </c>
    </row>
    <row r="149" spans="19:44" ht="15.75" customHeight="1" thickBot="1">
      <c r="S149" s="6" t="s">
        <v>22</v>
      </c>
      <c r="T149" s="11" t="s">
        <v>41</v>
      </c>
      <c r="U149" s="11" t="s">
        <v>26</v>
      </c>
      <c r="V149" s="11" t="s">
        <v>41</v>
      </c>
      <c r="W149" s="11" t="s">
        <v>31</v>
      </c>
      <c r="X149" s="11" t="s">
        <v>41</v>
      </c>
      <c r="Y149" s="11" t="s">
        <v>35</v>
      </c>
      <c r="Z149" s="11" t="s">
        <v>40</v>
      </c>
      <c r="AA149" s="11" t="s">
        <v>39</v>
      </c>
      <c r="AB149" s="127">
        <f>IF(AJ144=0,"",SUM(AB111,AB118,AB132,AB146))</f>
      </c>
      <c r="AC149" s="127"/>
      <c r="AD149" s="127"/>
      <c r="AE149" s="127"/>
      <c r="AF149" s="128"/>
      <c r="AI149" s="20">
        <f>IF(AJ149&gt;=$AB$153,IF($AB$153&gt;AK149,1,""),"")</f>
      </c>
      <c r="AJ149" s="20">
        <v>10</v>
      </c>
      <c r="AK149" s="20">
        <v>1</v>
      </c>
      <c r="AL149" s="20">
        <v>2000</v>
      </c>
      <c r="AM149" s="20">
        <v>18000</v>
      </c>
      <c r="AN149" s="20">
        <f>IF(AO149&gt;=$AB$82,IF($AB$82&gt;AP149,1,""),"")</f>
      </c>
      <c r="AO149" s="20">
        <v>30000</v>
      </c>
      <c r="AP149" s="20">
        <v>20000</v>
      </c>
      <c r="AQ149" s="20">
        <v>18</v>
      </c>
      <c r="AR149" s="20">
        <v>270000</v>
      </c>
    </row>
    <row r="150" spans="19:44" ht="15.75" customHeight="1">
      <c r="S150" s="14"/>
      <c r="T150" s="14"/>
      <c r="U150" s="14"/>
      <c r="V150" s="14"/>
      <c r="W150" s="14"/>
      <c r="X150" s="14"/>
      <c r="Y150" s="14"/>
      <c r="Z150" s="14"/>
      <c r="AA150" s="14"/>
      <c r="AB150" s="15"/>
      <c r="AC150" s="15"/>
      <c r="AD150" s="15"/>
      <c r="AE150" s="15"/>
      <c r="AF150" s="15"/>
      <c r="AI150" s="20"/>
      <c r="AJ150" s="20"/>
      <c r="AK150" s="20"/>
      <c r="AL150" s="20"/>
      <c r="AM150" s="20"/>
      <c r="AN150" s="20"/>
      <c r="AO150" s="20"/>
      <c r="AP150" s="20"/>
      <c r="AQ150" s="20"/>
      <c r="AR150" s="20"/>
    </row>
    <row r="151" spans="3:44" ht="15.75" customHeight="1">
      <c r="C151" s="5">
        <v>2</v>
      </c>
      <c r="D151" s="4" t="s">
        <v>12</v>
      </c>
      <c r="E151" s="4">
        <v>2</v>
      </c>
      <c r="G151" s="42" t="s">
        <v>106</v>
      </c>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I151" s="20">
        <f aca="true" t="shared" si="0" ref="AI151:AI156">IF(AJ151&gt;=$AB$153,IF($AB$153&gt;AK151,1,""),"")</f>
      </c>
      <c r="AJ151" s="20">
        <v>50</v>
      </c>
      <c r="AK151" s="20">
        <v>10</v>
      </c>
      <c r="AL151" s="20">
        <v>800</v>
      </c>
      <c r="AM151" s="20">
        <v>30000</v>
      </c>
      <c r="AN151" s="20">
        <f>IF(AO151&gt;=$AB$82,IF($AB$82&gt;AP151,1,""),"")</f>
      </c>
      <c r="AO151" s="20">
        <v>40000</v>
      </c>
      <c r="AP151" s="20">
        <v>30000</v>
      </c>
      <c r="AQ151" s="20">
        <v>17</v>
      </c>
      <c r="AR151" s="20">
        <v>300000</v>
      </c>
    </row>
    <row r="152" spans="7:44" ht="15.75" customHeight="1" thickBot="1">
      <c r="G152" s="42" t="s">
        <v>107</v>
      </c>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I152" s="20">
        <f t="shared" si="0"/>
      </c>
      <c r="AJ152" s="20">
        <v>100</v>
      </c>
      <c r="AK152" s="20">
        <v>50</v>
      </c>
      <c r="AL152" s="20">
        <v>600</v>
      </c>
      <c r="AM152" s="20">
        <v>40000</v>
      </c>
      <c r="AN152" s="20">
        <f>IF(AO152&gt;=$AB$82,IF($AB$82&gt;AP152,1,""),"")</f>
      </c>
      <c r="AO152" s="20">
        <v>50000</v>
      </c>
      <c r="AP152" s="20">
        <v>40000</v>
      </c>
      <c r="AQ152" s="20">
        <v>16</v>
      </c>
      <c r="AR152" s="20">
        <v>340000</v>
      </c>
    </row>
    <row r="153" spans="27:44" ht="15.75" customHeight="1" thickBot="1">
      <c r="AA153" s="6" t="s">
        <v>42</v>
      </c>
      <c r="AB153" s="119" t="s">
        <v>3</v>
      </c>
      <c r="AC153" s="119"/>
      <c r="AD153" s="119"/>
      <c r="AE153" s="119"/>
      <c r="AF153" s="120"/>
      <c r="AI153" s="20">
        <f t="shared" si="0"/>
      </c>
      <c r="AJ153" s="20">
        <v>500</v>
      </c>
      <c r="AK153" s="20">
        <v>100</v>
      </c>
      <c r="AL153" s="20">
        <v>100</v>
      </c>
      <c r="AM153" s="20">
        <v>90000</v>
      </c>
      <c r="AN153" s="20">
        <f>IF(AO153&gt;=$AB$82,IF($AB$82&gt;AP153,1,""),"")</f>
      </c>
      <c r="AO153" s="20">
        <v>100000</v>
      </c>
      <c r="AP153" s="20">
        <v>50000</v>
      </c>
      <c r="AQ153" s="20">
        <v>15</v>
      </c>
      <c r="AR153" s="20">
        <v>390000</v>
      </c>
    </row>
    <row r="154" spans="35:44" ht="15.75" customHeight="1">
      <c r="AI154" s="20">
        <f t="shared" si="0"/>
      </c>
      <c r="AJ154" s="20">
        <v>1000</v>
      </c>
      <c r="AK154" s="20">
        <v>500</v>
      </c>
      <c r="AL154" s="20">
        <v>80</v>
      </c>
      <c r="AM154" s="20">
        <v>100000</v>
      </c>
      <c r="AN154" s="20">
        <f>IF(AO154&gt;=$AB$82,IF($AB$82&gt;AP154,1,""),"")</f>
      </c>
      <c r="AO154" s="20">
        <v>200000</v>
      </c>
      <c r="AP154" s="20">
        <v>100000</v>
      </c>
      <c r="AQ154" s="20">
        <v>14</v>
      </c>
      <c r="AR154" s="20">
        <v>490000</v>
      </c>
    </row>
    <row r="155" spans="3:44" ht="15.75" customHeight="1" thickBot="1">
      <c r="C155" s="5">
        <v>2</v>
      </c>
      <c r="D155" s="4" t="s">
        <v>12</v>
      </c>
      <c r="E155" s="4">
        <v>3</v>
      </c>
      <c r="G155" s="42" t="s">
        <v>43</v>
      </c>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I155" s="20">
        <f t="shared" si="0"/>
      </c>
      <c r="AJ155" s="20">
        <v>5000</v>
      </c>
      <c r="AK155" s="20">
        <v>1000</v>
      </c>
      <c r="AL155" s="20">
        <v>40</v>
      </c>
      <c r="AM155" s="20">
        <v>140000</v>
      </c>
      <c r="AN155" s="20">
        <f>IF(AO155&gt;=$AB$82,IF($AB$82&gt;AP155,1,""),"")</f>
      </c>
      <c r="AO155" s="20">
        <v>300000</v>
      </c>
      <c r="AP155" s="20">
        <v>200000</v>
      </c>
      <c r="AQ155" s="20">
        <v>13</v>
      </c>
      <c r="AR155" s="20">
        <v>690000</v>
      </c>
    </row>
    <row r="156" spans="13:44" ht="15.75" customHeight="1" thickBot="1">
      <c r="M156" s="121" t="str">
        <f>IF(AA156&gt;12000000000,"120億を超える場合は、120億が上限です。→"," ")</f>
        <v> </v>
      </c>
      <c r="N156" s="122"/>
      <c r="O156" s="122"/>
      <c r="P156" s="122"/>
      <c r="Q156" s="122"/>
      <c r="R156" s="122"/>
      <c r="S156" s="122"/>
      <c r="T156" s="122"/>
      <c r="U156" s="122"/>
      <c r="V156" s="122"/>
      <c r="W156" s="122"/>
      <c r="X156" s="122"/>
      <c r="Y156" s="122"/>
      <c r="Z156" s="123"/>
      <c r="AA156" s="124">
        <f>IF(AB153=" ",0,IF(AB153="",0,IF(10000&gt;=AB153,AI165*1000,IF(10000&lt;AB153,AI166*1000))))</f>
        <v>0</v>
      </c>
      <c r="AB156" s="58"/>
      <c r="AC156" s="58"/>
      <c r="AD156" s="58"/>
      <c r="AE156" s="59"/>
      <c r="AF156" s="60"/>
      <c r="AI156" s="20">
        <f t="shared" si="0"/>
      </c>
      <c r="AJ156" s="20">
        <v>10000</v>
      </c>
      <c r="AK156" s="20">
        <v>5000</v>
      </c>
      <c r="AL156" s="20">
        <v>20</v>
      </c>
      <c r="AM156" s="20">
        <v>240000</v>
      </c>
      <c r="AN156" s="20">
        <f>IF($AB$82=" ","",IF($AB$82&gt;AP156,1,""))</f>
      </c>
      <c r="AO156" s="20"/>
      <c r="AP156" s="20">
        <v>300000</v>
      </c>
      <c r="AQ156" s="20">
        <v>12</v>
      </c>
      <c r="AR156" s="20">
        <v>990000</v>
      </c>
    </row>
    <row r="157" spans="35:44" ht="15.75" customHeight="1">
      <c r="AI157" s="20"/>
      <c r="AJ157" s="20"/>
      <c r="AK157" s="20"/>
      <c r="AL157" s="20"/>
      <c r="AM157" s="20"/>
      <c r="AN157" s="20"/>
      <c r="AO157" s="20"/>
      <c r="AP157" s="20"/>
      <c r="AQ157" s="20"/>
      <c r="AR157" s="20"/>
    </row>
    <row r="158" spans="3:44" ht="15.75" customHeight="1">
      <c r="C158" s="5">
        <v>2</v>
      </c>
      <c r="D158" s="4" t="s">
        <v>12</v>
      </c>
      <c r="E158" s="4">
        <v>4</v>
      </c>
      <c r="G158" s="125" t="s">
        <v>44</v>
      </c>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I158" s="20"/>
      <c r="AJ158" s="20"/>
      <c r="AK158" s="20"/>
      <c r="AL158" s="20"/>
      <c r="AM158" s="20"/>
      <c r="AN158" s="20"/>
      <c r="AO158" s="20"/>
      <c r="AP158" s="20"/>
      <c r="AQ158" s="20"/>
      <c r="AR158" s="20"/>
    </row>
    <row r="159" spans="4:44" ht="15.75" customHeight="1">
      <c r="D159" s="115" t="s">
        <v>45</v>
      </c>
      <c r="E159" s="116"/>
      <c r="F159" s="116"/>
      <c r="G159" s="116"/>
      <c r="H159" s="116"/>
      <c r="I159" s="116"/>
      <c r="J159" s="116"/>
      <c r="K159" s="116"/>
      <c r="L159" s="117"/>
      <c r="M159" s="115" t="s">
        <v>46</v>
      </c>
      <c r="N159" s="116"/>
      <c r="O159" s="116"/>
      <c r="P159" s="116"/>
      <c r="Q159" s="116"/>
      <c r="R159" s="116"/>
      <c r="S159" s="116"/>
      <c r="T159" s="118"/>
      <c r="U159" s="115" t="s">
        <v>47</v>
      </c>
      <c r="V159" s="116"/>
      <c r="W159" s="116"/>
      <c r="X159" s="116"/>
      <c r="Y159" s="116"/>
      <c r="Z159" s="116"/>
      <c r="AA159" s="115" t="s">
        <v>48</v>
      </c>
      <c r="AB159" s="116"/>
      <c r="AC159" s="116"/>
      <c r="AD159" s="116"/>
      <c r="AE159" s="116"/>
      <c r="AF159" s="118"/>
      <c r="AI159" s="21" t="s">
        <v>3</v>
      </c>
      <c r="AJ159" s="20" t="s">
        <v>3</v>
      </c>
      <c r="AK159" s="20"/>
      <c r="AL159" s="20"/>
      <c r="AM159" s="20"/>
      <c r="AN159" s="20"/>
      <c r="AO159" s="20"/>
      <c r="AP159" s="20"/>
      <c r="AQ159" s="20"/>
      <c r="AR159" s="20"/>
    </row>
    <row r="160" spans="4:44" ht="15.75" customHeight="1">
      <c r="D160" s="62" t="s">
        <v>79</v>
      </c>
      <c r="E160" s="63"/>
      <c r="F160" s="63"/>
      <c r="G160" s="63"/>
      <c r="H160" s="63"/>
      <c r="I160" s="63"/>
      <c r="J160" s="63"/>
      <c r="K160" s="63"/>
      <c r="L160" s="64"/>
      <c r="M160" s="65"/>
      <c r="N160" s="66"/>
      <c r="O160" s="30" t="s">
        <v>3</v>
      </c>
      <c r="P160" s="10" t="s">
        <v>0</v>
      </c>
      <c r="Q160" s="30" t="s">
        <v>3</v>
      </c>
      <c r="R160" s="10" t="s">
        <v>1</v>
      </c>
      <c r="S160" s="30" t="s">
        <v>3</v>
      </c>
      <c r="T160" s="7" t="s">
        <v>2</v>
      </c>
      <c r="U160" s="23"/>
      <c r="V160" s="30" t="s">
        <v>3</v>
      </c>
      <c r="W160" s="25" t="s">
        <v>50</v>
      </c>
      <c r="X160" s="67" t="s">
        <v>3</v>
      </c>
      <c r="Y160" s="67"/>
      <c r="Z160" s="67"/>
      <c r="AA160" s="81" t="s">
        <v>3</v>
      </c>
      <c r="AB160" s="82"/>
      <c r="AC160" s="82"/>
      <c r="AD160" s="82"/>
      <c r="AE160" s="83"/>
      <c r="AF160" s="84"/>
      <c r="AI160" s="20" t="s">
        <v>50</v>
      </c>
      <c r="AJ160" s="20" t="s">
        <v>118</v>
      </c>
      <c r="AK160" s="20"/>
      <c r="AL160" s="20"/>
      <c r="AM160" s="20"/>
      <c r="AN160" s="20"/>
      <c r="AO160" s="20"/>
      <c r="AP160" s="20"/>
      <c r="AQ160" s="20"/>
      <c r="AR160" s="20"/>
    </row>
    <row r="161" spans="4:44" ht="15.75" customHeight="1">
      <c r="D161" s="62" t="s">
        <v>3</v>
      </c>
      <c r="E161" s="63"/>
      <c r="F161" s="63"/>
      <c r="G161" s="63"/>
      <c r="H161" s="63"/>
      <c r="I161" s="63"/>
      <c r="J161" s="63"/>
      <c r="K161" s="63"/>
      <c r="L161" s="64"/>
      <c r="M161" s="65"/>
      <c r="N161" s="66"/>
      <c r="O161" s="30" t="s">
        <v>3</v>
      </c>
      <c r="P161" s="10" t="s">
        <v>0</v>
      </c>
      <c r="Q161" s="30" t="s">
        <v>3</v>
      </c>
      <c r="R161" s="10" t="s">
        <v>1</v>
      </c>
      <c r="S161" s="30" t="s">
        <v>3</v>
      </c>
      <c r="T161" s="7" t="s">
        <v>2</v>
      </c>
      <c r="U161" s="23"/>
      <c r="V161" s="30" t="s">
        <v>3</v>
      </c>
      <c r="W161" s="25" t="s">
        <v>50</v>
      </c>
      <c r="X161" s="67" t="s">
        <v>3</v>
      </c>
      <c r="Y161" s="67"/>
      <c r="Z161" s="67"/>
      <c r="AA161" s="81" t="s">
        <v>3</v>
      </c>
      <c r="AB161" s="82"/>
      <c r="AC161" s="82"/>
      <c r="AD161" s="82"/>
      <c r="AE161" s="83"/>
      <c r="AF161" s="84"/>
      <c r="AI161" s="20" t="s">
        <v>51</v>
      </c>
      <c r="AJ161" s="20" t="s">
        <v>119</v>
      </c>
      <c r="AK161" s="20"/>
      <c r="AL161" s="20"/>
      <c r="AM161" s="20"/>
      <c r="AN161" s="20"/>
      <c r="AO161" s="20"/>
      <c r="AP161" s="20"/>
      <c r="AQ161" s="20"/>
      <c r="AR161" s="20"/>
    </row>
    <row r="162" spans="4:44" ht="15.75" customHeight="1" thickBot="1">
      <c r="D162" s="62" t="s">
        <v>3</v>
      </c>
      <c r="E162" s="63"/>
      <c r="F162" s="63"/>
      <c r="G162" s="63"/>
      <c r="H162" s="63"/>
      <c r="I162" s="63"/>
      <c r="J162" s="63"/>
      <c r="K162" s="63"/>
      <c r="L162" s="64"/>
      <c r="M162" s="65"/>
      <c r="N162" s="66"/>
      <c r="O162" s="30" t="s">
        <v>3</v>
      </c>
      <c r="P162" s="10" t="s">
        <v>0</v>
      </c>
      <c r="Q162" s="30" t="s">
        <v>3</v>
      </c>
      <c r="R162" s="10" t="s">
        <v>1</v>
      </c>
      <c r="S162" s="30" t="s">
        <v>3</v>
      </c>
      <c r="T162" s="7" t="s">
        <v>2</v>
      </c>
      <c r="U162" s="23"/>
      <c r="V162" s="30" t="s">
        <v>3</v>
      </c>
      <c r="W162" s="25" t="s">
        <v>50</v>
      </c>
      <c r="X162" s="68" t="s">
        <v>3</v>
      </c>
      <c r="Y162" s="68"/>
      <c r="Z162" s="68"/>
      <c r="AA162" s="111" t="s">
        <v>3</v>
      </c>
      <c r="AB162" s="112"/>
      <c r="AC162" s="112"/>
      <c r="AD162" s="112"/>
      <c r="AE162" s="113"/>
      <c r="AF162" s="114"/>
      <c r="AI162" s="20" t="s">
        <v>52</v>
      </c>
      <c r="AJ162" s="20" t="s">
        <v>120</v>
      </c>
      <c r="AK162" s="20"/>
      <c r="AL162" s="20"/>
      <c r="AM162" s="20"/>
      <c r="AN162" s="20"/>
      <c r="AO162" s="20"/>
      <c r="AP162" s="20"/>
      <c r="AQ162" s="20"/>
      <c r="AR162" s="20"/>
    </row>
    <row r="163" spans="23:44" ht="15.75" customHeight="1" thickBot="1">
      <c r="W163" s="12"/>
      <c r="X163" s="8" t="s">
        <v>54</v>
      </c>
      <c r="Y163" s="13" t="s">
        <v>15</v>
      </c>
      <c r="Z163" s="13" t="s">
        <v>53</v>
      </c>
      <c r="AA163" s="58">
        <f>IF(AA160=" ","",SUM(AA160:AD162))</f>
      </c>
      <c r="AB163" s="58"/>
      <c r="AC163" s="58"/>
      <c r="AD163" s="58"/>
      <c r="AE163" s="59"/>
      <c r="AF163" s="60"/>
      <c r="AI163" s="20"/>
      <c r="AJ163" s="20" t="s">
        <v>121</v>
      </c>
      <c r="AK163" s="20"/>
      <c r="AL163" s="20"/>
      <c r="AM163" s="20"/>
      <c r="AN163" s="20"/>
      <c r="AO163" s="20"/>
      <c r="AP163" s="20"/>
      <c r="AQ163" s="20"/>
      <c r="AR163" s="20"/>
    </row>
    <row r="164" spans="35:44" ht="15.75" customHeight="1">
      <c r="AI164" s="20"/>
      <c r="AJ164" s="20" t="s">
        <v>122</v>
      </c>
      <c r="AK164" s="20"/>
      <c r="AL164" s="20"/>
      <c r="AM164" s="20"/>
      <c r="AN164" s="20"/>
      <c r="AO164" s="20"/>
      <c r="AP164" s="20"/>
      <c r="AQ164" s="20"/>
      <c r="AR164" s="20"/>
    </row>
    <row r="165" spans="3:44" ht="15.75" customHeight="1">
      <c r="C165" s="5">
        <v>2</v>
      </c>
      <c r="D165" s="4" t="s">
        <v>12</v>
      </c>
      <c r="E165" s="4">
        <v>5</v>
      </c>
      <c r="G165" s="53" t="s">
        <v>55</v>
      </c>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I165" s="22" t="b">
        <f>IF(AI148=1,AB153*AL148,IF(AI149=1,AB153*AL149+AM149,IF(AI151=1,AB153*AL151+AM151,IF(AI152=1,AB153*AL152+AM152,IF(AI153=1,AB153*AL153+AM153,IF(AI154=1,AB153*AL154+AM154,IF(AI155=1,AB153*AL155+AM155,IF(AI156=1,AB153*AL156+AM156))))))))</f>
        <v>0</v>
      </c>
      <c r="AJ165" s="22" t="s">
        <v>123</v>
      </c>
      <c r="AK165" s="22"/>
      <c r="AL165" s="22"/>
      <c r="AM165" s="20"/>
      <c r="AN165" s="20"/>
      <c r="AO165" s="20"/>
      <c r="AP165" s="20"/>
      <c r="AQ165" s="20"/>
      <c r="AR165" s="20"/>
    </row>
    <row r="166" spans="4:44" ht="15.75" customHeight="1">
      <c r="D166" s="49" t="s">
        <v>45</v>
      </c>
      <c r="E166" s="50"/>
      <c r="F166" s="50"/>
      <c r="G166" s="50"/>
      <c r="H166" s="50"/>
      <c r="I166" s="50"/>
      <c r="J166" s="50"/>
      <c r="K166" s="50"/>
      <c r="L166" s="110"/>
      <c r="M166" s="49" t="s">
        <v>46</v>
      </c>
      <c r="N166" s="50"/>
      <c r="O166" s="50"/>
      <c r="P166" s="50"/>
      <c r="Q166" s="50"/>
      <c r="R166" s="50"/>
      <c r="S166" s="50"/>
      <c r="T166" s="51"/>
      <c r="U166" s="49" t="s">
        <v>47</v>
      </c>
      <c r="V166" s="50"/>
      <c r="W166" s="50"/>
      <c r="X166" s="50"/>
      <c r="Y166" s="50"/>
      <c r="Z166" s="50"/>
      <c r="AA166" s="49" t="s">
        <v>56</v>
      </c>
      <c r="AB166" s="50"/>
      <c r="AC166" s="50"/>
      <c r="AD166" s="50"/>
      <c r="AE166" s="50"/>
      <c r="AF166" s="51"/>
      <c r="AI166" s="22" t="b">
        <f>IF(AN148=1,AB153*AQ148+AR148,IF(AN149=1,AB153*AQ149+AR149,IF(AN151=1,AB153*AQ151+AR151,IF(AN152=1,AB153*AQ152+AR152,IF(AN153=1,AB153*AQ153+AR153,IF(AN154=1,AB153*AQ154+AR154,IF(AN155=1,AB153*AQ155+AR155,IF(AN156=1,AB153*AQ156+AR156))))))))</f>
        <v>0</v>
      </c>
      <c r="AJ166" s="22" t="s">
        <v>124</v>
      </c>
      <c r="AK166" s="22"/>
      <c r="AL166" s="22"/>
      <c r="AM166" s="20"/>
      <c r="AN166" s="20"/>
      <c r="AO166" s="20"/>
      <c r="AP166" s="20"/>
      <c r="AQ166" s="20"/>
      <c r="AR166" s="20"/>
    </row>
    <row r="167" spans="4:44" ht="15.75" customHeight="1">
      <c r="D167" s="62" t="s">
        <v>79</v>
      </c>
      <c r="E167" s="63"/>
      <c r="F167" s="63"/>
      <c r="G167" s="63"/>
      <c r="H167" s="63"/>
      <c r="I167" s="63"/>
      <c r="J167" s="63"/>
      <c r="K167" s="63"/>
      <c r="L167" s="64"/>
      <c r="M167" s="65"/>
      <c r="N167" s="66"/>
      <c r="O167" s="30" t="s">
        <v>3</v>
      </c>
      <c r="P167" s="10" t="s">
        <v>0</v>
      </c>
      <c r="Q167" s="30" t="s">
        <v>3</v>
      </c>
      <c r="R167" s="10" t="s">
        <v>1</v>
      </c>
      <c r="S167" s="30" t="s">
        <v>3</v>
      </c>
      <c r="T167" s="7" t="s">
        <v>2</v>
      </c>
      <c r="U167" s="23"/>
      <c r="V167" s="30" t="s">
        <v>3</v>
      </c>
      <c r="W167" s="25" t="s">
        <v>51</v>
      </c>
      <c r="X167" s="67" t="s">
        <v>3</v>
      </c>
      <c r="Y167" s="67"/>
      <c r="Z167" s="67"/>
      <c r="AA167" s="62" t="s">
        <v>176</v>
      </c>
      <c r="AB167" s="63"/>
      <c r="AC167" s="63"/>
      <c r="AD167" s="63"/>
      <c r="AE167" s="63"/>
      <c r="AF167" s="64"/>
      <c r="AI167" s="20"/>
      <c r="AJ167" s="20" t="s">
        <v>125</v>
      </c>
      <c r="AK167" s="20"/>
      <c r="AL167" s="20"/>
      <c r="AM167" s="20"/>
      <c r="AN167" s="20"/>
      <c r="AO167" s="20"/>
      <c r="AP167" s="20"/>
      <c r="AQ167" s="20"/>
      <c r="AR167" s="20"/>
    </row>
    <row r="168" spans="4:44" ht="15.75" customHeight="1">
      <c r="D168" s="55" t="s">
        <v>57</v>
      </c>
      <c r="E168" s="55"/>
      <c r="F168" s="55"/>
      <c r="G168" s="55" t="s">
        <v>58</v>
      </c>
      <c r="H168" s="55"/>
      <c r="I168" s="93"/>
      <c r="J168" s="93"/>
      <c r="K168" s="55" t="s">
        <v>59</v>
      </c>
      <c r="L168" s="55"/>
      <c r="M168" s="49" t="s">
        <v>60</v>
      </c>
      <c r="N168" s="50"/>
      <c r="O168" s="50"/>
      <c r="P168" s="50"/>
      <c r="Q168" s="50"/>
      <c r="R168" s="51"/>
      <c r="S168" s="49" t="s">
        <v>61</v>
      </c>
      <c r="T168" s="50"/>
      <c r="U168" s="50"/>
      <c r="V168" s="50"/>
      <c r="W168" s="50"/>
      <c r="X168" s="51"/>
      <c r="Y168" s="49" t="s">
        <v>62</v>
      </c>
      <c r="Z168" s="51"/>
      <c r="AA168" s="49" t="s">
        <v>63</v>
      </c>
      <c r="AB168" s="50"/>
      <c r="AC168" s="50"/>
      <c r="AD168" s="50"/>
      <c r="AE168" s="50"/>
      <c r="AF168" s="51"/>
      <c r="AI168" s="20"/>
      <c r="AJ168" s="20" t="s">
        <v>126</v>
      </c>
      <c r="AK168" s="20"/>
      <c r="AL168" s="20"/>
      <c r="AM168" s="20"/>
      <c r="AN168" s="20"/>
      <c r="AO168" s="20"/>
      <c r="AP168" s="20"/>
      <c r="AQ168" s="20"/>
      <c r="AR168" s="20"/>
    </row>
    <row r="169" spans="4:44" ht="15.75" customHeight="1" thickBot="1">
      <c r="D169" s="98" t="s">
        <v>3</v>
      </c>
      <c r="E169" s="98"/>
      <c r="F169" s="99"/>
      <c r="G169" s="98" t="s">
        <v>3</v>
      </c>
      <c r="H169" s="98"/>
      <c r="I169" s="99"/>
      <c r="J169" s="99"/>
      <c r="K169" s="98" t="s">
        <v>3</v>
      </c>
      <c r="L169" s="98"/>
      <c r="M169" s="100" t="s">
        <v>3</v>
      </c>
      <c r="N169" s="101"/>
      <c r="O169" s="101"/>
      <c r="P169" s="101"/>
      <c r="Q169" s="102"/>
      <c r="R169" s="103"/>
      <c r="S169" s="104">
        <f>IF(M169="","",IF(M169=" ","",K169*M169))</f>
      </c>
      <c r="T169" s="105"/>
      <c r="U169" s="105"/>
      <c r="V169" s="105"/>
      <c r="W169" s="106"/>
      <c r="X169" s="107"/>
      <c r="Y169" s="108" t="s">
        <v>79</v>
      </c>
      <c r="Z169" s="109"/>
      <c r="AA169" s="104">
        <f>IF(S169="","",IF(M169=" ","",IF(Y169=" ","割合を決定してください",S169*Y169)))</f>
      </c>
      <c r="AB169" s="105"/>
      <c r="AC169" s="105"/>
      <c r="AD169" s="105"/>
      <c r="AE169" s="106"/>
      <c r="AF169" s="107"/>
      <c r="AI169" s="20"/>
      <c r="AJ169" s="20" t="s">
        <v>127</v>
      </c>
      <c r="AK169" s="20"/>
      <c r="AL169" s="20"/>
      <c r="AM169" s="20"/>
      <c r="AN169" s="20"/>
      <c r="AO169" s="20"/>
      <c r="AP169" s="20"/>
      <c r="AQ169" s="20"/>
      <c r="AR169" s="20"/>
    </row>
    <row r="170" spans="4:32" ht="15.75" customHeight="1" thickTop="1">
      <c r="D170" s="94" t="s">
        <v>45</v>
      </c>
      <c r="E170" s="95"/>
      <c r="F170" s="95"/>
      <c r="G170" s="95"/>
      <c r="H170" s="95"/>
      <c r="I170" s="95"/>
      <c r="J170" s="95"/>
      <c r="K170" s="95"/>
      <c r="L170" s="96"/>
      <c r="M170" s="94" t="s">
        <v>46</v>
      </c>
      <c r="N170" s="95"/>
      <c r="O170" s="95"/>
      <c r="P170" s="95"/>
      <c r="Q170" s="95"/>
      <c r="R170" s="95"/>
      <c r="S170" s="95"/>
      <c r="T170" s="97"/>
      <c r="U170" s="94" t="s">
        <v>47</v>
      </c>
      <c r="V170" s="95"/>
      <c r="W170" s="95"/>
      <c r="X170" s="95"/>
      <c r="Y170" s="95"/>
      <c r="Z170" s="95"/>
      <c r="AA170" s="94" t="s">
        <v>56</v>
      </c>
      <c r="AB170" s="95"/>
      <c r="AC170" s="95"/>
      <c r="AD170" s="95"/>
      <c r="AE170" s="95"/>
      <c r="AF170" s="97"/>
    </row>
    <row r="171" spans="4:32" ht="15.75" customHeight="1">
      <c r="D171" s="62" t="s">
        <v>3</v>
      </c>
      <c r="E171" s="63"/>
      <c r="F171" s="63"/>
      <c r="G171" s="63"/>
      <c r="H171" s="63"/>
      <c r="I171" s="63"/>
      <c r="J171" s="63"/>
      <c r="K171" s="63"/>
      <c r="L171" s="64"/>
      <c r="M171" s="65"/>
      <c r="N171" s="66"/>
      <c r="O171" s="30" t="s">
        <v>3</v>
      </c>
      <c r="P171" s="10" t="s">
        <v>0</v>
      </c>
      <c r="Q171" s="30" t="s">
        <v>3</v>
      </c>
      <c r="R171" s="10" t="s">
        <v>1</v>
      </c>
      <c r="S171" s="30" t="s">
        <v>3</v>
      </c>
      <c r="T171" s="7" t="s">
        <v>2</v>
      </c>
      <c r="U171" s="23"/>
      <c r="V171" s="30" t="s">
        <v>3</v>
      </c>
      <c r="W171" s="25" t="s">
        <v>51</v>
      </c>
      <c r="X171" s="67" t="s">
        <v>3</v>
      </c>
      <c r="Y171" s="67"/>
      <c r="Z171" s="67"/>
      <c r="AA171" s="62" t="s">
        <v>3</v>
      </c>
      <c r="AB171" s="63"/>
      <c r="AC171" s="63"/>
      <c r="AD171" s="63"/>
      <c r="AE171" s="63"/>
      <c r="AF171" s="64"/>
    </row>
    <row r="172" spans="4:32" ht="15.75" customHeight="1">
      <c r="D172" s="55" t="s">
        <v>57</v>
      </c>
      <c r="E172" s="55"/>
      <c r="F172" s="55"/>
      <c r="G172" s="55" t="s">
        <v>58</v>
      </c>
      <c r="H172" s="55"/>
      <c r="I172" s="93"/>
      <c r="J172" s="93"/>
      <c r="K172" s="55" t="s">
        <v>59</v>
      </c>
      <c r="L172" s="55"/>
      <c r="M172" s="49" t="s">
        <v>60</v>
      </c>
      <c r="N172" s="50"/>
      <c r="O172" s="50"/>
      <c r="P172" s="50"/>
      <c r="Q172" s="50"/>
      <c r="R172" s="51"/>
      <c r="S172" s="49" t="s">
        <v>61</v>
      </c>
      <c r="T172" s="50"/>
      <c r="U172" s="50"/>
      <c r="V172" s="50"/>
      <c r="W172" s="50"/>
      <c r="X172" s="51"/>
      <c r="Y172" s="49" t="s">
        <v>62</v>
      </c>
      <c r="Z172" s="51"/>
      <c r="AA172" s="49" t="s">
        <v>63</v>
      </c>
      <c r="AB172" s="50"/>
      <c r="AC172" s="50"/>
      <c r="AD172" s="50"/>
      <c r="AE172" s="50"/>
      <c r="AF172" s="51"/>
    </row>
    <row r="173" spans="4:32" ht="15.75" customHeight="1" thickBot="1">
      <c r="D173" s="48" t="s">
        <v>3</v>
      </c>
      <c r="E173" s="48"/>
      <c r="F173" s="80"/>
      <c r="G173" s="48" t="s">
        <v>3</v>
      </c>
      <c r="H173" s="48"/>
      <c r="I173" s="80"/>
      <c r="J173" s="80"/>
      <c r="K173" s="48" t="s">
        <v>3</v>
      </c>
      <c r="L173" s="48"/>
      <c r="M173" s="81" t="s">
        <v>3</v>
      </c>
      <c r="N173" s="82"/>
      <c r="O173" s="82"/>
      <c r="P173" s="82"/>
      <c r="Q173" s="83"/>
      <c r="R173" s="84"/>
      <c r="S173" s="85">
        <f>IF(M173="","",IF(M173=" ","",K173*M173))</f>
      </c>
      <c r="T173" s="86"/>
      <c r="U173" s="86"/>
      <c r="V173" s="86"/>
      <c r="W173" s="87"/>
      <c r="X173" s="88"/>
      <c r="Y173" s="89" t="s">
        <v>79</v>
      </c>
      <c r="Z173" s="90"/>
      <c r="AA173" s="91">
        <f>IF(S173="","",IF(M173=" ","",IF(Y173=" ","割合を決定してください",S173*Y173)))</f>
      </c>
      <c r="AB173" s="92"/>
      <c r="AC173" s="92"/>
      <c r="AD173" s="92"/>
      <c r="AE173" s="87"/>
      <c r="AF173" s="88"/>
    </row>
    <row r="174" spans="23:32" ht="15.75" customHeight="1" thickBot="1">
      <c r="W174" s="12"/>
      <c r="X174" s="26" t="s">
        <v>54</v>
      </c>
      <c r="Y174" s="13" t="s">
        <v>15</v>
      </c>
      <c r="Z174" s="13" t="s">
        <v>64</v>
      </c>
      <c r="AA174" s="58">
        <f>IF(AA169="","",SUM(AA169,AA173))</f>
      </c>
      <c r="AB174" s="58"/>
      <c r="AC174" s="58"/>
      <c r="AD174" s="58"/>
      <c r="AE174" s="59"/>
      <c r="AF174" s="60"/>
    </row>
    <row r="176" spans="3:32" ht="15.75" customHeight="1">
      <c r="C176" s="5">
        <v>2</v>
      </c>
      <c r="D176" s="4" t="s">
        <v>12</v>
      </c>
      <c r="E176" s="4">
        <v>6</v>
      </c>
      <c r="G176" s="56" t="s">
        <v>65</v>
      </c>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row>
    <row r="177" spans="4:32" ht="15.75" customHeight="1">
      <c r="D177" s="49" t="s">
        <v>45</v>
      </c>
      <c r="E177" s="78"/>
      <c r="F177" s="78"/>
      <c r="G177" s="78"/>
      <c r="H177" s="78"/>
      <c r="I177" s="78"/>
      <c r="J177" s="79"/>
      <c r="K177" s="49" t="s">
        <v>46</v>
      </c>
      <c r="L177" s="50"/>
      <c r="M177" s="50"/>
      <c r="N177" s="50"/>
      <c r="O177" s="50"/>
      <c r="P177" s="50"/>
      <c r="Q177" s="50"/>
      <c r="R177" s="51"/>
      <c r="S177" s="49" t="s">
        <v>47</v>
      </c>
      <c r="T177" s="78"/>
      <c r="U177" s="78"/>
      <c r="V177" s="78"/>
      <c r="W177" s="78"/>
      <c r="X177" s="55" t="s">
        <v>66</v>
      </c>
      <c r="Y177" s="55"/>
      <c r="Z177" s="55"/>
      <c r="AA177" s="55"/>
      <c r="AB177" s="49" t="s">
        <v>48</v>
      </c>
      <c r="AC177" s="50"/>
      <c r="AD177" s="50"/>
      <c r="AE177" s="50"/>
      <c r="AF177" s="51"/>
    </row>
    <row r="178" spans="4:32" ht="15.75" customHeight="1">
      <c r="D178" s="62" t="s">
        <v>79</v>
      </c>
      <c r="E178" s="63"/>
      <c r="F178" s="63"/>
      <c r="G178" s="63"/>
      <c r="H178" s="63"/>
      <c r="I178" s="63"/>
      <c r="J178" s="64"/>
      <c r="K178" s="65"/>
      <c r="L178" s="66"/>
      <c r="M178" s="30" t="s">
        <v>3</v>
      </c>
      <c r="N178" s="10" t="s">
        <v>0</v>
      </c>
      <c r="O178" s="30" t="s">
        <v>3</v>
      </c>
      <c r="P178" s="10" t="s">
        <v>1</v>
      </c>
      <c r="Q178" s="30" t="s">
        <v>3</v>
      </c>
      <c r="R178" s="7" t="s">
        <v>2</v>
      </c>
      <c r="S178" s="23"/>
      <c r="T178" s="30" t="s">
        <v>3</v>
      </c>
      <c r="U178" s="25" t="s">
        <v>52</v>
      </c>
      <c r="V178" s="67" t="s">
        <v>3</v>
      </c>
      <c r="W178" s="67"/>
      <c r="X178" s="47" t="s">
        <v>3</v>
      </c>
      <c r="Y178" s="47"/>
      <c r="Z178" s="47"/>
      <c r="AA178" s="47"/>
      <c r="AB178" s="74" t="s">
        <v>3</v>
      </c>
      <c r="AC178" s="75"/>
      <c r="AD178" s="75"/>
      <c r="AE178" s="76"/>
      <c r="AF178" s="77"/>
    </row>
    <row r="179" spans="4:32" ht="15.75" customHeight="1">
      <c r="D179" s="62" t="s">
        <v>3</v>
      </c>
      <c r="E179" s="63"/>
      <c r="F179" s="63"/>
      <c r="G179" s="63"/>
      <c r="H179" s="63"/>
      <c r="I179" s="63"/>
      <c r="J179" s="64"/>
      <c r="K179" s="65"/>
      <c r="L179" s="66"/>
      <c r="M179" s="30" t="s">
        <v>3</v>
      </c>
      <c r="N179" s="10" t="s">
        <v>0</v>
      </c>
      <c r="O179" s="30" t="s">
        <v>3</v>
      </c>
      <c r="P179" s="10" t="s">
        <v>1</v>
      </c>
      <c r="Q179" s="30" t="s">
        <v>3</v>
      </c>
      <c r="R179" s="7" t="s">
        <v>2</v>
      </c>
      <c r="S179" s="23"/>
      <c r="T179" s="30" t="s">
        <v>3</v>
      </c>
      <c r="U179" s="25" t="s">
        <v>52</v>
      </c>
      <c r="V179" s="67" t="s">
        <v>3</v>
      </c>
      <c r="W179" s="67"/>
      <c r="X179" s="47" t="s">
        <v>3</v>
      </c>
      <c r="Y179" s="47"/>
      <c r="Z179" s="47"/>
      <c r="AA179" s="47"/>
      <c r="AB179" s="74" t="s">
        <v>3</v>
      </c>
      <c r="AC179" s="75"/>
      <c r="AD179" s="75"/>
      <c r="AE179" s="76"/>
      <c r="AF179" s="77"/>
    </row>
    <row r="180" spans="4:32" ht="15.75" customHeight="1" thickBot="1">
      <c r="D180" s="62" t="s">
        <v>3</v>
      </c>
      <c r="E180" s="63"/>
      <c r="F180" s="63"/>
      <c r="G180" s="63"/>
      <c r="H180" s="63"/>
      <c r="I180" s="63"/>
      <c r="J180" s="64"/>
      <c r="K180" s="65"/>
      <c r="L180" s="66"/>
      <c r="M180" s="30" t="s">
        <v>3</v>
      </c>
      <c r="N180" s="10" t="s">
        <v>0</v>
      </c>
      <c r="O180" s="30" t="s">
        <v>3</v>
      </c>
      <c r="P180" s="10" t="s">
        <v>1</v>
      </c>
      <c r="Q180" s="30" t="s">
        <v>3</v>
      </c>
      <c r="R180" s="7" t="s">
        <v>2</v>
      </c>
      <c r="S180" s="23"/>
      <c r="T180" s="30" t="s">
        <v>3</v>
      </c>
      <c r="U180" s="25" t="s">
        <v>52</v>
      </c>
      <c r="V180" s="67" t="s">
        <v>3</v>
      </c>
      <c r="W180" s="68"/>
      <c r="X180" s="69" t="s">
        <v>3</v>
      </c>
      <c r="Y180" s="69"/>
      <c r="Z180" s="69"/>
      <c r="AA180" s="69"/>
      <c r="AB180" s="70" t="s">
        <v>3</v>
      </c>
      <c r="AC180" s="71"/>
      <c r="AD180" s="71"/>
      <c r="AE180" s="72"/>
      <c r="AF180" s="73"/>
    </row>
    <row r="181" spans="23:32" ht="15.75" customHeight="1" thickBot="1">
      <c r="W181" s="12"/>
      <c r="X181" s="8" t="s">
        <v>54</v>
      </c>
      <c r="Y181" s="13" t="s">
        <v>15</v>
      </c>
      <c r="Z181" s="13" t="s">
        <v>67</v>
      </c>
      <c r="AA181" s="58">
        <f>IF(AB178=" ","",SUM(AB178:AD180))</f>
      </c>
      <c r="AB181" s="58"/>
      <c r="AC181" s="58"/>
      <c r="AD181" s="58"/>
      <c r="AE181" s="59"/>
      <c r="AF181" s="60"/>
    </row>
    <row r="183" spans="3:32" ht="15.75" customHeight="1" thickBot="1">
      <c r="C183" s="5">
        <v>2</v>
      </c>
      <c r="D183" s="4" t="s">
        <v>156</v>
      </c>
      <c r="E183" s="4">
        <v>7</v>
      </c>
      <c r="G183" s="56" t="s">
        <v>68</v>
      </c>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row>
    <row r="184" spans="21:32" ht="15.75" customHeight="1" thickBot="1">
      <c r="U184" s="6" t="s">
        <v>165</v>
      </c>
      <c r="V184" s="11" t="s">
        <v>166</v>
      </c>
      <c r="W184" s="11" t="s">
        <v>167</v>
      </c>
      <c r="X184" s="11" t="s">
        <v>166</v>
      </c>
      <c r="Y184" s="11" t="s">
        <v>168</v>
      </c>
      <c r="Z184" s="11" t="s">
        <v>169</v>
      </c>
      <c r="AA184" s="58">
        <f>IF(SUM(AA163,AA174,AA181)=0,"",SUM(AA163,AA174,AA181))</f>
      </c>
      <c r="AB184" s="58"/>
      <c r="AC184" s="58"/>
      <c r="AD184" s="58"/>
      <c r="AE184" s="59"/>
      <c r="AF184" s="60"/>
    </row>
    <row r="185" spans="21:32" ht="15.75" customHeight="1">
      <c r="U185" s="61"/>
      <c r="V185" s="61"/>
      <c r="W185" s="61"/>
      <c r="X185" s="61"/>
      <c r="Y185" s="61"/>
      <c r="Z185" s="61"/>
      <c r="AA185" s="61"/>
      <c r="AB185" s="61"/>
      <c r="AC185" s="61"/>
      <c r="AD185" s="61"/>
      <c r="AE185" s="61"/>
      <c r="AF185" s="61"/>
    </row>
    <row r="187" spans="2:32" ht="15.75" customHeight="1">
      <c r="B187" s="5">
        <v>3</v>
      </c>
      <c r="D187" s="42" t="s">
        <v>188</v>
      </c>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row>
    <row r="188" spans="4:32" ht="15.75" customHeight="1">
      <c r="D188" s="42" t="s">
        <v>114</v>
      </c>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row>
    <row r="189" spans="4:35" ht="15.75" customHeight="1">
      <c r="D189" s="53" t="s">
        <v>170</v>
      </c>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I189" s="1" t="s">
        <v>177</v>
      </c>
    </row>
    <row r="190" spans="4:35" ht="15.75" customHeight="1">
      <c r="D190" s="55" t="s">
        <v>171</v>
      </c>
      <c r="E190" s="55"/>
      <c r="F190" s="55"/>
      <c r="G190" s="55"/>
      <c r="H190" s="55"/>
      <c r="I190" s="55"/>
      <c r="J190" s="55"/>
      <c r="K190" s="55"/>
      <c r="L190" s="55"/>
      <c r="M190" s="55"/>
      <c r="N190" s="55"/>
      <c r="O190" s="55"/>
      <c r="P190" s="55"/>
      <c r="Q190" s="55"/>
      <c r="R190" s="55"/>
      <c r="S190" s="55"/>
      <c r="T190" s="55"/>
      <c r="U190" s="55"/>
      <c r="V190" s="55"/>
      <c r="W190" s="55"/>
      <c r="X190" s="55"/>
      <c r="Y190" s="55"/>
      <c r="Z190" s="55"/>
      <c r="AA190" s="55" t="s">
        <v>172</v>
      </c>
      <c r="AB190" s="55"/>
      <c r="AC190" s="55"/>
      <c r="AD190" s="55"/>
      <c r="AE190" s="55"/>
      <c r="AF190" s="55"/>
      <c r="AI190" s="17" t="s">
        <v>178</v>
      </c>
    </row>
    <row r="191" spans="4:35" ht="15.75" customHeight="1">
      <c r="D191" s="47" t="s">
        <v>79</v>
      </c>
      <c r="E191" s="47"/>
      <c r="F191" s="47"/>
      <c r="G191" s="47"/>
      <c r="H191" s="47"/>
      <c r="I191" s="47"/>
      <c r="J191" s="47"/>
      <c r="K191" s="47"/>
      <c r="L191" s="47"/>
      <c r="M191" s="47"/>
      <c r="N191" s="47"/>
      <c r="O191" s="47"/>
      <c r="P191" s="47"/>
      <c r="Q191" s="47"/>
      <c r="R191" s="47"/>
      <c r="S191" s="47"/>
      <c r="T191" s="47"/>
      <c r="U191" s="47"/>
      <c r="V191" s="47"/>
      <c r="W191" s="47"/>
      <c r="X191" s="47"/>
      <c r="Y191" s="47"/>
      <c r="Z191" s="47"/>
      <c r="AA191" s="48" t="s">
        <v>155</v>
      </c>
      <c r="AB191" s="48"/>
      <c r="AC191" s="48"/>
      <c r="AD191" s="48"/>
      <c r="AE191" s="48"/>
      <c r="AF191" s="48"/>
      <c r="AI191" s="17" t="s">
        <v>184</v>
      </c>
    </row>
    <row r="192" spans="4:35" ht="15.75" customHeight="1">
      <c r="D192" s="47" t="s">
        <v>79</v>
      </c>
      <c r="E192" s="47"/>
      <c r="F192" s="47"/>
      <c r="G192" s="47"/>
      <c r="H192" s="47"/>
      <c r="I192" s="47"/>
      <c r="J192" s="47"/>
      <c r="K192" s="47"/>
      <c r="L192" s="47"/>
      <c r="M192" s="47"/>
      <c r="N192" s="47"/>
      <c r="O192" s="47"/>
      <c r="P192" s="47"/>
      <c r="Q192" s="47"/>
      <c r="R192" s="47"/>
      <c r="S192" s="47"/>
      <c r="T192" s="47"/>
      <c r="U192" s="47"/>
      <c r="V192" s="47"/>
      <c r="W192" s="47"/>
      <c r="X192" s="47"/>
      <c r="Y192" s="47"/>
      <c r="Z192" s="47"/>
      <c r="AA192" s="48" t="s">
        <v>155</v>
      </c>
      <c r="AB192" s="48"/>
      <c r="AC192" s="48"/>
      <c r="AD192" s="48"/>
      <c r="AE192" s="48"/>
      <c r="AF192" s="48"/>
      <c r="AI192" s="17" t="s">
        <v>179</v>
      </c>
    </row>
    <row r="193" spans="4:35" ht="15.75" customHeight="1" thickBot="1">
      <c r="D193" s="47" t="s">
        <v>79</v>
      </c>
      <c r="E193" s="47"/>
      <c r="F193" s="47"/>
      <c r="G193" s="47"/>
      <c r="H193" s="47"/>
      <c r="I193" s="47"/>
      <c r="J193" s="47"/>
      <c r="K193" s="47"/>
      <c r="L193" s="47"/>
      <c r="M193" s="47"/>
      <c r="N193" s="47"/>
      <c r="O193" s="47"/>
      <c r="P193" s="47"/>
      <c r="Q193" s="47"/>
      <c r="R193" s="47"/>
      <c r="S193" s="47"/>
      <c r="T193" s="47"/>
      <c r="U193" s="47"/>
      <c r="V193" s="47"/>
      <c r="W193" s="47"/>
      <c r="X193" s="47"/>
      <c r="Y193" s="47"/>
      <c r="Z193" s="47"/>
      <c r="AA193" s="48" t="s">
        <v>155</v>
      </c>
      <c r="AB193" s="48"/>
      <c r="AC193" s="48"/>
      <c r="AD193" s="48"/>
      <c r="AE193" s="48"/>
      <c r="AF193" s="48"/>
      <c r="AI193" s="17" t="s">
        <v>180</v>
      </c>
    </row>
    <row r="194" spans="24:35" ht="15.75" customHeight="1" thickBot="1">
      <c r="X194" s="49" t="s">
        <v>32</v>
      </c>
      <c r="Y194" s="50"/>
      <c r="Z194" s="51"/>
      <c r="AA194" s="43">
        <f>IF(AA191=" ","",SUM(AA191:AF193))</f>
      </c>
      <c r="AB194" s="44"/>
      <c r="AC194" s="44"/>
      <c r="AD194" s="44"/>
      <c r="AE194" s="44"/>
      <c r="AF194" s="45"/>
      <c r="AI194" s="17" t="s">
        <v>181</v>
      </c>
    </row>
    <row r="195" ht="15.75" customHeight="1">
      <c r="AI195" s="17" t="s">
        <v>182</v>
      </c>
    </row>
    <row r="196" spans="2:32" ht="15.75" customHeight="1">
      <c r="B196" s="5">
        <v>4</v>
      </c>
      <c r="D196" s="42" t="s">
        <v>188</v>
      </c>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row>
    <row r="197" spans="4:32" ht="15.75" customHeight="1" thickBot="1">
      <c r="D197" s="42" t="s">
        <v>115</v>
      </c>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row>
    <row r="198" spans="27:35" ht="15.75" customHeight="1" thickBot="1">
      <c r="AA198" s="43">
        <f>IF(AI198=0,"",SUM(AB111,AB115,AB122,AB136,AA194))</f>
      </c>
      <c r="AB198" s="44"/>
      <c r="AC198" s="44"/>
      <c r="AD198" s="44"/>
      <c r="AE198" s="44"/>
      <c r="AF198" s="45"/>
      <c r="AI198" s="27">
        <f>SUM(AB111,AB115,AB122,AB136,AA194)</f>
        <v>0</v>
      </c>
    </row>
    <row r="200" spans="4:32" ht="15.75" customHeight="1">
      <c r="D200" s="1" t="s">
        <v>69</v>
      </c>
      <c r="F200" s="46" t="s">
        <v>70</v>
      </c>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row>
    <row r="201" spans="4:32" ht="15.75" customHeight="1">
      <c r="D201" s="1" t="s">
        <v>71</v>
      </c>
      <c r="F201" s="42" t="s">
        <v>108</v>
      </c>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row>
    <row r="202" spans="4:32" ht="15.75" customHeight="1">
      <c r="D202" s="1" t="s">
        <v>72</v>
      </c>
      <c r="F202" s="42" t="s">
        <v>109</v>
      </c>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row>
    <row r="203" spans="6:32" ht="15.75" customHeight="1">
      <c r="F203" s="42" t="s">
        <v>110</v>
      </c>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row>
    <row r="204" spans="4:32" ht="15.75" customHeight="1">
      <c r="D204" s="1" t="s">
        <v>73</v>
      </c>
      <c r="F204" s="42" t="s">
        <v>112</v>
      </c>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row>
    <row r="205" spans="6:32" ht="15.75" customHeight="1">
      <c r="F205" s="42" t="s">
        <v>111</v>
      </c>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row>
    <row r="206" spans="4:32" ht="15.75" customHeight="1">
      <c r="D206" s="1" t="s">
        <v>74</v>
      </c>
      <c r="F206" s="42" t="s">
        <v>113</v>
      </c>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row>
    <row r="207" spans="6:32" ht="15.75" customHeight="1">
      <c r="F207" s="42" t="s">
        <v>173</v>
      </c>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row>
  </sheetData>
  <sheetProtection/>
  <protectedRanges>
    <protectedRange sqref="D46:O46 Q46 S46 U46:AF46 D48:P48 Y48 D50:O50 Q50 S50 U50:AF50 D52:P52 Y52 D57:M59 O57:O59 Q57:Q59 S57:AD59 D78:O78 Q78 S78 U78:AF78 D80:P80 Y80 D82:O82 Q82 S82 U82:AF82 D84:P84 Y84 D89:M91 O89:O91 Q89:Q91 S89:AD91" name="３Ｐ"/>
    <protectedRange sqref="F14 H14 J14 Y17 AB17 W17 Q18 V19 Y19 Q20 U21 T22:V23 X22:Z23 AB22:AD23 Q39:Q41 S39:S41 U39:AD41 D39:O41 AA34:AD34 Q71:Q73 S71:S73 U71:AD73 D71:O73" name="１～２Ｐ"/>
    <protectedRange sqref="P105 R105" name="１～２Ｐ_1"/>
    <protectedRange sqref="AB111 AB115" name="１～２Ｐ_2"/>
    <protectedRange sqref="AB122 G128:Z131 AB136" name="１～２Ｐ_3"/>
    <protectedRange sqref="D167:O167 Q167 S167 U167:AF167 D169:P169 Y169 D171:O171 Q171 S171 U171:AF171 D173:P173 Y173 D178:M180 O178:O180 Q178:Q180 S178:AD180" name="３Ｐ_1"/>
    <protectedRange sqref="G142:Z145 AB153 D160:O162 Q160:Q162 S160:S162 U160:AD162" name="１～２Ｐ_4"/>
    <protectedRange sqref="D191:AF193" name="３Ｐ_2"/>
  </protectedRanges>
  <mergeCells count="392">
    <mergeCell ref="U64:AF64"/>
    <mergeCell ref="AB59:AF59"/>
    <mergeCell ref="AA60:AF60"/>
    <mergeCell ref="AA63:AF63"/>
    <mergeCell ref="AA53:AF53"/>
    <mergeCell ref="AB57:AF57"/>
    <mergeCell ref="V57:W57"/>
    <mergeCell ref="X59:AA59"/>
    <mergeCell ref="V58:W58"/>
    <mergeCell ref="X58:AA58"/>
    <mergeCell ref="D45:L45"/>
    <mergeCell ref="AA39:AF39"/>
    <mergeCell ref="X46:Z46"/>
    <mergeCell ref="AA46:AF46"/>
    <mergeCell ref="X50:Z50"/>
    <mergeCell ref="M40:N40"/>
    <mergeCell ref="M41:N41"/>
    <mergeCell ref="AA42:AF42"/>
    <mergeCell ref="X40:Z40"/>
    <mergeCell ref="AA50:AF50"/>
    <mergeCell ref="M48:R48"/>
    <mergeCell ref="M45:T45"/>
    <mergeCell ref="U45:Z45"/>
    <mergeCell ref="S48:X48"/>
    <mergeCell ref="AA49:AF49"/>
    <mergeCell ref="X41:Z41"/>
    <mergeCell ref="A5:AG5"/>
    <mergeCell ref="AB22:AD22"/>
    <mergeCell ref="AB23:AD23"/>
    <mergeCell ref="A1:AG1"/>
    <mergeCell ref="X39:Z39"/>
    <mergeCell ref="S47:X47"/>
    <mergeCell ref="M46:N46"/>
    <mergeCell ref="K47:L47"/>
    <mergeCell ref="A6:AG6"/>
    <mergeCell ref="AA40:AF40"/>
    <mergeCell ref="G130:T130"/>
    <mergeCell ref="U130:Z130"/>
    <mergeCell ref="AA130:AF130"/>
    <mergeCell ref="Y19:AA19"/>
    <mergeCell ref="U21:AD21"/>
    <mergeCell ref="Q18:AD18"/>
    <mergeCell ref="AA41:AF41"/>
    <mergeCell ref="AA48:AF48"/>
    <mergeCell ref="G62:AF62"/>
    <mergeCell ref="D59:J59"/>
    <mergeCell ref="Q20:AD20"/>
    <mergeCell ref="V19:W19"/>
    <mergeCell ref="D14:E14"/>
    <mergeCell ref="J23:S23"/>
    <mergeCell ref="B26:AF26"/>
    <mergeCell ref="G129:T129"/>
    <mergeCell ref="U129:Z129"/>
    <mergeCell ref="AA129:AF129"/>
    <mergeCell ref="AB17:AE17"/>
    <mergeCell ref="AA99:AF99"/>
    <mergeCell ref="G128:T128"/>
    <mergeCell ref="U128:Z128"/>
    <mergeCell ref="AA128:AF128"/>
    <mergeCell ref="A2:AG2"/>
    <mergeCell ref="A3:AG3"/>
    <mergeCell ref="A31:AG31"/>
    <mergeCell ref="X22:Z22"/>
    <mergeCell ref="T22:V22"/>
    <mergeCell ref="T23:V23"/>
    <mergeCell ref="X23:Z23"/>
    <mergeCell ref="H124:AF124"/>
    <mergeCell ref="G125:T127"/>
    <mergeCell ref="U125:Z127"/>
    <mergeCell ref="AA125:AF127"/>
    <mergeCell ref="AA72:AF72"/>
    <mergeCell ref="G76:AF76"/>
    <mergeCell ref="AA73:AF73"/>
    <mergeCell ref="AA74:AF74"/>
    <mergeCell ref="AB111:AF111"/>
    <mergeCell ref="H113:AF113"/>
    <mergeCell ref="M39:N39"/>
    <mergeCell ref="AA38:AF38"/>
    <mergeCell ref="AA45:AF45"/>
    <mergeCell ref="H120:AF120"/>
    <mergeCell ref="H121:AF121"/>
    <mergeCell ref="AB122:AF122"/>
    <mergeCell ref="D49:L49"/>
    <mergeCell ref="U49:Z49"/>
    <mergeCell ref="K59:L59"/>
    <mergeCell ref="V59:W59"/>
    <mergeCell ref="H114:AF114"/>
    <mergeCell ref="AB115:AF115"/>
    <mergeCell ref="H117:AF117"/>
    <mergeCell ref="AB118:AF118"/>
    <mergeCell ref="D36:AF36"/>
    <mergeCell ref="G37:AF37"/>
    <mergeCell ref="D107:AF107"/>
    <mergeCell ref="G108:AF108"/>
    <mergeCell ref="G109:AF109"/>
    <mergeCell ref="G110:AF110"/>
    <mergeCell ref="U38:Z38"/>
    <mergeCell ref="D38:L38"/>
    <mergeCell ref="M47:R47"/>
    <mergeCell ref="M38:T38"/>
    <mergeCell ref="AA84:AF84"/>
    <mergeCell ref="AA51:AF51"/>
    <mergeCell ref="K48:L48"/>
    <mergeCell ref="AA47:AF47"/>
    <mergeCell ref="Y47:Z47"/>
    <mergeCell ref="D46:L46"/>
    <mergeCell ref="Y52:Z52"/>
    <mergeCell ref="AA52:AF52"/>
    <mergeCell ref="AB58:AF58"/>
    <mergeCell ref="AB56:AF56"/>
    <mergeCell ref="D48:F48"/>
    <mergeCell ref="D47:F47"/>
    <mergeCell ref="Y48:Z48"/>
    <mergeCell ref="D52:F52"/>
    <mergeCell ref="M52:R52"/>
    <mergeCell ref="M50:N50"/>
    <mergeCell ref="G52:J52"/>
    <mergeCell ref="M49:T49"/>
    <mergeCell ref="D57:J57"/>
    <mergeCell ref="S56:W56"/>
    <mergeCell ref="G51:J51"/>
    <mergeCell ref="K52:L52"/>
    <mergeCell ref="D51:F51"/>
    <mergeCell ref="S52:X52"/>
    <mergeCell ref="X56:AA56"/>
    <mergeCell ref="X57:AA57"/>
    <mergeCell ref="G55:AF55"/>
    <mergeCell ref="S51:X51"/>
    <mergeCell ref="Y51:Z51"/>
    <mergeCell ref="J17:O17"/>
    <mergeCell ref="J18:P18"/>
    <mergeCell ref="J19:U19"/>
    <mergeCell ref="J20:P20"/>
    <mergeCell ref="G44:AF44"/>
    <mergeCell ref="D50:L50"/>
    <mergeCell ref="M51:R51"/>
    <mergeCell ref="K56:R56"/>
    <mergeCell ref="P17:T17"/>
    <mergeCell ref="V17:W17"/>
    <mergeCell ref="J21:T21"/>
    <mergeCell ref="J22:S22"/>
    <mergeCell ref="D65:AF65"/>
    <mergeCell ref="G47:J47"/>
    <mergeCell ref="G48:J48"/>
    <mergeCell ref="K51:L51"/>
    <mergeCell ref="K58:L58"/>
    <mergeCell ref="D68:AF68"/>
    <mergeCell ref="D71:L71"/>
    <mergeCell ref="M71:N71"/>
    <mergeCell ref="X71:Z71"/>
    <mergeCell ref="D39:L39"/>
    <mergeCell ref="D40:L40"/>
    <mergeCell ref="D41:L41"/>
    <mergeCell ref="D58:J58"/>
    <mergeCell ref="K57:L57"/>
    <mergeCell ref="D56:J56"/>
    <mergeCell ref="M73:N73"/>
    <mergeCell ref="X73:Z73"/>
    <mergeCell ref="AA34:AF34"/>
    <mergeCell ref="D33:AF33"/>
    <mergeCell ref="AA66:AF66"/>
    <mergeCell ref="G69:AF69"/>
    <mergeCell ref="D70:L70"/>
    <mergeCell ref="M70:T70"/>
    <mergeCell ref="U70:Z70"/>
    <mergeCell ref="AA70:AF70"/>
    <mergeCell ref="AA77:AF77"/>
    <mergeCell ref="D78:L78"/>
    <mergeCell ref="M78:N78"/>
    <mergeCell ref="X78:Z78"/>
    <mergeCell ref="AA78:AF78"/>
    <mergeCell ref="AA71:AF71"/>
    <mergeCell ref="D72:L72"/>
    <mergeCell ref="M72:N72"/>
    <mergeCell ref="X72:Z72"/>
    <mergeCell ref="D73:L73"/>
    <mergeCell ref="K79:L79"/>
    <mergeCell ref="M79:R79"/>
    <mergeCell ref="S79:X79"/>
    <mergeCell ref="Y79:Z79"/>
    <mergeCell ref="D77:L77"/>
    <mergeCell ref="M77:T77"/>
    <mergeCell ref="U77:Z77"/>
    <mergeCell ref="AA79:AF79"/>
    <mergeCell ref="D80:F80"/>
    <mergeCell ref="G80:J80"/>
    <mergeCell ref="K80:L80"/>
    <mergeCell ref="M80:R80"/>
    <mergeCell ref="S80:X80"/>
    <mergeCell ref="Y80:Z80"/>
    <mergeCell ref="AA80:AF80"/>
    <mergeCell ref="D79:F79"/>
    <mergeCell ref="G79:J79"/>
    <mergeCell ref="Y83:Z83"/>
    <mergeCell ref="AA83:AF83"/>
    <mergeCell ref="D81:L81"/>
    <mergeCell ref="M81:T81"/>
    <mergeCell ref="U81:Z81"/>
    <mergeCell ref="D82:L82"/>
    <mergeCell ref="M82:N82"/>
    <mergeCell ref="X82:Z82"/>
    <mergeCell ref="K84:L84"/>
    <mergeCell ref="M84:R84"/>
    <mergeCell ref="S84:X84"/>
    <mergeCell ref="Y84:Z84"/>
    <mergeCell ref="AA82:AF82"/>
    <mergeCell ref="D83:F83"/>
    <mergeCell ref="G83:J83"/>
    <mergeCell ref="K83:L83"/>
    <mergeCell ref="M83:R83"/>
    <mergeCell ref="S83:X83"/>
    <mergeCell ref="AA85:AF85"/>
    <mergeCell ref="AA81:AF81"/>
    <mergeCell ref="G87:AF87"/>
    <mergeCell ref="D88:J88"/>
    <mergeCell ref="K88:R88"/>
    <mergeCell ref="S88:W88"/>
    <mergeCell ref="X88:AA88"/>
    <mergeCell ref="AB88:AF88"/>
    <mergeCell ref="D84:F84"/>
    <mergeCell ref="G84:J84"/>
    <mergeCell ref="D89:J89"/>
    <mergeCell ref="K89:L89"/>
    <mergeCell ref="V89:W89"/>
    <mergeCell ref="X89:AA89"/>
    <mergeCell ref="AB89:AF89"/>
    <mergeCell ref="D90:J90"/>
    <mergeCell ref="K90:L90"/>
    <mergeCell ref="V90:W90"/>
    <mergeCell ref="X90:AA90"/>
    <mergeCell ref="AB90:AF90"/>
    <mergeCell ref="D91:J91"/>
    <mergeCell ref="K91:L91"/>
    <mergeCell ref="V91:W91"/>
    <mergeCell ref="X91:AA91"/>
    <mergeCell ref="AB91:AF91"/>
    <mergeCell ref="AA92:AF92"/>
    <mergeCell ref="G94:AF94"/>
    <mergeCell ref="AA95:AF95"/>
    <mergeCell ref="A102:AG102"/>
    <mergeCell ref="A103:AG103"/>
    <mergeCell ref="D105:F105"/>
    <mergeCell ref="N105:O105"/>
    <mergeCell ref="G131:T131"/>
    <mergeCell ref="U131:Z131"/>
    <mergeCell ref="AA131:AF131"/>
    <mergeCell ref="R132:T132"/>
    <mergeCell ref="V132:Z132"/>
    <mergeCell ref="AB132:AF132"/>
    <mergeCell ref="H134:AF134"/>
    <mergeCell ref="H135:AF135"/>
    <mergeCell ref="AB136:AF136"/>
    <mergeCell ref="H138:AF138"/>
    <mergeCell ref="G139:T141"/>
    <mergeCell ref="U139:Z141"/>
    <mergeCell ref="AA139:AF141"/>
    <mergeCell ref="G142:T142"/>
    <mergeCell ref="U142:Z142"/>
    <mergeCell ref="AA142:AF142"/>
    <mergeCell ref="G143:T143"/>
    <mergeCell ref="U143:Z143"/>
    <mergeCell ref="AA143:AF143"/>
    <mergeCell ref="G144:T144"/>
    <mergeCell ref="U144:Z144"/>
    <mergeCell ref="AA144:AF144"/>
    <mergeCell ref="G145:T145"/>
    <mergeCell ref="U145:Z145"/>
    <mergeCell ref="AA145:AF145"/>
    <mergeCell ref="R146:T146"/>
    <mergeCell ref="V146:Z146"/>
    <mergeCell ref="AB146:AF146"/>
    <mergeCell ref="G148:AF148"/>
    <mergeCell ref="AB149:AF149"/>
    <mergeCell ref="G151:AF151"/>
    <mergeCell ref="G152:AF152"/>
    <mergeCell ref="AB153:AF153"/>
    <mergeCell ref="G155:AF155"/>
    <mergeCell ref="M156:Z156"/>
    <mergeCell ref="AA156:AF156"/>
    <mergeCell ref="G158:AF158"/>
    <mergeCell ref="D159:L159"/>
    <mergeCell ref="M159:T159"/>
    <mergeCell ref="U159:Z159"/>
    <mergeCell ref="AA159:AF159"/>
    <mergeCell ref="D160:L160"/>
    <mergeCell ref="M160:N160"/>
    <mergeCell ref="X160:Z160"/>
    <mergeCell ref="AA160:AF160"/>
    <mergeCell ref="D161:L161"/>
    <mergeCell ref="M161:N161"/>
    <mergeCell ref="X161:Z161"/>
    <mergeCell ref="AA161:AF161"/>
    <mergeCell ref="D162:L162"/>
    <mergeCell ref="M162:N162"/>
    <mergeCell ref="X162:Z162"/>
    <mergeCell ref="AA162:AF162"/>
    <mergeCell ref="M168:R168"/>
    <mergeCell ref="S168:X168"/>
    <mergeCell ref="Y168:Z168"/>
    <mergeCell ref="AA163:AF163"/>
    <mergeCell ref="G165:AF165"/>
    <mergeCell ref="D166:L166"/>
    <mergeCell ref="M166:T166"/>
    <mergeCell ref="U166:Z166"/>
    <mergeCell ref="AA166:AF166"/>
    <mergeCell ref="S169:X169"/>
    <mergeCell ref="Y169:Z169"/>
    <mergeCell ref="AA169:AF169"/>
    <mergeCell ref="D167:L167"/>
    <mergeCell ref="M167:N167"/>
    <mergeCell ref="X167:Z167"/>
    <mergeCell ref="AA167:AF167"/>
    <mergeCell ref="D168:F168"/>
    <mergeCell ref="G168:J168"/>
    <mergeCell ref="K168:L168"/>
    <mergeCell ref="AA170:AF170"/>
    <mergeCell ref="D171:L171"/>
    <mergeCell ref="M171:N171"/>
    <mergeCell ref="X171:Z171"/>
    <mergeCell ref="AA171:AF171"/>
    <mergeCell ref="AA168:AF168"/>
    <mergeCell ref="D169:F169"/>
    <mergeCell ref="G169:J169"/>
    <mergeCell ref="K169:L169"/>
    <mergeCell ref="M169:R169"/>
    <mergeCell ref="K172:L172"/>
    <mergeCell ref="M172:R172"/>
    <mergeCell ref="S172:X172"/>
    <mergeCell ref="Y172:Z172"/>
    <mergeCell ref="D170:L170"/>
    <mergeCell ref="M170:T170"/>
    <mergeCell ref="U170:Z170"/>
    <mergeCell ref="AA172:AF172"/>
    <mergeCell ref="D173:F173"/>
    <mergeCell ref="G173:J173"/>
    <mergeCell ref="K173:L173"/>
    <mergeCell ref="M173:R173"/>
    <mergeCell ref="S173:X173"/>
    <mergeCell ref="Y173:Z173"/>
    <mergeCell ref="AA173:AF173"/>
    <mergeCell ref="D172:F172"/>
    <mergeCell ref="G172:J172"/>
    <mergeCell ref="AB179:AF179"/>
    <mergeCell ref="AA174:AF174"/>
    <mergeCell ref="G176:AF176"/>
    <mergeCell ref="D177:J177"/>
    <mergeCell ref="K177:R177"/>
    <mergeCell ref="S177:W177"/>
    <mergeCell ref="X177:AA177"/>
    <mergeCell ref="AB177:AF177"/>
    <mergeCell ref="AA181:AF181"/>
    <mergeCell ref="D178:J178"/>
    <mergeCell ref="K178:L178"/>
    <mergeCell ref="V178:W178"/>
    <mergeCell ref="X178:AA178"/>
    <mergeCell ref="AB178:AF178"/>
    <mergeCell ref="D179:J179"/>
    <mergeCell ref="K179:L179"/>
    <mergeCell ref="V179:W179"/>
    <mergeCell ref="X179:AA179"/>
    <mergeCell ref="G183:AF183"/>
    <mergeCell ref="AA184:AF184"/>
    <mergeCell ref="U185:AF185"/>
    <mergeCell ref="D187:AF187"/>
    <mergeCell ref="D188:AF188"/>
    <mergeCell ref="D180:J180"/>
    <mergeCell ref="K180:L180"/>
    <mergeCell ref="V180:W180"/>
    <mergeCell ref="X180:AA180"/>
    <mergeCell ref="AB180:AF180"/>
    <mergeCell ref="D189:AF189"/>
    <mergeCell ref="D190:Z190"/>
    <mergeCell ref="AA190:AF190"/>
    <mergeCell ref="D191:Z191"/>
    <mergeCell ref="AA191:AF191"/>
    <mergeCell ref="D192:Z192"/>
    <mergeCell ref="AA192:AF192"/>
    <mergeCell ref="D193:Z193"/>
    <mergeCell ref="AA193:AF193"/>
    <mergeCell ref="X194:Z194"/>
    <mergeCell ref="AA194:AF194"/>
    <mergeCell ref="D196:AF196"/>
    <mergeCell ref="D197:AF197"/>
    <mergeCell ref="F205:AF205"/>
    <mergeCell ref="F206:AF206"/>
    <mergeCell ref="F207:AF207"/>
    <mergeCell ref="AA198:AF198"/>
    <mergeCell ref="F200:AF200"/>
    <mergeCell ref="F201:AF201"/>
    <mergeCell ref="F202:AF202"/>
    <mergeCell ref="F203:AF203"/>
    <mergeCell ref="F204:AF204"/>
  </mergeCells>
  <conditionalFormatting sqref="Y173:AA173 M178:M180 O178:O180 Q178:Q180 D171 S169 V171:AA171 D178:D180 T178:AB180 O167 Q167 S167 D173:M173 D169:M169 Y169:AA169 S173 O171 Q171 S171 D167 V167:AA167 P105 R105 T105 AB111:AF111 AB115:AF115 AB118:AF118 G128:G131 AB122:AF123 U128:Z131 AB136:AF136 O160:O162 Q160:Q162 S160:S162 AB153:AF153 U142:Z145 D160:D162 G142:G145 V160:AA162 AA99:AA100 M89:M91 O89:O91 Q89:Q91 D89:D91 T89:AB91 O71:O73 Q71:Q73 S71:S73 D71:D73 V71:AA73 Y84:AA84 D82 S80 V82:AA82 O78 Q78 S78 D84:M84 D80:M80 Y80:AA80 S84 O82 Q82 S82 D78 V78:AA78 Y52:AA52 M57:M59 O57:O59 Q57:Q59 D50 S48 V50:AA50 D57:D59 T57:AB59 O46 Q46 S46 D52:M52 D48:M48 Y48:AA48 S52 O50 Q50 S50 D46 V46:AA46 AB17:AE17 O39:O41 Q39:Q41 S39:S41 D39:D41 V39:AA41 AB22:AD23 T22:V23 J14 H14 X22:Z23 U21:AD21 F14 Q20:AD20 Q18:AF18 Y17 AA34">
    <cfRule type="cellIs" priority="13" dxfId="0" operator="equal" stopIfTrue="1">
      <formula>" "</formula>
    </cfRule>
  </conditionalFormatting>
  <conditionalFormatting sqref="V19:W19 Y19:AA19">
    <cfRule type="cellIs" priority="16" dxfId="0" operator="equal" stopIfTrue="1">
      <formula>" "</formula>
    </cfRule>
  </conditionalFormatting>
  <conditionalFormatting sqref="V17">
    <cfRule type="cellIs" priority="12" dxfId="2" operator="equal" stopIfTrue="1">
      <formula>""</formula>
    </cfRule>
  </conditionalFormatting>
  <conditionalFormatting sqref="M156">
    <cfRule type="cellIs" priority="3" dxfId="5" operator="notEqual" stopIfTrue="1">
      <formula>" "</formula>
    </cfRule>
  </conditionalFormatting>
  <conditionalFormatting sqref="AA198:AF198 D191:AF193">
    <cfRule type="cellIs" priority="2" dxfId="0" operator="equal" stopIfTrue="1">
      <formula>" "</formula>
    </cfRule>
  </conditionalFormatting>
  <dataValidations count="26">
    <dataValidation allowBlank="1" showInputMessage="1" showErrorMessage="1" imeMode="disabled" sqref="AA198:AF198 AA191:AF194 T178:T180 V178:W180 Q171 S171 X171:Z171 V171 O171 K169:X169 M178:M180 O178:O180 Q178:Q180 Q167 S167 X167:Z167 V167 O167 K173:X173 AB178:AF180 P105 AB123:AF123 U128:Z131 X160:AD162 V160:V162 S160:S162 Q160:Q162 O160:O162 U142:Z145 AB89:AF91 Q89:Q91 O89:O91 M89:M91 V89:W91 T89:T91 AA99:AA100 X71:AD73 Y17 AB17:AE17 J14 H14 F14 AB22:AD23 X22:Z23 T22:V23 Y19:AA19 V19:W19 X39:AD41 V39:V41 S39:S41 Q39:Q41 O39:O41 T57:T59 V57:W59 Q50 S50 X50:Z50 V50 O50 K48:X48 M57:M59 O57:O59 Q57:Q59 Q46 S46 X46:Z46 V46 O46 K52:X52 AB57:AF59 K84:X84 O78 V78 X78:Z78 S78 Q78 K80:X80 O82 V82 X82:Z82 S82 Q82 V71:V73 S71:S73 Q71:Q73 O71:O73 D169:F169 D173:F173 D48:F48 D52:F52 D80:F80 D84:F84"/>
    <dataValidation type="list" allowBlank="1" showInputMessage="1" showErrorMessage="1" promptTitle="注意" prompt="リストから選択してください。" imeMode="on" sqref="D191:Z193">
      <formula1>$AI$189:$AI$195</formula1>
    </dataValidation>
    <dataValidation allowBlank="1" showInputMessage="1" showErrorMessage="1" imeMode="on" sqref="AA171:AF171 X178:AA180 AA167:AF167 AB118:AF118 X89:AA91 AA46:AF46 AA50:AF50 X57:AA59 AA82:AF82 AA78:AF78"/>
    <dataValidation allowBlank="1" showInputMessage="1" showErrorMessage="1" promptTitle="注意" prompt="○○～○○で入力してください。&#10;（例：100～127）" imeMode="on" sqref="G173:J173 G169:J169 G48:J48 G52:J52 G84:J84 G80:J80"/>
    <dataValidation type="list" allowBlank="1" showInputMessage="1" showErrorMessage="1" promptTitle="参考" prompt="国債証券：100％&#10;地方債証券・政府保証債：90％&#10;上記以外：80％&#10;※割引国債の計算方法は「使い方」シートをご覧ください。" sqref="Y169:Z169 Y173:Z173 Y84:Z84 Y48:Z48 Y52:Z52 Y80:Z80">
      <formula1>$AI$49:$AI$52</formula1>
    </dataValidation>
    <dataValidation allowBlank="1" showInputMessage="1" showErrorMessage="1" promptTitle="注意" prompt="基準日は3月31日と9月30日の年2回です。" sqref="D105:F105"/>
    <dataValidation type="list" allowBlank="1" showInputMessage="1" showErrorMessage="1" promptTitle="注意" prompt="基準日は9月30日か3月31日です。" imeMode="disabled" sqref="R105">
      <formula1>$AI$106:$AI$108</formula1>
    </dataValidation>
    <dataValidation allowBlank="1" showInputMessage="1" showErrorMessage="1" promptTitle="注意" prompt="基準日は9月30日か3月31日です。" imeMode="disabled" sqref="T105"/>
    <dataValidation allowBlank="1" showInputMessage="1" showErrorMessage="1" promptTitle="注意" prompt="共同請負していない「床面積55m2以下の戸数」の数値を入力してください。" imeMode="disabled" sqref="AB115:AF115"/>
    <dataValidation allowBlank="1" showInputMessage="1" showErrorMessage="1" promptTitle="注意" prompt="供託した新築住宅の戸数から、「床面積55m2以下の戸数」と「共同請負した戸数」を除いた数値を入力してください。" imeMode="disabled" sqref="AB111:AF111"/>
    <dataValidation allowBlank="1" showInputMessage="1" showErrorMessage="1" promptTitle="参考" prompt="「建設新築住宅」とは、期間中に引渡ししたすべての新築住宅から保険契約が付された住宅を除いたもの。" sqref="G108:AF108"/>
    <dataValidation allowBlank="1" showInputMessage="1" showErrorMessage="1" promptTitle="注意" prompt="「床面積55m2以下で、かつ共同請負の戸数」の数値を入力してください。" imeMode="disabled" sqref="AB136:AF136"/>
    <dataValidation allowBlank="1" showInputMessage="1" showErrorMessage="1" promptTitle="注意" prompt="床面積55m2を超える「共同請負の戸数」の数値を入力してください。" imeMode="disabled" sqref="AB122:AF122"/>
    <dataValidation allowBlank="1" showInputMessage="1" showErrorMessage="1" promptTitle="注意" prompt="割合をパーセント（0を超えて100以下の数値）で入力してください。「％」は自動的に表示されますので、数値のみ入力してください。" imeMode="disabled" sqref="G128:T128 G142:T145"/>
    <dataValidation allowBlank="1" showInputMessage="1" showErrorMessage="1" promptTitle="注意" prompt="負担割合をパーセント（0を超えて100以下の数値）で入力してください。「％」は自動的に表示されますので、数値のみの入力をしてください。" imeMode="disabled" sqref="G129:T131"/>
    <dataValidation allowBlank="1" showInputMessage="1" showErrorMessage="1" promptTitle="参考" prompt="小数点以下2位未満を切り上げて計算しています。" sqref="AB132:AF132 AA128:AF131 AB146:AF146 AA142:AF145"/>
    <dataValidation allowBlank="1" showInputMessage="1" showErrorMessage="1" promptTitle="注意" prompt="「合計があいません」と表示されたときは、当該表に入力した数値と、①で入力した数値の合計があっていません。入力間違いはありませんか。" sqref="V132:Z132 V146:Z146"/>
    <dataValidation type="whole" operator="greaterThanOrEqual" allowBlank="1" showInputMessage="1" showErrorMessage="1" promptTitle="注意" prompt="「リ」には「チ」の戸数を含めた10年間の合計値を入力します。&#10;（例：1年目の「チ」の合計が「20」、2年目の「チ」の合計が「30」、今回の「チ」が10だとすると、「リ」には20＋30＋10＝「60」を入力します。）" imeMode="disabled" sqref="AB153:AF153">
      <formula1>AB149</formula1>
    </dataValidation>
    <dataValidation type="list" allowBlank="1" showInputMessage="1" showErrorMessage="1" promptTitle="注意" prompt="リストから選択してください。" sqref="W160:W162 W167 W171 U178:U180 U89:U91 W39:W41 W46 W50 U57:U59 W71:W73 W82 W78">
      <formula1>$AI$38:$AI$41</formula1>
    </dataValidation>
    <dataValidation type="list" allowBlank="1" showInputMessage="1" showErrorMessage="1" promptTitle="注意" prompt="リストから選択してください。" sqref="D160:L162 D167:L167 D171:L171 D178:J180 D89:J91 D39:L39 D46:L46 D50:L50 D57:J59 D71:L71 D82:L82 D78:L78">
      <formula1>$AJ$38:$AJ$48</formula1>
    </dataValidation>
    <dataValidation type="list" allowBlank="1" showInputMessage="1" showErrorMessage="1" promptTitle="注意" prompt="リストから選択してください。" sqref="D72:L73 D40:L41">
      <formula1>$AJ$38:$AJ$45</formula1>
    </dataValidation>
    <dataValidation allowBlank="1" showInputMessage="1" showErrorMessage="1" promptTitle="注意" prompt="本店所在地を入力してください。" imeMode="on" sqref="Q20:AD20"/>
    <dataValidation allowBlank="1" showInputMessage="1" showErrorMessage="1" promptTitle="注意" prompt="有限会社や株式会社も漏れなく入力してください。なお、株式会社等と商号は、スペースを1文字分空けて入力してください。" imeMode="on" sqref="Q18:AD18"/>
    <dataValidation allowBlank="1" showInputMessage="1" showErrorMessage="1" promptTitle="注意" prompt="姓と名の間はスペースを1文字分空けて入力してください。" imeMode="on" sqref="U21:AD21"/>
    <dataValidation type="list" allowBlank="1" showInputMessage="1" showErrorMessage="1" promptTitle="注意" prompt="リストから選択してください。" sqref="V17:W17">
      <formula1>$AI$2:$AI$5</formula1>
    </dataValidation>
    <dataValidation allowBlank="1" showInputMessage="1" showErrorMessage="1" promptTitle="注意" prompt="第一号様式の 2－3 『1の基準日における住宅建設瑕疵担保保証金の基準額』と同じ額を記入してください。" imeMode="disabled" sqref="AA34:AF34"/>
  </dataValidations>
  <printOptions/>
  <pageMargins left="0.7874015748031497" right="0.7874015748031497" top="0.984251968503937" bottom="0.984251968503937" header="0.5118110236220472" footer="0.5118110236220472"/>
  <pageSetup horizontalDpi="300" verticalDpi="300" orientation="portrait" paperSize="9" r:id="rId1"/>
  <headerFooter alignWithMargins="0">
    <oddHeader>&amp;C&amp;P / &amp;N ページ&amp;R第二号様式</oddHeader>
  </headerFooter>
  <rowBreaks count="5" manualBreakCount="5">
    <brk id="43" max="32" man="1"/>
    <brk id="86" max="32" man="1"/>
    <brk id="101" max="32" man="1"/>
    <brk id="147" max="32" man="1"/>
    <brk id="182" max="32" man="1"/>
  </rowBreaks>
</worksheet>
</file>

<file path=xl/worksheets/sheet2.xml><?xml version="1.0" encoding="utf-8"?>
<worksheet xmlns="http://schemas.openxmlformats.org/spreadsheetml/2006/main" xmlns:r="http://schemas.openxmlformats.org/officeDocument/2006/relationships">
  <dimension ref="A1:AE17"/>
  <sheetViews>
    <sheetView view="pageBreakPreview" zoomScaleSheetLayoutView="100" zoomScalePageLayoutView="0" workbookViewId="0" topLeftCell="A1">
      <selection activeCell="AF17" sqref="AF17"/>
    </sheetView>
  </sheetViews>
  <sheetFormatPr defaultColWidth="2.625" defaultRowHeight="15.75" customHeight="1"/>
  <cols>
    <col min="1" max="16384" width="2.625" style="1" customWidth="1"/>
  </cols>
  <sheetData>
    <row r="1" ht="15.75" customHeight="1">
      <c r="A1" s="1" t="s">
        <v>174</v>
      </c>
    </row>
    <row r="2" ht="15.75" customHeight="1">
      <c r="B2" s="1" t="s">
        <v>175</v>
      </c>
    </row>
    <row r="4" spans="2:4" ht="15.75" customHeight="1">
      <c r="B4" s="1" t="s">
        <v>75</v>
      </c>
      <c r="C4" s="16"/>
      <c r="D4" s="1" t="s">
        <v>80</v>
      </c>
    </row>
    <row r="5" spans="2:4" ht="15.75" customHeight="1">
      <c r="B5" s="1" t="s">
        <v>76</v>
      </c>
      <c r="C5" s="16"/>
      <c r="D5" s="1" t="s">
        <v>132</v>
      </c>
    </row>
    <row r="6" spans="3:4" ht="15.75" customHeight="1">
      <c r="C6" s="18"/>
      <c r="D6" s="1" t="s">
        <v>84</v>
      </c>
    </row>
    <row r="7" spans="4:11" ht="15.75" customHeight="1">
      <c r="D7" s="1" t="s">
        <v>82</v>
      </c>
      <c r="H7" s="16"/>
      <c r="I7" s="4" t="s">
        <v>81</v>
      </c>
      <c r="J7" s="19"/>
      <c r="K7" s="1" t="s">
        <v>83</v>
      </c>
    </row>
    <row r="8" spans="2:3" ht="15.75" customHeight="1">
      <c r="B8" s="1" t="s">
        <v>77</v>
      </c>
      <c r="C8" s="1" t="s">
        <v>87</v>
      </c>
    </row>
    <row r="9" spans="2:3" ht="15.75" customHeight="1">
      <c r="B9" s="1" t="s">
        <v>78</v>
      </c>
      <c r="C9" s="1" t="s">
        <v>85</v>
      </c>
    </row>
    <row r="10" spans="2:3" ht="15.75" customHeight="1">
      <c r="B10" s="1" t="s">
        <v>88</v>
      </c>
      <c r="C10" s="1" t="s">
        <v>89</v>
      </c>
    </row>
    <row r="11" ht="15.75" customHeight="1">
      <c r="C11" s="1" t="s">
        <v>90</v>
      </c>
    </row>
    <row r="12" spans="2:3" ht="15.75" customHeight="1">
      <c r="B12" s="1" t="s">
        <v>91</v>
      </c>
      <c r="C12" s="1" t="s">
        <v>95</v>
      </c>
    </row>
    <row r="13" ht="15.75" customHeight="1">
      <c r="C13" s="1" t="s">
        <v>92</v>
      </c>
    </row>
    <row r="14" ht="15.75" customHeight="1">
      <c r="C14" s="1" t="s">
        <v>94</v>
      </c>
    </row>
    <row r="15" ht="15.75" customHeight="1">
      <c r="C15" s="1" t="s">
        <v>93</v>
      </c>
    </row>
    <row r="16" spans="2:3" ht="15.75" customHeight="1">
      <c r="B16" s="1" t="s">
        <v>116</v>
      </c>
      <c r="C16" s="1" t="s">
        <v>117</v>
      </c>
    </row>
    <row r="17" spans="3:31" ht="15.75" customHeight="1">
      <c r="C17" s="165" t="s">
        <v>186</v>
      </c>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row>
  </sheetData>
  <sheetProtection/>
  <mergeCells count="1">
    <mergeCell ref="C17:AE17"/>
  </mergeCells>
  <hyperlinks>
    <hyperlink ref="C17" r:id="rId1" display="http://www.pref.saitama.lg.jp/a1002/shigoto/kensetsugyo/kensetsu/jutakukashi/index.html"/>
  </hyperlinks>
  <printOptions/>
  <pageMargins left="0.787" right="0.787" top="0.984" bottom="0.984" header="0.512" footer="0.51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長井</dc:creator>
  <cp:keywords/>
  <dc:description/>
  <cp:lastModifiedBy>埼玉県</cp:lastModifiedBy>
  <cp:lastPrinted>2010-03-09T10:20:43Z</cp:lastPrinted>
  <dcterms:created xsi:type="dcterms:W3CDTF">1997-01-08T22:48:59Z</dcterms:created>
  <dcterms:modified xsi:type="dcterms:W3CDTF">2022-04-07T09:57:57Z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