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9780" windowHeight="8760" activeTab="0"/>
  </bookViews>
  <sheets>
    <sheet name="概要表一覧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  <sheet name="表27" sheetId="28" r:id="rId28"/>
    <sheet name="表28" sheetId="29" r:id="rId29"/>
    <sheet name="表29" sheetId="30" r:id="rId30"/>
    <sheet name="表30" sheetId="31" r:id="rId31"/>
    <sheet name="表31" sheetId="32" r:id="rId32"/>
  </sheets>
  <externalReferences>
    <externalReference r:id="rId35"/>
    <externalReference r:id="rId36"/>
  </externalReferences>
  <definedNames>
    <definedName name="mokuji" localSheetId="16">'表16'!#REF!</definedName>
    <definedName name="mokuji" localSheetId="25">'表25'!#REF!</definedName>
    <definedName name="_xlnm.Print_Area" localSheetId="1">'表１'!#REF!</definedName>
    <definedName name="_xlnm.Print_Area" localSheetId="10">'表10'!#REF!</definedName>
    <definedName name="_xlnm.Print_Area" localSheetId="11">'表11'!#REF!</definedName>
    <definedName name="_xlnm.Print_Area" localSheetId="15">'表15'!#REF!</definedName>
    <definedName name="_xlnm.Print_Area" localSheetId="16">'表16'!#REF!</definedName>
    <definedName name="_xlnm.Print_Area" localSheetId="25">'表25'!#REF!</definedName>
    <definedName name="_xlnm.Print_Area" localSheetId="29">'表29'!#REF!</definedName>
    <definedName name="_xlnm.Print_Area" localSheetId="3">'表３'!#REF!</definedName>
    <definedName name="_xlnm.Print_Area" localSheetId="30">'表30'!$B$2:$N$91</definedName>
    <definedName name="_xlnm.Print_Area" localSheetId="4">'表４'!#REF!</definedName>
    <definedName name="_xlnm.Print_Area" localSheetId="6">'表６'!#REF!</definedName>
    <definedName name="_xlnm.Print_Area" localSheetId="7">'表７'!#REF!</definedName>
    <definedName name="_xlnm.Print_Area" localSheetId="8">'表８'!#REF!</definedName>
    <definedName name="_xlnm.Print_Titles" localSheetId="30">'表30'!$2:$5</definedName>
    <definedName name="ｑ" localSheetId="10">#REF!</definedName>
    <definedName name="ｑ" localSheetId="15">#REF!</definedName>
    <definedName name="ｑ" localSheetId="29">#REF!</definedName>
    <definedName name="ｑ" localSheetId="3">#REF!</definedName>
    <definedName name="ｑ" localSheetId="30">#REF!</definedName>
    <definedName name="ｑ" localSheetId="8">#REF!</definedName>
    <definedName name="ｑ">#REF!</definedName>
    <definedName name="元データ" localSheetId="10">#REF!</definedName>
    <definedName name="元データ" localSheetId="11">#REF!</definedName>
    <definedName name="元データ" localSheetId="15">#REF!</definedName>
    <definedName name="元データ" localSheetId="29">#REF!</definedName>
    <definedName name="元データ" localSheetId="3">#REF!</definedName>
    <definedName name="元データ" localSheetId="30">#REF!</definedName>
    <definedName name="元データ" localSheetId="8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<sst xmlns="http://schemas.openxmlformats.org/spreadsheetml/2006/main" count="1371" uniqueCount="689">
  <si>
    <t>都道府県</t>
  </si>
  <si>
    <t>順位</t>
  </si>
  <si>
    <t>全　国</t>
  </si>
  <si>
    <t>10都道府県計</t>
  </si>
  <si>
    <t>県　　計</t>
  </si>
  <si>
    <t>市 部 計</t>
  </si>
  <si>
    <t>さいたま市</t>
  </si>
  <si>
    <t>西　　区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</si>
  <si>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</si>
  <si>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</si>
  <si>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</si>
  <si>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</si>
  <si>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</si>
  <si>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</si>
  <si>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</si>
  <si>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</si>
  <si>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</si>
  <si>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</si>
  <si>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</si>
  <si>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</si>
  <si>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</si>
  <si>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</si>
  <si>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</si>
  <si>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</si>
  <si>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</si>
  <si>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</si>
  <si>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</si>
  <si>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</si>
  <si>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</si>
  <si>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</si>
  <si>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</si>
  <si>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</si>
  <si>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</si>
  <si>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</si>
  <si>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</si>
  <si>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</si>
  <si>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</si>
  <si>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</si>
  <si>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</si>
  <si>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</si>
  <si>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</si>
  <si>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</si>
  <si>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</si>
  <si>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</si>
  <si>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</si>
  <si>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</si>
  <si>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</si>
  <si>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</si>
  <si>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</si>
  <si>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</si>
  <si>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</si>
  <si>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鶴ヶ島市</t>
  </si>
  <si>
    <t>日 高 市</t>
  </si>
  <si>
    <t>ふじみ野市</t>
  </si>
  <si>
    <t>北足立郡</t>
  </si>
  <si>
    <t>伊 奈 町</t>
  </si>
  <si>
    <t>入 間 郡</t>
  </si>
  <si>
    <t>三 芳 町</t>
  </si>
  <si>
    <t>毛呂山町</t>
  </si>
  <si>
    <t>越 生 町</t>
  </si>
  <si>
    <t>比 企 郡</t>
  </si>
  <si>
    <t>滑 川 町</t>
  </si>
  <si>
    <t>嵐 山 町</t>
  </si>
  <si>
    <t>小 川 町</t>
  </si>
  <si>
    <t>川 島 町</t>
  </si>
  <si>
    <t>吉 見 町</t>
  </si>
  <si>
    <t>鳩 山 町</t>
  </si>
  <si>
    <t>ときがわ町</t>
  </si>
  <si>
    <t>秩 父 郡</t>
  </si>
  <si>
    <t>横 瀬 町</t>
  </si>
  <si>
    <t>皆 野 町</t>
  </si>
  <si>
    <t>長 瀞 町</t>
  </si>
  <si>
    <t>小鹿野町</t>
  </si>
  <si>
    <t>東秩父村</t>
  </si>
  <si>
    <t>児 玉 郡</t>
  </si>
  <si>
    <t>美 里 町</t>
  </si>
  <si>
    <t>神 川 町</t>
  </si>
  <si>
    <t>上 里 町</t>
  </si>
  <si>
    <t>大 里 郡</t>
  </si>
  <si>
    <t>寄 居 町</t>
  </si>
  <si>
    <t>南埼玉郡</t>
  </si>
  <si>
    <t>宮 代 町</t>
  </si>
  <si>
    <t>白 岡 町</t>
  </si>
  <si>
    <t>北葛飾郡</t>
  </si>
  <si>
    <t>杉 戸 町</t>
  </si>
  <si>
    <t>松 伏 町</t>
  </si>
  <si>
    <t>事業所数</t>
  </si>
  <si>
    <t>従業者数</t>
  </si>
  <si>
    <t>Ｒ</t>
  </si>
  <si>
    <t>全国</t>
  </si>
  <si>
    <t>構成比
（％）</t>
  </si>
  <si>
    <t>産 業 大 分 類</t>
  </si>
  <si>
    <t>-</t>
  </si>
  <si>
    <t>　法人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</si>
  <si>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</si>
  <si>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</si>
  <si>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</si>
  <si>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</si>
  <si>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</si>
  <si>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</si>
  <si>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</si>
  <si>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福岡県</t>
  </si>
  <si>
    <t>静岡県</t>
  </si>
  <si>
    <t>千葉県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</si>
  <si>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</si>
  <si>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</si>
  <si>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</si>
  <si>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</si>
  <si>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</si>
  <si>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</si>
  <si>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</si>
  <si>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</si>
  <si>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</si>
  <si>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</si>
  <si>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</si>
  <si>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</si>
  <si>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</si>
  <si>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</si>
  <si>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</si>
  <si>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</si>
  <si>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</si>
  <si>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</si>
  <si>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</si>
  <si>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</si>
  <si>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</si>
  <si>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</si>
  <si>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</si>
  <si>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</si>
  <si>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</si>
  <si>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</si>
  <si>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</si>
  <si>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</si>
  <si>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</si>
  <si>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</si>
  <si>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</si>
  <si>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会社</t>
  </si>
  <si>
    <t>会社以外の法人</t>
  </si>
  <si>
    <t>　個人経営</t>
  </si>
  <si>
    <t>町村部計</t>
  </si>
  <si>
    <t>吉 川 市</t>
  </si>
  <si>
    <t>企業等の数</t>
  </si>
  <si>
    <t>全産業（Ｓ 公務を除く）</t>
  </si>
  <si>
    <t>個人経営</t>
  </si>
  <si>
    <t>法人</t>
  </si>
  <si>
    <t>Ａ～Ｒ</t>
  </si>
  <si>
    <t>　　会社以外の法人</t>
  </si>
  <si>
    <t>農林漁業</t>
  </si>
  <si>
    <t>法人でない団体</t>
  </si>
  <si>
    <t>　　会社企業</t>
  </si>
  <si>
    <t>10都道府県計</t>
  </si>
  <si>
    <t xml:space="preserve"> Ａ～Ｂ　農林漁業</t>
  </si>
  <si>
    <t>埼玉県</t>
  </si>
  <si>
    <t>企業等の数</t>
  </si>
  <si>
    <t>金額
（百万円）</t>
  </si>
  <si>
    <t>増減</t>
  </si>
  <si>
    <t>企業等の数</t>
  </si>
  <si>
    <t>市</t>
  </si>
  <si>
    <t>部</t>
  </si>
  <si>
    <t>春日部市</t>
  </si>
  <si>
    <t>町</t>
  </si>
  <si>
    <t>村</t>
  </si>
  <si>
    <t>毛呂山町</t>
  </si>
  <si>
    <t>市町村</t>
  </si>
  <si>
    <t>売上高</t>
  </si>
  <si>
    <t>付加価値額</t>
  </si>
  <si>
    <t>事業所数
（事業内容等不詳を含む）</t>
  </si>
  <si>
    <t>事業所数
（事業内容等不詳を除く）</t>
  </si>
  <si>
    <t>付加価値額（百万円）</t>
  </si>
  <si>
    <t>企業等
の数</t>
  </si>
  <si>
    <t>売上高
（百万円）</t>
  </si>
  <si>
    <t>事業所数（事業内容等不詳を含む）</t>
  </si>
  <si>
    <t>順位</t>
  </si>
  <si>
    <t>総数</t>
  </si>
  <si>
    <t>企業等の
売上高
（百万円）</t>
  </si>
  <si>
    <t>企業等の
付加価値額
（百万円）</t>
  </si>
  <si>
    <t>事業所の
従業者数</t>
  </si>
  <si>
    <t>１企業当たり売上高
（万円）</t>
  </si>
  <si>
    <t>全国</t>
  </si>
  <si>
    <t>産業大分類</t>
  </si>
  <si>
    <t>増減率
（％）</t>
  </si>
  <si>
    <t>注：「事業所数」は必要な事項の数値が得られた事業所を対象として集計した。</t>
  </si>
  <si>
    <t>注１：「事業所数」は必要な事項の数値が得られた事業所を対象として集計した。</t>
  </si>
  <si>
    <t>注２：「Ａ～Ｂ　農林漁業」は個人経営の事業所を調査の対象外としている。</t>
  </si>
  <si>
    <t>注１：「従業者数」は必要な事項の数値が得られた事業所を対象として集計した。</t>
  </si>
  <si>
    <t>注：「売上高」「付加価値額」「従業者数」は必要な事項の数値が得られた事業所（企業等）を対象として集計した。</t>
  </si>
  <si>
    <t>注：「売上高」及び「付加価値額」は必要な事項の数値が得られた企業等を対象として集計した。</t>
  </si>
  <si>
    <t>注：「Ａ～Ｂ　農林漁業」は個人経営を調査の対象外としている。</t>
  </si>
  <si>
    <t>注１：「売上高」は必要な事項の数値が得られた企業等を対象として集計した。</t>
  </si>
  <si>
    <t>注２：「Ａ～Ｂ　農林漁業」は個人経営を調査の対象外としている。</t>
  </si>
  <si>
    <t>注１：「企業等の数」「売上高」「付加価値額」は必要な事項の数値が得られた企業等を対象として集計した。</t>
  </si>
  <si>
    <t>増減率</t>
  </si>
  <si>
    <t>都道府県</t>
  </si>
  <si>
    <t>人</t>
  </si>
  <si>
    <t>増減数</t>
  </si>
  <si>
    <t>全国比
（％）</t>
  </si>
  <si>
    <t>全国比（％）</t>
  </si>
  <si>
    <t>全国比
（％）</t>
  </si>
  <si>
    <t>H24の全国比（％）</t>
  </si>
  <si>
    <t>全国比(％)</t>
  </si>
  <si>
    <t>兵庫県</t>
  </si>
  <si>
    <t>大阪府</t>
  </si>
  <si>
    <t>愛知県</t>
  </si>
  <si>
    <t>注３：「Ａ～Ｂ　農林漁業」の「１企業当たり売上高」は、一部都道府県で秘匿があるため、</t>
  </si>
  <si>
    <t>　　　　全国順位は付けていない。</t>
  </si>
  <si>
    <t>表１　企業等の状況（埼玉県、全国）</t>
  </si>
  <si>
    <t>表２　　都道府県別企業等の数　－上位10都道府県－</t>
  </si>
  <si>
    <t>表３　都道府県別企業等の売上高及び付加価値額　－上位10都道府県－</t>
  </si>
  <si>
    <t>表４　事業所数、従業者数の状況（上位１０都道府県）</t>
  </si>
  <si>
    <t>売上高(百万円）</t>
  </si>
  <si>
    <t>神奈川県</t>
  </si>
  <si>
    <t>埼玉県</t>
  </si>
  <si>
    <t>注：「売上高」は必要な事項の数値が得られた企業等を対象として集計した。</t>
  </si>
  <si>
    <t>産業大分類</t>
  </si>
  <si>
    <t>増減率（％）</t>
  </si>
  <si>
    <t>総数</t>
  </si>
  <si>
    <t>男(人)</t>
  </si>
  <si>
    <t>女(人)</t>
  </si>
  <si>
    <t>合計</t>
  </si>
  <si>
    <t>合計に占める割合(%)</t>
  </si>
  <si>
    <t>合　　　計</t>
  </si>
  <si>
    <t>個人業主・無給の家族従業者</t>
  </si>
  <si>
    <t>有　給　役　員</t>
  </si>
  <si>
    <t>雇　用　者</t>
  </si>
  <si>
    <t>正社員・正職員</t>
  </si>
  <si>
    <t>正社員・正職員以外</t>
  </si>
  <si>
    <t>産業ごとの雇用者に
占める割合</t>
  </si>
  <si>
    <t>増減率</t>
  </si>
  <si>
    <t>売上高</t>
  </si>
  <si>
    <t>付加価値額</t>
  </si>
  <si>
    <t>金    額
(百万円）</t>
  </si>
  <si>
    <t>全国
順位</t>
  </si>
  <si>
    <t>農林漁業</t>
  </si>
  <si>
    <t>県内順位</t>
  </si>
  <si>
    <t>県平均</t>
  </si>
  <si>
    <t>上里町</t>
  </si>
  <si>
    <t>神川町</t>
  </si>
  <si>
    <t>長瀞町</t>
  </si>
  <si>
    <t>吉川市</t>
  </si>
  <si>
    <t>杉戸町</t>
  </si>
  <si>
    <t>美里町</t>
  </si>
  <si>
    <t>鳩山町</t>
  </si>
  <si>
    <t>東松山市</t>
  </si>
  <si>
    <t>三芳町</t>
  </si>
  <si>
    <t>鶴ヶ島市</t>
  </si>
  <si>
    <t>富士見市</t>
  </si>
  <si>
    <t>蕨市</t>
  </si>
  <si>
    <t>戸田市</t>
  </si>
  <si>
    <t>北本市</t>
  </si>
  <si>
    <t>吉見町</t>
  </si>
  <si>
    <t>蓮田市</t>
  </si>
  <si>
    <t>白岡市</t>
  </si>
  <si>
    <t>鴻巣市</t>
  </si>
  <si>
    <t>川島町</t>
  </si>
  <si>
    <t>小川町</t>
  </si>
  <si>
    <t>加須市</t>
  </si>
  <si>
    <t>越谷市</t>
  </si>
  <si>
    <t>滑川町</t>
  </si>
  <si>
    <t>東秩父村</t>
  </si>
  <si>
    <t>新座市</t>
  </si>
  <si>
    <t>志木市</t>
  </si>
  <si>
    <t>小鹿野町</t>
  </si>
  <si>
    <t>嵐山町</t>
  </si>
  <si>
    <t>桶川市</t>
  </si>
  <si>
    <t>幸手市</t>
  </si>
  <si>
    <t>秩父市</t>
  </si>
  <si>
    <t>三郷市</t>
  </si>
  <si>
    <t>八潮市</t>
  </si>
  <si>
    <t>飯能市</t>
  </si>
  <si>
    <t>草加市</t>
  </si>
  <si>
    <t>宮代町</t>
  </si>
  <si>
    <t>所沢市</t>
  </si>
  <si>
    <t>注３：男女不詳を含む。</t>
  </si>
  <si>
    <t>注1： 男女別の不詳を除く。</t>
  </si>
  <si>
    <t>注：男女不詳を含む。</t>
  </si>
  <si>
    <t>(人)</t>
  </si>
  <si>
    <t>正社員・
正職員以外</t>
  </si>
  <si>
    <t>正社員・　　
正職員</t>
  </si>
  <si>
    <t>注１：「従業者数」は必要な事項の数値が得られた事業所を対象として集計した。</t>
  </si>
  <si>
    <t>注２：男女不詳を含む。</t>
  </si>
  <si>
    <t>注２：従業者は男女不詳を含む。</t>
  </si>
  <si>
    <t>注：２表中の「・・・」は、売上高を事業所ごとに算出できないために数値を付していない。</t>
  </si>
  <si>
    <t>注：１「農林漁業」は秘匿がある都道府県があるため、全国順位をつけることができない。</t>
  </si>
  <si>
    <t>表番号</t>
  </si>
  <si>
    <r>
      <t xml:space="preserve">内 </t>
    </r>
    <r>
      <rPr>
        <sz val="11"/>
        <rFont val="ＭＳ Ｐゴシック"/>
        <family val="3"/>
      </rPr>
      <t xml:space="preserve">  </t>
    </r>
    <r>
      <rPr>
        <sz val="12"/>
        <rFont val="ＭＳ 明朝"/>
        <family val="1"/>
      </rPr>
      <t>容</t>
    </r>
  </si>
  <si>
    <t>表示</t>
  </si>
  <si>
    <t>リンク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</si>
  <si>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</si>
  <si>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</si>
  <si>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</si>
  <si>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</si>
  <si>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</si>
  <si>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</si>
  <si>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</si>
  <si>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</si>
  <si>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</si>
  <si>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</si>
  <si>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</si>
  <si>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</si>
  <si>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</si>
  <si>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</si>
  <si>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表１５</t>
  </si>
  <si>
    <t>表１６</t>
  </si>
  <si>
    <t>表１７</t>
  </si>
  <si>
    <t>表１８</t>
  </si>
  <si>
    <t>表１９</t>
  </si>
  <si>
    <t>表２０</t>
  </si>
  <si>
    <t>表２１</t>
  </si>
  <si>
    <t>表２２</t>
  </si>
  <si>
    <t>平成24年経済センサス-活動調査　概要表一覧</t>
  </si>
  <si>
    <t>企業等の状況（埼玉県、全国）</t>
  </si>
  <si>
    <t>都道府県別企業等の数　－上位10都道府県－</t>
  </si>
  <si>
    <t>都道府県別企業等の売上高及び付加価値額　－上位10都道府県－</t>
  </si>
  <si>
    <t>事業所数、従業者数の状況（上位１０都道府県）</t>
  </si>
  <si>
    <t>産業大分類別の企業等、売上高、付加価値額（埼玉県・全国）</t>
  </si>
  <si>
    <t>男女別従業者数</t>
  </si>
  <si>
    <t>産業大分類別雇用者数</t>
  </si>
  <si>
    <t>経営組織別民営事業所数(埼玉県・全国）</t>
  </si>
  <si>
    <t>［表一覧に戻る］</t>
  </si>
  <si>
    <t>［表一覧に戻る］</t>
  </si>
  <si>
    <t>［表一覧に戻る］</t>
  </si>
  <si>
    <t>福岡県</t>
  </si>
  <si>
    <t>兵庫県</t>
  </si>
  <si>
    <t>％</t>
  </si>
  <si>
    <r>
      <t xml:space="preserve"> 構成比(%)
</t>
    </r>
    <r>
      <rPr>
        <sz val="9"/>
        <color indexed="8"/>
        <rFont val="ＭＳ ゴシック"/>
        <family val="3"/>
      </rPr>
      <t>(全国=100)</t>
    </r>
  </si>
  <si>
    <t>産 業 大 分 類</t>
  </si>
  <si>
    <t>構成比
（％）</t>
  </si>
  <si>
    <t>Ａ～Ｂ</t>
  </si>
  <si>
    <t>鉱業、採石業、砂利採取業</t>
  </si>
  <si>
    <t>電気・ガス・熱供給・水道業</t>
  </si>
  <si>
    <t>医療、福祉</t>
  </si>
  <si>
    <t>産 業 大 分 類</t>
  </si>
  <si>
    <t>構成比
（％）</t>
  </si>
  <si>
    <t>Ａ～Ｂ</t>
  </si>
  <si>
    <t>鉱業、採石業、砂利採取業</t>
  </si>
  <si>
    <r>
      <t>サービス業</t>
    </r>
    <r>
      <rPr>
        <sz val="8"/>
        <color indexed="8"/>
        <rFont val="ＭＳ ゴシック"/>
        <family val="3"/>
      </rPr>
      <t>(他に分類されないもの)</t>
    </r>
  </si>
  <si>
    <t>経 営 組 織</t>
  </si>
  <si>
    <t>総数</t>
  </si>
  <si>
    <t>全国順位</t>
  </si>
  <si>
    <t>・・・</t>
  </si>
  <si>
    <t>サービス業（他に分類されないもの）</t>
  </si>
  <si>
    <r>
      <t>サービス業</t>
    </r>
    <r>
      <rPr>
        <sz val="8"/>
        <color indexed="8"/>
        <rFont val="ＭＳ ゴシック"/>
        <family val="3"/>
      </rPr>
      <t>（他に分類されないもの）</t>
    </r>
  </si>
  <si>
    <r>
      <t xml:space="preserve">総　　数
</t>
    </r>
    <r>
      <rPr>
        <sz val="8"/>
        <color indexed="8"/>
        <rFont val="ＭＳ Ｐゴシック"/>
        <family val="3"/>
      </rPr>
      <t>(資本金不
詳を含む)</t>
    </r>
  </si>
  <si>
    <t>300万円
未満</t>
  </si>
  <si>
    <t>300～500
万円未満</t>
  </si>
  <si>
    <t>500～1,000
万円未満</t>
  </si>
  <si>
    <t>1,000～3,000
万円未満</t>
  </si>
  <si>
    <t>3,000～5,000
万円未満</t>
  </si>
  <si>
    <t>5,000万円～
1億円未満</t>
  </si>
  <si>
    <t>1～3億円
未満</t>
  </si>
  <si>
    <t>3～10億円
未満</t>
  </si>
  <si>
    <t>10～50億
円未満</t>
  </si>
  <si>
    <t>50億円
以上</t>
  </si>
  <si>
    <t>埼玉県</t>
  </si>
  <si>
    <t>増減</t>
  </si>
  <si>
    <t>千葉県</t>
  </si>
  <si>
    <t>東京都</t>
  </si>
  <si>
    <t>神奈川県</t>
  </si>
  <si>
    <t>平成２１年</t>
  </si>
  <si>
    <t>平成２４年</t>
  </si>
  <si>
    <t>増　　減</t>
  </si>
  <si>
    <t>会社企業数</t>
  </si>
  <si>
    <t>従業者数（人）
合計と常用雇用者には男女別不詳を含む</t>
  </si>
  <si>
    <t>事業所数
（うち国内）</t>
  </si>
  <si>
    <t>合計</t>
  </si>
  <si>
    <t>男</t>
  </si>
  <si>
    <t>女</t>
  </si>
  <si>
    <t>うち
常用雇用者</t>
  </si>
  <si>
    <r>
      <t xml:space="preserve">事業所数
</t>
    </r>
    <r>
      <rPr>
        <sz val="8"/>
        <color indexed="8"/>
        <rFont val="ＭＳ Ｐゴシック"/>
        <family val="3"/>
      </rPr>
      <t>(海外支所
を含む)</t>
    </r>
  </si>
  <si>
    <t>Ｆ</t>
  </si>
  <si>
    <t>電気・ガス・熱供給・水道業</t>
  </si>
  <si>
    <t>Ｅ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</si>
  <si>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</si>
  <si>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</si>
  <si>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</si>
  <si>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</si>
  <si>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</si>
  <si>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</si>
  <si>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</si>
  <si>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</si>
  <si>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</si>
  <si>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</si>
  <si>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</si>
  <si>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卸売業、小売業</t>
  </si>
  <si>
    <t>宿泊業、飲食サービス業</t>
  </si>
  <si>
    <t>医療、福祉</t>
  </si>
  <si>
    <t>サービス業（他に分類されないもの）</t>
  </si>
  <si>
    <t xml:space="preserve"> Ａ～Ｒ 全産業（Ｓ公務を除く）</t>
  </si>
  <si>
    <t>Ｃ</t>
  </si>
  <si>
    <t>Ｄ</t>
  </si>
  <si>
    <t xml:space="preserve"> Ａ～Ｒ 全産業（Ｓ公務を除く）</t>
  </si>
  <si>
    <t>Ｃ</t>
  </si>
  <si>
    <t>鉱業、採石業、砂利採取業</t>
  </si>
  <si>
    <t>Ｄ</t>
  </si>
  <si>
    <t>建設業</t>
  </si>
  <si>
    <t>Ｅ</t>
  </si>
  <si>
    <t>Ｆ</t>
  </si>
  <si>
    <t>電気・ガス・熱供給・水道業</t>
  </si>
  <si>
    <t>Ｇ</t>
  </si>
  <si>
    <t>Ｈ</t>
  </si>
  <si>
    <t>Ｉ</t>
  </si>
  <si>
    <t>卸売業、小売業</t>
  </si>
  <si>
    <t>Ｊ</t>
  </si>
  <si>
    <t>Ｋ</t>
  </si>
  <si>
    <t>Ｌ</t>
  </si>
  <si>
    <t>Ｍ</t>
  </si>
  <si>
    <t>宿泊業、飲食サービス業</t>
  </si>
  <si>
    <t>Ｎ</t>
  </si>
  <si>
    <t>Ｏ</t>
  </si>
  <si>
    <t>Ｐ</t>
  </si>
  <si>
    <t>医療、福祉</t>
  </si>
  <si>
    <t>Ｑ</t>
  </si>
  <si>
    <t>サービス業（他に分類されないもの）</t>
  </si>
  <si>
    <t>産 業 大 分 類</t>
  </si>
  <si>
    <t>構成比
（％）</t>
  </si>
  <si>
    <t>平成24年</t>
  </si>
  <si>
    <t>平成21年</t>
  </si>
  <si>
    <t>平成21年</t>
  </si>
  <si>
    <t>平成24年</t>
  </si>
  <si>
    <t>平成21年(人）</t>
  </si>
  <si>
    <t>平成24年(人)</t>
  </si>
  <si>
    <t>合計</t>
  </si>
  <si>
    <t>　農林漁業</t>
  </si>
  <si>
    <t>平成２１年</t>
  </si>
  <si>
    <t>平成２４年</t>
  </si>
  <si>
    <t>　鉱業、採石業、砂利採取業</t>
  </si>
  <si>
    <t>　建設業</t>
  </si>
  <si>
    <t>　製造業</t>
  </si>
  <si>
    <t>　電気・ガス・熱供給・水道業</t>
  </si>
  <si>
    <t>　情報通信業</t>
  </si>
  <si>
    <t>　運輸業、郵便業</t>
  </si>
  <si>
    <t>　卸売業、小売業</t>
  </si>
  <si>
    <t>　金融業、保険業</t>
  </si>
  <si>
    <t>　不動産業、物品賃貸業</t>
  </si>
  <si>
    <t>　学術研究、専門・技術サービス業</t>
  </si>
  <si>
    <t>　宿泊業、飲食サービス業</t>
  </si>
  <si>
    <t>　生活関連サービス業、娯楽業</t>
  </si>
  <si>
    <t>　教育、学習支援業</t>
  </si>
  <si>
    <t>　医療、福祉</t>
  </si>
  <si>
    <t>　複合サービス事業</t>
  </si>
  <si>
    <r>
      <t>　サービス業</t>
    </r>
    <r>
      <rPr>
        <sz val="8"/>
        <color indexed="8"/>
        <rFont val="ＭＳ Ｐゴシック"/>
        <family val="3"/>
      </rPr>
      <t>(他に分類されないもの)</t>
    </r>
  </si>
  <si>
    <t>従業者数</t>
  </si>
  <si>
    <t>１事業所あたり従業者数</t>
  </si>
  <si>
    <t>合計に占める割合</t>
  </si>
  <si>
    <t>合計（産業不詳を除く）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</si>
  <si>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</si>
  <si>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</si>
  <si>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</si>
  <si>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</si>
  <si>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</si>
  <si>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</si>
  <si>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</si>
  <si>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</si>
  <si>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</si>
  <si>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</si>
  <si>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学術研究，専門・技術ｻｰﾋﾞｽ業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</si>
  <si>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</si>
  <si>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</si>
  <si>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</si>
  <si>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</si>
  <si>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</si>
  <si>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r>
      <rPr>
        <sz val="11"/>
        <color indexed="8"/>
        <rFont val="ＭＳ Ｐゴシック"/>
        <family val="3"/>
      </rPr>
      <t xml:space="preserve"> </t>
    </r>
    <r>
      <rPr>
        <sz val="11"/>
        <rFont val="ＭＳ Ｐゴシック"/>
        <family val="3"/>
      </rPr>
      <t>サービス業</t>
    </r>
    <r>
      <rPr>
        <sz val="9"/>
        <color indexed="8"/>
        <rFont val="ＭＳ Ｐゴシック"/>
        <family val="3"/>
      </rPr>
      <t>(他に分類されないもの)</t>
    </r>
  </si>
  <si>
    <t>表５　産業大分類別事業所数及び従業者数</t>
  </si>
  <si>
    <t>表６　産業大分類別企業等の状況（埼玉県、全国）</t>
  </si>
  <si>
    <t>表７　経営組織別企業等の状況（埼玉県、全国）</t>
  </si>
  <si>
    <t>表８「金融業、保険業」の売上高の全国順位</t>
  </si>
  <si>
    <t>表９　「医療、福祉」の売上高の全国順位</t>
  </si>
  <si>
    <t>表１０　産業大分類別企業等の売上高及び１企業当たり売上高の全国順位</t>
  </si>
  <si>
    <t>表１１　産業大分類別の企業等、売上高、付加価値額（埼玉県・全国）</t>
  </si>
  <si>
    <t>表１２　産業別会社企業数</t>
  </si>
  <si>
    <t>表１３　会社企業の増減状況（平成24年-平成21年）</t>
  </si>
  <si>
    <t>表１４　資本階級別の会社企業数（1都３県）</t>
  </si>
  <si>
    <t>表１５　産業大分類別民営事業所数（埼玉県・全国）</t>
  </si>
  <si>
    <t>表１６　産業大分類別民営事業所の従業者数（埼玉県・全国）</t>
  </si>
  <si>
    <t>表１７　男女別従業者数</t>
  </si>
  <si>
    <t>男</t>
  </si>
  <si>
    <t>女</t>
  </si>
  <si>
    <t>　農林漁業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</si>
  <si>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</si>
  <si>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</si>
  <si>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</si>
  <si>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</si>
  <si>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</si>
  <si>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</si>
  <si>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</si>
  <si>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</si>
  <si>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</si>
  <si>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</si>
  <si>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</si>
  <si>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</si>
  <si>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</si>
  <si>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</si>
  <si>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</si>
  <si>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サービス業(他に分類されないもの)</t>
  </si>
  <si>
    <t>注2： 出向・派遣別の不詳を含む。</t>
  </si>
  <si>
    <t>表１８　従業上の地位別従業数</t>
  </si>
  <si>
    <t>(%)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</si>
  <si>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</si>
  <si>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</si>
  <si>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</si>
  <si>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</si>
  <si>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</si>
  <si>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</si>
  <si>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</si>
  <si>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</si>
  <si>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</si>
  <si>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</si>
  <si>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</si>
  <si>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</si>
  <si>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</si>
  <si>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</si>
  <si>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</si>
  <si>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</si>
  <si>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</si>
  <si>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表１９　産業大分類別雇用者数</t>
  </si>
  <si>
    <t>産業ごとの事業所
数に占める割合①</t>
  </si>
  <si>
    <t>産業ごとの事業所
数に占める割合②</t>
  </si>
  <si>
    <t>増減（②－①）
(ﾎﾟｲﾝﾄ)</t>
  </si>
  <si>
    <t>他からの
出向・派遣
有</t>
  </si>
  <si>
    <t>他からの
出向・派遣
無</t>
  </si>
  <si>
    <t>他からの
出向・派遣
有(%)</t>
  </si>
  <si>
    <t>他からの
出向・派遣
無(%)</t>
  </si>
  <si>
    <t>他からの
出向・派遣
有(ﾎﾟｲﾝﾄ)</t>
  </si>
  <si>
    <t>他からの
出向・派遣
無(ﾎﾟｲﾝﾄ)</t>
  </si>
  <si>
    <t>全産業(S公務を除く)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</si>
  <si>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</si>
  <si>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</si>
  <si>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</si>
  <si>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</si>
  <si>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</si>
  <si>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</si>
  <si>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</si>
  <si>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</si>
  <si>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</si>
  <si>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</si>
  <si>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</si>
  <si>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</si>
  <si>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</si>
  <si>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</si>
  <si>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</si>
  <si>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</si>
  <si>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</si>
  <si>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表２０　産業大分類別、出向・派遣従業者の有無別事業所数</t>
  </si>
  <si>
    <t>注：「事業従事者数」及び「他からの出向・派遣従業者数」は必要な事項の数値が得られた事業所を対象として集計した。</t>
  </si>
  <si>
    <t>事業従事者数
(人)</t>
  </si>
  <si>
    <t>他からの出向・派遣従業者数
(人)</t>
  </si>
  <si>
    <t>事業従事者数に占める出向・派遣従業者数比率(%)</t>
  </si>
  <si>
    <t>全産業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</si>
  <si>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</si>
  <si>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</si>
  <si>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</si>
  <si>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</si>
  <si>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</si>
  <si>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</si>
  <si>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</si>
  <si>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</si>
  <si>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</si>
  <si>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</si>
  <si>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</si>
  <si>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</si>
  <si>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</si>
  <si>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</si>
  <si>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</si>
  <si>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</si>
  <si>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 xml:space="preserve"> サービス業(他に分類されないもの)</t>
  </si>
  <si>
    <t>表２１　産業大分類別事業従事者数に占める出向・派遣従業者数比率</t>
  </si>
  <si>
    <t>産業中分類</t>
  </si>
  <si>
    <t>総数(単独・本所・支所)</t>
  </si>
  <si>
    <t>単独事業所</t>
  </si>
  <si>
    <t>本所・本社・本店</t>
  </si>
  <si>
    <t>支所・支社・支店</t>
  </si>
  <si>
    <t>事業所数</t>
  </si>
  <si>
    <t xml:space="preserve">従業者数(人) </t>
  </si>
  <si>
    <t>従業者数(人)</t>
  </si>
  <si>
    <t>注)本所の所在地不詳も含む</t>
  </si>
  <si>
    <t>全産業</t>
  </si>
  <si>
    <t xml:space="preserve"> 農林漁業</t>
  </si>
  <si>
    <t xml:space="preserve"> 鉱業，採石業，砂利採取業</t>
  </si>
  <si>
    <t xml:space="preserve"> 建設業</t>
  </si>
  <si>
    <t xml:space="preserve"> 製造業</t>
  </si>
  <si>
    <t xml:space="preserve"> 電気・ガス・熱供給・水道業</t>
  </si>
  <si>
    <t xml:space="preserve"> 情報通信業</t>
  </si>
  <si>
    <t xml:space="preserve"> 運輸業，郵便業</t>
  </si>
  <si>
    <t xml:space="preserve"> 卸売業，小売業</t>
  </si>
  <si>
    <t xml:space="preserve"> 金融業，保険業</t>
  </si>
  <si>
    <t xml:space="preserve"> 不動産業，物品賃貸業</t>
  </si>
  <si>
    <t xml:space="preserve"> 学術研究，専門・技術サービス業</t>
  </si>
  <si>
    <t xml:space="preserve"> 宿泊業，飲食サービス業</t>
  </si>
  <si>
    <t xml:space="preserve"> 生活関連サービス業，娯楽業</t>
  </si>
  <si>
    <t xml:space="preserve"> 教育，学習支援業</t>
  </si>
  <si>
    <t xml:space="preserve"> 医療，福祉</t>
  </si>
  <si>
    <t xml:space="preserve"> 複合サービス事業</t>
  </si>
  <si>
    <t>-</t>
  </si>
  <si>
    <t xml:space="preserve"> サービス業(他に分類されないもの)</t>
  </si>
  <si>
    <t>支所・支社・支店</t>
  </si>
  <si>
    <r>
      <t xml:space="preserve">総　　　　　数
</t>
    </r>
    <r>
      <rPr>
        <sz val="8"/>
        <color indexed="8"/>
        <rFont val="ＭＳ Ｐゴシック"/>
        <family val="3"/>
      </rPr>
      <t xml:space="preserve">(本所所在地不詳を含む) </t>
    </r>
  </si>
  <si>
    <t>本社と支社が埼玉県内の
同一市町村内</t>
  </si>
  <si>
    <t>本社と支社が埼玉県内の
他の市町村内</t>
  </si>
  <si>
    <t>本社所在地が都道府県内</t>
  </si>
  <si>
    <t>うち東京都内</t>
  </si>
  <si>
    <t>－</t>
  </si>
  <si>
    <t>注1) 従業者数には男女別の不詳を含む。</t>
  </si>
  <si>
    <t>注2) 「本所の所在地」が不詳の支所を含む。</t>
  </si>
  <si>
    <t>注) 従業者数には男女別の不詳を含む。</t>
  </si>
  <si>
    <t>第２２　産業別，本所の所在地別民営事業所数及び従業者数(外国の会社を除く)</t>
  </si>
  <si>
    <t>第２３　産業別，本社の所在地別民営事業所数及び従業者数(外国の会社を除く会社)</t>
  </si>
  <si>
    <t>合計</t>
  </si>
  <si>
    <t>昭和59年
以前</t>
  </si>
  <si>
    <t>昭和60～
　平成6年</t>
  </si>
  <si>
    <t>平成7
　～16年</t>
  </si>
  <si>
    <t>平成17
　～21年</t>
  </si>
  <si>
    <t>平成22年</t>
  </si>
  <si>
    <t>平成23年</t>
  </si>
  <si>
    <t>平成24年</t>
  </si>
  <si>
    <t>開設年
不　詳</t>
  </si>
  <si>
    <t>全産業</t>
  </si>
  <si>
    <r>
      <t xml:space="preserve"> 学術研究，専門・技術</t>
    </r>
    <r>
      <rPr>
        <sz val="10"/>
        <color indexed="8"/>
        <rFont val="ＭＳ ゴシック"/>
        <family val="3"/>
      </rPr>
      <t>サービス</t>
    </r>
    <r>
      <rPr>
        <sz val="11"/>
        <color indexed="8"/>
        <rFont val="ＭＳ ゴシック"/>
        <family val="3"/>
      </rPr>
      <t>業</t>
    </r>
  </si>
  <si>
    <r>
      <t xml:space="preserve"> サービス業</t>
    </r>
    <r>
      <rPr>
        <sz val="9"/>
        <color indexed="8"/>
        <rFont val="ＭＳ ゴシック"/>
        <family val="3"/>
      </rPr>
      <t>(他に分類されないもの)</t>
    </r>
  </si>
  <si>
    <t>表２４　開設年別の事業所数</t>
  </si>
  <si>
    <t>表２５　経営組織別民営事業所数(埼玉県・全国）</t>
  </si>
  <si>
    <t>経営組織</t>
  </si>
  <si>
    <t>構成比
（％）</t>
  </si>
  <si>
    <t>表２６　経営組織別民営事業所の従業者数（埼玉県・全国）</t>
  </si>
  <si>
    <t>表２７　産業大分類別の売上高、付加価値額の全国順位</t>
  </si>
  <si>
    <t>－</t>
  </si>
  <si>
    <t>鉱業，採石業，砂利採取業</t>
  </si>
  <si>
    <t>建設業　　　　　　　</t>
  </si>
  <si>
    <t>・・・</t>
  </si>
  <si>
    <t>製造業</t>
  </si>
  <si>
    <t>電気・ガス・熱供給・水道業　　　</t>
  </si>
  <si>
    <t>情報通信業　　　　　　</t>
  </si>
  <si>
    <t>運輸業，郵便業　　　　　　</t>
  </si>
  <si>
    <t>卸売業，小売業</t>
  </si>
  <si>
    <t>金融業，保険業　　　　　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</si>
  <si>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</si>
  <si>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</si>
  <si>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</si>
  <si>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</si>
  <si>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</si>
  <si>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</si>
  <si>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</si>
  <si>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　</t>
  </si>
  <si>
    <t>表２９　市別・町村別民営事業所の従業者数－上位10市町－</t>
  </si>
  <si>
    <t>さいたま市</t>
  </si>
  <si>
    <t>表３０　市町村別民営事業所数（事業内容等不詳を含む）及び従業者数</t>
  </si>
  <si>
    <t>表３１　市町村別主な産業大分類別の従業者割合（上位１０市町村）</t>
  </si>
  <si>
    <t>　卸売業，
　　小売業</t>
  </si>
  <si>
    <t>製造業</t>
  </si>
  <si>
    <t>医療，福祉</t>
  </si>
  <si>
    <t>宿泊業，
飲食サービス業</t>
  </si>
  <si>
    <t>運輸業，郵便業</t>
  </si>
  <si>
    <t>－</t>
  </si>
  <si>
    <t>表２８　市別・町村別民営事業所数(事業内容等不詳を含む)－上位10市町－</t>
  </si>
  <si>
    <t>東京都</t>
  </si>
  <si>
    <t>埼玉県</t>
  </si>
  <si>
    <t>産業大分類別企業等の状況（埼玉県、全国）</t>
  </si>
  <si>
    <t>産業別会社企業数</t>
  </si>
  <si>
    <t>会社企業の増減状況</t>
  </si>
  <si>
    <t>資本階級別の会社企業数（1都３県）</t>
  </si>
  <si>
    <t>従業上の地位別従業数</t>
  </si>
  <si>
    <t>産業大分類別雇用者数</t>
  </si>
  <si>
    <t>産業大分類別、出向・派遣従業者の有無別事業所数</t>
  </si>
  <si>
    <t>産業大分類別事業従事者数に占める出向・派遣従業者数比率</t>
  </si>
  <si>
    <t>産業別，本所の所在地別民営事業所数及び従業者数(外国の会社を除く)</t>
  </si>
  <si>
    <t>表２３</t>
  </si>
  <si>
    <t>表２４</t>
  </si>
  <si>
    <t>表２５</t>
  </si>
  <si>
    <t>表２６</t>
  </si>
  <si>
    <t>表２７</t>
  </si>
  <si>
    <t>表２８</t>
  </si>
  <si>
    <t>表２９</t>
  </si>
  <si>
    <t>表３０</t>
  </si>
  <si>
    <t>表３１</t>
  </si>
  <si>
    <t>産業別，本社の所在地別民営事業所数及び従業者数(外国の会社を除く会社)</t>
  </si>
  <si>
    <t>開設年別の事業所数</t>
  </si>
  <si>
    <t>経営組織別民営事業所数(埼玉県・全国）</t>
  </si>
  <si>
    <t>経営組織別民営事業所の従業者数（埼玉県・全国）</t>
  </si>
  <si>
    <t>産業大分類別の売上高、付加価値額の全国順位</t>
  </si>
  <si>
    <t>市別・町村別民営事業所数(事業内容等不詳を含む)－上位10市町－</t>
  </si>
  <si>
    <t>市別・町村別民営事業所の従業者数－上位10市町－</t>
  </si>
  <si>
    <t>市町村別民営事業所数（事業内容等不詳を含む）及び従業者数</t>
  </si>
  <si>
    <t>市町村別主な産業大分類別の従業者割合（上位１０市町村）</t>
  </si>
  <si>
    <t>産業大分類別事業所数及び従業者数</t>
  </si>
  <si>
    <t>経営組織別企業等の状況（埼玉県、全国）</t>
  </si>
  <si>
    <t>「金融業、保険業」の売上高の全国順位</t>
  </si>
  <si>
    <t>「医療、福祉」の売上高の全国順位</t>
  </si>
  <si>
    <t>産業大分類別企業等の売上高及び１企業当たり売上高の全国順位</t>
  </si>
  <si>
    <t>本報告の数値も平成26年2月の訂正後の数値で再度作成してあります。</t>
  </si>
  <si>
    <t>数値の利用の際は注意をしてください。</t>
  </si>
  <si>
    <t>総務省では8月27日に数値公表後に、平成25年11月と平成26年2月に公表済み数値の訂正を行いました。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</si>
</sst>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,###,##0;&quot; -&quot;###,###,##0"/>
    <numFmt numFmtId="178" formatCode="#,##0.0;\-#,##0.0"/>
    <numFmt numFmtId="179" formatCode="0.0_ "/>
    <numFmt numFmtId="180" formatCode="##,###,##0.0;&quot;-&quot;#,###,##0.0"/>
    <numFmt numFmtId="181" formatCode="#,###,###,###,##0;&quot; -&quot;###,###,###,##0"/>
    <numFmt numFmtId="182" formatCode="###,###,##0;&quot;-&quot;##,###,##0"/>
    <numFmt numFmtId="183" formatCode="#,###,##0;&quot; -&quot;###,##0"/>
    <numFmt numFmtId="184" formatCode="0.0_);[Red]\(0.0\)"/>
    <numFmt numFmtId="185" formatCode="##,###,##0;&quot;-&quot;#,###,##0"/>
    <numFmt numFmtId="186" formatCode="\ ###,##0;&quot;-&quot;###,##0"/>
    <numFmt numFmtId="187" formatCode="\ ###,###,##0;&quot;-&quot;###,###,##0"/>
    <numFmt numFmtId="188" formatCode="\ ###,###,##0.0;&quot;-&quot;###,###,##0.0"/>
    <numFmt numFmtId="189" formatCode="#,##0;&quot;△ &quot;#,##0"/>
    <numFmt numFmtId="190" formatCode="#,##0.0;&quot;△ &quot;#,##0.0"/>
    <numFmt numFmtId="191" formatCode="#,##0_);[Red]\(#,##0\)"/>
    <numFmt numFmtId="192" formatCode="#,##0_ "/>
    <numFmt numFmtId="193" formatCode="###,###,###,##0;&quot;-&quot;##,###,###,##0"/>
    <numFmt numFmtId="194" formatCode="#,###,##0.0;&quot; -&quot;###,##0.0"/>
    <numFmt numFmtId="195" formatCode="##,###,###,##0;&quot;-&quot;#,###,##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);[Red]\(#,##0.0\)"/>
    <numFmt numFmtId="201" formatCode="#,##0.0_ "/>
    <numFmt numFmtId="202" formatCode="0.0"/>
    <numFmt numFmtId="203" formatCode="0;&quot;▲ &quot;0"/>
    <numFmt numFmtId="204" formatCode="0.0;&quot;▲ &quot;0.0"/>
    <numFmt numFmtId="205" formatCode="#,##0;&quot;▲ &quot;#,##0"/>
    <numFmt numFmtId="206" formatCode="#,##0.0;&quot;▲ &quot;#,##0.0"/>
    <numFmt numFmtId="207" formatCode="\ ###,###,###,###,##0;&quot;-&quot;###,###,###,###,##0"/>
    <numFmt numFmtId="208" formatCode="##,###,###,###,##0;&quot;-&quot;#,###,###,###,##0"/>
    <numFmt numFmtId="209" formatCode="#,##0;&quot;-&quot;#,##0"/>
    <numFmt numFmtId="210" formatCode="0_ "/>
    <numFmt numFmtId="211" formatCode="0.0%"/>
    <numFmt numFmtId="212" formatCode="#,##0_ ;[Red]\-#,##0\ "/>
    <numFmt numFmtId="213" formatCode="0.000000_ "/>
    <numFmt numFmtId="214" formatCode="0.00000_ "/>
    <numFmt numFmtId="215" formatCode="0.0000_ "/>
    <numFmt numFmtId="216" formatCode="0.000_ "/>
    <numFmt numFmtId="217" formatCode="0.00_ "/>
    <numFmt numFmtId="218" formatCode="0;&quot;△ &quot;0"/>
    <numFmt numFmtId="219" formatCode="#,##0.0"/>
    <numFmt numFmtId="220" formatCode="##,###,###,##0;&quot;▲&quot;#,###,###,##0"/>
    <numFmt numFmtId="221" formatCode="0.00;&quot;▲ &quot;0.00"/>
    <numFmt numFmtId="222" formatCode="#,##0.0;[Red]\-#,##0.0"/>
    <numFmt numFmtId="223" formatCode="#,##0;\△#,##0"/>
    <numFmt numFmtId="224" formatCode="#,##0;\▲#,##0"/>
    <numFmt numFmtId="225" formatCode="\ ###,###,###,##0;&quot;-&quot;###,###,###,##0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>
        <color indexed="8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medium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ill="0" applyBorder="0" applyAlignment="0">
      <protection/>
    </xf>
    <xf numFmtId="0" fontId="60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5" fillId="0" borderId="0" applyNumberFormat="0" applyFill="0" applyBorder="0" applyAlignment="0" applyProtection="0"/>
    <xf numFmtId="0" fontId="10" fillId="0" borderId="0">
      <alignment/>
      <protection/>
    </xf>
    <xf numFmtId="0" fontId="76" fillId="32" borderId="0" applyNumberFormat="0" applyBorder="0" applyAlignment="0" applyProtection="0"/>
    <xf numFmtId="0" fontId="76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3" fillId="0" borderId="0" xfId="112" applyFont="1" applyFill="1">
      <alignment/>
      <protection/>
    </xf>
    <xf numFmtId="0" fontId="2" fillId="0" borderId="0" xfId="112" applyFont="1" applyFill="1" applyProtection="1">
      <alignment/>
      <protection/>
    </xf>
    <xf numFmtId="0" fontId="3" fillId="0" borderId="0" xfId="112" applyFont="1" applyAlignment="1">
      <alignment vertical="center"/>
      <protection/>
    </xf>
    <xf numFmtId="185" fontId="5" fillId="0" borderId="0" xfId="112" applyNumberFormat="1" applyFont="1" applyFill="1" applyBorder="1" applyAlignment="1" quotePrefix="1">
      <alignment horizontal="right" vertical="center"/>
      <protection/>
    </xf>
    <xf numFmtId="0" fontId="3" fillId="0" borderId="0" xfId="112" applyFont="1">
      <alignment/>
      <protection/>
    </xf>
    <xf numFmtId="0" fontId="5" fillId="0" borderId="0" xfId="112" applyFont="1">
      <alignment/>
      <protection/>
    </xf>
    <xf numFmtId="0" fontId="5" fillId="0" borderId="0" xfId="112" applyFont="1" applyFill="1">
      <alignment/>
      <protection/>
    </xf>
    <xf numFmtId="0" fontId="5" fillId="0" borderId="0" xfId="112" applyFont="1" applyFill="1" applyAlignment="1">
      <alignment vertical="center"/>
      <protection/>
    </xf>
    <xf numFmtId="0" fontId="77" fillId="0" borderId="0" xfId="112" applyFont="1" applyAlignment="1">
      <alignment vertical="center"/>
      <protection/>
    </xf>
    <xf numFmtId="0" fontId="77" fillId="0" borderId="0" xfId="112" applyFont="1" applyFill="1">
      <alignment/>
      <protection/>
    </xf>
    <xf numFmtId="0" fontId="74" fillId="0" borderId="0" xfId="112" applyFont="1" applyFill="1">
      <alignment/>
      <protection/>
    </xf>
    <xf numFmtId="0" fontId="74" fillId="0" borderId="0" xfId="112" applyFont="1" applyFill="1" applyAlignment="1">
      <alignment vertical="center"/>
      <protection/>
    </xf>
    <xf numFmtId="182" fontId="74" fillId="0" borderId="0" xfId="112" applyNumberFormat="1" applyFont="1" applyFill="1" applyBorder="1" applyAlignment="1" quotePrefix="1">
      <alignment horizontal="right" vertical="center"/>
      <protection/>
    </xf>
    <xf numFmtId="0" fontId="77" fillId="0" borderId="0" xfId="112" applyFont="1" applyAlignment="1">
      <alignment horizontal="center" vertical="center"/>
      <protection/>
    </xf>
    <xf numFmtId="185" fontId="74" fillId="0" borderId="0" xfId="112" applyNumberFormat="1" applyFont="1" applyFill="1" applyBorder="1" applyAlignment="1" quotePrefix="1">
      <alignment horizontal="right" vertical="center"/>
      <protection/>
    </xf>
    <xf numFmtId="178" fontId="74" fillId="0" borderId="0" xfId="112" applyNumberFormat="1" applyFont="1" applyFill="1" applyBorder="1" applyAlignment="1" applyProtection="1">
      <alignment horizontal="right" vertical="center"/>
      <protection/>
    </xf>
    <xf numFmtId="178" fontId="78" fillId="0" borderId="0" xfId="112" applyNumberFormat="1" applyFont="1" applyFill="1" applyBorder="1" applyAlignment="1" applyProtection="1">
      <alignment horizontal="right" vertical="center"/>
      <protection/>
    </xf>
    <xf numFmtId="183" fontId="5" fillId="0" borderId="0" xfId="112" applyNumberFormat="1" applyFont="1" applyFill="1" applyBorder="1" applyAlignment="1" quotePrefix="1">
      <alignment horizontal="right" vertical="center"/>
      <protection/>
    </xf>
    <xf numFmtId="182" fontId="74" fillId="0" borderId="10" xfId="112" applyNumberFormat="1" applyFont="1" applyFill="1" applyBorder="1" applyAlignment="1" quotePrefix="1">
      <alignment horizontal="right" vertical="center"/>
      <protection/>
    </xf>
    <xf numFmtId="183" fontId="74" fillId="0" borderId="0" xfId="112" applyNumberFormat="1" applyFont="1" applyFill="1" applyBorder="1" applyAlignment="1" quotePrefix="1">
      <alignment horizontal="right" vertical="center"/>
      <protection/>
    </xf>
    <xf numFmtId="182" fontId="5" fillId="0" borderId="0" xfId="112" applyNumberFormat="1" applyFont="1" applyFill="1" applyBorder="1" applyAlignment="1" quotePrefix="1">
      <alignment horizontal="right" vertical="center"/>
      <protection/>
    </xf>
    <xf numFmtId="0" fontId="5" fillId="0" borderId="0" xfId="112" applyFont="1" applyFill="1" applyAlignment="1">
      <alignment vertical="top"/>
      <protection/>
    </xf>
    <xf numFmtId="0" fontId="77" fillId="0" borderId="0" xfId="112" applyFont="1" applyFill="1" applyAlignment="1" applyProtection="1">
      <alignment/>
      <protection/>
    </xf>
    <xf numFmtId="0" fontId="77" fillId="0" borderId="0" xfId="112" applyFont="1" applyFill="1" applyAlignment="1" applyProtection="1">
      <alignment vertical="center"/>
      <protection/>
    </xf>
    <xf numFmtId="0" fontId="74" fillId="0" borderId="0" xfId="112" applyFont="1" applyFill="1" applyBorder="1" applyAlignment="1" applyProtection="1">
      <alignment horizontal="center" vertical="center"/>
      <protection/>
    </xf>
    <xf numFmtId="0" fontId="74" fillId="0" borderId="0" xfId="112" applyFont="1" applyFill="1" applyBorder="1" applyAlignment="1" applyProtection="1">
      <alignment horizontal="center" vertical="center" wrapText="1"/>
      <protection/>
    </xf>
    <xf numFmtId="0" fontId="77" fillId="0" borderId="0" xfId="112" applyFont="1" applyFill="1" applyAlignment="1">
      <alignment horizontal="center" vertical="center"/>
      <protection/>
    </xf>
    <xf numFmtId="0" fontId="77" fillId="0" borderId="0" xfId="112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182" fontId="3" fillId="0" borderId="0" xfId="112" applyNumberFormat="1" applyFont="1" applyFill="1" applyAlignment="1">
      <alignment vertical="center"/>
      <protection/>
    </xf>
    <xf numFmtId="0" fontId="2" fillId="0" borderId="0" xfId="112" applyFont="1" applyFill="1" applyAlignment="1" applyProtection="1">
      <alignment/>
      <protection/>
    </xf>
    <xf numFmtId="0" fontId="2" fillId="0" borderId="0" xfId="112" applyFont="1" applyFill="1" applyAlignment="1" applyProtection="1">
      <alignment vertical="center"/>
      <protection/>
    </xf>
    <xf numFmtId="0" fontId="4" fillId="0" borderId="0" xfId="112" applyFont="1" applyFill="1" applyBorder="1" applyAlignment="1" applyProtection="1">
      <alignment vertical="center"/>
      <protection/>
    </xf>
    <xf numFmtId="0" fontId="4" fillId="0" borderId="0" xfId="112" applyFont="1" applyFill="1" applyBorder="1" applyAlignment="1" applyProtection="1">
      <alignment horizontal="center" vertical="center"/>
      <protection/>
    </xf>
    <xf numFmtId="0" fontId="4" fillId="0" borderId="0" xfId="112" applyFont="1" applyFill="1" applyBorder="1" applyAlignment="1" applyProtection="1">
      <alignment horizontal="center" vertical="center" wrapText="1"/>
      <protection/>
    </xf>
    <xf numFmtId="179" fontId="4" fillId="0" borderId="0" xfId="112" applyNumberFormat="1" applyFont="1" applyFill="1" applyBorder="1" applyAlignment="1" applyProtection="1">
      <alignment horizontal="right" vertical="center"/>
      <protection/>
    </xf>
    <xf numFmtId="205" fontId="5" fillId="0" borderId="0" xfId="112" applyNumberFormat="1" applyFont="1" applyFill="1" applyBorder="1" applyAlignment="1">
      <alignment vertical="center"/>
      <protection/>
    </xf>
    <xf numFmtId="204" fontId="5" fillId="0" borderId="0" xfId="112" applyNumberFormat="1" applyFont="1" applyFill="1" applyBorder="1" applyAlignment="1">
      <alignment vertical="center"/>
      <protection/>
    </xf>
    <xf numFmtId="0" fontId="7" fillId="0" borderId="0" xfId="112" applyFont="1" applyFill="1" applyAlignment="1">
      <alignment vertical="center"/>
      <protection/>
    </xf>
    <xf numFmtId="0" fontId="77" fillId="0" borderId="0" xfId="112" applyFont="1" applyFill="1" applyProtection="1">
      <alignment/>
      <protection/>
    </xf>
    <xf numFmtId="0" fontId="74" fillId="0" borderId="11" xfId="112" applyFont="1" applyFill="1" applyBorder="1" applyAlignment="1" applyProtection="1">
      <alignment vertical="center"/>
      <protection/>
    </xf>
    <xf numFmtId="0" fontId="74" fillId="0" borderId="0" xfId="112" applyFont="1" applyFill="1" applyBorder="1" applyAlignment="1" applyProtection="1">
      <alignment vertical="center"/>
      <protection/>
    </xf>
    <xf numFmtId="37" fontId="74" fillId="0" borderId="0" xfId="112" applyNumberFormat="1" applyFont="1" applyFill="1" applyBorder="1" applyAlignment="1" applyProtection="1">
      <alignment horizontal="right" vertical="center"/>
      <protection/>
    </xf>
    <xf numFmtId="179" fontId="74" fillId="0" borderId="0" xfId="112" applyNumberFormat="1" applyFont="1" applyFill="1" applyBorder="1" applyAlignment="1" applyProtection="1">
      <alignment horizontal="right" vertical="center"/>
      <protection/>
    </xf>
    <xf numFmtId="205" fontId="74" fillId="0" borderId="0" xfId="112" applyNumberFormat="1" applyFont="1" applyFill="1" applyBorder="1" applyAlignment="1" applyProtection="1">
      <alignment horizontal="right" vertical="center"/>
      <protection/>
    </xf>
    <xf numFmtId="204" fontId="74" fillId="0" borderId="0" xfId="112" applyNumberFormat="1" applyFont="1" applyFill="1" applyBorder="1" applyAlignment="1">
      <alignment vertical="center"/>
      <protection/>
    </xf>
    <xf numFmtId="0" fontId="3" fillId="0" borderId="0" xfId="112" applyFont="1" applyFill="1" applyAlignment="1" applyProtection="1">
      <alignment horizontal="left"/>
      <protection/>
    </xf>
    <xf numFmtId="0" fontId="5" fillId="0" borderId="0" xfId="112" applyFont="1" applyFill="1" applyAlignment="1" applyProtection="1">
      <alignment vertical="center"/>
      <protection/>
    </xf>
    <xf numFmtId="0" fontId="5" fillId="0" borderId="0" xfId="112" applyFont="1" applyFill="1" applyBorder="1" applyAlignment="1" applyProtection="1">
      <alignment vertical="center"/>
      <protection/>
    </xf>
    <xf numFmtId="37" fontId="5" fillId="0" borderId="0" xfId="112" applyNumberFormat="1" applyFont="1" applyFill="1" applyBorder="1" applyAlignment="1" applyProtection="1">
      <alignment vertical="center"/>
      <protection/>
    </xf>
    <xf numFmtId="0" fontId="6" fillId="0" borderId="0" xfId="112" applyFont="1" applyFill="1" applyAlignment="1" applyProtection="1">
      <alignment horizontal="left" vertical="center"/>
      <protection/>
    </xf>
    <xf numFmtId="0" fontId="74" fillId="0" borderId="10" xfId="112" applyFont="1" applyFill="1" applyBorder="1" applyAlignment="1" applyProtection="1">
      <alignment horizontal="center" vertical="center" wrapText="1"/>
      <protection/>
    </xf>
    <xf numFmtId="0" fontId="6" fillId="0" borderId="0" xfId="112" applyFont="1" applyFill="1" applyAlignment="1" applyProtection="1">
      <alignment vertical="center"/>
      <protection/>
    </xf>
    <xf numFmtId="0" fontId="2" fillId="0" borderId="0" xfId="112" applyFont="1" applyFill="1" applyBorder="1" applyAlignment="1" applyProtection="1">
      <alignment vertical="center"/>
      <protection/>
    </xf>
    <xf numFmtId="0" fontId="3" fillId="0" borderId="0" xfId="112" applyFont="1" applyFill="1" applyBorder="1" applyAlignment="1">
      <alignment vertical="center"/>
      <protection/>
    </xf>
    <xf numFmtId="0" fontId="79" fillId="0" borderId="0" xfId="112" applyFont="1" applyFill="1" applyAlignment="1">
      <alignment vertical="center"/>
      <protection/>
    </xf>
    <xf numFmtId="0" fontId="14" fillId="0" borderId="0" xfId="112" applyFont="1" applyFill="1" applyAlignment="1">
      <alignment vertical="center"/>
      <protection/>
    </xf>
    <xf numFmtId="183" fontId="2" fillId="0" borderId="0" xfId="112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7" fillId="33" borderId="0" xfId="112" applyFont="1" applyFill="1" applyProtection="1">
      <alignment/>
      <protection/>
    </xf>
    <xf numFmtId="0" fontId="5" fillId="33" borderId="0" xfId="112" applyFont="1" applyFill="1" applyAlignment="1">
      <alignment vertical="center"/>
      <protection/>
    </xf>
    <xf numFmtId="0" fontId="3" fillId="33" borderId="0" xfId="112" applyFont="1" applyFill="1" applyAlignment="1">
      <alignment vertical="center"/>
      <protection/>
    </xf>
    <xf numFmtId="0" fontId="77" fillId="0" borderId="0" xfId="112" applyFont="1" applyAlignment="1" applyProtection="1">
      <alignment/>
      <protection/>
    </xf>
    <xf numFmtId="182" fontId="77" fillId="0" borderId="0" xfId="112" applyNumberFormat="1" applyFont="1" applyFill="1" applyBorder="1" applyAlignment="1" quotePrefix="1">
      <alignment horizontal="right" vertical="center"/>
      <protection/>
    </xf>
    <xf numFmtId="182" fontId="77" fillId="0" borderId="12" xfId="112" applyNumberFormat="1" applyFont="1" applyFill="1" applyBorder="1" applyAlignment="1" quotePrefix="1">
      <alignment horizontal="right" vertical="center"/>
      <protection/>
    </xf>
    <xf numFmtId="37" fontId="77" fillId="0" borderId="12" xfId="112" applyNumberFormat="1" applyFont="1" applyFill="1" applyBorder="1" applyAlignment="1" applyProtection="1">
      <alignment horizontal="right" vertical="center"/>
      <protection/>
    </xf>
    <xf numFmtId="0" fontId="77" fillId="0" borderId="0" xfId="112" applyFont="1" applyBorder="1" applyAlignment="1">
      <alignment horizontal="center" vertical="center" shrinkToFit="1"/>
      <protection/>
    </xf>
    <xf numFmtId="37" fontId="77" fillId="0" borderId="0" xfId="112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38" fontId="8" fillId="33" borderId="0" xfId="85" applyFont="1" applyFill="1" applyAlignment="1">
      <alignment vertical="center"/>
    </xf>
    <xf numFmtId="0" fontId="3" fillId="34" borderId="13" xfId="115" applyFont="1" applyFill="1" applyBorder="1" applyAlignment="1">
      <alignment horizontal="distributed" vertical="center" indent="1"/>
      <protection/>
    </xf>
    <xf numFmtId="0" fontId="3" fillId="34" borderId="14" xfId="115" applyFill="1" applyBorder="1" applyAlignment="1">
      <alignment horizontal="left" vertical="center" indent="1"/>
      <protection/>
    </xf>
    <xf numFmtId="0" fontId="3" fillId="34" borderId="15" xfId="115" applyFont="1" applyFill="1" applyBorder="1" applyAlignment="1">
      <alignment horizontal="distributed" vertical="center" indent="1"/>
      <protection/>
    </xf>
    <xf numFmtId="0" fontId="3" fillId="34" borderId="16" xfId="115" applyFill="1" applyBorder="1" applyAlignment="1">
      <alignment horizontal="left" vertical="center" indent="1"/>
      <protection/>
    </xf>
    <xf numFmtId="0" fontId="17" fillId="33" borderId="0" xfId="115" applyFont="1" applyFill="1">
      <alignment/>
      <protection/>
    </xf>
    <xf numFmtId="0" fontId="3" fillId="33" borderId="0" xfId="115" applyFont="1" applyFill="1">
      <alignment/>
      <protection/>
    </xf>
    <xf numFmtId="0" fontId="77" fillId="33" borderId="0" xfId="112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77" fillId="33" borderId="0" xfId="112" applyFont="1" applyFill="1" applyBorder="1" applyAlignment="1">
      <alignment horizontal="left" vertical="center"/>
      <protection/>
    </xf>
    <xf numFmtId="0" fontId="62" fillId="35" borderId="17" xfId="72" applyFill="1" applyBorder="1" applyAlignment="1" applyProtection="1">
      <alignment horizontal="center" vertical="center"/>
      <protection/>
    </xf>
    <xf numFmtId="0" fontId="62" fillId="35" borderId="18" xfId="72" applyFill="1" applyBorder="1" applyAlignment="1" applyProtection="1">
      <alignment horizontal="center" vertical="center"/>
      <protection/>
    </xf>
    <xf numFmtId="0" fontId="77" fillId="33" borderId="0" xfId="112" applyFont="1" applyFill="1" applyAlignment="1">
      <alignment horizontal="center" vertical="center"/>
      <protection/>
    </xf>
    <xf numFmtId="0" fontId="77" fillId="33" borderId="0" xfId="112" applyFont="1" applyFill="1" applyAlignment="1">
      <alignment vertical="center"/>
      <protection/>
    </xf>
    <xf numFmtId="0" fontId="80" fillId="33" borderId="19" xfId="112" applyFont="1" applyFill="1" applyBorder="1" applyAlignment="1">
      <alignment horizontal="center" vertical="center" shrinkToFit="1"/>
      <protection/>
    </xf>
    <xf numFmtId="182" fontId="80" fillId="33" borderId="11" xfId="112" applyNumberFormat="1" applyFont="1" applyFill="1" applyBorder="1" applyAlignment="1" quotePrefix="1">
      <alignment horizontal="right" vertical="center"/>
      <protection/>
    </xf>
    <xf numFmtId="37" fontId="80" fillId="33" borderId="20" xfId="112" applyNumberFormat="1" applyFont="1" applyFill="1" applyBorder="1" applyAlignment="1" applyProtection="1">
      <alignment horizontal="right" vertical="center"/>
      <protection/>
    </xf>
    <xf numFmtId="178" fontId="80" fillId="33" borderId="21" xfId="112" applyNumberFormat="1" applyFont="1" applyFill="1" applyBorder="1" applyAlignment="1" applyProtection="1">
      <alignment horizontal="right" vertical="center"/>
      <protection/>
    </xf>
    <xf numFmtId="0" fontId="77" fillId="33" borderId="0" xfId="112" applyFont="1" applyFill="1" applyAlignment="1" applyProtection="1">
      <alignment horizontal="center" vertical="center"/>
      <protection/>
    </xf>
    <xf numFmtId="0" fontId="77" fillId="33" borderId="0" xfId="112" applyFont="1" applyFill="1" applyAlignment="1" applyProtection="1">
      <alignment vertical="center"/>
      <protection/>
    </xf>
    <xf numFmtId="0" fontId="3" fillId="33" borderId="0" xfId="112" applyFont="1" applyFill="1">
      <alignment/>
      <protection/>
    </xf>
    <xf numFmtId="0" fontId="5" fillId="33" borderId="0" xfId="112" applyFont="1" applyFill="1">
      <alignment/>
      <protection/>
    </xf>
    <xf numFmtId="0" fontId="2" fillId="33" borderId="0" xfId="112" applyFont="1" applyFill="1" applyAlignment="1" applyProtection="1">
      <alignment vertical="center"/>
      <protection/>
    </xf>
    <xf numFmtId="0" fontId="2" fillId="33" borderId="0" xfId="112" applyFont="1" applyFill="1" applyAlignment="1" applyProtection="1">
      <alignment horizontal="center" vertical="center"/>
      <protection/>
    </xf>
    <xf numFmtId="0" fontId="62" fillId="0" borderId="0" xfId="72" applyFill="1" applyAlignment="1" applyProtection="1">
      <alignment/>
      <protection/>
    </xf>
    <xf numFmtId="0" fontId="62" fillId="33" borderId="0" xfId="72" applyFill="1" applyAlignment="1" applyProtection="1">
      <alignment horizontal="center" vertical="center"/>
      <protection/>
    </xf>
    <xf numFmtId="0" fontId="62" fillId="0" borderId="0" xfId="72" applyFill="1" applyAlignment="1" applyProtection="1">
      <alignment horizontal="center" vertical="center"/>
      <protection/>
    </xf>
    <xf numFmtId="0" fontId="62" fillId="0" borderId="0" xfId="72" applyFill="1" applyAlignment="1" applyProtection="1">
      <alignment vertical="center"/>
      <protection/>
    </xf>
    <xf numFmtId="0" fontId="62" fillId="0" borderId="0" xfId="72" applyAlignment="1" applyProtection="1">
      <alignment horizontal="center" vertical="center"/>
      <protection/>
    </xf>
    <xf numFmtId="0" fontId="62" fillId="33" borderId="0" xfId="72" applyFill="1" applyAlignment="1" applyProtection="1">
      <alignment/>
      <protection/>
    </xf>
    <xf numFmtId="0" fontId="62" fillId="33" borderId="0" xfId="72" applyFill="1" applyAlignment="1" applyProtection="1">
      <alignment vertical="center"/>
      <protection/>
    </xf>
    <xf numFmtId="0" fontId="62" fillId="0" borderId="0" xfId="72" applyAlignment="1" applyProtection="1">
      <alignment/>
      <protection/>
    </xf>
    <xf numFmtId="179" fontId="3" fillId="0" borderId="0" xfId="112" applyNumberFormat="1" applyFont="1" applyFill="1" applyAlignment="1">
      <alignment vertical="center"/>
      <protection/>
    </xf>
    <xf numFmtId="0" fontId="20" fillId="0" borderId="0" xfId="112" applyFont="1" applyFill="1" applyAlignment="1">
      <alignment vertical="top"/>
      <protection/>
    </xf>
    <xf numFmtId="0" fontId="21" fillId="0" borderId="0" xfId="112" applyFont="1" applyFill="1">
      <alignment/>
      <protection/>
    </xf>
    <xf numFmtId="0" fontId="81" fillId="33" borderId="22" xfId="112" applyFont="1" applyFill="1" applyBorder="1" applyAlignment="1" applyProtection="1">
      <alignment horizontal="center" vertical="center"/>
      <protection/>
    </xf>
    <xf numFmtId="0" fontId="81" fillId="33" borderId="23" xfId="112" applyFont="1" applyFill="1" applyBorder="1" applyAlignment="1" applyProtection="1">
      <alignment horizontal="center" vertical="center" wrapText="1"/>
      <protection/>
    </xf>
    <xf numFmtId="0" fontId="81" fillId="33" borderId="21" xfId="112" applyFont="1" applyFill="1" applyBorder="1" applyAlignment="1" applyProtection="1">
      <alignment horizontal="center" vertical="center"/>
      <protection/>
    </xf>
    <xf numFmtId="182" fontId="81" fillId="33" borderId="0" xfId="112" applyNumberFormat="1" applyFont="1" applyFill="1" applyBorder="1" applyAlignment="1" quotePrefix="1">
      <alignment horizontal="right" vertical="center"/>
      <protection/>
    </xf>
    <xf numFmtId="0" fontId="81" fillId="33" borderId="21" xfId="112" applyFont="1" applyFill="1" applyBorder="1" applyAlignment="1" applyProtection="1">
      <alignment horizontal="right" vertical="center"/>
      <protection/>
    </xf>
    <xf numFmtId="178" fontId="81" fillId="33" borderId="21" xfId="112" applyNumberFormat="1" applyFont="1" applyFill="1" applyBorder="1" applyAlignment="1" applyProtection="1">
      <alignment horizontal="right" vertical="center"/>
      <protection/>
    </xf>
    <xf numFmtId="37" fontId="81" fillId="33" borderId="21" xfId="112" applyNumberFormat="1" applyFont="1" applyFill="1" applyBorder="1" applyAlignment="1" applyProtection="1">
      <alignment horizontal="right" vertical="center"/>
      <protection/>
    </xf>
    <xf numFmtId="0" fontId="81" fillId="33" borderId="19" xfId="112" applyFont="1" applyFill="1" applyBorder="1" applyAlignment="1" applyProtection="1">
      <alignment horizontal="center" vertical="center"/>
      <protection/>
    </xf>
    <xf numFmtId="37" fontId="81" fillId="33" borderId="11" xfId="112" applyNumberFormat="1" applyFont="1" applyFill="1" applyBorder="1" applyAlignment="1" applyProtection="1">
      <alignment vertical="center"/>
      <protection/>
    </xf>
    <xf numFmtId="0" fontId="81" fillId="33" borderId="20" xfId="112" applyFont="1" applyFill="1" applyBorder="1" applyAlignment="1" applyProtection="1">
      <alignment vertical="center"/>
      <protection/>
    </xf>
    <xf numFmtId="0" fontId="81" fillId="33" borderId="19" xfId="112" applyFont="1" applyFill="1" applyBorder="1" applyAlignment="1">
      <alignment horizontal="center" vertical="center" shrinkToFit="1"/>
      <protection/>
    </xf>
    <xf numFmtId="182" fontId="81" fillId="33" borderId="11" xfId="112" applyNumberFormat="1" applyFont="1" applyFill="1" applyBorder="1" applyAlignment="1" quotePrefix="1">
      <alignment horizontal="right" vertical="center"/>
      <protection/>
    </xf>
    <xf numFmtId="37" fontId="81" fillId="33" borderId="20" xfId="112" applyNumberFormat="1" applyFont="1" applyFill="1" applyBorder="1" applyAlignment="1" applyProtection="1">
      <alignment horizontal="right" vertical="center"/>
      <protection/>
    </xf>
    <xf numFmtId="0" fontId="81" fillId="33" borderId="24" xfId="112" applyFont="1" applyFill="1" applyBorder="1" applyAlignment="1">
      <alignment horizontal="center" vertical="center" shrinkToFit="1"/>
      <protection/>
    </xf>
    <xf numFmtId="182" fontId="81" fillId="33" borderId="25" xfId="112" applyNumberFormat="1" applyFont="1" applyFill="1" applyBorder="1" applyAlignment="1" quotePrefix="1">
      <alignment horizontal="right" vertical="center"/>
      <protection/>
    </xf>
    <xf numFmtId="37" fontId="81" fillId="33" borderId="26" xfId="112" applyNumberFormat="1" applyFont="1" applyFill="1" applyBorder="1" applyAlignment="1" applyProtection="1">
      <alignment horizontal="right" vertical="center"/>
      <protection/>
    </xf>
    <xf numFmtId="178" fontId="81" fillId="33" borderId="27" xfId="112" applyNumberFormat="1" applyFont="1" applyFill="1" applyBorder="1" applyAlignment="1" applyProtection="1">
      <alignment horizontal="right" vertical="center"/>
      <protection/>
    </xf>
    <xf numFmtId="0" fontId="82" fillId="0" borderId="0" xfId="112" applyFont="1" applyFill="1" applyAlignment="1">
      <alignment vertical="center"/>
      <protection/>
    </xf>
    <xf numFmtId="204" fontId="20" fillId="0" borderId="28" xfId="112" applyNumberFormat="1" applyFont="1" applyFill="1" applyBorder="1" applyAlignment="1">
      <alignment vertical="center"/>
      <protection/>
    </xf>
    <xf numFmtId="0" fontId="81" fillId="0" borderId="29" xfId="112" applyFont="1" applyFill="1" applyBorder="1" applyAlignment="1" applyProtection="1">
      <alignment vertical="center"/>
      <protection/>
    </xf>
    <xf numFmtId="204" fontId="20" fillId="0" borderId="30" xfId="112" applyNumberFormat="1" applyFont="1" applyFill="1" applyBorder="1" applyAlignment="1">
      <alignment vertical="center"/>
      <protection/>
    </xf>
    <xf numFmtId="0" fontId="81" fillId="0" borderId="12" xfId="112" applyFont="1" applyFill="1" applyBorder="1" applyAlignment="1" applyProtection="1">
      <alignment horizontal="center" vertical="center"/>
      <protection/>
    </xf>
    <xf numFmtId="0" fontId="81" fillId="0" borderId="22" xfId="112" applyFont="1" applyFill="1" applyBorder="1" applyAlignment="1" applyProtection="1">
      <alignment horizontal="center" vertical="center" wrapText="1"/>
      <protection/>
    </xf>
    <xf numFmtId="0" fontId="81" fillId="0" borderId="23" xfId="112" applyFont="1" applyFill="1" applyBorder="1" applyAlignment="1" applyProtection="1">
      <alignment horizontal="center" vertical="center" wrapText="1"/>
      <protection/>
    </xf>
    <xf numFmtId="0" fontId="81" fillId="0" borderId="10" xfId="112" applyFont="1" applyFill="1" applyBorder="1" applyAlignment="1" applyProtection="1">
      <alignment vertical="center"/>
      <protection/>
    </xf>
    <xf numFmtId="182" fontId="81" fillId="0" borderId="10" xfId="112" applyNumberFormat="1" applyFont="1" applyFill="1" applyBorder="1" applyAlignment="1" quotePrefix="1">
      <alignment horizontal="right" vertical="center"/>
      <protection/>
    </xf>
    <xf numFmtId="179" fontId="81" fillId="0" borderId="21" xfId="112" applyNumberFormat="1" applyFont="1" applyFill="1" applyBorder="1" applyAlignment="1" applyProtection="1">
      <alignment vertical="center"/>
      <protection/>
    </xf>
    <xf numFmtId="201" fontId="81" fillId="0" borderId="19" xfId="112" applyNumberFormat="1" applyFont="1" applyFill="1" applyBorder="1" applyAlignment="1" quotePrefix="1">
      <alignment vertical="center"/>
      <protection/>
    </xf>
    <xf numFmtId="179" fontId="81" fillId="0" borderId="21" xfId="112" applyNumberFormat="1" applyFont="1" applyFill="1" applyBorder="1" applyAlignment="1" applyProtection="1">
      <alignment horizontal="right" vertical="center"/>
      <protection/>
    </xf>
    <xf numFmtId="201" fontId="81" fillId="0" borderId="10" xfId="112" applyNumberFormat="1" applyFont="1" applyFill="1" applyBorder="1" applyAlignment="1" quotePrefix="1">
      <alignment vertical="center"/>
      <protection/>
    </xf>
    <xf numFmtId="205" fontId="81" fillId="0" borderId="21" xfId="112" applyNumberFormat="1" applyFont="1" applyFill="1" applyBorder="1" applyAlignment="1" applyProtection="1">
      <alignment horizontal="right" vertical="center"/>
      <protection/>
    </xf>
    <xf numFmtId="204" fontId="81" fillId="0" borderId="21" xfId="112" applyNumberFormat="1" applyFont="1" applyFill="1" applyBorder="1" applyAlignment="1">
      <alignment vertical="center"/>
      <protection/>
    </xf>
    <xf numFmtId="0" fontId="81" fillId="0" borderId="10" xfId="112" applyFont="1" applyFill="1" applyBorder="1" applyAlignment="1" applyProtection="1">
      <alignment horizontal="left" vertical="center"/>
      <protection/>
    </xf>
    <xf numFmtId="0" fontId="81" fillId="0" borderId="31" xfId="112" applyFont="1" applyFill="1" applyBorder="1" applyAlignment="1" applyProtection="1">
      <alignment horizontal="left" vertical="center"/>
      <protection/>
    </xf>
    <xf numFmtId="183" fontId="81" fillId="0" borderId="0" xfId="112" applyNumberFormat="1" applyFont="1" applyFill="1" applyAlignment="1" quotePrefix="1">
      <alignment horizontal="right" vertical="center"/>
      <protection/>
    </xf>
    <xf numFmtId="0" fontId="81" fillId="0" borderId="10" xfId="112" applyFont="1" applyFill="1" applyBorder="1" applyAlignment="1" applyProtection="1">
      <alignment horizontal="center" vertical="center"/>
      <protection/>
    </xf>
    <xf numFmtId="185" fontId="81" fillId="0" borderId="0" xfId="112" applyNumberFormat="1" applyFont="1" applyFill="1" applyAlignment="1" quotePrefix="1">
      <alignment horizontal="right" vertical="center"/>
      <protection/>
    </xf>
    <xf numFmtId="185" fontId="81" fillId="0" borderId="0" xfId="112" applyNumberFormat="1" applyFont="1" applyFill="1" applyBorder="1" applyAlignment="1" quotePrefix="1">
      <alignment horizontal="right" vertical="center"/>
      <protection/>
    </xf>
    <xf numFmtId="0" fontId="81" fillId="0" borderId="32" xfId="112" applyFont="1" applyFill="1" applyBorder="1" applyAlignment="1" applyProtection="1">
      <alignment horizontal="center" vertical="center"/>
      <protection/>
    </xf>
    <xf numFmtId="0" fontId="81" fillId="0" borderId="33" xfId="112" applyFont="1" applyFill="1" applyBorder="1" applyAlignment="1" applyProtection="1">
      <alignment vertical="center"/>
      <protection/>
    </xf>
    <xf numFmtId="185" fontId="81" fillId="0" borderId="33" xfId="112" applyNumberFormat="1" applyFont="1" applyFill="1" applyBorder="1" applyAlignment="1" quotePrefix="1">
      <alignment horizontal="right" vertical="center"/>
      <protection/>
    </xf>
    <xf numFmtId="179" fontId="81" fillId="0" borderId="27" xfId="112" applyNumberFormat="1" applyFont="1" applyFill="1" applyBorder="1" applyAlignment="1" applyProtection="1">
      <alignment vertical="center"/>
      <protection/>
    </xf>
    <xf numFmtId="201" fontId="81" fillId="0" borderId="24" xfId="112" applyNumberFormat="1" applyFont="1" applyFill="1" applyBorder="1" applyAlignment="1" quotePrefix="1">
      <alignment vertical="center"/>
      <protection/>
    </xf>
    <xf numFmtId="205" fontId="81" fillId="0" borderId="34" xfId="112" applyNumberFormat="1" applyFont="1" applyFill="1" applyBorder="1" applyAlignment="1" applyProtection="1">
      <alignment horizontal="right" vertical="center"/>
      <protection/>
    </xf>
    <xf numFmtId="204" fontId="81" fillId="0" borderId="34" xfId="112" applyNumberFormat="1" applyFont="1" applyFill="1" applyBorder="1" applyAlignment="1">
      <alignment vertical="center"/>
      <protection/>
    </xf>
    <xf numFmtId="0" fontId="81" fillId="0" borderId="35" xfId="112" applyFont="1" applyFill="1" applyBorder="1" applyAlignment="1" applyProtection="1">
      <alignment vertical="center"/>
      <protection/>
    </xf>
    <xf numFmtId="0" fontId="81" fillId="0" borderId="36" xfId="112" applyFont="1" applyFill="1" applyBorder="1" applyAlignment="1" applyProtection="1">
      <alignment vertical="center"/>
      <protection/>
    </xf>
    <xf numFmtId="182" fontId="81" fillId="0" borderId="37" xfId="112" applyNumberFormat="1" applyFont="1" applyFill="1" applyBorder="1" applyAlignment="1" quotePrefix="1">
      <alignment horizontal="right" vertical="center"/>
      <protection/>
    </xf>
    <xf numFmtId="179" fontId="81" fillId="0" borderId="37" xfId="112" applyNumberFormat="1" applyFont="1" applyFill="1" applyBorder="1" applyAlignment="1" applyProtection="1">
      <alignment vertical="center"/>
      <protection/>
    </xf>
    <xf numFmtId="179" fontId="81" fillId="0" borderId="38" xfId="112" applyNumberFormat="1" applyFont="1" applyFill="1" applyBorder="1" applyAlignment="1" applyProtection="1">
      <alignment horizontal="right" vertical="center"/>
      <protection/>
    </xf>
    <xf numFmtId="179" fontId="81" fillId="0" borderId="37" xfId="112" applyNumberFormat="1" applyFont="1" applyFill="1" applyBorder="1" applyAlignment="1" applyProtection="1">
      <alignment horizontal="right" vertical="center"/>
      <protection/>
    </xf>
    <xf numFmtId="0" fontId="21" fillId="0" borderId="38" xfId="112" applyFont="1" applyFill="1" applyBorder="1" applyAlignment="1">
      <alignment vertical="center"/>
      <protection/>
    </xf>
    <xf numFmtId="182" fontId="81" fillId="0" borderId="21" xfId="112" applyNumberFormat="1" applyFont="1" applyFill="1" applyBorder="1" applyAlignment="1" quotePrefix="1">
      <alignment horizontal="right" vertical="center"/>
      <protection/>
    </xf>
    <xf numFmtId="179" fontId="81" fillId="0" borderId="19" xfId="112" applyNumberFormat="1" applyFont="1" applyFill="1" applyBorder="1" applyAlignment="1" applyProtection="1">
      <alignment horizontal="right" vertical="center"/>
      <protection/>
    </xf>
    <xf numFmtId="0" fontId="21" fillId="0" borderId="19" xfId="112" applyFont="1" applyFill="1" applyBorder="1" applyAlignment="1">
      <alignment vertical="center"/>
      <protection/>
    </xf>
    <xf numFmtId="182" fontId="81" fillId="0" borderId="27" xfId="112" applyNumberFormat="1" applyFont="1" applyFill="1" applyBorder="1" applyAlignment="1" quotePrefix="1">
      <alignment horizontal="right" vertical="center"/>
      <protection/>
    </xf>
    <xf numFmtId="179" fontId="81" fillId="0" borderId="24" xfId="112" applyNumberFormat="1" applyFont="1" applyFill="1" applyBorder="1" applyAlignment="1" applyProtection="1">
      <alignment horizontal="right" vertical="center"/>
      <protection/>
    </xf>
    <xf numFmtId="179" fontId="81" fillId="0" borderId="39" xfId="112" applyNumberFormat="1" applyFont="1" applyFill="1" applyBorder="1" applyAlignment="1" applyProtection="1">
      <alignment horizontal="right" vertical="center"/>
      <protection/>
    </xf>
    <xf numFmtId="205" fontId="81" fillId="0" borderId="39" xfId="112" applyNumberFormat="1" applyFont="1" applyFill="1" applyBorder="1" applyAlignment="1" applyProtection="1">
      <alignment horizontal="right" vertical="center"/>
      <protection/>
    </xf>
    <xf numFmtId="0" fontId="77" fillId="0" borderId="40" xfId="112" applyFont="1" applyFill="1" applyBorder="1" applyAlignment="1">
      <alignment horizontal="left" vertical="center"/>
      <protection/>
    </xf>
    <xf numFmtId="0" fontId="19" fillId="33" borderId="12" xfId="112" applyFont="1" applyFill="1" applyBorder="1" applyAlignment="1" applyProtection="1">
      <alignment horizontal="center" vertical="center" wrapText="1"/>
      <protection/>
    </xf>
    <xf numFmtId="0" fontId="19" fillId="33" borderId="36" xfId="112" applyFont="1" applyFill="1" applyBorder="1" applyAlignment="1" applyProtection="1">
      <alignment vertical="center"/>
      <protection/>
    </xf>
    <xf numFmtId="0" fontId="19" fillId="33" borderId="41" xfId="112" applyFont="1" applyFill="1" applyBorder="1" applyAlignment="1" applyProtection="1">
      <alignment vertical="center"/>
      <protection/>
    </xf>
    <xf numFmtId="0" fontId="19" fillId="33" borderId="42" xfId="112" applyFont="1" applyFill="1" applyBorder="1" applyAlignment="1" applyProtection="1">
      <alignment horizontal="center" vertical="center" wrapText="1"/>
      <protection/>
    </xf>
    <xf numFmtId="0" fontId="19" fillId="33" borderId="43" xfId="112" applyFont="1" applyFill="1" applyBorder="1" applyAlignment="1" applyProtection="1">
      <alignment horizontal="center" vertical="center" wrapText="1"/>
      <protection/>
    </xf>
    <xf numFmtId="0" fontId="19" fillId="33" borderId="10" xfId="112" applyFont="1" applyFill="1" applyBorder="1" applyAlignment="1" applyProtection="1">
      <alignment vertical="center"/>
      <protection/>
    </xf>
    <xf numFmtId="0" fontId="19" fillId="33" borderId="0" xfId="112" applyFont="1" applyFill="1" applyBorder="1" applyAlignment="1" applyProtection="1">
      <alignment vertical="center"/>
      <protection/>
    </xf>
    <xf numFmtId="3" fontId="20" fillId="33" borderId="44" xfId="0" applyNumberFormat="1" applyFont="1" applyFill="1" applyBorder="1" applyAlignment="1">
      <alignment horizontal="right" vertical="center"/>
    </xf>
    <xf numFmtId="201" fontId="81" fillId="33" borderId="31" xfId="112" applyNumberFormat="1" applyFont="1" applyFill="1" applyBorder="1" applyAlignment="1" quotePrefix="1">
      <alignment horizontal="right" vertical="center"/>
      <protection/>
    </xf>
    <xf numFmtId="201" fontId="81" fillId="33" borderId="28" xfId="112" applyNumberFormat="1" applyFont="1" applyFill="1" applyBorder="1" applyAlignment="1" quotePrefix="1">
      <alignment vertical="center"/>
      <protection/>
    </xf>
    <xf numFmtId="0" fontId="19" fillId="33" borderId="10" xfId="112" applyFont="1" applyFill="1" applyBorder="1" applyAlignment="1" applyProtection="1">
      <alignment horizontal="left" vertical="center"/>
      <protection/>
    </xf>
    <xf numFmtId="0" fontId="19" fillId="33" borderId="0" xfId="112" applyFont="1" applyFill="1" applyBorder="1" applyAlignment="1" applyProtection="1">
      <alignment horizontal="left" vertical="center"/>
      <protection/>
    </xf>
    <xf numFmtId="3" fontId="20" fillId="33" borderId="28" xfId="0" applyNumberFormat="1" applyFont="1" applyFill="1" applyBorder="1" applyAlignment="1">
      <alignment horizontal="right" vertical="center"/>
    </xf>
    <xf numFmtId="0" fontId="19" fillId="33" borderId="10" xfId="112" applyFont="1" applyFill="1" applyBorder="1" applyAlignment="1" applyProtection="1">
      <alignment horizontal="center" vertical="center"/>
      <protection/>
    </xf>
    <xf numFmtId="0" fontId="19" fillId="33" borderId="32" xfId="112" applyFont="1" applyFill="1" applyBorder="1" applyAlignment="1" applyProtection="1">
      <alignment horizontal="center" vertical="center"/>
      <protection/>
    </xf>
    <xf numFmtId="0" fontId="19" fillId="33" borderId="45" xfId="112" applyFont="1" applyFill="1" applyBorder="1" applyAlignment="1" applyProtection="1">
      <alignment vertical="center"/>
      <protection/>
    </xf>
    <xf numFmtId="3" fontId="20" fillId="33" borderId="30" xfId="0" applyNumberFormat="1" applyFont="1" applyFill="1" applyBorder="1" applyAlignment="1">
      <alignment horizontal="right" vertical="center"/>
    </xf>
    <xf numFmtId="201" fontId="81" fillId="33" borderId="46" xfId="112" applyNumberFormat="1" applyFont="1" applyFill="1" applyBorder="1" applyAlignment="1" quotePrefix="1">
      <alignment horizontal="right" vertical="center"/>
      <protection/>
    </xf>
    <xf numFmtId="201" fontId="81" fillId="33" borderId="30" xfId="112" applyNumberFormat="1" applyFont="1" applyFill="1" applyBorder="1" applyAlignment="1" quotePrefix="1">
      <alignment vertical="center"/>
      <protection/>
    </xf>
    <xf numFmtId="0" fontId="19" fillId="33" borderId="35" xfId="112" applyFont="1" applyFill="1" applyBorder="1" applyAlignment="1" applyProtection="1">
      <alignment vertical="center"/>
      <protection/>
    </xf>
    <xf numFmtId="0" fontId="19" fillId="33" borderId="12" xfId="112" applyFont="1" applyFill="1" applyBorder="1" applyAlignment="1" applyProtection="1">
      <alignment vertical="center"/>
      <protection/>
    </xf>
    <xf numFmtId="3" fontId="20" fillId="33" borderId="47" xfId="0" applyNumberFormat="1" applyFont="1" applyFill="1" applyBorder="1" applyAlignment="1">
      <alignment horizontal="right" vertical="center"/>
    </xf>
    <xf numFmtId="179" fontId="19" fillId="33" borderId="21" xfId="112" applyNumberFormat="1" applyFont="1" applyFill="1" applyBorder="1" applyAlignment="1" applyProtection="1">
      <alignment horizontal="right" vertical="center"/>
      <protection/>
    </xf>
    <xf numFmtId="0" fontId="21" fillId="33" borderId="28" xfId="112" applyFont="1" applyFill="1" applyBorder="1" applyAlignment="1">
      <alignment vertical="center"/>
      <protection/>
    </xf>
    <xf numFmtId="201" fontId="81" fillId="33" borderId="20" xfId="112" applyNumberFormat="1" applyFont="1" applyFill="1" applyBorder="1" applyAlignment="1" quotePrefix="1">
      <alignment horizontal="right" vertical="center"/>
      <protection/>
    </xf>
    <xf numFmtId="201" fontId="81" fillId="33" borderId="28" xfId="112" applyNumberFormat="1" applyFont="1" applyFill="1" applyBorder="1" applyAlignment="1" quotePrefix="1">
      <alignment horizontal="right" vertical="center"/>
      <protection/>
    </xf>
    <xf numFmtId="179" fontId="19" fillId="33" borderId="29" xfId="112" applyNumberFormat="1" applyFont="1" applyFill="1" applyBorder="1" applyAlignment="1" applyProtection="1">
      <alignment horizontal="right" vertical="center"/>
      <protection/>
    </xf>
    <xf numFmtId="0" fontId="18" fillId="33" borderId="28" xfId="112" applyFont="1" applyFill="1" applyBorder="1" applyAlignment="1" applyProtection="1">
      <alignment vertical="center"/>
      <protection/>
    </xf>
    <xf numFmtId="179" fontId="19" fillId="33" borderId="28" xfId="112" applyNumberFormat="1" applyFont="1" applyFill="1" applyBorder="1" applyAlignment="1" applyProtection="1">
      <alignment horizontal="right" vertical="center"/>
      <protection/>
    </xf>
    <xf numFmtId="0" fontId="19" fillId="33" borderId="33" xfId="112" applyFont="1" applyFill="1" applyBorder="1" applyAlignment="1" applyProtection="1">
      <alignment vertical="center"/>
      <protection/>
    </xf>
    <xf numFmtId="201" fontId="81" fillId="33" borderId="30" xfId="112" applyNumberFormat="1" applyFont="1" applyFill="1" applyBorder="1" applyAlignment="1" quotePrefix="1">
      <alignment horizontal="right" vertical="center"/>
      <protection/>
    </xf>
    <xf numFmtId="179" fontId="19" fillId="33" borderId="33" xfId="112" applyNumberFormat="1" applyFont="1" applyFill="1" applyBorder="1" applyAlignment="1" applyProtection="1">
      <alignment horizontal="right" vertical="center"/>
      <protection/>
    </xf>
    <xf numFmtId="201" fontId="81" fillId="33" borderId="39" xfId="112" applyNumberFormat="1" applyFont="1" applyFill="1" applyBorder="1" applyAlignment="1" quotePrefix="1">
      <alignment horizontal="right" vertical="center"/>
      <protection/>
    </xf>
    <xf numFmtId="179" fontId="19" fillId="33" borderId="27" xfId="112" applyNumberFormat="1" applyFont="1" applyFill="1" applyBorder="1" applyAlignment="1" applyProtection="1">
      <alignment horizontal="right" vertical="center"/>
      <protection/>
    </xf>
    <xf numFmtId="179" fontId="19" fillId="33" borderId="30" xfId="112" applyNumberFormat="1" applyFont="1" applyFill="1" applyBorder="1" applyAlignment="1" applyProtection="1">
      <alignment horizontal="right" vertical="center"/>
      <protection/>
    </xf>
    <xf numFmtId="0" fontId="83" fillId="33" borderId="48" xfId="0" applyFont="1" applyFill="1" applyBorder="1" applyAlignment="1">
      <alignment vertical="center" wrapText="1"/>
    </xf>
    <xf numFmtId="0" fontId="83" fillId="33" borderId="49" xfId="0" applyFont="1" applyFill="1" applyBorder="1" applyAlignment="1">
      <alignment vertical="center" wrapText="1"/>
    </xf>
    <xf numFmtId="0" fontId="83" fillId="33" borderId="4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3" fontId="0" fillId="33" borderId="14" xfId="0" applyNumberFormat="1" applyFill="1" applyBorder="1" applyAlignment="1">
      <alignment vertical="center"/>
    </xf>
    <xf numFmtId="0" fontId="0" fillId="33" borderId="50" xfId="0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50" xfId="0" applyFill="1" applyBorder="1" applyAlignment="1">
      <alignment vertical="center"/>
    </xf>
    <xf numFmtId="0" fontId="0" fillId="33" borderId="50" xfId="0" applyFill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19" fillId="0" borderId="10" xfId="112" applyFont="1" applyFill="1" applyBorder="1" applyAlignment="1" applyProtection="1">
      <alignment vertical="center"/>
      <protection/>
    </xf>
    <xf numFmtId="0" fontId="19" fillId="0" borderId="29" xfId="112" applyFont="1" applyFill="1" applyBorder="1" applyAlignment="1" applyProtection="1">
      <alignment vertical="center"/>
      <protection/>
    </xf>
    <xf numFmtId="182" fontId="20" fillId="0" borderId="10" xfId="112" applyNumberFormat="1" applyFont="1" applyFill="1" applyBorder="1" applyAlignment="1" quotePrefix="1">
      <alignment horizontal="right" vertical="center"/>
      <protection/>
    </xf>
    <xf numFmtId="179" fontId="19" fillId="0" borderId="10" xfId="112" applyNumberFormat="1" applyFont="1" applyFill="1" applyBorder="1" applyAlignment="1" applyProtection="1">
      <alignment horizontal="right" vertical="center"/>
      <protection/>
    </xf>
    <xf numFmtId="201" fontId="81" fillId="0" borderId="28" xfId="112" applyNumberFormat="1" applyFont="1" applyFill="1" applyBorder="1" applyAlignment="1" quotePrefix="1">
      <alignment vertical="center"/>
      <protection/>
    </xf>
    <xf numFmtId="220" fontId="20" fillId="0" borderId="47" xfId="112" applyNumberFormat="1" applyFont="1" applyFill="1" applyBorder="1" applyAlignment="1" quotePrefix="1">
      <alignment horizontal="right" vertical="center"/>
      <protection/>
    </xf>
    <xf numFmtId="204" fontId="20" fillId="0" borderId="47" xfId="112" applyNumberFormat="1" applyFont="1" applyFill="1" applyBorder="1" applyAlignment="1">
      <alignment vertical="center"/>
      <protection/>
    </xf>
    <xf numFmtId="183" fontId="20" fillId="0" borderId="10" xfId="112" applyNumberFormat="1" applyFont="1" applyFill="1" applyBorder="1" applyAlignment="1" quotePrefix="1">
      <alignment horizontal="right" vertical="center"/>
      <protection/>
    </xf>
    <xf numFmtId="220" fontId="20" fillId="0" borderId="28" xfId="112" applyNumberFormat="1" applyFont="1" applyFill="1" applyBorder="1" applyAlignment="1" quotePrefix="1">
      <alignment horizontal="right" vertical="center"/>
      <protection/>
    </xf>
    <xf numFmtId="0" fontId="19" fillId="0" borderId="10" xfId="112" applyFont="1" applyFill="1" applyBorder="1" applyAlignment="1" applyProtection="1">
      <alignment horizontal="center" vertical="center"/>
      <protection/>
    </xf>
    <xf numFmtId="0" fontId="19" fillId="0" borderId="32" xfId="112" applyFont="1" applyFill="1" applyBorder="1" applyAlignment="1" applyProtection="1">
      <alignment horizontal="center" vertical="center"/>
      <protection/>
    </xf>
    <xf numFmtId="0" fontId="19" fillId="0" borderId="33" xfId="112" applyFont="1" applyFill="1" applyBorder="1" applyAlignment="1" applyProtection="1">
      <alignment vertical="center"/>
      <protection/>
    </xf>
    <xf numFmtId="179" fontId="19" fillId="0" borderId="32" xfId="112" applyNumberFormat="1" applyFont="1" applyFill="1" applyBorder="1" applyAlignment="1" applyProtection="1">
      <alignment horizontal="right" vertical="center"/>
      <protection/>
    </xf>
    <xf numFmtId="201" fontId="81" fillId="0" borderId="30" xfId="112" applyNumberFormat="1" applyFont="1" applyFill="1" applyBorder="1" applyAlignment="1" quotePrefix="1">
      <alignment vertical="center"/>
      <protection/>
    </xf>
    <xf numFmtId="179" fontId="19" fillId="0" borderId="35" xfId="112" applyNumberFormat="1" applyFont="1" applyFill="1" applyBorder="1" applyAlignment="1" applyProtection="1">
      <alignment horizontal="right" vertical="center"/>
      <protection/>
    </xf>
    <xf numFmtId="3" fontId="16" fillId="33" borderId="47" xfId="0" applyNumberFormat="1" applyFont="1" applyFill="1" applyBorder="1" applyAlignment="1">
      <alignment vertical="center"/>
    </xf>
    <xf numFmtId="3" fontId="16" fillId="33" borderId="28" xfId="0" applyNumberFormat="1" applyFont="1" applyFill="1" applyBorder="1" applyAlignment="1">
      <alignment vertical="center"/>
    </xf>
    <xf numFmtId="185" fontId="20" fillId="0" borderId="27" xfId="112" applyNumberFormat="1" applyFont="1" applyFill="1" applyBorder="1" applyAlignment="1" quotePrefix="1">
      <alignment horizontal="right" vertical="center"/>
      <protection/>
    </xf>
    <xf numFmtId="3" fontId="16" fillId="33" borderId="30" xfId="0" applyNumberFormat="1" applyFont="1" applyFill="1" applyBorder="1" applyAlignment="1">
      <alignment vertical="center"/>
    </xf>
    <xf numFmtId="0" fontId="19" fillId="0" borderId="12" xfId="112" applyFont="1" applyFill="1" applyBorder="1" applyAlignment="1" applyProtection="1">
      <alignment horizontal="center" vertical="center"/>
      <protection/>
    </xf>
    <xf numFmtId="0" fontId="19" fillId="0" borderId="51" xfId="112" applyFont="1" applyFill="1" applyBorder="1" applyAlignment="1" applyProtection="1">
      <alignment horizontal="center" vertical="center"/>
      <protection/>
    </xf>
    <xf numFmtId="0" fontId="19" fillId="0" borderId="48" xfId="112" applyFont="1" applyFill="1" applyBorder="1" applyAlignment="1" applyProtection="1">
      <alignment horizontal="center" vertical="center" wrapText="1"/>
      <protection/>
    </xf>
    <xf numFmtId="0" fontId="19" fillId="0" borderId="43" xfId="112" applyFont="1" applyFill="1" applyBorder="1" applyAlignment="1" applyProtection="1">
      <alignment horizontal="center" vertical="center" wrapText="1"/>
      <protection/>
    </xf>
    <xf numFmtId="0" fontId="19" fillId="0" borderId="52" xfId="112" applyFont="1" applyFill="1" applyBorder="1" applyAlignment="1" applyProtection="1">
      <alignment horizontal="center" vertical="center" wrapText="1"/>
      <protection/>
    </xf>
    <xf numFmtId="182" fontId="20" fillId="0" borderId="0" xfId="112" applyNumberFormat="1" applyFont="1" applyFill="1" applyBorder="1" applyAlignment="1" quotePrefix="1">
      <alignment horizontal="right" vertical="center"/>
      <protection/>
    </xf>
    <xf numFmtId="182" fontId="20" fillId="0" borderId="11" xfId="112" applyNumberFormat="1" applyFont="1" applyFill="1" applyBorder="1" applyAlignment="1" quotePrefix="1">
      <alignment horizontal="right" vertical="center"/>
      <protection/>
    </xf>
    <xf numFmtId="179" fontId="19" fillId="0" borderId="21" xfId="112" applyNumberFormat="1" applyFont="1" applyFill="1" applyBorder="1" applyAlignment="1" applyProtection="1">
      <alignment horizontal="right" vertical="center"/>
      <protection/>
    </xf>
    <xf numFmtId="183" fontId="20" fillId="0" borderId="11" xfId="112" applyNumberFormat="1" applyFont="1" applyFill="1" applyBorder="1" applyAlignment="1" quotePrefix="1">
      <alignment horizontal="right" vertical="center"/>
      <protection/>
    </xf>
    <xf numFmtId="183" fontId="20" fillId="0" borderId="0" xfId="112" applyNumberFormat="1" applyFont="1" applyFill="1" applyAlignment="1" quotePrefix="1">
      <alignment horizontal="right" vertical="center"/>
      <protection/>
    </xf>
    <xf numFmtId="185" fontId="20" fillId="0" borderId="0" xfId="112" applyNumberFormat="1" applyFont="1" applyFill="1" applyAlignment="1" quotePrefix="1">
      <alignment horizontal="right" vertical="center"/>
      <protection/>
    </xf>
    <xf numFmtId="185" fontId="20" fillId="0" borderId="11" xfId="112" applyNumberFormat="1" applyFont="1" applyFill="1" applyBorder="1" applyAlignment="1" quotePrefix="1">
      <alignment horizontal="right" vertical="center"/>
      <protection/>
    </xf>
    <xf numFmtId="185" fontId="20" fillId="0" borderId="0" xfId="112" applyNumberFormat="1" applyFont="1" applyFill="1" applyBorder="1" applyAlignment="1" quotePrefix="1">
      <alignment horizontal="right" vertical="center"/>
      <protection/>
    </xf>
    <xf numFmtId="185" fontId="20" fillId="0" borderId="45" xfId="112" applyNumberFormat="1" applyFont="1" applyFill="1" applyBorder="1" applyAlignment="1" quotePrefix="1">
      <alignment horizontal="right" vertical="center"/>
      <protection/>
    </xf>
    <xf numFmtId="0" fontId="20" fillId="0" borderId="28" xfId="112" applyFont="1" applyFill="1" applyBorder="1" applyAlignment="1">
      <alignment vertical="center"/>
      <protection/>
    </xf>
    <xf numFmtId="179" fontId="19" fillId="33" borderId="53" xfId="112" applyNumberFormat="1" applyFont="1" applyFill="1" applyBorder="1" applyAlignment="1" applyProtection="1">
      <alignment horizontal="right" vertical="center"/>
      <protection/>
    </xf>
    <xf numFmtId="179" fontId="19" fillId="33" borderId="54" xfId="112" applyNumberFormat="1" applyFont="1" applyFill="1" applyBorder="1" applyAlignment="1" applyProtection="1">
      <alignment horizontal="right" vertical="center"/>
      <protection/>
    </xf>
    <xf numFmtId="220" fontId="20" fillId="33" borderId="47" xfId="112" applyNumberFormat="1" applyFont="1" applyFill="1" applyBorder="1" applyAlignment="1" quotePrefix="1">
      <alignment horizontal="right" vertical="center"/>
      <protection/>
    </xf>
    <xf numFmtId="179" fontId="19" fillId="33" borderId="21" xfId="112" applyNumberFormat="1" applyFont="1" applyFill="1" applyBorder="1" applyAlignment="1" applyProtection="1">
      <alignment horizontal="right" vertical="center"/>
      <protection/>
    </xf>
    <xf numFmtId="179" fontId="19" fillId="33" borderId="10" xfId="112" applyNumberFormat="1" applyFont="1" applyFill="1" applyBorder="1" applyAlignment="1" applyProtection="1">
      <alignment horizontal="right" vertical="center"/>
      <protection/>
    </xf>
    <xf numFmtId="220" fontId="20" fillId="33" borderId="28" xfId="112" applyNumberFormat="1" applyFont="1" applyFill="1" applyBorder="1" applyAlignment="1" quotePrefix="1">
      <alignment horizontal="right" vertical="center"/>
      <protection/>
    </xf>
    <xf numFmtId="0" fontId="21" fillId="0" borderId="28" xfId="112" applyFont="1" applyFill="1" applyBorder="1" applyAlignment="1">
      <alignment vertical="center"/>
      <protection/>
    </xf>
    <xf numFmtId="179" fontId="19" fillId="0" borderId="28" xfId="112" applyNumberFormat="1" applyFont="1" applyFill="1" applyBorder="1" applyAlignment="1" applyProtection="1">
      <alignment horizontal="right" vertical="center"/>
      <protection/>
    </xf>
    <xf numFmtId="179" fontId="19" fillId="0" borderId="30" xfId="112" applyNumberFormat="1" applyFont="1" applyFill="1" applyBorder="1" applyAlignment="1" applyProtection="1">
      <alignment horizontal="right" vertical="center"/>
      <protection/>
    </xf>
    <xf numFmtId="179" fontId="19" fillId="33" borderId="34" xfId="112" applyNumberFormat="1" applyFont="1" applyFill="1" applyBorder="1" applyAlignment="1" applyProtection="1">
      <alignment horizontal="right" vertical="center"/>
      <protection/>
    </xf>
    <xf numFmtId="179" fontId="19" fillId="33" borderId="55" xfId="112" applyNumberFormat="1" applyFont="1" applyFill="1" applyBorder="1" applyAlignment="1" applyProtection="1">
      <alignment horizontal="right" vertical="center"/>
      <protection/>
    </xf>
    <xf numFmtId="220" fontId="20" fillId="33" borderId="30" xfId="112" applyNumberFormat="1" applyFont="1" applyFill="1" applyBorder="1" applyAlignment="1" quotePrefix="1">
      <alignment horizontal="right" vertical="center"/>
      <protection/>
    </xf>
    <xf numFmtId="3" fontId="20" fillId="33" borderId="56" xfId="0" applyNumberFormat="1" applyFont="1" applyFill="1" applyBorder="1" applyAlignment="1">
      <alignment vertical="center"/>
    </xf>
    <xf numFmtId="3" fontId="20" fillId="33" borderId="11" xfId="0" applyNumberFormat="1" applyFont="1" applyFill="1" applyBorder="1" applyAlignment="1">
      <alignment vertical="center"/>
    </xf>
    <xf numFmtId="3" fontId="20" fillId="33" borderId="50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0" fontId="16" fillId="33" borderId="57" xfId="0" applyFont="1" applyFill="1" applyBorder="1" applyAlignment="1">
      <alignment vertical="center"/>
    </xf>
    <xf numFmtId="204" fontId="16" fillId="33" borderId="30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 vertical="center"/>
    </xf>
    <xf numFmtId="0" fontId="16" fillId="33" borderId="49" xfId="0" applyFont="1" applyFill="1" applyBorder="1" applyAlignment="1">
      <alignment vertical="center"/>
    </xf>
    <xf numFmtId="0" fontId="16" fillId="33" borderId="43" xfId="0" applyFont="1" applyFill="1" applyBorder="1" applyAlignment="1">
      <alignment vertical="center"/>
    </xf>
    <xf numFmtId="0" fontId="16" fillId="33" borderId="43" xfId="0" applyFont="1" applyFill="1" applyBorder="1" applyAlignment="1">
      <alignment vertical="center" wrapText="1"/>
    </xf>
    <xf numFmtId="0" fontId="16" fillId="33" borderId="58" xfId="0" applyFont="1" applyFill="1" applyBorder="1" applyAlignment="1">
      <alignment vertical="center"/>
    </xf>
    <xf numFmtId="0" fontId="16" fillId="33" borderId="59" xfId="0" applyFont="1" applyFill="1" applyBorder="1" applyAlignment="1">
      <alignment vertical="center"/>
    </xf>
    <xf numFmtId="38" fontId="16" fillId="33" borderId="30" xfId="85" applyFont="1" applyFill="1" applyBorder="1" applyAlignment="1">
      <alignment vertical="center"/>
    </xf>
    <xf numFmtId="0" fontId="16" fillId="33" borderId="30" xfId="0" applyFont="1" applyFill="1" applyBorder="1" applyAlignment="1">
      <alignment vertical="center"/>
    </xf>
    <xf numFmtId="0" fontId="16" fillId="33" borderId="60" xfId="0" applyFont="1" applyFill="1" applyBorder="1" applyAlignment="1">
      <alignment vertical="center"/>
    </xf>
    <xf numFmtId="38" fontId="16" fillId="33" borderId="14" xfId="85" applyFont="1" applyFill="1" applyBorder="1" applyAlignment="1">
      <alignment vertical="center"/>
    </xf>
    <xf numFmtId="204" fontId="16" fillId="33" borderId="14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37" fontId="81" fillId="33" borderId="11" xfId="112" applyNumberFormat="1" applyFont="1" applyFill="1" applyBorder="1" applyAlignment="1" applyProtection="1">
      <alignment horizontal="right" vertical="center"/>
      <protection/>
    </xf>
    <xf numFmtId="201" fontId="81" fillId="33" borderId="11" xfId="112" applyNumberFormat="1" applyFont="1" applyFill="1" applyBorder="1" applyAlignment="1" quotePrefix="1">
      <alignment vertical="center"/>
      <protection/>
    </xf>
    <xf numFmtId="37" fontId="81" fillId="33" borderId="0" xfId="112" applyNumberFormat="1" applyFont="1" applyFill="1" applyBorder="1" applyAlignment="1" applyProtection="1">
      <alignment horizontal="right" vertical="center"/>
      <protection/>
    </xf>
    <xf numFmtId="0" fontId="19" fillId="33" borderId="10" xfId="112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205" fontId="0" fillId="33" borderId="14" xfId="0" applyNumberFormat="1" applyFont="1" applyFill="1" applyBorder="1" applyAlignment="1">
      <alignment/>
    </xf>
    <xf numFmtId="0" fontId="84" fillId="33" borderId="14" xfId="112" applyFont="1" applyFill="1" applyBorder="1" applyAlignment="1" applyProtection="1">
      <alignment horizontal="left" vertical="center"/>
      <protection/>
    </xf>
    <xf numFmtId="0" fontId="84" fillId="33" borderId="14" xfId="112" applyFont="1" applyFill="1" applyBorder="1" applyAlignment="1" applyProtection="1">
      <alignment vertical="center"/>
      <protection/>
    </xf>
    <xf numFmtId="0" fontId="19" fillId="33" borderId="56" xfId="112" applyFont="1" applyFill="1" applyBorder="1" applyAlignment="1" applyProtection="1">
      <alignment vertical="center"/>
      <protection/>
    </xf>
    <xf numFmtId="0" fontId="19" fillId="33" borderId="61" xfId="112" applyFont="1" applyFill="1" applyBorder="1" applyAlignment="1" applyProtection="1">
      <alignment vertical="center"/>
      <protection/>
    </xf>
    <xf numFmtId="0" fontId="81" fillId="33" borderId="62" xfId="112" applyFont="1" applyFill="1" applyBorder="1" applyAlignment="1" applyProtection="1">
      <alignment horizontal="center" vertical="center"/>
      <protection/>
    </xf>
    <xf numFmtId="0" fontId="81" fillId="33" borderId="42" xfId="112" applyFont="1" applyFill="1" applyBorder="1" applyAlignment="1" applyProtection="1">
      <alignment horizontal="center" vertical="center"/>
      <protection/>
    </xf>
    <xf numFmtId="0" fontId="81" fillId="33" borderId="63" xfId="112" applyFont="1" applyFill="1" applyBorder="1" applyAlignment="1" applyProtection="1">
      <alignment horizontal="center" vertical="center" wrapText="1"/>
      <protection/>
    </xf>
    <xf numFmtId="0" fontId="81" fillId="33" borderId="64" xfId="112" applyFont="1" applyFill="1" applyBorder="1" applyAlignment="1" applyProtection="1">
      <alignment horizontal="center" vertical="center" wrapText="1"/>
      <protection/>
    </xf>
    <xf numFmtId="0" fontId="81" fillId="33" borderId="65" xfId="112" applyFont="1" applyFill="1" applyBorder="1" applyAlignment="1" applyProtection="1">
      <alignment horizontal="center" vertical="center" wrapText="1"/>
      <protection/>
    </xf>
    <xf numFmtId="0" fontId="19" fillId="33" borderId="25" xfId="112" applyFont="1" applyFill="1" applyBorder="1" applyAlignment="1" applyProtection="1">
      <alignment horizontal="center" vertical="center" wrapText="1"/>
      <protection/>
    </xf>
    <xf numFmtId="177" fontId="20" fillId="33" borderId="66" xfId="112" applyNumberFormat="1" applyFont="1" applyFill="1" applyBorder="1" applyAlignment="1" quotePrefix="1">
      <alignment horizontal="right" vertical="center"/>
      <protection/>
    </xf>
    <xf numFmtId="37" fontId="19" fillId="33" borderId="67" xfId="112" applyNumberFormat="1" applyFont="1" applyFill="1" applyBorder="1" applyAlignment="1" applyProtection="1">
      <alignment vertical="center"/>
      <protection/>
    </xf>
    <xf numFmtId="205" fontId="19" fillId="33" borderId="67" xfId="112" applyNumberFormat="1" applyFont="1" applyFill="1" applyBorder="1" applyAlignment="1" applyProtection="1">
      <alignment vertical="center"/>
      <protection/>
    </xf>
    <xf numFmtId="204" fontId="20" fillId="33" borderId="21" xfId="112" applyNumberFormat="1" applyFont="1" applyFill="1" applyBorder="1" applyAlignment="1">
      <alignment vertical="center"/>
      <protection/>
    </xf>
    <xf numFmtId="201" fontId="19" fillId="33" borderId="68" xfId="112" applyNumberFormat="1" applyFont="1" applyFill="1" applyBorder="1" applyAlignment="1" applyProtection="1">
      <alignment vertical="center"/>
      <protection/>
    </xf>
    <xf numFmtId="37" fontId="19" fillId="33" borderId="69" xfId="112" applyNumberFormat="1" applyFont="1" applyFill="1" applyBorder="1" applyAlignment="1" applyProtection="1">
      <alignment vertical="center"/>
      <protection/>
    </xf>
    <xf numFmtId="204" fontId="20" fillId="33" borderId="19" xfId="112" applyNumberFormat="1" applyFont="1" applyFill="1" applyBorder="1" applyAlignment="1">
      <alignment vertical="center"/>
      <protection/>
    </xf>
    <xf numFmtId="0" fontId="20" fillId="33" borderId="11" xfId="112" applyFont="1" applyFill="1" applyBorder="1" applyAlignment="1">
      <alignment horizontal="center" vertical="center" wrapText="1"/>
      <protection/>
    </xf>
    <xf numFmtId="37" fontId="19" fillId="33" borderId="70" xfId="112" applyNumberFormat="1" applyFont="1" applyFill="1" applyBorder="1" applyAlignment="1" applyProtection="1">
      <alignment vertical="center"/>
      <protection/>
    </xf>
    <xf numFmtId="37" fontId="19" fillId="33" borderId="30" xfId="112" applyNumberFormat="1" applyFont="1" applyFill="1" applyBorder="1" applyAlignment="1" applyProtection="1">
      <alignment vertical="center"/>
      <protection/>
    </xf>
    <xf numFmtId="37" fontId="19" fillId="33" borderId="71" xfId="112" applyNumberFormat="1" applyFont="1" applyFill="1" applyBorder="1" applyAlignment="1" applyProtection="1">
      <alignment vertical="center"/>
      <protection/>
    </xf>
    <xf numFmtId="37" fontId="19" fillId="33" borderId="72" xfId="112" applyNumberFormat="1" applyFont="1" applyFill="1" applyBorder="1" applyAlignment="1" applyProtection="1">
      <alignment vertical="center"/>
      <protection/>
    </xf>
    <xf numFmtId="37" fontId="19" fillId="33" borderId="73" xfId="112" applyNumberFormat="1" applyFont="1" applyFill="1" applyBorder="1" applyAlignment="1" applyProtection="1">
      <alignment vertical="center"/>
      <protection/>
    </xf>
    <xf numFmtId="0" fontId="20" fillId="33" borderId="74" xfId="112" applyFont="1" applyFill="1" applyBorder="1" applyAlignment="1">
      <alignment horizontal="center" vertical="center" wrapText="1"/>
      <protection/>
    </xf>
    <xf numFmtId="37" fontId="19" fillId="33" borderId="14" xfId="112" applyNumberFormat="1" applyFont="1" applyFill="1" applyBorder="1" applyAlignment="1" applyProtection="1">
      <alignment vertical="center"/>
      <protection/>
    </xf>
    <xf numFmtId="0" fontId="20" fillId="33" borderId="75" xfId="112" applyFont="1" applyFill="1" applyBorder="1" applyAlignment="1">
      <alignment horizontal="center" vertical="center" wrapText="1"/>
      <protection/>
    </xf>
    <xf numFmtId="37" fontId="19" fillId="33" borderId="76" xfId="112" applyNumberFormat="1" applyFont="1" applyFill="1" applyBorder="1" applyAlignment="1" applyProtection="1">
      <alignment vertical="center"/>
      <protection/>
    </xf>
    <xf numFmtId="37" fontId="19" fillId="33" borderId="77" xfId="112" applyNumberFormat="1" applyFont="1" applyFill="1" applyBorder="1" applyAlignment="1" applyProtection="1">
      <alignment vertical="center"/>
      <protection/>
    </xf>
    <xf numFmtId="205" fontId="19" fillId="33" borderId="77" xfId="112" applyNumberFormat="1" applyFont="1" applyFill="1" applyBorder="1" applyAlignment="1" applyProtection="1">
      <alignment vertical="center"/>
      <protection/>
    </xf>
    <xf numFmtId="204" fontId="20" fillId="33" borderId="78" xfId="112" applyNumberFormat="1" applyFont="1" applyFill="1" applyBorder="1" applyAlignment="1">
      <alignment vertical="center"/>
      <protection/>
    </xf>
    <xf numFmtId="37" fontId="19" fillId="33" borderId="79" xfId="112" applyNumberFormat="1" applyFont="1" applyFill="1" applyBorder="1" applyAlignment="1" applyProtection="1">
      <alignment vertical="center"/>
      <protection/>
    </xf>
    <xf numFmtId="205" fontId="19" fillId="33" borderId="14" xfId="112" applyNumberFormat="1" applyFont="1" applyFill="1" applyBorder="1" applyAlignment="1" applyProtection="1">
      <alignment vertical="center"/>
      <protection/>
    </xf>
    <xf numFmtId="204" fontId="20" fillId="33" borderId="14" xfId="112" applyNumberFormat="1" applyFont="1" applyFill="1" applyBorder="1" applyAlignment="1">
      <alignment vertical="center"/>
      <protection/>
    </xf>
    <xf numFmtId="204" fontId="20" fillId="33" borderId="37" xfId="112" applyNumberFormat="1" applyFont="1" applyFill="1" applyBorder="1" applyAlignment="1">
      <alignment vertical="center"/>
      <protection/>
    </xf>
    <xf numFmtId="0" fontId="20" fillId="33" borderId="57" xfId="112" applyFont="1" applyFill="1" applyBorder="1" applyAlignment="1">
      <alignment horizontal="center" vertical="center" wrapText="1"/>
      <protection/>
    </xf>
    <xf numFmtId="37" fontId="19" fillId="33" borderId="66" xfId="112" applyNumberFormat="1" applyFont="1" applyFill="1" applyBorder="1" applyAlignment="1" applyProtection="1">
      <alignment vertical="center"/>
      <protection/>
    </xf>
    <xf numFmtId="205" fontId="19" fillId="33" borderId="30" xfId="112" applyNumberFormat="1" applyFont="1" applyFill="1" applyBorder="1" applyAlignment="1" applyProtection="1">
      <alignment vertical="center"/>
      <protection/>
    </xf>
    <xf numFmtId="204" fontId="20" fillId="33" borderId="80" xfId="112" applyNumberFormat="1" applyFont="1" applyFill="1" applyBorder="1" applyAlignment="1">
      <alignment vertical="center"/>
      <protection/>
    </xf>
    <xf numFmtId="201" fontId="19" fillId="33" borderId="81" xfId="112" applyNumberFormat="1" applyFont="1" applyFill="1" applyBorder="1" applyAlignment="1" applyProtection="1">
      <alignment vertical="center"/>
      <protection/>
    </xf>
    <xf numFmtId="37" fontId="19" fillId="33" borderId="46" xfId="112" applyNumberFormat="1" applyFont="1" applyFill="1" applyBorder="1" applyAlignment="1" applyProtection="1">
      <alignment vertical="center"/>
      <protection/>
    </xf>
    <xf numFmtId="0" fontId="74" fillId="33" borderId="21" xfId="112" applyFont="1" applyFill="1" applyBorder="1" applyAlignment="1" applyProtection="1">
      <alignment horizontal="center" vertical="center"/>
      <protection/>
    </xf>
    <xf numFmtId="0" fontId="74" fillId="33" borderId="82" xfId="112" applyFont="1" applyFill="1" applyBorder="1" applyAlignment="1" applyProtection="1">
      <alignment horizontal="center" vertical="center" wrapText="1"/>
      <protection/>
    </xf>
    <xf numFmtId="0" fontId="74" fillId="33" borderId="22" xfId="112" applyFont="1" applyFill="1" applyBorder="1" applyAlignment="1" applyProtection="1">
      <alignment horizontal="center" vertical="center"/>
      <protection/>
    </xf>
    <xf numFmtId="0" fontId="74" fillId="33" borderId="23" xfId="112" applyFont="1" applyFill="1" applyBorder="1" applyAlignment="1" applyProtection="1">
      <alignment horizontal="center" vertical="center" wrapText="1"/>
      <protection/>
    </xf>
    <xf numFmtId="0" fontId="74" fillId="33" borderId="21" xfId="112" applyFont="1" applyFill="1" applyBorder="1" applyAlignment="1" applyProtection="1">
      <alignment horizontal="center" vertical="center" wrapText="1"/>
      <protection/>
    </xf>
    <xf numFmtId="3" fontId="81" fillId="33" borderId="21" xfId="112" applyNumberFormat="1" applyFont="1" applyFill="1" applyBorder="1" applyAlignment="1" applyProtection="1">
      <alignment horizontal="right" vertical="center"/>
      <protection/>
    </xf>
    <xf numFmtId="3" fontId="81" fillId="33" borderId="19" xfId="112" applyNumberFormat="1" applyFont="1" applyFill="1" applyBorder="1" applyAlignment="1" applyProtection="1">
      <alignment horizontal="right" vertical="center"/>
      <protection/>
    </xf>
    <xf numFmtId="3" fontId="81" fillId="33" borderId="19" xfId="112" applyNumberFormat="1" applyFont="1" applyFill="1" applyBorder="1" applyAlignment="1">
      <alignment horizontal="right" vertical="center" shrinkToFit="1"/>
      <protection/>
    </xf>
    <xf numFmtId="3" fontId="80" fillId="33" borderId="19" xfId="112" applyNumberFormat="1" applyFont="1" applyFill="1" applyBorder="1" applyAlignment="1">
      <alignment horizontal="right" vertical="center" shrinkToFit="1"/>
      <protection/>
    </xf>
    <xf numFmtId="0" fontId="81" fillId="33" borderId="28" xfId="112" applyFont="1" applyFill="1" applyBorder="1" applyAlignment="1">
      <alignment horizontal="center" vertical="center"/>
      <protection/>
    </xf>
    <xf numFmtId="3" fontId="81" fillId="33" borderId="28" xfId="112" applyNumberFormat="1" applyFont="1" applyFill="1" applyBorder="1" applyAlignment="1">
      <alignment horizontal="right" vertical="center"/>
      <protection/>
    </xf>
    <xf numFmtId="3" fontId="81" fillId="33" borderId="30" xfId="112" applyNumberFormat="1" applyFont="1" applyFill="1" applyBorder="1" applyAlignment="1">
      <alignment horizontal="right" vertical="center" shrinkToFit="1"/>
      <protection/>
    </xf>
    <xf numFmtId="37" fontId="81" fillId="33" borderId="39" xfId="112" applyNumberFormat="1" applyFont="1" applyFill="1" applyBorder="1" applyAlignment="1" applyProtection="1">
      <alignment horizontal="right" vertical="center"/>
      <protection/>
    </xf>
    <xf numFmtId="178" fontId="81" fillId="33" borderId="34" xfId="112" applyNumberFormat="1" applyFont="1" applyFill="1" applyBorder="1" applyAlignment="1" applyProtection="1">
      <alignment horizontal="right" vertical="center"/>
      <protection/>
    </xf>
    <xf numFmtId="0" fontId="16" fillId="33" borderId="83" xfId="112" applyFont="1" applyFill="1" applyBorder="1" applyAlignment="1">
      <alignment vertical="center" textRotation="255"/>
      <protection/>
    </xf>
    <xf numFmtId="0" fontId="81" fillId="33" borderId="83" xfId="112" applyFont="1" applyFill="1" applyBorder="1" applyAlignment="1" applyProtection="1">
      <alignment horizontal="center" vertical="center"/>
      <protection/>
    </xf>
    <xf numFmtId="0" fontId="16" fillId="33" borderId="83" xfId="112" applyFont="1" applyFill="1" applyBorder="1" applyAlignment="1">
      <alignment horizontal="center" vertical="center"/>
      <protection/>
    </xf>
    <xf numFmtId="0" fontId="81" fillId="33" borderId="84" xfId="112" applyFont="1" applyFill="1" applyBorder="1" applyAlignment="1" applyProtection="1">
      <alignment horizontal="center" vertical="center" wrapText="1"/>
      <protection/>
    </xf>
    <xf numFmtId="0" fontId="16" fillId="33" borderId="85" xfId="112" applyFont="1" applyFill="1" applyBorder="1" applyAlignment="1">
      <alignment vertical="center" textRotation="255"/>
      <protection/>
    </xf>
    <xf numFmtId="0" fontId="81" fillId="33" borderId="85" xfId="112" applyFont="1" applyFill="1" applyBorder="1" applyAlignment="1" applyProtection="1">
      <alignment horizontal="center" vertical="center" wrapText="1"/>
      <protection/>
    </xf>
    <xf numFmtId="0" fontId="81" fillId="33" borderId="11" xfId="112" applyFont="1" applyFill="1" applyBorder="1" applyAlignment="1" applyProtection="1">
      <alignment horizontal="right" vertical="center"/>
      <protection/>
    </xf>
    <xf numFmtId="182" fontId="81" fillId="33" borderId="29" xfId="112" applyNumberFormat="1" applyFont="1" applyFill="1" applyBorder="1" applyAlignment="1" quotePrefix="1">
      <alignment horizontal="right" vertical="center"/>
      <protection/>
    </xf>
    <xf numFmtId="176" fontId="20" fillId="33" borderId="28" xfId="112" applyNumberFormat="1" applyFont="1" applyFill="1" applyBorder="1" applyAlignment="1">
      <alignment horizontal="right" vertical="center"/>
      <protection/>
    </xf>
    <xf numFmtId="176" fontId="20" fillId="33" borderId="86" xfId="112" applyNumberFormat="1" applyFont="1" applyFill="1" applyBorder="1" applyAlignment="1">
      <alignment horizontal="right" vertical="center"/>
      <protection/>
    </xf>
    <xf numFmtId="0" fontId="81" fillId="33" borderId="87" xfId="112" applyFont="1" applyFill="1" applyBorder="1" applyAlignment="1" applyProtection="1">
      <alignment horizontal="right" vertical="center"/>
      <protection/>
    </xf>
    <xf numFmtId="0" fontId="81" fillId="33" borderId="29" xfId="112" applyFont="1" applyFill="1" applyBorder="1" applyAlignment="1" applyProtection="1">
      <alignment horizontal="center" vertical="center"/>
      <protection/>
    </xf>
    <xf numFmtId="182" fontId="81" fillId="33" borderId="29" xfId="112" applyNumberFormat="1" applyFont="1" applyFill="1" applyBorder="1" applyAlignment="1">
      <alignment horizontal="right" vertical="center"/>
      <protection/>
    </xf>
    <xf numFmtId="204" fontId="20" fillId="33" borderId="28" xfId="112" applyNumberFormat="1" applyFont="1" applyFill="1" applyBorder="1" applyAlignment="1">
      <alignment vertical="center"/>
      <protection/>
    </xf>
    <xf numFmtId="178" fontId="81" fillId="33" borderId="88" xfId="112" applyNumberFormat="1" applyFont="1" applyFill="1" applyBorder="1" applyAlignment="1" applyProtection="1">
      <alignment horizontal="right" vertical="center"/>
      <protection/>
    </xf>
    <xf numFmtId="0" fontId="81" fillId="33" borderId="89" xfId="112" applyFont="1" applyFill="1" applyBorder="1" applyAlignment="1" applyProtection="1">
      <alignment horizontal="right" vertical="center"/>
      <protection/>
    </xf>
    <xf numFmtId="178" fontId="81" fillId="33" borderId="19" xfId="112" applyNumberFormat="1" applyFont="1" applyFill="1" applyBorder="1" applyAlignment="1" applyProtection="1">
      <alignment horizontal="right" vertical="center"/>
      <protection/>
    </xf>
    <xf numFmtId="0" fontId="81" fillId="33" borderId="11" xfId="112" applyFont="1" applyFill="1" applyBorder="1" applyAlignment="1" applyProtection="1">
      <alignment vertical="center"/>
      <protection/>
    </xf>
    <xf numFmtId="0" fontId="81" fillId="33" borderId="21" xfId="112" applyFont="1" applyFill="1" applyBorder="1" applyAlignment="1" applyProtection="1">
      <alignment vertical="center"/>
      <protection/>
    </xf>
    <xf numFmtId="37" fontId="81" fillId="33" borderId="29" xfId="112" applyNumberFormat="1" applyFont="1" applyFill="1" applyBorder="1" applyAlignment="1" applyProtection="1">
      <alignment vertical="center"/>
      <protection/>
    </xf>
    <xf numFmtId="37" fontId="81" fillId="33" borderId="0" xfId="112" applyNumberFormat="1" applyFont="1" applyFill="1" applyBorder="1" applyAlignment="1" applyProtection="1">
      <alignment vertical="center"/>
      <protection/>
    </xf>
    <xf numFmtId="0" fontId="81" fillId="33" borderId="89" xfId="112" applyFont="1" applyFill="1" applyBorder="1" applyAlignment="1" applyProtection="1">
      <alignment vertical="center"/>
      <protection/>
    </xf>
    <xf numFmtId="0" fontId="81" fillId="33" borderId="29" xfId="112" applyFont="1" applyFill="1" applyBorder="1" applyAlignment="1" applyProtection="1">
      <alignment vertical="center"/>
      <protection/>
    </xf>
    <xf numFmtId="0" fontId="81" fillId="33" borderId="21" xfId="112" applyNumberFormat="1" applyFont="1" applyFill="1" applyBorder="1" applyAlignment="1">
      <alignment horizontal="distributed" vertical="center"/>
      <protection/>
    </xf>
    <xf numFmtId="37" fontId="81" fillId="33" borderId="89" xfId="112" applyNumberFormat="1" applyFont="1" applyFill="1" applyBorder="1" applyAlignment="1" applyProtection="1">
      <alignment horizontal="right" vertical="center"/>
      <protection/>
    </xf>
    <xf numFmtId="0" fontId="81" fillId="33" borderId="29" xfId="112" applyNumberFormat="1" applyFont="1" applyFill="1" applyBorder="1" applyAlignment="1">
      <alignment horizontal="distributed" vertical="center"/>
      <protection/>
    </xf>
    <xf numFmtId="37" fontId="80" fillId="33" borderId="11" xfId="112" applyNumberFormat="1" applyFont="1" applyFill="1" applyBorder="1" applyAlignment="1" applyProtection="1">
      <alignment horizontal="right" vertical="center"/>
      <protection/>
    </xf>
    <xf numFmtId="0" fontId="80" fillId="33" borderId="21" xfId="112" applyNumberFormat="1" applyFont="1" applyFill="1" applyBorder="1" applyAlignment="1">
      <alignment horizontal="distributed" vertical="center"/>
      <protection/>
    </xf>
    <xf numFmtId="182" fontId="80" fillId="33" borderId="29" xfId="112" applyNumberFormat="1" applyFont="1" applyFill="1" applyBorder="1" applyAlignment="1" quotePrefix="1">
      <alignment horizontal="right" vertical="center"/>
      <protection/>
    </xf>
    <xf numFmtId="182" fontId="80" fillId="33" borderId="0" xfId="112" applyNumberFormat="1" applyFont="1" applyFill="1" applyBorder="1" applyAlignment="1" quotePrefix="1">
      <alignment horizontal="right" vertical="center"/>
      <protection/>
    </xf>
    <xf numFmtId="204" fontId="13" fillId="33" borderId="28" xfId="112" applyNumberFormat="1" applyFont="1" applyFill="1" applyBorder="1" applyAlignment="1">
      <alignment vertical="center"/>
      <protection/>
    </xf>
    <xf numFmtId="178" fontId="80" fillId="33" borderId="88" xfId="112" applyNumberFormat="1" applyFont="1" applyFill="1" applyBorder="1" applyAlignment="1" applyProtection="1">
      <alignment horizontal="right" vertical="center"/>
      <protection/>
    </xf>
    <xf numFmtId="37" fontId="80" fillId="33" borderId="0" xfId="112" applyNumberFormat="1" applyFont="1" applyFill="1" applyBorder="1" applyAlignment="1" applyProtection="1">
      <alignment horizontal="right" vertical="center"/>
      <protection/>
    </xf>
    <xf numFmtId="204" fontId="13" fillId="33" borderId="21" xfId="112" applyNumberFormat="1" applyFont="1" applyFill="1" applyBorder="1" applyAlignment="1">
      <alignment vertical="center"/>
      <protection/>
    </xf>
    <xf numFmtId="178" fontId="80" fillId="33" borderId="19" xfId="112" applyNumberFormat="1" applyFont="1" applyFill="1" applyBorder="1" applyAlignment="1" applyProtection="1">
      <alignment horizontal="right" vertical="center"/>
      <protection/>
    </xf>
    <xf numFmtId="0" fontId="81" fillId="33" borderId="34" xfId="112" applyNumberFormat="1" applyFont="1" applyFill="1" applyBorder="1" applyAlignment="1">
      <alignment horizontal="distributed" vertical="center"/>
      <protection/>
    </xf>
    <xf numFmtId="182" fontId="81" fillId="33" borderId="90" xfId="112" applyNumberFormat="1" applyFont="1" applyFill="1" applyBorder="1" applyAlignment="1" quotePrefix="1">
      <alignment horizontal="right" vertical="center"/>
      <protection/>
    </xf>
    <xf numFmtId="182" fontId="81" fillId="33" borderId="91" xfId="112" applyNumberFormat="1" applyFont="1" applyFill="1" applyBorder="1" applyAlignment="1" quotePrefix="1">
      <alignment horizontal="right" vertical="center"/>
      <protection/>
    </xf>
    <xf numFmtId="204" fontId="20" fillId="33" borderId="30" xfId="112" applyNumberFormat="1" applyFont="1" applyFill="1" applyBorder="1" applyAlignment="1">
      <alignment vertical="center"/>
      <protection/>
    </xf>
    <xf numFmtId="178" fontId="81" fillId="33" borderId="81" xfId="112" applyNumberFormat="1" applyFont="1" applyFill="1" applyBorder="1" applyAlignment="1" applyProtection="1">
      <alignment horizontal="right" vertical="center"/>
      <protection/>
    </xf>
    <xf numFmtId="37" fontId="81" fillId="33" borderId="90" xfId="112" applyNumberFormat="1" applyFont="1" applyFill="1" applyBorder="1" applyAlignment="1" applyProtection="1">
      <alignment horizontal="right" vertical="center"/>
      <protection/>
    </xf>
    <xf numFmtId="204" fontId="20" fillId="33" borderId="34" xfId="112" applyNumberFormat="1" applyFont="1" applyFill="1" applyBorder="1" applyAlignment="1">
      <alignment vertical="center"/>
      <protection/>
    </xf>
    <xf numFmtId="178" fontId="81" fillId="33" borderId="92" xfId="112" applyNumberFormat="1" applyFont="1" applyFill="1" applyBorder="1" applyAlignment="1" applyProtection="1">
      <alignment horizontal="right" vertical="center"/>
      <protection/>
    </xf>
    <xf numFmtId="0" fontId="0" fillId="33" borderId="93" xfId="0" applyFill="1" applyBorder="1" applyAlignment="1">
      <alignment vertical="center"/>
    </xf>
    <xf numFmtId="0" fontId="83" fillId="33" borderId="94" xfId="0" applyFont="1" applyFill="1" applyBorder="1" applyAlignment="1">
      <alignment vertical="center" wrapText="1"/>
    </xf>
    <xf numFmtId="38" fontId="83" fillId="33" borderId="95" xfId="85" applyFont="1" applyFill="1" applyBorder="1" applyAlignment="1">
      <alignment horizontal="center" vertical="center" wrapText="1"/>
    </xf>
    <xf numFmtId="38" fontId="83" fillId="33" borderId="43" xfId="85" applyFont="1" applyFill="1" applyBorder="1" applyAlignment="1">
      <alignment horizontal="center" vertical="center" wrapText="1"/>
    </xf>
    <xf numFmtId="0" fontId="83" fillId="33" borderId="96" xfId="0" applyFont="1" applyFill="1" applyBorder="1" applyAlignment="1">
      <alignment horizontal="center" vertical="center" wrapText="1"/>
    </xf>
    <xf numFmtId="0" fontId="83" fillId="33" borderId="48" xfId="0" applyFont="1" applyFill="1" applyBorder="1" applyAlignment="1">
      <alignment horizontal="center" vertical="center" wrapText="1"/>
    </xf>
    <xf numFmtId="38" fontId="83" fillId="33" borderId="97" xfId="85" applyFont="1" applyFill="1" applyBorder="1" applyAlignment="1">
      <alignment horizontal="center" vertical="center" wrapText="1"/>
    </xf>
    <xf numFmtId="38" fontId="83" fillId="33" borderId="83" xfId="85" applyFont="1" applyFill="1" applyBorder="1" applyAlignment="1">
      <alignment horizontal="center" vertical="center" wrapText="1"/>
    </xf>
    <xf numFmtId="38" fontId="83" fillId="33" borderId="84" xfId="85" applyFont="1" applyFill="1" applyBorder="1" applyAlignment="1">
      <alignment horizontal="center" vertical="center" wrapText="1"/>
    </xf>
    <xf numFmtId="0" fontId="0" fillId="33" borderId="98" xfId="0" applyFill="1" applyBorder="1" applyAlignment="1">
      <alignment vertical="center"/>
    </xf>
    <xf numFmtId="193" fontId="0" fillId="33" borderId="66" xfId="0" applyNumberFormat="1" applyFont="1" applyFill="1" applyBorder="1" applyAlignment="1" quotePrefix="1">
      <alignment horizontal="right"/>
    </xf>
    <xf numFmtId="38" fontId="56" fillId="33" borderId="30" xfId="85" applyFont="1" applyFill="1" applyBorder="1" applyAlignment="1">
      <alignment vertical="center"/>
    </xf>
    <xf numFmtId="204" fontId="0" fillId="33" borderId="30" xfId="0" applyNumberFormat="1" applyFill="1" applyBorder="1" applyAlignment="1">
      <alignment vertical="center"/>
    </xf>
    <xf numFmtId="184" fontId="0" fillId="33" borderId="99" xfId="0" applyNumberFormat="1" applyFill="1" applyBorder="1" applyAlignment="1">
      <alignment vertical="center"/>
    </xf>
    <xf numFmtId="225" fontId="0" fillId="33" borderId="66" xfId="0" applyNumberFormat="1" applyFont="1" applyFill="1" applyBorder="1" applyAlignment="1" quotePrefix="1">
      <alignment horizontal="right"/>
    </xf>
    <xf numFmtId="179" fontId="0" fillId="33" borderId="50" xfId="0" applyNumberFormat="1" applyFill="1" applyBorder="1" applyAlignment="1">
      <alignment vertical="center"/>
    </xf>
    <xf numFmtId="179" fontId="0" fillId="33" borderId="66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204" fontId="0" fillId="33" borderId="99" xfId="0" applyNumberFormat="1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38" fontId="56" fillId="33" borderId="13" xfId="85" applyFont="1" applyFill="1" applyBorder="1" applyAlignment="1">
      <alignment vertical="center"/>
    </xf>
    <xf numFmtId="38" fontId="56" fillId="33" borderId="14" xfId="85" applyFont="1" applyFill="1" applyBorder="1" applyAlignment="1">
      <alignment vertical="center"/>
    </xf>
    <xf numFmtId="204" fontId="0" fillId="33" borderId="14" xfId="0" applyNumberFormat="1" applyFill="1" applyBorder="1" applyAlignment="1">
      <alignment vertical="center"/>
    </xf>
    <xf numFmtId="179" fontId="0" fillId="33" borderId="17" xfId="0" applyNumberFormat="1" applyFill="1" applyBorder="1" applyAlignment="1">
      <alignment vertical="center"/>
    </xf>
    <xf numFmtId="179" fontId="0" fillId="33" borderId="57" xfId="0" applyNumberFormat="1" applyFill="1" applyBorder="1" applyAlignment="1">
      <alignment vertical="center"/>
    </xf>
    <xf numFmtId="179" fontId="0" fillId="33" borderId="13" xfId="0" applyNumberFormat="1" applyFill="1" applyBorder="1" applyAlignment="1">
      <alignment vertical="center"/>
    </xf>
    <xf numFmtId="179" fontId="0" fillId="33" borderId="14" xfId="0" applyNumberFormat="1" applyFill="1" applyBorder="1" applyAlignment="1">
      <alignment vertical="center"/>
    </xf>
    <xf numFmtId="204" fontId="0" fillId="33" borderId="17" xfId="0" applyNumberFormat="1" applyFill="1" applyBorder="1" applyAlignment="1">
      <alignment vertical="center"/>
    </xf>
    <xf numFmtId="0" fontId="56" fillId="33" borderId="101" xfId="0" applyFont="1" applyFill="1" applyBorder="1" applyAlignment="1">
      <alignment vertical="center"/>
    </xf>
    <xf numFmtId="38" fontId="56" fillId="33" borderId="15" xfId="85" applyFont="1" applyFill="1" applyBorder="1" applyAlignment="1">
      <alignment vertical="center"/>
    </xf>
    <xf numFmtId="38" fontId="56" fillId="33" borderId="16" xfId="85" applyFont="1" applyFill="1" applyBorder="1" applyAlignment="1">
      <alignment vertical="center"/>
    </xf>
    <xf numFmtId="204" fontId="0" fillId="33" borderId="16" xfId="0" applyNumberFormat="1" applyFill="1" applyBorder="1" applyAlignment="1">
      <alignment vertical="center"/>
    </xf>
    <xf numFmtId="179" fontId="0" fillId="33" borderId="18" xfId="0" applyNumberFormat="1" applyFill="1" applyBorder="1" applyAlignment="1">
      <alignment vertical="center"/>
    </xf>
    <xf numFmtId="179" fontId="0" fillId="33" borderId="102" xfId="0" applyNumberFormat="1" applyFill="1" applyBorder="1" applyAlignment="1">
      <alignment vertical="center"/>
    </xf>
    <xf numFmtId="179" fontId="0" fillId="33" borderId="15" xfId="0" applyNumberFormat="1" applyFill="1" applyBorder="1" applyAlignment="1">
      <alignment vertical="center"/>
    </xf>
    <xf numFmtId="179" fontId="0" fillId="33" borderId="16" xfId="0" applyNumberFormat="1" applyFill="1" applyBorder="1" applyAlignment="1">
      <alignment vertical="center"/>
    </xf>
    <xf numFmtId="204" fontId="0" fillId="33" borderId="18" xfId="0" applyNumberFormat="1" applyFill="1" applyBorder="1" applyAlignment="1">
      <alignment vertical="center"/>
    </xf>
    <xf numFmtId="0" fontId="28" fillId="33" borderId="0" xfId="0" applyFont="1" applyFill="1" applyAlignment="1">
      <alignment/>
    </xf>
    <xf numFmtId="0" fontId="19" fillId="33" borderId="63" xfId="112" applyFont="1" applyFill="1" applyBorder="1" applyAlignment="1" applyProtection="1">
      <alignment horizontal="center" vertical="center"/>
      <protection/>
    </xf>
    <xf numFmtId="0" fontId="19" fillId="33" borderId="65" xfId="112" applyFont="1" applyFill="1" applyBorder="1" applyAlignment="1" applyProtection="1">
      <alignment horizontal="center" vertical="center" wrapText="1"/>
      <protection/>
    </xf>
    <xf numFmtId="0" fontId="81" fillId="33" borderId="63" xfId="112" applyFont="1" applyFill="1" applyBorder="1" applyAlignment="1" applyProtection="1">
      <alignment horizontal="center" vertical="center"/>
      <protection/>
    </xf>
    <xf numFmtId="0" fontId="19" fillId="33" borderId="19" xfId="112" applyFont="1" applyFill="1" applyBorder="1" applyAlignment="1" applyProtection="1">
      <alignment vertical="center"/>
      <protection/>
    </xf>
    <xf numFmtId="177" fontId="20" fillId="33" borderId="0" xfId="112" applyNumberFormat="1" applyFont="1" applyFill="1" applyBorder="1" applyAlignment="1" quotePrefix="1">
      <alignment horizontal="right" vertical="center"/>
      <protection/>
    </xf>
    <xf numFmtId="206" fontId="20" fillId="33" borderId="103" xfId="112" applyNumberFormat="1" applyFont="1" applyFill="1" applyBorder="1" applyAlignment="1" quotePrefix="1">
      <alignment vertical="center"/>
      <protection/>
    </xf>
    <xf numFmtId="206" fontId="20" fillId="33" borderId="11" xfId="112" applyNumberFormat="1" applyFont="1" applyFill="1" applyBorder="1" applyAlignment="1" quotePrefix="1">
      <alignment vertical="center"/>
      <protection/>
    </xf>
    <xf numFmtId="205" fontId="19" fillId="33" borderId="21" xfId="112" applyNumberFormat="1" applyFont="1" applyFill="1" applyBorder="1" applyAlignment="1" applyProtection="1">
      <alignment horizontal="right" vertical="center"/>
      <protection/>
    </xf>
    <xf numFmtId="206" fontId="20" fillId="33" borderId="19" xfId="112" applyNumberFormat="1" applyFont="1" applyFill="1" applyBorder="1" applyAlignment="1" quotePrefix="1">
      <alignment vertical="center"/>
      <protection/>
    </xf>
    <xf numFmtId="37" fontId="19" fillId="33" borderId="0" xfId="112" applyNumberFormat="1" applyFont="1" applyFill="1" applyBorder="1" applyAlignment="1" applyProtection="1">
      <alignment vertical="center"/>
      <protection/>
    </xf>
    <xf numFmtId="0" fontId="19" fillId="33" borderId="92" xfId="112" applyFont="1" applyFill="1" applyBorder="1" applyAlignment="1" applyProtection="1">
      <alignment vertical="center"/>
      <protection/>
    </xf>
    <xf numFmtId="37" fontId="19" fillId="33" borderId="91" xfId="112" applyNumberFormat="1" applyFont="1" applyFill="1" applyBorder="1" applyAlignment="1" applyProtection="1">
      <alignment vertical="center"/>
      <protection/>
    </xf>
    <xf numFmtId="206" fontId="20" fillId="33" borderId="92" xfId="112" applyNumberFormat="1" applyFont="1" applyFill="1" applyBorder="1" applyAlignment="1" quotePrefix="1">
      <alignment vertical="center"/>
      <protection/>
    </xf>
    <xf numFmtId="206" fontId="20" fillId="33" borderId="39" xfId="112" applyNumberFormat="1" applyFont="1" applyFill="1" applyBorder="1" applyAlignment="1" quotePrefix="1">
      <alignment vertical="center"/>
      <protection/>
    </xf>
    <xf numFmtId="205" fontId="19" fillId="33" borderId="34" xfId="112" applyNumberFormat="1" applyFont="1" applyFill="1" applyBorder="1" applyAlignment="1" applyProtection="1">
      <alignment horizontal="right" vertical="center"/>
      <protection/>
    </xf>
    <xf numFmtId="0" fontId="19" fillId="33" borderId="38" xfId="112" applyFont="1" applyFill="1" applyBorder="1" applyAlignment="1" applyProtection="1">
      <alignment vertical="center"/>
      <protection/>
    </xf>
    <xf numFmtId="205" fontId="19" fillId="33" borderId="53" xfId="112" applyNumberFormat="1" applyFont="1" applyFill="1" applyBorder="1" applyAlignment="1" applyProtection="1">
      <alignment horizontal="right" vertical="center"/>
      <protection/>
    </xf>
    <xf numFmtId="179" fontId="19" fillId="33" borderId="34" xfId="112" applyNumberFormat="1" applyFont="1" applyFill="1" applyBorder="1" applyAlignment="1" applyProtection="1">
      <alignment horizontal="right" vertical="center"/>
      <protection/>
    </xf>
    <xf numFmtId="179" fontId="19" fillId="33" borderId="39" xfId="112" applyNumberFormat="1" applyFont="1" applyFill="1" applyBorder="1" applyAlignment="1" applyProtection="1">
      <alignment horizontal="right" vertical="center"/>
      <protection/>
    </xf>
    <xf numFmtId="0" fontId="19" fillId="33" borderId="104" xfId="112" applyFont="1" applyFill="1" applyBorder="1" applyAlignment="1" applyProtection="1">
      <alignment vertical="center"/>
      <protection/>
    </xf>
    <xf numFmtId="0" fontId="23" fillId="33" borderId="105" xfId="112" applyFont="1" applyFill="1" applyBorder="1" applyAlignment="1" applyProtection="1">
      <alignment horizontal="center" vertical="center" wrapText="1"/>
      <protection/>
    </xf>
    <xf numFmtId="210" fontId="19" fillId="33" borderId="0" xfId="112" applyNumberFormat="1" applyFont="1" applyFill="1" applyBorder="1" applyAlignment="1" applyProtection="1">
      <alignment horizontal="right" vertical="center"/>
      <protection/>
    </xf>
    <xf numFmtId="210" fontId="19" fillId="33" borderId="29" xfId="112" applyNumberFormat="1" applyFont="1" applyFill="1" applyBorder="1" applyAlignment="1" applyProtection="1">
      <alignment horizontal="right" vertical="center"/>
      <protection/>
    </xf>
    <xf numFmtId="210" fontId="19" fillId="33" borderId="45" xfId="112" applyNumberFormat="1" applyFont="1" applyFill="1" applyBorder="1" applyAlignment="1" applyProtection="1">
      <alignment horizontal="right" vertical="center"/>
      <protection/>
    </xf>
    <xf numFmtId="210" fontId="19" fillId="33" borderId="33" xfId="112" applyNumberFormat="1" applyFont="1" applyFill="1" applyBorder="1" applyAlignment="1" applyProtection="1">
      <alignment horizontal="right" vertical="center"/>
      <protection/>
    </xf>
    <xf numFmtId="0" fontId="5" fillId="33" borderId="0" xfId="112" applyFont="1" applyFill="1" applyAlignment="1">
      <alignment vertical="top"/>
      <protection/>
    </xf>
    <xf numFmtId="0" fontId="3" fillId="33" borderId="0" xfId="112" applyFont="1" applyFill="1" applyBorder="1" applyAlignment="1">
      <alignment vertical="center"/>
      <protection/>
    </xf>
    <xf numFmtId="0" fontId="2" fillId="33" borderId="0" xfId="112" applyFont="1" applyFill="1" applyBorder="1" applyAlignment="1" applyProtection="1">
      <alignment vertical="center"/>
      <protection/>
    </xf>
    <xf numFmtId="205" fontId="0" fillId="33" borderId="14" xfId="0" applyNumberFormat="1" applyFill="1" applyBorder="1" applyAlignment="1">
      <alignment vertical="center"/>
    </xf>
    <xf numFmtId="205" fontId="70" fillId="33" borderId="14" xfId="0" applyNumberFormat="1" applyFont="1" applyFill="1" applyBorder="1" applyAlignment="1">
      <alignment vertical="center"/>
    </xf>
    <xf numFmtId="0" fontId="83" fillId="33" borderId="47" xfId="0" applyFont="1" applyFill="1" applyBorder="1" applyAlignment="1">
      <alignment horizontal="center" vertical="top" wrapText="1"/>
    </xf>
    <xf numFmtId="0" fontId="83" fillId="33" borderId="47" xfId="0" applyFont="1" applyFill="1" applyBorder="1" applyAlignment="1">
      <alignment horizontal="center" vertical="center" wrapText="1"/>
    </xf>
    <xf numFmtId="0" fontId="83" fillId="33" borderId="30" xfId="0" applyFont="1" applyFill="1" applyBorder="1" applyAlignment="1">
      <alignment horizontal="center" vertical="top" wrapText="1"/>
    </xf>
    <xf numFmtId="0" fontId="83" fillId="33" borderId="3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224" fontId="0" fillId="33" borderId="14" xfId="0" applyNumberFormat="1" applyFont="1" applyFill="1" applyBorder="1" applyAlignment="1">
      <alignment horizontal="right"/>
    </xf>
    <xf numFmtId="224" fontId="0" fillId="33" borderId="14" xfId="0" applyNumberFormat="1" applyFill="1" applyBorder="1" applyAlignment="1">
      <alignment vertical="center"/>
    </xf>
    <xf numFmtId="0" fontId="4" fillId="33" borderId="12" xfId="112" applyFont="1" applyFill="1" applyBorder="1" applyAlignment="1" applyProtection="1">
      <alignment horizontal="center" vertical="center"/>
      <protection/>
    </xf>
    <xf numFmtId="0" fontId="4" fillId="33" borderId="51" xfId="112" applyFont="1" applyFill="1" applyBorder="1" applyAlignment="1" applyProtection="1">
      <alignment horizontal="center" vertical="center"/>
      <protection/>
    </xf>
    <xf numFmtId="0" fontId="74" fillId="33" borderId="12" xfId="112" applyFont="1" applyFill="1" applyBorder="1" applyAlignment="1" applyProtection="1">
      <alignment horizontal="center" vertical="center"/>
      <protection/>
    </xf>
    <xf numFmtId="0" fontId="4" fillId="33" borderId="43" xfId="112" applyFont="1" applyFill="1" applyBorder="1" applyAlignment="1" applyProtection="1">
      <alignment horizontal="center" vertical="center" wrapText="1"/>
      <protection/>
    </xf>
    <xf numFmtId="0" fontId="4" fillId="33" borderId="52" xfId="112" applyFont="1" applyFill="1" applyBorder="1" applyAlignment="1" applyProtection="1">
      <alignment horizontal="center" vertical="center" wrapText="1"/>
      <protection/>
    </xf>
    <xf numFmtId="0" fontId="19" fillId="33" borderId="10" xfId="112" applyFont="1" applyFill="1" applyBorder="1" applyAlignment="1" applyProtection="1">
      <alignment vertical="center"/>
      <protection/>
    </xf>
    <xf numFmtId="0" fontId="19" fillId="33" borderId="29" xfId="112" applyFont="1" applyFill="1" applyBorder="1" applyAlignment="1" applyProtection="1">
      <alignment vertical="center"/>
      <protection/>
    </xf>
    <xf numFmtId="182" fontId="20" fillId="33" borderId="10" xfId="112" applyNumberFormat="1" applyFont="1" applyFill="1" applyBorder="1" applyAlignment="1" quotePrefix="1">
      <alignment horizontal="right" vertical="center"/>
      <protection/>
    </xf>
    <xf numFmtId="182" fontId="20" fillId="33" borderId="28" xfId="112" applyNumberFormat="1" applyFont="1" applyFill="1" applyBorder="1" applyAlignment="1" quotePrefix="1">
      <alignment horizontal="right" vertical="center"/>
      <protection/>
    </xf>
    <xf numFmtId="179" fontId="19" fillId="33" borderId="31" xfId="112" applyNumberFormat="1" applyFont="1" applyFill="1" applyBorder="1" applyAlignment="1" applyProtection="1">
      <alignment horizontal="right" vertical="center"/>
      <protection/>
    </xf>
    <xf numFmtId="204" fontId="20" fillId="33" borderId="47" xfId="112" applyNumberFormat="1" applyFont="1" applyFill="1" applyBorder="1" applyAlignment="1">
      <alignment vertical="center"/>
      <protection/>
    </xf>
    <xf numFmtId="183" fontId="20" fillId="33" borderId="10" xfId="112" applyNumberFormat="1" applyFont="1" applyFill="1" applyBorder="1" applyAlignment="1" quotePrefix="1">
      <alignment horizontal="right" vertical="center"/>
      <protection/>
    </xf>
    <xf numFmtId="183" fontId="20" fillId="33" borderId="28" xfId="112" applyNumberFormat="1" applyFont="1" applyFill="1" applyBorder="1" applyAlignment="1" quotePrefix="1">
      <alignment horizontal="right" vertical="center"/>
      <protection/>
    </xf>
    <xf numFmtId="0" fontId="19" fillId="33" borderId="10" xfId="112" applyFont="1" applyFill="1" applyBorder="1" applyAlignment="1" applyProtection="1">
      <alignment horizontal="center" vertical="center"/>
      <protection/>
    </xf>
    <xf numFmtId="185" fontId="20" fillId="33" borderId="10" xfId="112" applyNumberFormat="1" applyFont="1" applyFill="1" applyBorder="1" applyAlignment="1" quotePrefix="1">
      <alignment horizontal="right" vertical="center"/>
      <protection/>
    </xf>
    <xf numFmtId="0" fontId="19" fillId="33" borderId="32" xfId="112" applyFont="1" applyFill="1" applyBorder="1" applyAlignment="1" applyProtection="1">
      <alignment horizontal="center" vertical="center"/>
      <protection/>
    </xf>
    <xf numFmtId="0" fontId="19" fillId="33" borderId="33" xfId="112" applyFont="1" applyFill="1" applyBorder="1" applyAlignment="1" applyProtection="1">
      <alignment vertical="center"/>
      <protection/>
    </xf>
    <xf numFmtId="185" fontId="20" fillId="33" borderId="32" xfId="112" applyNumberFormat="1" applyFont="1" applyFill="1" applyBorder="1" applyAlignment="1" quotePrefix="1">
      <alignment horizontal="right" vertical="center"/>
      <protection/>
    </xf>
    <xf numFmtId="179" fontId="19" fillId="33" borderId="32" xfId="112" applyNumberFormat="1" applyFont="1" applyFill="1" applyBorder="1" applyAlignment="1" applyProtection="1">
      <alignment horizontal="right" vertical="center"/>
      <protection/>
    </xf>
    <xf numFmtId="201" fontId="81" fillId="33" borderId="25" xfId="112" applyNumberFormat="1" applyFont="1" applyFill="1" applyBorder="1" applyAlignment="1" quotePrefix="1">
      <alignment vertical="center"/>
      <protection/>
    </xf>
    <xf numFmtId="179" fontId="19" fillId="33" borderId="35" xfId="112" applyNumberFormat="1" applyFont="1" applyFill="1" applyBorder="1" applyAlignment="1" applyProtection="1">
      <alignment horizontal="right" vertical="center"/>
      <protection/>
    </xf>
    <xf numFmtId="179" fontId="19" fillId="33" borderId="106" xfId="112" applyNumberFormat="1" applyFont="1" applyFill="1" applyBorder="1" applyAlignment="1" applyProtection="1">
      <alignment horizontal="right" vertical="center"/>
      <protection/>
    </xf>
    <xf numFmtId="179" fontId="19" fillId="33" borderId="41" xfId="112" applyNumberFormat="1" applyFont="1" applyFill="1" applyBorder="1" applyAlignment="1" applyProtection="1">
      <alignment horizontal="right" vertical="center"/>
      <protection/>
    </xf>
    <xf numFmtId="0" fontId="20" fillId="33" borderId="11" xfId="112" applyFont="1" applyFill="1" applyBorder="1" applyAlignment="1">
      <alignment vertical="center"/>
      <protection/>
    </xf>
    <xf numFmtId="179" fontId="19" fillId="33" borderId="11" xfId="112" applyNumberFormat="1" applyFont="1" applyFill="1" applyBorder="1" applyAlignment="1" applyProtection="1">
      <alignment horizontal="right" vertical="center"/>
      <protection/>
    </xf>
    <xf numFmtId="0" fontId="21" fillId="33" borderId="11" xfId="112" applyFont="1" applyFill="1" applyBorder="1" applyAlignment="1">
      <alignment vertical="center"/>
      <protection/>
    </xf>
    <xf numFmtId="179" fontId="19" fillId="33" borderId="0" xfId="112" applyNumberFormat="1" applyFont="1" applyFill="1" applyBorder="1" applyAlignment="1" applyProtection="1">
      <alignment horizontal="right" vertical="center"/>
      <protection/>
    </xf>
    <xf numFmtId="185" fontId="20" fillId="33" borderId="27" xfId="112" applyNumberFormat="1" applyFont="1" applyFill="1" applyBorder="1" applyAlignment="1" quotePrefix="1">
      <alignment horizontal="right" vertical="center"/>
      <protection/>
    </xf>
    <xf numFmtId="179" fontId="19" fillId="33" borderId="50" xfId="112" applyNumberFormat="1" applyFont="1" applyFill="1" applyBorder="1" applyAlignment="1" applyProtection="1">
      <alignment horizontal="right" vertical="center"/>
      <protection/>
    </xf>
    <xf numFmtId="179" fontId="19" fillId="33" borderId="46" xfId="112" applyNumberFormat="1" applyFont="1" applyFill="1" applyBorder="1" applyAlignment="1" applyProtection="1">
      <alignment horizontal="right" vertical="center"/>
      <protection/>
    </xf>
    <xf numFmtId="179" fontId="19" fillId="33" borderId="91" xfId="112" applyNumberFormat="1" applyFont="1" applyFill="1" applyBorder="1" applyAlignment="1" applyProtection="1">
      <alignment horizontal="right" vertical="center"/>
      <protection/>
    </xf>
    <xf numFmtId="0" fontId="7" fillId="33" borderId="0" xfId="112" applyFont="1" applyFill="1" applyAlignment="1">
      <alignment vertical="center"/>
      <protection/>
    </xf>
    <xf numFmtId="0" fontId="0" fillId="33" borderId="56" xfId="0" applyFont="1" applyFill="1" applyBorder="1" applyAlignment="1">
      <alignment vertical="center"/>
    </xf>
    <xf numFmtId="177" fontId="0" fillId="33" borderId="107" xfId="0" applyNumberFormat="1" applyFont="1" applyFill="1" applyBorder="1" applyAlignment="1">
      <alignment horizontal="center" vertical="center"/>
    </xf>
    <xf numFmtId="177" fontId="0" fillId="33" borderId="40" xfId="0" applyNumberFormat="1" applyFont="1" applyFill="1" applyBorder="1" applyAlignment="1">
      <alignment horizontal="center" vertical="center"/>
    </xf>
    <xf numFmtId="187" fontId="0" fillId="33" borderId="40" xfId="0" applyNumberFormat="1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vertical="center" wrapText="1"/>
    </xf>
    <xf numFmtId="0" fontId="0" fillId="33" borderId="4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7" fontId="0" fillId="33" borderId="108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187" fontId="0" fillId="33" borderId="0" xfId="0" applyNumberFormat="1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33" borderId="109" xfId="0" applyNumberFormat="1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 wrapText="1"/>
    </xf>
    <xf numFmtId="0" fontId="85" fillId="33" borderId="61" xfId="0" applyFont="1" applyFill="1" applyBorder="1" applyAlignment="1">
      <alignment horizontal="center" vertical="center"/>
    </xf>
    <xf numFmtId="177" fontId="0" fillId="33" borderId="95" xfId="0" applyNumberFormat="1" applyFont="1" applyFill="1" applyBorder="1" applyAlignment="1">
      <alignment horizontal="center" vertical="center"/>
    </xf>
    <xf numFmtId="0" fontId="85" fillId="33" borderId="43" xfId="0" applyFont="1" applyFill="1" applyBorder="1" applyAlignment="1">
      <alignment horizontal="center" vertical="center" wrapText="1"/>
    </xf>
    <xf numFmtId="0" fontId="85" fillId="33" borderId="48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vertical="center"/>
    </xf>
    <xf numFmtId="208" fontId="0" fillId="33" borderId="66" xfId="0" applyNumberFormat="1" applyFont="1" applyFill="1" applyBorder="1" applyAlignment="1" quotePrefix="1">
      <alignment horizontal="right"/>
    </xf>
    <xf numFmtId="208" fontId="0" fillId="33" borderId="30" xfId="0" applyNumberFormat="1" applyFont="1" applyFill="1" applyBorder="1" applyAlignment="1" quotePrefix="1">
      <alignment horizontal="right"/>
    </xf>
    <xf numFmtId="208" fontId="0" fillId="33" borderId="50" xfId="0" applyNumberFormat="1" applyFont="1" applyFill="1" applyBorder="1" applyAlignment="1" quotePrefix="1">
      <alignment horizontal="right"/>
    </xf>
    <xf numFmtId="3" fontId="0" fillId="33" borderId="66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horizontal="right" vertical="center"/>
    </xf>
    <xf numFmtId="3" fontId="0" fillId="33" borderId="50" xfId="0" applyNumberFormat="1" applyFont="1" applyFill="1" applyBorder="1" applyAlignment="1">
      <alignment horizontal="right" vertical="center"/>
    </xf>
    <xf numFmtId="204" fontId="0" fillId="33" borderId="112" xfId="0" applyNumberFormat="1" applyFont="1" applyFill="1" applyBorder="1" applyAlignment="1">
      <alignment vertical="center"/>
    </xf>
    <xf numFmtId="204" fontId="0" fillId="33" borderId="113" xfId="0" applyNumberFormat="1" applyFont="1" applyFill="1" applyBorder="1" applyAlignment="1">
      <alignment vertical="center"/>
    </xf>
    <xf numFmtId="204" fontId="0" fillId="33" borderId="46" xfId="0" applyNumberFormat="1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208" fontId="0" fillId="33" borderId="13" xfId="0" applyNumberFormat="1" applyFont="1" applyFill="1" applyBorder="1" applyAlignment="1" quotePrefix="1">
      <alignment horizontal="right"/>
    </xf>
    <xf numFmtId="208" fontId="0" fillId="33" borderId="14" xfId="0" applyNumberFormat="1" applyFont="1" applyFill="1" applyBorder="1" applyAlignment="1" quotePrefix="1">
      <alignment horizontal="right"/>
    </xf>
    <xf numFmtId="208" fontId="0" fillId="33" borderId="57" xfId="0" applyNumberFormat="1" applyFont="1" applyFill="1" applyBorder="1" applyAlignment="1" quotePrefix="1">
      <alignment horizontal="right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57" xfId="0" applyNumberFormat="1" applyFont="1" applyFill="1" applyBorder="1" applyAlignment="1">
      <alignment horizontal="right" vertical="center"/>
    </xf>
    <xf numFmtId="204" fontId="0" fillId="33" borderId="3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38" fontId="84" fillId="33" borderId="47" xfId="85" applyFont="1" applyFill="1" applyBorder="1" applyAlignment="1">
      <alignment horizontal="left" vertical="center" wrapText="1"/>
    </xf>
    <xf numFmtId="38" fontId="84" fillId="33" borderId="47" xfId="85" applyFont="1" applyFill="1" applyBorder="1" applyAlignment="1">
      <alignment vertical="center" wrapText="1"/>
    </xf>
    <xf numFmtId="38" fontId="86" fillId="33" borderId="47" xfId="85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/>
    </xf>
    <xf numFmtId="38" fontId="84" fillId="33" borderId="30" xfId="85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38" fontId="0" fillId="33" borderId="14" xfId="85" applyFont="1" applyFill="1" applyBorder="1" applyAlignment="1">
      <alignment vertical="center"/>
    </xf>
    <xf numFmtId="222" fontId="0" fillId="33" borderId="14" xfId="85" applyNumberFormat="1" applyFont="1" applyFill="1" applyBorder="1" applyAlignment="1">
      <alignment vertical="center"/>
    </xf>
    <xf numFmtId="204" fontId="0" fillId="33" borderId="14" xfId="85" applyNumberFormat="1" applyFont="1" applyFill="1" applyBorder="1" applyAlignment="1">
      <alignment vertical="center"/>
    </xf>
    <xf numFmtId="38" fontId="0" fillId="33" borderId="0" xfId="85" applyFont="1" applyFill="1" applyAlignment="1">
      <alignment vertical="center"/>
    </xf>
    <xf numFmtId="0" fontId="87" fillId="33" borderId="93" xfId="0" applyFont="1" applyFill="1" applyBorder="1" applyAlignment="1">
      <alignment vertical="center"/>
    </xf>
    <xf numFmtId="0" fontId="87" fillId="33" borderId="110" xfId="0" applyFont="1" applyFill="1" applyBorder="1" applyAlignment="1">
      <alignment vertical="center"/>
    </xf>
    <xf numFmtId="0" fontId="87" fillId="33" borderId="114" xfId="0" applyFont="1" applyFill="1" applyBorder="1" applyAlignment="1">
      <alignment vertical="center"/>
    </xf>
    <xf numFmtId="0" fontId="87" fillId="33" borderId="115" xfId="0" applyFont="1" applyFill="1" applyBorder="1" applyAlignment="1">
      <alignment vertical="center"/>
    </xf>
    <xf numFmtId="0" fontId="87" fillId="33" borderId="108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6" fillId="33" borderId="108" xfId="0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4" fillId="33" borderId="115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6" fillId="33" borderId="57" xfId="0" applyFont="1" applyFill="1" applyBorder="1" applyAlignment="1">
      <alignment horizontal="center" vertical="center" wrapText="1"/>
    </xf>
    <xf numFmtId="0" fontId="87" fillId="33" borderId="100" xfId="0" applyFont="1" applyFill="1" applyBorder="1" applyAlignment="1">
      <alignment vertical="center"/>
    </xf>
    <xf numFmtId="3" fontId="87" fillId="33" borderId="13" xfId="0" applyNumberFormat="1" applyFont="1" applyFill="1" applyBorder="1" applyAlignment="1">
      <alignment vertical="center"/>
    </xf>
    <xf numFmtId="3" fontId="87" fillId="33" borderId="57" xfId="0" applyNumberFormat="1" applyFont="1" applyFill="1" applyBorder="1" applyAlignment="1">
      <alignment vertical="center"/>
    </xf>
    <xf numFmtId="179" fontId="87" fillId="33" borderId="14" xfId="0" applyNumberFormat="1" applyFont="1" applyFill="1" applyBorder="1" applyAlignment="1">
      <alignment vertical="center"/>
    </xf>
    <xf numFmtId="179" fontId="87" fillId="33" borderId="57" xfId="0" applyNumberFormat="1" applyFont="1" applyFill="1" applyBorder="1" applyAlignment="1">
      <alignment vertical="center"/>
    </xf>
    <xf numFmtId="179" fontId="87" fillId="33" borderId="17" xfId="0" applyNumberFormat="1" applyFont="1" applyFill="1" applyBorder="1" applyAlignment="1">
      <alignment vertical="center"/>
    </xf>
    <xf numFmtId="176" fontId="87" fillId="33" borderId="60" xfId="0" applyNumberFormat="1" applyFont="1" applyFill="1" applyBorder="1" applyAlignment="1">
      <alignment vertical="center"/>
    </xf>
    <xf numFmtId="176" fontId="87" fillId="33" borderId="17" xfId="0" applyNumberFormat="1" applyFont="1" applyFill="1" applyBorder="1" applyAlignment="1">
      <alignment vertical="center"/>
    </xf>
    <xf numFmtId="0" fontId="87" fillId="33" borderId="101" xfId="0" applyFont="1" applyFill="1" applyBorder="1" applyAlignment="1">
      <alignment vertical="center"/>
    </xf>
    <xf numFmtId="3" fontId="87" fillId="33" borderId="15" xfId="0" applyNumberFormat="1" applyFont="1" applyFill="1" applyBorder="1" applyAlignment="1">
      <alignment vertical="center"/>
    </xf>
    <xf numFmtId="3" fontId="87" fillId="33" borderId="102" xfId="0" applyNumberFormat="1" applyFont="1" applyFill="1" applyBorder="1" applyAlignment="1">
      <alignment vertical="center"/>
    </xf>
    <xf numFmtId="179" fontId="87" fillId="33" borderId="16" xfId="0" applyNumberFormat="1" applyFont="1" applyFill="1" applyBorder="1" applyAlignment="1">
      <alignment vertical="center"/>
    </xf>
    <xf numFmtId="179" fontId="87" fillId="33" borderId="102" xfId="0" applyNumberFormat="1" applyFont="1" applyFill="1" applyBorder="1" applyAlignment="1">
      <alignment vertical="center"/>
    </xf>
    <xf numFmtId="179" fontId="87" fillId="33" borderId="18" xfId="0" applyNumberFormat="1" applyFont="1" applyFill="1" applyBorder="1" applyAlignment="1">
      <alignment vertical="center"/>
    </xf>
    <xf numFmtId="176" fontId="87" fillId="33" borderId="116" xfId="0" applyNumberFormat="1" applyFont="1" applyFill="1" applyBorder="1" applyAlignment="1">
      <alignment vertical="center"/>
    </xf>
    <xf numFmtId="176" fontId="87" fillId="33" borderId="18" xfId="0" applyNumberFormat="1" applyFont="1" applyFill="1" applyBorder="1" applyAlignment="1">
      <alignment vertical="center"/>
    </xf>
    <xf numFmtId="0" fontId="86" fillId="33" borderId="14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86" fillId="33" borderId="6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3" fillId="33" borderId="14" xfId="0" applyFont="1" applyFill="1" applyBorder="1" applyAlignment="1">
      <alignment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3" fillId="33" borderId="117" xfId="0" applyFont="1" applyFill="1" applyBorder="1" applyAlignment="1">
      <alignment horizontal="center" vertical="center" wrapText="1"/>
    </xf>
    <xf numFmtId="0" fontId="83" fillId="33" borderId="118" xfId="0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horizontal="right" vertical="center"/>
    </xf>
    <xf numFmtId="3" fontId="0" fillId="33" borderId="17" xfId="0" applyNumberFormat="1" applyFill="1" applyBorder="1" applyAlignment="1">
      <alignment horizontal="right" vertical="center"/>
    </xf>
    <xf numFmtId="0" fontId="0" fillId="33" borderId="101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0" fontId="88" fillId="33" borderId="110" xfId="0" applyFont="1" applyFill="1" applyBorder="1" applyAlignment="1">
      <alignment vertical="center"/>
    </xf>
    <xf numFmtId="0" fontId="88" fillId="33" borderId="114" xfId="0" applyFont="1" applyFill="1" applyBorder="1" applyAlignment="1">
      <alignment vertical="center"/>
    </xf>
    <xf numFmtId="0" fontId="83" fillId="33" borderId="119" xfId="0" applyFont="1" applyFill="1" applyBorder="1" applyAlignment="1">
      <alignment vertical="center" wrapText="1"/>
    </xf>
    <xf numFmtId="0" fontId="83" fillId="33" borderId="120" xfId="0" applyFont="1" applyFill="1" applyBorder="1" applyAlignment="1">
      <alignment vertical="center" wrapText="1"/>
    </xf>
    <xf numFmtId="0" fontId="89" fillId="0" borderId="0" xfId="0" applyFont="1" applyAlignment="1">
      <alignment vertical="center"/>
    </xf>
    <xf numFmtId="0" fontId="89" fillId="33" borderId="117" xfId="0" applyFont="1" applyFill="1" applyBorder="1" applyAlignment="1">
      <alignment horizontal="center" vertical="center" wrapText="1"/>
    </xf>
    <xf numFmtId="0" fontId="89" fillId="33" borderId="56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118" xfId="0" applyFont="1" applyFill="1" applyBorder="1" applyAlignment="1">
      <alignment horizontal="center" vertical="center" wrapText="1"/>
    </xf>
    <xf numFmtId="3" fontId="0" fillId="33" borderId="57" xfId="0" applyNumberFormat="1" applyFill="1" applyBorder="1" applyAlignment="1">
      <alignment vertical="center"/>
    </xf>
    <xf numFmtId="3" fontId="0" fillId="33" borderId="60" xfId="0" applyNumberFormat="1" applyFill="1" applyBorder="1" applyAlignment="1">
      <alignment vertical="center"/>
    </xf>
    <xf numFmtId="3" fontId="0" fillId="33" borderId="60" xfId="0" applyNumberFormat="1" applyFill="1" applyBorder="1" applyAlignment="1">
      <alignment horizontal="right" vertical="center"/>
    </xf>
    <xf numFmtId="3" fontId="0" fillId="33" borderId="57" xfId="0" applyNumberFormat="1" applyFill="1" applyBorder="1" applyAlignment="1">
      <alignment horizontal="right" vertical="center"/>
    </xf>
    <xf numFmtId="3" fontId="0" fillId="33" borderId="102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16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9" fillId="33" borderId="0" xfId="0" applyFont="1" applyFill="1" applyAlignment="1">
      <alignment vertical="center"/>
    </xf>
    <xf numFmtId="0" fontId="81" fillId="33" borderId="14" xfId="0" applyFont="1" applyFill="1" applyBorder="1" applyAlignment="1">
      <alignment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left" vertical="center" wrapText="1"/>
    </xf>
    <xf numFmtId="0" fontId="90" fillId="33" borderId="14" xfId="0" applyFont="1" applyFill="1" applyBorder="1" applyAlignment="1">
      <alignment vertical="center" wrapText="1"/>
    </xf>
    <xf numFmtId="3" fontId="90" fillId="33" borderId="14" xfId="0" applyNumberFormat="1" applyFont="1" applyFill="1" applyBorder="1" applyAlignment="1">
      <alignment horizontal="right" vertical="center"/>
    </xf>
    <xf numFmtId="0" fontId="90" fillId="33" borderId="14" xfId="0" applyFont="1" applyFill="1" applyBorder="1" applyAlignment="1">
      <alignment vertical="center"/>
    </xf>
    <xf numFmtId="0" fontId="84" fillId="33" borderId="12" xfId="112" applyFont="1" applyFill="1" applyBorder="1" applyAlignment="1" applyProtection="1">
      <alignment horizontal="center" vertical="center"/>
      <protection/>
    </xf>
    <xf numFmtId="0" fontId="84" fillId="33" borderId="51" xfId="112" applyFont="1" applyFill="1" applyBorder="1" applyAlignment="1" applyProtection="1">
      <alignment horizontal="center" vertical="center"/>
      <protection/>
    </xf>
    <xf numFmtId="0" fontId="84" fillId="33" borderId="43" xfId="112" applyFont="1" applyFill="1" applyBorder="1" applyAlignment="1" applyProtection="1">
      <alignment horizontal="center" vertical="center" wrapText="1"/>
      <protection/>
    </xf>
    <xf numFmtId="0" fontId="84" fillId="33" borderId="52" xfId="112" applyFont="1" applyFill="1" applyBorder="1" applyAlignment="1" applyProtection="1">
      <alignment horizontal="center" vertical="center" wrapText="1"/>
      <protection/>
    </xf>
    <xf numFmtId="37" fontId="84" fillId="33" borderId="11" xfId="112" applyNumberFormat="1" applyFont="1" applyFill="1" applyBorder="1" applyAlignment="1" applyProtection="1">
      <alignment horizontal="right" vertical="center"/>
      <protection/>
    </xf>
    <xf numFmtId="179" fontId="84" fillId="33" borderId="21" xfId="112" applyNumberFormat="1" applyFont="1" applyFill="1" applyBorder="1" applyAlignment="1" applyProtection="1">
      <alignment horizontal="right" vertical="center"/>
      <protection/>
    </xf>
    <xf numFmtId="201" fontId="84" fillId="33" borderId="11" xfId="112" applyNumberFormat="1" applyFont="1" applyFill="1" applyBorder="1" applyAlignment="1" quotePrefix="1">
      <alignment vertical="center"/>
      <protection/>
    </xf>
    <xf numFmtId="37" fontId="84" fillId="33" borderId="44" xfId="112" applyNumberFormat="1" applyFont="1" applyFill="1" applyBorder="1" applyAlignment="1" applyProtection="1">
      <alignment horizontal="right" vertical="center"/>
      <protection/>
    </xf>
    <xf numFmtId="179" fontId="84" fillId="33" borderId="28" xfId="112" applyNumberFormat="1" applyFont="1" applyFill="1" applyBorder="1" applyAlignment="1" applyProtection="1">
      <alignment horizontal="right" vertical="center"/>
      <protection/>
    </xf>
    <xf numFmtId="205" fontId="84" fillId="33" borderId="21" xfId="112" applyNumberFormat="1" applyFont="1" applyFill="1" applyBorder="1" applyAlignment="1" applyProtection="1">
      <alignment horizontal="right" vertical="center"/>
      <protection/>
    </xf>
    <xf numFmtId="204" fontId="84" fillId="33" borderId="19" xfId="112" applyNumberFormat="1" applyFont="1" applyFill="1" applyBorder="1" applyAlignment="1">
      <alignment vertical="center"/>
      <protection/>
    </xf>
    <xf numFmtId="0" fontId="84" fillId="33" borderId="0" xfId="112" applyFont="1" applyFill="1" applyBorder="1" applyAlignment="1">
      <alignment horizontal="left"/>
      <protection/>
    </xf>
    <xf numFmtId="37" fontId="84" fillId="33" borderId="28" xfId="112" applyNumberFormat="1" applyFont="1" applyFill="1" applyBorder="1" applyAlignment="1" applyProtection="1">
      <alignment horizontal="right" vertical="center"/>
      <protection/>
    </xf>
    <xf numFmtId="179" fontId="84" fillId="33" borderId="29" xfId="112" applyNumberFormat="1" applyFont="1" applyFill="1" applyBorder="1" applyAlignment="1" applyProtection="1">
      <alignment horizontal="right" vertical="center"/>
      <protection/>
    </xf>
    <xf numFmtId="0" fontId="84" fillId="33" borderId="0" xfId="112" applyFont="1" applyFill="1" applyBorder="1" applyAlignment="1" applyProtection="1">
      <alignment horizontal="left" vertical="center"/>
      <protection/>
    </xf>
    <xf numFmtId="0" fontId="84" fillId="33" borderId="0" xfId="112" applyFont="1" applyFill="1" applyBorder="1" applyAlignment="1" applyProtection="1">
      <alignment vertical="center"/>
      <protection/>
    </xf>
    <xf numFmtId="0" fontId="84" fillId="33" borderId="45" xfId="112" applyFont="1" applyFill="1" applyBorder="1" applyAlignment="1" applyProtection="1">
      <alignment vertical="center"/>
      <protection/>
    </xf>
    <xf numFmtId="37" fontId="84" fillId="33" borderId="25" xfId="112" applyNumberFormat="1" applyFont="1" applyFill="1" applyBorder="1" applyAlignment="1" applyProtection="1">
      <alignment horizontal="right" vertical="center"/>
      <protection/>
    </xf>
    <xf numFmtId="179" fontId="84" fillId="33" borderId="27" xfId="112" applyNumberFormat="1" applyFont="1" applyFill="1" applyBorder="1" applyAlignment="1" applyProtection="1">
      <alignment horizontal="right" vertical="center"/>
      <protection/>
    </xf>
    <xf numFmtId="201" fontId="84" fillId="33" borderId="50" xfId="112" applyNumberFormat="1" applyFont="1" applyFill="1" applyBorder="1" applyAlignment="1" quotePrefix="1">
      <alignment vertical="center"/>
      <protection/>
    </xf>
    <xf numFmtId="37" fontId="84" fillId="33" borderId="67" xfId="112" applyNumberFormat="1" applyFont="1" applyFill="1" applyBorder="1" applyAlignment="1" applyProtection="1">
      <alignment horizontal="right" vertical="center"/>
      <protection/>
    </xf>
    <xf numFmtId="179" fontId="84" fillId="33" borderId="30" xfId="112" applyNumberFormat="1" applyFont="1" applyFill="1" applyBorder="1" applyAlignment="1" applyProtection="1">
      <alignment horizontal="right" vertical="center"/>
      <protection/>
    </xf>
    <xf numFmtId="205" fontId="84" fillId="33" borderId="34" xfId="112" applyNumberFormat="1" applyFont="1" applyFill="1" applyBorder="1" applyAlignment="1" applyProtection="1">
      <alignment horizontal="right" vertical="center"/>
      <protection/>
    </xf>
    <xf numFmtId="204" fontId="84" fillId="33" borderId="92" xfId="112" applyNumberFormat="1" applyFont="1" applyFill="1" applyBorder="1" applyAlignment="1">
      <alignment vertical="center"/>
      <protection/>
    </xf>
    <xf numFmtId="179" fontId="84" fillId="33" borderId="10" xfId="112" applyNumberFormat="1" applyFont="1" applyFill="1" applyBorder="1" applyAlignment="1" applyProtection="1">
      <alignment horizontal="right" vertical="center"/>
      <protection/>
    </xf>
    <xf numFmtId="205" fontId="84" fillId="33" borderId="47" xfId="112" applyNumberFormat="1" applyFont="1" applyFill="1" applyBorder="1" applyAlignment="1" applyProtection="1">
      <alignment horizontal="right" vertical="center"/>
      <protection/>
    </xf>
    <xf numFmtId="204" fontId="84" fillId="33" borderId="31" xfId="112" applyNumberFormat="1" applyFont="1" applyFill="1" applyBorder="1" applyAlignment="1">
      <alignment vertical="center"/>
      <protection/>
    </xf>
    <xf numFmtId="205" fontId="84" fillId="33" borderId="28" xfId="112" applyNumberFormat="1" applyFont="1" applyFill="1" applyBorder="1" applyAlignment="1" applyProtection="1">
      <alignment horizontal="right" vertical="center"/>
      <protection/>
    </xf>
    <xf numFmtId="0" fontId="84" fillId="33" borderId="91" xfId="112" applyFont="1" applyFill="1" applyBorder="1" applyAlignment="1" applyProtection="1">
      <alignment vertical="center"/>
      <protection/>
    </xf>
    <xf numFmtId="37" fontId="84" fillId="33" borderId="50" xfId="112" applyNumberFormat="1" applyFont="1" applyFill="1" applyBorder="1" applyAlignment="1" applyProtection="1">
      <alignment horizontal="right" vertical="center"/>
      <protection/>
    </xf>
    <xf numFmtId="179" fontId="84" fillId="33" borderId="34" xfId="112" applyNumberFormat="1" applyFont="1" applyFill="1" applyBorder="1" applyAlignment="1" applyProtection="1">
      <alignment horizontal="right" vertical="center"/>
      <protection/>
    </xf>
    <xf numFmtId="37" fontId="84" fillId="33" borderId="30" xfId="112" applyNumberFormat="1" applyFont="1" applyFill="1" applyBorder="1" applyAlignment="1" applyProtection="1">
      <alignment horizontal="right" vertical="center"/>
      <protection/>
    </xf>
    <xf numFmtId="179" fontId="84" fillId="33" borderId="39" xfId="112" applyNumberFormat="1" applyFont="1" applyFill="1" applyBorder="1" applyAlignment="1" applyProtection="1">
      <alignment horizontal="right" vertical="center"/>
      <protection/>
    </xf>
    <xf numFmtId="179" fontId="84" fillId="33" borderId="55" xfId="112" applyNumberFormat="1" applyFont="1" applyFill="1" applyBorder="1" applyAlignment="1" applyProtection="1">
      <alignment horizontal="right" vertical="center"/>
      <protection/>
    </xf>
    <xf numFmtId="205" fontId="84" fillId="33" borderId="30" xfId="112" applyNumberFormat="1" applyFont="1" applyFill="1" applyBorder="1" applyAlignment="1" applyProtection="1">
      <alignment horizontal="right" vertical="center"/>
      <protection/>
    </xf>
    <xf numFmtId="204" fontId="84" fillId="33" borderId="46" xfId="112" applyNumberFormat="1" applyFont="1" applyFill="1" applyBorder="1" applyAlignment="1">
      <alignment vertical="center"/>
      <protection/>
    </xf>
    <xf numFmtId="0" fontId="12" fillId="33" borderId="0" xfId="112" applyFont="1" applyFill="1" applyAlignment="1">
      <alignment vertical="center"/>
      <protection/>
    </xf>
    <xf numFmtId="0" fontId="11" fillId="33" borderId="0" xfId="112" applyFont="1" applyFill="1" applyAlignment="1">
      <alignment vertical="center"/>
      <protection/>
    </xf>
    <xf numFmtId="37" fontId="84" fillId="33" borderId="0" xfId="112" applyNumberFormat="1" applyFont="1" applyFill="1" applyBorder="1" applyAlignment="1" applyProtection="1">
      <alignment horizontal="right" vertical="center"/>
      <protection/>
    </xf>
    <xf numFmtId="201" fontId="84" fillId="33" borderId="28" xfId="112" applyNumberFormat="1" applyFont="1" applyFill="1" applyBorder="1" applyAlignment="1" quotePrefix="1">
      <alignment vertical="center"/>
      <protection/>
    </xf>
    <xf numFmtId="37" fontId="84" fillId="33" borderId="121" xfId="112" applyNumberFormat="1" applyFont="1" applyFill="1" applyBorder="1" applyAlignment="1" applyProtection="1">
      <alignment horizontal="right" vertical="center"/>
      <protection/>
    </xf>
    <xf numFmtId="179" fontId="84" fillId="33" borderId="103" xfId="112" applyNumberFormat="1" applyFont="1" applyFill="1" applyBorder="1" applyAlignment="1" applyProtection="1">
      <alignment horizontal="right" vertical="center"/>
      <protection/>
    </xf>
    <xf numFmtId="201" fontId="84" fillId="33" borderId="31" xfId="112" applyNumberFormat="1" applyFont="1" applyFill="1" applyBorder="1" applyAlignment="1" quotePrefix="1">
      <alignment vertical="center"/>
      <protection/>
    </xf>
    <xf numFmtId="179" fontId="84" fillId="33" borderId="19" xfId="112" applyNumberFormat="1" applyFont="1" applyFill="1" applyBorder="1" applyAlignment="1" applyProtection="1">
      <alignment horizontal="right" vertical="center"/>
      <protection/>
    </xf>
    <xf numFmtId="37" fontId="84" fillId="33" borderId="45" xfId="112" applyNumberFormat="1" applyFont="1" applyFill="1" applyBorder="1" applyAlignment="1" applyProtection="1">
      <alignment horizontal="right" vertical="center"/>
      <protection/>
    </xf>
    <xf numFmtId="179" fontId="84" fillId="33" borderId="32" xfId="112" applyNumberFormat="1" applyFont="1" applyFill="1" applyBorder="1" applyAlignment="1" applyProtection="1">
      <alignment horizontal="right" vertical="center"/>
      <protection/>
    </xf>
    <xf numFmtId="201" fontId="84" fillId="33" borderId="30" xfId="112" applyNumberFormat="1" applyFont="1" applyFill="1" applyBorder="1" applyAlignment="1" quotePrefix="1">
      <alignment vertical="center"/>
      <protection/>
    </xf>
    <xf numFmtId="179" fontId="84" fillId="33" borderId="24" xfId="112" applyNumberFormat="1" applyFont="1" applyFill="1" applyBorder="1" applyAlignment="1" applyProtection="1">
      <alignment horizontal="right" vertical="center"/>
      <protection/>
    </xf>
    <xf numFmtId="201" fontId="84" fillId="33" borderId="46" xfId="112" applyNumberFormat="1" applyFont="1" applyFill="1" applyBorder="1" applyAlignment="1" quotePrefix="1">
      <alignment vertical="center"/>
      <protection/>
    </xf>
    <xf numFmtId="37" fontId="84" fillId="33" borderId="91" xfId="112" applyNumberFormat="1" applyFont="1" applyFill="1" applyBorder="1" applyAlignment="1" applyProtection="1">
      <alignment horizontal="right" vertical="center"/>
      <protection/>
    </xf>
    <xf numFmtId="179" fontId="84" fillId="33" borderId="90" xfId="112" applyNumberFormat="1" applyFont="1" applyFill="1" applyBorder="1" applyAlignment="1" applyProtection="1">
      <alignment horizontal="right" vertical="center"/>
      <protection/>
    </xf>
    <xf numFmtId="0" fontId="0" fillId="33" borderId="43" xfId="0" applyFont="1" applyFill="1" applyBorder="1" applyAlignment="1">
      <alignment horizontal="center" vertical="center" wrapText="1"/>
    </xf>
    <xf numFmtId="3" fontId="0" fillId="33" borderId="30" xfId="0" applyNumberFormat="1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 vertical="center"/>
    </xf>
    <xf numFmtId="3" fontId="0" fillId="33" borderId="30" xfId="0" applyNumberFormat="1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9" fillId="33" borderId="104" xfId="112" applyFont="1" applyFill="1" applyBorder="1" applyAlignment="1" applyProtection="1">
      <alignment horizontal="center" vertical="center"/>
      <protection/>
    </xf>
    <xf numFmtId="0" fontId="19" fillId="33" borderId="122" xfId="112" applyFont="1" applyFill="1" applyBorder="1" applyAlignment="1" applyProtection="1">
      <alignment horizontal="center"/>
      <protection/>
    </xf>
    <xf numFmtId="0" fontId="19" fillId="33" borderId="37" xfId="112" applyFont="1" applyFill="1" applyBorder="1" applyAlignment="1" applyProtection="1">
      <alignment horizontal="center" vertical="center"/>
      <protection/>
    </xf>
    <xf numFmtId="49" fontId="20" fillId="33" borderId="37" xfId="112" applyNumberFormat="1" applyFont="1" applyFill="1" applyBorder="1" applyAlignment="1">
      <alignment horizontal="distributed" indent="1"/>
      <protection/>
    </xf>
    <xf numFmtId="182" fontId="20" fillId="33" borderId="37" xfId="112" applyNumberFormat="1" applyFont="1" applyFill="1" applyBorder="1" applyAlignment="1" quotePrefix="1">
      <alignment horizontal="right"/>
      <protection/>
    </xf>
    <xf numFmtId="0" fontId="19" fillId="33" borderId="37" xfId="112" applyFont="1" applyFill="1" applyBorder="1" applyAlignment="1" applyProtection="1">
      <alignment/>
      <protection/>
    </xf>
    <xf numFmtId="0" fontId="19" fillId="33" borderId="21" xfId="112" applyFont="1" applyFill="1" applyBorder="1" applyAlignment="1" applyProtection="1">
      <alignment horizontal="center" vertical="center"/>
      <protection/>
    </xf>
    <xf numFmtId="49" fontId="20" fillId="33" borderId="21" xfId="112" applyNumberFormat="1" applyFont="1" applyFill="1" applyBorder="1" applyAlignment="1">
      <alignment horizontal="distributed" indent="1"/>
      <protection/>
    </xf>
    <xf numFmtId="182" fontId="20" fillId="33" borderId="21" xfId="112" applyNumberFormat="1" applyFont="1" applyFill="1" applyBorder="1" applyAlignment="1" quotePrefix="1">
      <alignment horizontal="right"/>
      <protection/>
    </xf>
    <xf numFmtId="0" fontId="19" fillId="33" borderId="21" xfId="112" applyFont="1" applyFill="1" applyBorder="1" applyAlignment="1" applyProtection="1">
      <alignment/>
      <protection/>
    </xf>
    <xf numFmtId="0" fontId="19" fillId="33" borderId="27" xfId="112" applyFont="1" applyFill="1" applyBorder="1" applyAlignment="1" applyProtection="1">
      <alignment horizontal="center" vertical="center"/>
      <protection/>
    </xf>
    <xf numFmtId="49" fontId="20" fillId="33" borderId="27" xfId="112" applyNumberFormat="1" applyFont="1" applyFill="1" applyBorder="1" applyAlignment="1">
      <alignment horizontal="distributed" indent="1"/>
      <protection/>
    </xf>
    <xf numFmtId="182" fontId="20" fillId="33" borderId="27" xfId="112" applyNumberFormat="1" applyFont="1" applyFill="1" applyBorder="1" applyAlignment="1" quotePrefix="1">
      <alignment horizontal="right"/>
      <protection/>
    </xf>
    <xf numFmtId="0" fontId="19" fillId="33" borderId="27" xfId="112" applyFont="1" applyFill="1" applyBorder="1" applyAlignment="1" applyProtection="1">
      <alignment/>
      <protection/>
    </xf>
    <xf numFmtId="0" fontId="19" fillId="33" borderId="21" xfId="112" applyFont="1" applyFill="1" applyBorder="1" applyAlignment="1" applyProtection="1">
      <alignment horizontal="distributed" indent="1"/>
      <protection/>
    </xf>
    <xf numFmtId="37" fontId="19" fillId="33" borderId="21" xfId="112" applyNumberFormat="1" applyFont="1" applyFill="1" applyBorder="1" applyAlignment="1" applyProtection="1">
      <alignment/>
      <protection/>
    </xf>
    <xf numFmtId="0" fontId="19" fillId="33" borderId="29" xfId="112" applyFont="1" applyFill="1" applyBorder="1" applyAlignment="1" applyProtection="1">
      <alignment horizontal="distributed" indent="1"/>
      <protection/>
    </xf>
    <xf numFmtId="0" fontId="19" fillId="33" borderId="33" xfId="112" applyFont="1" applyFill="1" applyBorder="1" applyAlignment="1" applyProtection="1">
      <alignment horizontal="distributed" indent="1"/>
      <protection/>
    </xf>
    <xf numFmtId="37" fontId="19" fillId="33" borderId="27" xfId="112" applyNumberFormat="1" applyFont="1" applyFill="1" applyBorder="1" applyAlignment="1" applyProtection="1">
      <alignment/>
      <protection/>
    </xf>
    <xf numFmtId="0" fontId="27" fillId="0" borderId="36" xfId="112" applyFont="1" applyBorder="1" applyAlignment="1" applyProtection="1">
      <alignment horizontal="center"/>
      <protection/>
    </xf>
    <xf numFmtId="0" fontId="27" fillId="0" borderId="122" xfId="112" applyFont="1" applyBorder="1" applyAlignment="1" applyProtection="1">
      <alignment horizontal="center"/>
      <protection/>
    </xf>
    <xf numFmtId="0" fontId="27" fillId="0" borderId="37" xfId="112" applyFont="1" applyBorder="1" applyAlignment="1" applyProtection="1">
      <alignment horizontal="center" vertical="center"/>
      <protection/>
    </xf>
    <xf numFmtId="49" fontId="12" fillId="0" borderId="37" xfId="112" applyNumberFormat="1" applyFont="1" applyFill="1" applyBorder="1" applyAlignment="1">
      <alignment horizontal="distributed" indent="1"/>
      <protection/>
    </xf>
    <xf numFmtId="182" fontId="12" fillId="0" borderId="37" xfId="112" applyNumberFormat="1" applyFont="1" applyFill="1" applyBorder="1" applyAlignment="1" quotePrefix="1">
      <alignment horizontal="right"/>
      <protection/>
    </xf>
    <xf numFmtId="0" fontId="27" fillId="0" borderId="37" xfId="112" applyFont="1" applyBorder="1" applyAlignment="1" applyProtection="1">
      <alignment/>
      <protection/>
    </xf>
    <xf numFmtId="0" fontId="27" fillId="0" borderId="21" xfId="112" applyFont="1" applyBorder="1" applyAlignment="1" applyProtection="1">
      <alignment horizontal="center" vertical="center"/>
      <protection/>
    </xf>
    <xf numFmtId="49" fontId="12" fillId="0" borderId="21" xfId="112" applyNumberFormat="1" applyFont="1" applyFill="1" applyBorder="1" applyAlignment="1">
      <alignment horizontal="distributed" indent="1"/>
      <protection/>
    </xf>
    <xf numFmtId="182" fontId="12" fillId="0" borderId="21" xfId="112" applyNumberFormat="1" applyFont="1" applyFill="1" applyBorder="1" applyAlignment="1" quotePrefix="1">
      <alignment horizontal="right"/>
      <protection/>
    </xf>
    <xf numFmtId="0" fontId="27" fillId="0" borderId="21" xfId="112" applyFont="1" applyBorder="1" applyAlignment="1" applyProtection="1">
      <alignment/>
      <protection/>
    </xf>
    <xf numFmtId="0" fontId="27" fillId="0" borderId="27" xfId="112" applyFont="1" applyBorder="1" applyAlignment="1" applyProtection="1">
      <alignment horizontal="center" vertical="center"/>
      <protection/>
    </xf>
    <xf numFmtId="49" fontId="12" fillId="0" borderId="27" xfId="112" applyNumberFormat="1" applyFont="1" applyFill="1" applyBorder="1" applyAlignment="1">
      <alignment horizontal="distributed" indent="1"/>
      <protection/>
    </xf>
    <xf numFmtId="182" fontId="12" fillId="0" borderId="27" xfId="112" applyNumberFormat="1" applyFont="1" applyFill="1" applyBorder="1" applyAlignment="1" quotePrefix="1">
      <alignment horizontal="right"/>
      <protection/>
    </xf>
    <xf numFmtId="0" fontId="27" fillId="0" borderId="27" xfId="112" applyFont="1" applyBorder="1" applyAlignment="1" applyProtection="1">
      <alignment/>
      <protection/>
    </xf>
    <xf numFmtId="0" fontId="30" fillId="0" borderId="0" xfId="112" applyFont="1" applyAlignment="1">
      <alignment vertical="center"/>
      <protection/>
    </xf>
    <xf numFmtId="0" fontId="11" fillId="0" borderId="0" xfId="112" applyFont="1" applyAlignment="1">
      <alignment vertical="center"/>
      <protection/>
    </xf>
    <xf numFmtId="0" fontId="31" fillId="0" borderId="0" xfId="112" applyFont="1" applyAlignment="1" applyProtection="1">
      <alignment horizontal="center" vertical="center"/>
      <protection/>
    </xf>
    <xf numFmtId="0" fontId="31" fillId="0" borderId="0" xfId="112" applyFont="1" applyAlignment="1" applyProtection="1">
      <alignment vertical="center"/>
      <protection/>
    </xf>
    <xf numFmtId="0" fontId="0" fillId="33" borderId="83" xfId="0" applyFont="1" applyFill="1" applyBorder="1" applyAlignment="1">
      <alignment horizontal="right" vertical="center"/>
    </xf>
    <xf numFmtId="0" fontId="0" fillId="33" borderId="83" xfId="0" applyFont="1" applyFill="1" applyBorder="1" applyAlignment="1">
      <alignment horizontal="center" vertical="center"/>
    </xf>
    <xf numFmtId="219" fontId="0" fillId="33" borderId="83" xfId="0" applyNumberFormat="1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219" fontId="0" fillId="33" borderId="3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219" fontId="0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center" vertical="center"/>
    </xf>
    <xf numFmtId="0" fontId="27" fillId="33" borderId="51" xfId="112" applyFont="1" applyFill="1" applyBorder="1" applyAlignment="1" applyProtection="1">
      <alignment horizontal="center" vertical="center"/>
      <protection/>
    </xf>
    <xf numFmtId="0" fontId="27" fillId="33" borderId="22" xfId="112" applyFont="1" applyFill="1" applyBorder="1" applyAlignment="1" applyProtection="1">
      <alignment horizontal="center" vertical="center" wrapText="1"/>
      <protection/>
    </xf>
    <xf numFmtId="0" fontId="12" fillId="33" borderId="20" xfId="112" applyFont="1" applyFill="1" applyBorder="1" applyAlignment="1" applyProtection="1">
      <alignment horizontal="right"/>
      <protection/>
    </xf>
    <xf numFmtId="37" fontId="12" fillId="33" borderId="0" xfId="112" applyNumberFormat="1" applyFont="1" applyFill="1" applyBorder="1" applyAlignment="1" applyProtection="1">
      <alignment horizontal="right"/>
      <protection/>
    </xf>
    <xf numFmtId="201" fontId="12" fillId="33" borderId="20" xfId="112" applyNumberFormat="1" applyFont="1" applyFill="1" applyBorder="1" applyAlignment="1" applyProtection="1">
      <alignment horizontal="right"/>
      <protection/>
    </xf>
    <xf numFmtId="205" fontId="27" fillId="33" borderId="21" xfId="112" applyNumberFormat="1" applyFont="1" applyFill="1" applyBorder="1" applyAlignment="1" applyProtection="1">
      <alignment horizontal="right"/>
      <protection/>
    </xf>
    <xf numFmtId="204" fontId="12" fillId="33" borderId="21" xfId="112" applyNumberFormat="1" applyFont="1" applyFill="1" applyBorder="1" applyAlignment="1">
      <alignment/>
      <protection/>
    </xf>
    <xf numFmtId="37" fontId="12" fillId="33" borderId="29" xfId="112" applyNumberFormat="1" applyFont="1" applyFill="1" applyBorder="1" applyAlignment="1" applyProtection="1">
      <alignment horizontal="right"/>
      <protection/>
    </xf>
    <xf numFmtId="37" fontId="12" fillId="33" borderId="21" xfId="112" applyNumberFormat="1" applyFont="1" applyFill="1" applyBorder="1" applyAlignment="1" applyProtection="1">
      <alignment horizontal="right"/>
      <protection/>
    </xf>
    <xf numFmtId="182" fontId="12" fillId="33" borderId="0" xfId="112" applyNumberFormat="1" applyFont="1" applyFill="1" applyBorder="1" applyAlignment="1" quotePrefix="1">
      <alignment horizontal="right"/>
      <protection/>
    </xf>
    <xf numFmtId="182" fontId="12" fillId="33" borderId="29" xfId="112" applyNumberFormat="1" applyFont="1" applyFill="1" applyBorder="1" applyAlignment="1" quotePrefix="1">
      <alignment horizontal="right"/>
      <protection/>
    </xf>
    <xf numFmtId="182" fontId="12" fillId="33" borderId="0" xfId="112" applyNumberFormat="1" applyFont="1" applyFill="1" applyAlignment="1">
      <alignment horizontal="right"/>
      <protection/>
    </xf>
    <xf numFmtId="0" fontId="12" fillId="33" borderId="39" xfId="112" applyFont="1" applyFill="1" applyBorder="1" applyAlignment="1" applyProtection="1">
      <alignment horizontal="right"/>
      <protection/>
    </xf>
    <xf numFmtId="182" fontId="12" fillId="33" borderId="91" xfId="112" applyNumberFormat="1" applyFont="1" applyFill="1" applyBorder="1" applyAlignment="1" quotePrefix="1">
      <alignment horizontal="right"/>
      <protection/>
    </xf>
    <xf numFmtId="201" fontId="12" fillId="33" borderId="39" xfId="112" applyNumberFormat="1" applyFont="1" applyFill="1" applyBorder="1" applyAlignment="1" applyProtection="1">
      <alignment horizontal="right"/>
      <protection/>
    </xf>
    <xf numFmtId="205" fontId="27" fillId="33" borderId="34" xfId="112" applyNumberFormat="1" applyFont="1" applyFill="1" applyBorder="1" applyAlignment="1" applyProtection="1">
      <alignment horizontal="right"/>
      <protection/>
    </xf>
    <xf numFmtId="204" fontId="12" fillId="33" borderId="34" xfId="112" applyNumberFormat="1" applyFont="1" applyFill="1" applyBorder="1" applyAlignment="1">
      <alignment/>
      <protection/>
    </xf>
    <xf numFmtId="182" fontId="12" fillId="33" borderId="90" xfId="112" applyNumberFormat="1" applyFont="1" applyFill="1" applyBorder="1" applyAlignment="1" quotePrefix="1">
      <alignment horizontal="right"/>
      <protection/>
    </xf>
    <xf numFmtId="182" fontId="12" fillId="33" borderId="34" xfId="112" applyNumberFormat="1" applyFont="1" applyFill="1" applyBorder="1" applyAlignment="1" quotePrefix="1">
      <alignment horizontal="right"/>
      <protection/>
    </xf>
    <xf numFmtId="0" fontId="12" fillId="33" borderId="20" xfId="112" applyFont="1" applyFill="1" applyBorder="1" applyAlignment="1" applyProtection="1">
      <alignment horizontal="left"/>
      <protection/>
    </xf>
    <xf numFmtId="0" fontId="5" fillId="33" borderId="0" xfId="112" applyFont="1" applyFill="1" applyBorder="1" applyAlignment="1" applyProtection="1">
      <alignment vertical="center"/>
      <protection/>
    </xf>
    <xf numFmtId="0" fontId="91" fillId="33" borderId="60" xfId="117" applyFont="1" applyFill="1" applyBorder="1" applyAlignment="1">
      <alignment horizontal="center" vertical="center"/>
      <protection/>
    </xf>
    <xf numFmtId="0" fontId="91" fillId="33" borderId="30" xfId="117" applyFont="1" applyFill="1" applyBorder="1" applyAlignment="1">
      <alignment horizontal="center" vertical="center"/>
      <protection/>
    </xf>
    <xf numFmtId="0" fontId="91" fillId="33" borderId="35" xfId="112" applyFont="1" applyFill="1" applyBorder="1" applyAlignment="1" applyProtection="1">
      <alignment horizontal="center" vertical="center"/>
      <protection/>
    </xf>
    <xf numFmtId="182" fontId="91" fillId="33" borderId="28" xfId="112" applyNumberFormat="1" applyFont="1" applyFill="1" applyBorder="1" applyAlignment="1" quotePrefix="1">
      <alignment horizontal="right" vertical="center"/>
      <protection/>
    </xf>
    <xf numFmtId="0" fontId="91" fillId="33" borderId="29" xfId="112" applyFont="1" applyFill="1" applyBorder="1" applyAlignment="1" applyProtection="1">
      <alignment horizontal="right" vertical="center"/>
      <protection/>
    </xf>
    <xf numFmtId="0" fontId="91" fillId="33" borderId="10" xfId="112" applyFont="1" applyFill="1" applyBorder="1" applyAlignment="1" applyProtection="1">
      <alignment horizontal="center" vertical="center"/>
      <protection/>
    </xf>
    <xf numFmtId="37" fontId="91" fillId="33" borderId="28" xfId="112" applyNumberFormat="1" applyFont="1" applyFill="1" applyBorder="1" applyAlignment="1" applyProtection="1">
      <alignment vertical="center"/>
      <protection/>
    </xf>
    <xf numFmtId="0" fontId="91" fillId="33" borderId="29" xfId="112" applyFont="1" applyFill="1" applyBorder="1" applyAlignment="1" applyProtection="1">
      <alignment vertical="center"/>
      <protection/>
    </xf>
    <xf numFmtId="0" fontId="91" fillId="33" borderId="10" xfId="112" applyFont="1" applyFill="1" applyBorder="1" applyAlignment="1">
      <alignment horizontal="center" vertical="center" shrinkToFit="1"/>
      <protection/>
    </xf>
    <xf numFmtId="37" fontId="91" fillId="33" borderId="29" xfId="112" applyNumberFormat="1" applyFont="1" applyFill="1" applyBorder="1" applyAlignment="1" applyProtection="1">
      <alignment horizontal="right" vertical="center"/>
      <protection/>
    </xf>
    <xf numFmtId="0" fontId="92" fillId="33" borderId="10" xfId="112" applyFont="1" applyFill="1" applyBorder="1" applyAlignment="1">
      <alignment horizontal="center" vertical="center" shrinkToFit="1"/>
      <protection/>
    </xf>
    <xf numFmtId="182" fontId="92" fillId="33" borderId="28" xfId="112" applyNumberFormat="1" applyFont="1" applyFill="1" applyBorder="1" applyAlignment="1" quotePrefix="1">
      <alignment horizontal="right" vertical="center"/>
      <protection/>
    </xf>
    <xf numFmtId="37" fontId="92" fillId="33" borderId="29" xfId="112" applyNumberFormat="1" applyFont="1" applyFill="1" applyBorder="1" applyAlignment="1" applyProtection="1">
      <alignment horizontal="right" vertical="center"/>
      <protection/>
    </xf>
    <xf numFmtId="0" fontId="91" fillId="33" borderId="19" xfId="112" applyFont="1" applyFill="1" applyBorder="1" applyAlignment="1">
      <alignment horizontal="center" vertical="center" shrinkToFit="1"/>
      <protection/>
    </xf>
    <xf numFmtId="182" fontId="91" fillId="33" borderId="11" xfId="112" applyNumberFormat="1" applyFont="1" applyFill="1" applyBorder="1" applyAlignment="1" quotePrefix="1">
      <alignment horizontal="right" vertical="center"/>
      <protection/>
    </xf>
    <xf numFmtId="37" fontId="91" fillId="33" borderId="20" xfId="112" applyNumberFormat="1" applyFont="1" applyFill="1" applyBorder="1" applyAlignment="1" applyProtection="1">
      <alignment horizontal="right" vertical="center"/>
      <protection/>
    </xf>
    <xf numFmtId="0" fontId="91" fillId="33" borderId="92" xfId="112" applyFont="1" applyFill="1" applyBorder="1" applyAlignment="1">
      <alignment horizontal="center" vertical="center" shrinkToFit="1"/>
      <protection/>
    </xf>
    <xf numFmtId="182" fontId="91" fillId="33" borderId="50" xfId="112" applyNumberFormat="1" applyFont="1" applyFill="1" applyBorder="1" applyAlignment="1" quotePrefix="1">
      <alignment horizontal="right" vertical="center"/>
      <protection/>
    </xf>
    <xf numFmtId="37" fontId="91" fillId="33" borderId="39" xfId="112" applyNumberFormat="1" applyFont="1" applyFill="1" applyBorder="1" applyAlignment="1" applyProtection="1">
      <alignment horizontal="right" vertical="center"/>
      <protection/>
    </xf>
    <xf numFmtId="0" fontId="91" fillId="33" borderId="37" xfId="112" applyFont="1" applyFill="1" applyBorder="1" applyAlignment="1" applyProtection="1">
      <alignment horizontal="center" vertical="center"/>
      <protection/>
    </xf>
    <xf numFmtId="182" fontId="91" fillId="33" borderId="0" xfId="112" applyNumberFormat="1" applyFont="1" applyFill="1" applyBorder="1" applyAlignment="1" quotePrefix="1">
      <alignment horizontal="right" vertical="center"/>
      <protection/>
    </xf>
    <xf numFmtId="0" fontId="91" fillId="33" borderId="20" xfId="112" applyFont="1" applyFill="1" applyBorder="1" applyAlignment="1" applyProtection="1">
      <alignment horizontal="right" vertical="center"/>
      <protection/>
    </xf>
    <xf numFmtId="0" fontId="91" fillId="33" borderId="19" xfId="112" applyFont="1" applyFill="1" applyBorder="1" applyAlignment="1" applyProtection="1">
      <alignment horizontal="center" vertical="center"/>
      <protection/>
    </xf>
    <xf numFmtId="37" fontId="91" fillId="33" borderId="11" xfId="112" applyNumberFormat="1" applyFont="1" applyFill="1" applyBorder="1" applyAlignment="1" applyProtection="1">
      <alignment vertical="center"/>
      <protection/>
    </xf>
    <xf numFmtId="0" fontId="91" fillId="33" borderId="20" xfId="112" applyFont="1" applyFill="1" applyBorder="1" applyAlignment="1" applyProtection="1">
      <alignment vertical="center"/>
      <protection/>
    </xf>
    <xf numFmtId="0" fontId="92" fillId="33" borderId="19" xfId="112" applyFont="1" applyFill="1" applyBorder="1" applyAlignment="1">
      <alignment horizontal="center" vertical="center" shrinkToFit="1"/>
      <protection/>
    </xf>
    <xf numFmtId="182" fontId="92" fillId="33" borderId="11" xfId="112" applyNumberFormat="1" applyFont="1" applyFill="1" applyBorder="1" applyAlignment="1" quotePrefix="1">
      <alignment horizontal="right" vertical="center"/>
      <protection/>
    </xf>
    <xf numFmtId="37" fontId="92" fillId="33" borderId="20" xfId="112" applyNumberFormat="1" applyFont="1" applyFill="1" applyBorder="1" applyAlignment="1" applyProtection="1">
      <alignment horizontal="right" vertical="center"/>
      <protection/>
    </xf>
    <xf numFmtId="0" fontId="81" fillId="33" borderId="123" xfId="112" applyFont="1" applyFill="1" applyBorder="1" applyAlignment="1" applyProtection="1">
      <alignment horizontal="center" vertical="center"/>
      <protection/>
    </xf>
    <xf numFmtId="0" fontId="81" fillId="33" borderId="78" xfId="112" applyFont="1" applyFill="1" applyBorder="1" applyAlignment="1" applyProtection="1">
      <alignment horizontal="center" vertical="center"/>
      <protection/>
    </xf>
    <xf numFmtId="0" fontId="81" fillId="33" borderId="124" xfId="112" applyFont="1" applyFill="1" applyBorder="1" applyAlignment="1" applyProtection="1">
      <alignment horizontal="center" vertical="center"/>
      <protection/>
    </xf>
    <xf numFmtId="0" fontId="81" fillId="33" borderId="125" xfId="112" applyFont="1" applyFill="1" applyBorder="1" applyAlignment="1" applyProtection="1">
      <alignment horizontal="center" vertical="center"/>
      <protection/>
    </xf>
    <xf numFmtId="0" fontId="81" fillId="33" borderId="126" xfId="112" applyFont="1" applyFill="1" applyBorder="1" applyAlignment="1" applyProtection="1">
      <alignment horizontal="center" vertical="center"/>
      <protection/>
    </xf>
    <xf numFmtId="0" fontId="81" fillId="33" borderId="127" xfId="112" applyFont="1" applyFill="1" applyBorder="1" applyAlignment="1" applyProtection="1">
      <alignment horizontal="center" vertical="center"/>
      <protection/>
    </xf>
    <xf numFmtId="0" fontId="81" fillId="33" borderId="37" xfId="112" applyFont="1" applyFill="1" applyBorder="1" applyAlignment="1" applyProtection="1">
      <alignment horizontal="center" vertical="center"/>
      <protection/>
    </xf>
    <xf numFmtId="0" fontId="81" fillId="33" borderId="23" xfId="112" applyFont="1" applyFill="1" applyBorder="1" applyAlignment="1" applyProtection="1">
      <alignment horizontal="center" vertical="center"/>
      <protection/>
    </xf>
    <xf numFmtId="0" fontId="81" fillId="33" borderId="128" xfId="112" applyFont="1" applyFill="1" applyBorder="1" applyAlignment="1" applyProtection="1">
      <alignment horizontal="center" vertical="center"/>
      <protection/>
    </xf>
    <xf numFmtId="0" fontId="81" fillId="33" borderId="51" xfId="112" applyFont="1" applyFill="1" applyBorder="1" applyAlignment="1" applyProtection="1">
      <alignment horizontal="center" vertical="center"/>
      <protection/>
    </xf>
    <xf numFmtId="0" fontId="81" fillId="33" borderId="104" xfId="112" applyFont="1" applyFill="1" applyBorder="1" applyAlignment="1" applyProtection="1">
      <alignment horizontal="center" vertical="center"/>
      <protection/>
    </xf>
    <xf numFmtId="0" fontId="82" fillId="33" borderId="45" xfId="112" applyFont="1" applyFill="1" applyBorder="1" applyAlignment="1" applyProtection="1">
      <alignment horizontal="center"/>
      <protection/>
    </xf>
    <xf numFmtId="0" fontId="74" fillId="33" borderId="51" xfId="112" applyFont="1" applyFill="1" applyBorder="1" applyAlignment="1" applyProtection="1">
      <alignment horizontal="center" vertical="center"/>
      <protection/>
    </xf>
    <xf numFmtId="0" fontId="74" fillId="33" borderId="104" xfId="112" applyFont="1" applyFill="1" applyBorder="1" applyAlignment="1" applyProtection="1">
      <alignment horizontal="center" vertical="center"/>
      <protection/>
    </xf>
    <xf numFmtId="0" fontId="93" fillId="33" borderId="0" xfId="112" applyFont="1" applyFill="1" applyAlignment="1">
      <alignment horizontal="left" vertical="top"/>
      <protection/>
    </xf>
    <xf numFmtId="0" fontId="77" fillId="0" borderId="0" xfId="112" applyFont="1" applyFill="1" applyAlignment="1" applyProtection="1">
      <alignment horizontal="left"/>
      <protection/>
    </xf>
    <xf numFmtId="0" fontId="74" fillId="33" borderId="37" xfId="112" applyFont="1" applyFill="1" applyBorder="1" applyAlignment="1" applyProtection="1">
      <alignment horizontal="center" vertical="center"/>
      <protection/>
    </xf>
    <xf numFmtId="0" fontId="74" fillId="33" borderId="23" xfId="112" applyFont="1" applyFill="1" applyBorder="1" applyAlignment="1" applyProtection="1">
      <alignment horizontal="center" vertical="center"/>
      <protection/>
    </xf>
    <xf numFmtId="0" fontId="21" fillId="33" borderId="57" xfId="112" applyFont="1" applyFill="1" applyBorder="1" applyAlignment="1">
      <alignment horizontal="center" vertical="center"/>
      <protection/>
    </xf>
    <xf numFmtId="0" fontId="21" fillId="33" borderId="129" xfId="112" applyFont="1" applyFill="1" applyBorder="1" applyAlignment="1">
      <alignment horizontal="center" vertical="center"/>
      <protection/>
    </xf>
    <xf numFmtId="0" fontId="21" fillId="33" borderId="130" xfId="112" applyFont="1" applyFill="1" applyBorder="1" applyAlignment="1">
      <alignment horizontal="center" vertical="center"/>
      <protection/>
    </xf>
    <xf numFmtId="0" fontId="21" fillId="33" borderId="60" xfId="112" applyFont="1" applyFill="1" applyBorder="1" applyAlignment="1">
      <alignment horizontal="center" vertical="center"/>
      <protection/>
    </xf>
    <xf numFmtId="38" fontId="56" fillId="33" borderId="131" xfId="85" applyFont="1" applyFill="1" applyBorder="1" applyAlignment="1">
      <alignment horizontal="center" vertical="center"/>
    </xf>
    <xf numFmtId="38" fontId="56" fillId="33" borderId="119" xfId="85" applyFont="1" applyFill="1" applyBorder="1" applyAlignment="1">
      <alignment horizontal="center" vertical="center"/>
    </xf>
    <xf numFmtId="38" fontId="56" fillId="33" borderId="120" xfId="85" applyFont="1" applyFill="1" applyBorder="1" applyAlignment="1">
      <alignment horizontal="center" vertical="center"/>
    </xf>
    <xf numFmtId="0" fontId="0" fillId="33" borderId="131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center" vertical="center"/>
    </xf>
    <xf numFmtId="0" fontId="0" fillId="33" borderId="120" xfId="0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 vertical="center" wrapText="1"/>
    </xf>
    <xf numFmtId="0" fontId="0" fillId="33" borderId="133" xfId="0" applyFont="1" applyFill="1" applyBorder="1" applyAlignment="1">
      <alignment horizontal="center" vertical="center" wrapText="1"/>
    </xf>
    <xf numFmtId="0" fontId="0" fillId="33" borderId="134" xfId="0" applyFont="1" applyFill="1" applyBorder="1" applyAlignment="1">
      <alignment horizontal="center" vertical="center" wrapText="1"/>
    </xf>
    <xf numFmtId="0" fontId="74" fillId="0" borderId="0" xfId="112" applyFont="1" applyFill="1" applyBorder="1" applyAlignment="1" applyProtection="1">
      <alignment horizontal="center" vertical="center" wrapText="1"/>
      <protection/>
    </xf>
    <xf numFmtId="0" fontId="81" fillId="0" borderId="122" xfId="112" applyFont="1" applyFill="1" applyBorder="1" applyAlignment="1" applyProtection="1">
      <alignment horizontal="center" vertical="center" wrapText="1"/>
      <protection/>
    </xf>
    <xf numFmtId="0" fontId="81" fillId="0" borderId="37" xfId="112" applyFont="1" applyFill="1" applyBorder="1" applyAlignment="1" applyProtection="1">
      <alignment horizontal="center" vertical="center" wrapText="1"/>
      <protection/>
    </xf>
    <xf numFmtId="0" fontId="81" fillId="0" borderId="23" xfId="112" applyFont="1" applyFill="1" applyBorder="1" applyAlignment="1" applyProtection="1">
      <alignment horizontal="center" vertical="center" wrapText="1"/>
      <protection/>
    </xf>
    <xf numFmtId="0" fontId="74" fillId="0" borderId="10" xfId="112" applyFont="1" applyFill="1" applyBorder="1" applyAlignment="1" applyProtection="1">
      <alignment horizontal="center" vertical="center" wrapText="1"/>
      <protection/>
    </xf>
    <xf numFmtId="0" fontId="81" fillId="0" borderId="128" xfId="112" applyFont="1" applyFill="1" applyBorder="1" applyAlignment="1" applyProtection="1">
      <alignment horizontal="center" vertical="center" wrapText="1"/>
      <protection/>
    </xf>
    <xf numFmtId="0" fontId="81" fillId="0" borderId="51" xfId="112" applyFont="1" applyFill="1" applyBorder="1" applyAlignment="1" applyProtection="1">
      <alignment horizontal="center" vertical="center" wrapText="1"/>
      <protection/>
    </xf>
    <xf numFmtId="0" fontId="81" fillId="0" borderId="104" xfId="112" applyFont="1" applyFill="1" applyBorder="1" applyAlignment="1" applyProtection="1">
      <alignment horizontal="center" vertical="center" wrapText="1"/>
      <protection/>
    </xf>
    <xf numFmtId="0" fontId="82" fillId="0" borderId="27" xfId="112" applyFont="1" applyFill="1" applyBorder="1" applyAlignment="1">
      <alignment horizontal="center" vertical="center" textRotation="255"/>
      <protection/>
    </xf>
    <xf numFmtId="0" fontId="82" fillId="0" borderId="122" xfId="112" applyFont="1" applyFill="1" applyBorder="1" applyAlignment="1">
      <alignment horizontal="center" vertical="center" textRotation="255"/>
      <protection/>
    </xf>
    <xf numFmtId="0" fontId="81" fillId="0" borderId="35" xfId="112" applyFont="1" applyFill="1" applyBorder="1" applyAlignment="1" applyProtection="1">
      <alignment horizontal="center" vertical="center"/>
      <protection/>
    </xf>
    <xf numFmtId="0" fontId="81" fillId="0" borderId="12" xfId="112" applyFont="1" applyFill="1" applyBorder="1" applyAlignment="1" applyProtection="1">
      <alignment horizontal="center" vertical="center"/>
      <protection/>
    </xf>
    <xf numFmtId="0" fontId="81" fillId="0" borderId="36" xfId="112" applyFont="1" applyFill="1" applyBorder="1" applyAlignment="1" applyProtection="1">
      <alignment horizontal="center" vertical="center"/>
      <protection/>
    </xf>
    <xf numFmtId="0" fontId="81" fillId="0" borderId="22" xfId="112" applyFont="1" applyFill="1" applyBorder="1" applyAlignment="1" applyProtection="1">
      <alignment horizontal="center" vertical="center"/>
      <protection/>
    </xf>
    <xf numFmtId="0" fontId="81" fillId="0" borderId="52" xfId="112" applyFont="1" applyFill="1" applyBorder="1" applyAlignment="1" applyProtection="1">
      <alignment horizontal="center" vertical="center"/>
      <protection/>
    </xf>
    <xf numFmtId="0" fontId="81" fillId="0" borderId="135" xfId="112" applyFont="1" applyFill="1" applyBorder="1" applyAlignment="1" applyProtection="1">
      <alignment horizontal="center" vertical="center"/>
      <protection/>
    </xf>
    <xf numFmtId="0" fontId="81" fillId="33" borderId="122" xfId="112" applyFont="1" applyFill="1" applyBorder="1" applyAlignment="1" applyProtection="1">
      <alignment horizontal="center" vertical="center" wrapText="1"/>
      <protection/>
    </xf>
    <xf numFmtId="0" fontId="19" fillId="33" borderId="136" xfId="112" applyFont="1" applyFill="1" applyBorder="1" applyAlignment="1" applyProtection="1">
      <alignment horizontal="center" vertical="center"/>
      <protection/>
    </xf>
    <xf numFmtId="0" fontId="19" fillId="33" borderId="83" xfId="112" applyFont="1" applyFill="1" applyBorder="1" applyAlignment="1" applyProtection="1">
      <alignment horizontal="center" vertical="center"/>
      <protection/>
    </xf>
    <xf numFmtId="0" fontId="19" fillId="33" borderId="137" xfId="112" applyFont="1" applyFill="1" applyBorder="1" applyAlignment="1" applyProtection="1">
      <alignment horizontal="center" vertical="center" wrapText="1"/>
      <protection/>
    </xf>
    <xf numFmtId="0" fontId="19" fillId="33" borderId="138" xfId="112" applyFont="1" applyFill="1" applyBorder="1" applyAlignment="1" applyProtection="1">
      <alignment horizontal="center" vertical="center"/>
      <protection/>
    </xf>
    <xf numFmtId="0" fontId="20" fillId="33" borderId="27" xfId="112" applyFont="1" applyFill="1" applyBorder="1" applyAlignment="1">
      <alignment horizontal="center" vertical="center" textRotation="255"/>
      <protection/>
    </xf>
    <xf numFmtId="0" fontId="20" fillId="33" borderId="122" xfId="112" applyFont="1" applyFill="1" applyBorder="1" applyAlignment="1">
      <alignment horizontal="center" vertical="center" textRotation="255"/>
      <protection/>
    </xf>
    <xf numFmtId="0" fontId="20" fillId="33" borderId="139" xfId="112" applyFont="1" applyFill="1" applyBorder="1" applyAlignment="1">
      <alignment horizontal="center" vertical="center" textRotation="255"/>
      <protection/>
    </xf>
    <xf numFmtId="0" fontId="19" fillId="33" borderId="35" xfId="112" applyFont="1" applyFill="1" applyBorder="1" applyAlignment="1" applyProtection="1">
      <alignment horizontal="center" vertical="center"/>
      <protection/>
    </xf>
    <xf numFmtId="0" fontId="19" fillId="33" borderId="36" xfId="112" applyFont="1" applyFill="1" applyBorder="1" applyAlignment="1" applyProtection="1">
      <alignment horizontal="center" vertical="center"/>
      <protection/>
    </xf>
    <xf numFmtId="0" fontId="19" fillId="33" borderId="22" xfId="112" applyFont="1" applyFill="1" applyBorder="1" applyAlignment="1" applyProtection="1">
      <alignment horizontal="center" vertical="center"/>
      <protection/>
    </xf>
    <xf numFmtId="0" fontId="19" fillId="33" borderId="135" xfId="112" applyFont="1" applyFill="1" applyBorder="1" applyAlignment="1" applyProtection="1">
      <alignment horizontal="center" vertical="center"/>
      <protection/>
    </xf>
    <xf numFmtId="0" fontId="81" fillId="33" borderId="128" xfId="112" applyFont="1" applyFill="1" applyBorder="1" applyAlignment="1" applyProtection="1">
      <alignment horizontal="center" vertical="center" wrapText="1"/>
      <protection/>
    </xf>
    <xf numFmtId="0" fontId="81" fillId="33" borderId="51" xfId="112" applyFont="1" applyFill="1" applyBorder="1" applyAlignment="1" applyProtection="1">
      <alignment horizontal="center" vertical="center" wrapText="1"/>
      <protection/>
    </xf>
    <xf numFmtId="0" fontId="81" fillId="33" borderId="104" xfId="112" applyFont="1" applyFill="1" applyBorder="1" applyAlignment="1" applyProtection="1">
      <alignment horizontal="center" vertical="center" wrapText="1"/>
      <protection/>
    </xf>
    <xf numFmtId="0" fontId="91" fillId="33" borderId="35" xfId="112" applyFont="1" applyFill="1" applyBorder="1" applyAlignment="1" applyProtection="1">
      <alignment horizontal="center" vertical="center"/>
      <protection/>
    </xf>
    <xf numFmtId="0" fontId="91" fillId="33" borderId="32" xfId="112" applyFont="1" applyFill="1" applyBorder="1" applyAlignment="1" applyProtection="1">
      <alignment horizontal="center" vertical="center"/>
      <protection/>
    </xf>
    <xf numFmtId="0" fontId="77" fillId="0" borderId="0" xfId="112" applyFont="1" applyAlignment="1">
      <alignment horizontal="center" vertical="center"/>
      <protection/>
    </xf>
    <xf numFmtId="0" fontId="91" fillId="33" borderId="56" xfId="117" applyFont="1" applyFill="1" applyBorder="1" applyAlignment="1">
      <alignment horizontal="center" vertical="center" wrapText="1"/>
      <protection/>
    </xf>
    <xf numFmtId="0" fontId="91" fillId="33" borderId="50" xfId="117" applyFont="1" applyFill="1" applyBorder="1" applyAlignment="1">
      <alignment horizontal="center" vertical="center"/>
      <protection/>
    </xf>
    <xf numFmtId="0" fontId="19" fillId="33" borderId="12" xfId="112" applyFont="1" applyFill="1" applyBorder="1" applyAlignment="1" applyProtection="1">
      <alignment horizontal="center" vertical="center" wrapText="1"/>
      <protection/>
    </xf>
    <xf numFmtId="0" fontId="19" fillId="33" borderId="0" xfId="112" applyFont="1" applyFill="1" applyBorder="1" applyAlignment="1" applyProtection="1">
      <alignment horizontal="center" vertical="center"/>
      <protection/>
    </xf>
    <xf numFmtId="0" fontId="19" fillId="33" borderId="32" xfId="112" applyFont="1" applyFill="1" applyBorder="1" applyAlignment="1" applyProtection="1">
      <alignment horizontal="center" vertical="center"/>
      <protection/>
    </xf>
    <xf numFmtId="0" fontId="19" fillId="33" borderId="33" xfId="112" applyFont="1" applyFill="1" applyBorder="1" applyAlignment="1" applyProtection="1">
      <alignment horizontal="center" vertical="center"/>
      <protection/>
    </xf>
    <xf numFmtId="0" fontId="19" fillId="33" borderId="52" xfId="112" applyFont="1" applyFill="1" applyBorder="1" applyAlignment="1" applyProtection="1">
      <alignment horizontal="center" vertical="center"/>
      <protection/>
    </xf>
    <xf numFmtId="0" fontId="82" fillId="33" borderId="27" xfId="112" applyFont="1" applyFill="1" applyBorder="1" applyAlignment="1">
      <alignment horizontal="center" vertical="center" textRotation="255"/>
      <protection/>
    </xf>
    <xf numFmtId="0" fontId="82" fillId="33" borderId="122" xfId="112" applyFont="1" applyFill="1" applyBorder="1" applyAlignment="1">
      <alignment horizontal="center" vertical="center" textRotation="255"/>
      <protection/>
    </xf>
    <xf numFmtId="0" fontId="4" fillId="0" borderId="0" xfId="112" applyFont="1" applyFill="1" applyBorder="1" applyAlignment="1" applyProtection="1">
      <alignment horizontal="center" vertical="center" wrapText="1"/>
      <protection/>
    </xf>
    <xf numFmtId="0" fontId="4" fillId="0" borderId="0" xfId="112" applyFont="1" applyFill="1" applyBorder="1" applyAlignment="1" applyProtection="1">
      <alignment horizontal="center" vertical="center"/>
      <protection/>
    </xf>
    <xf numFmtId="0" fontId="19" fillId="33" borderId="12" xfId="112" applyFont="1" applyFill="1" applyBorder="1" applyAlignment="1" applyProtection="1">
      <alignment horizontal="center" vertical="center"/>
      <protection/>
    </xf>
    <xf numFmtId="0" fontId="19" fillId="33" borderId="35" xfId="112" applyFont="1" applyFill="1" applyBorder="1" applyAlignment="1" applyProtection="1">
      <alignment horizontal="center" vertical="center" wrapText="1"/>
      <protection/>
    </xf>
    <xf numFmtId="0" fontId="19" fillId="33" borderId="10" xfId="112" applyFont="1" applyFill="1" applyBorder="1" applyAlignment="1" applyProtection="1">
      <alignment horizontal="center" vertical="center"/>
      <protection/>
    </xf>
    <xf numFmtId="0" fontId="83" fillId="33" borderId="57" xfId="0" applyFont="1" applyFill="1" applyBorder="1" applyAlignment="1">
      <alignment horizontal="center" vertical="center" wrapText="1"/>
    </xf>
    <xf numFmtId="0" fontId="83" fillId="33" borderId="129" xfId="0" applyFont="1" applyFill="1" applyBorder="1" applyAlignment="1">
      <alignment horizontal="center" vertical="center" wrapText="1"/>
    </xf>
    <xf numFmtId="0" fontId="83" fillId="33" borderId="60" xfId="0" applyFont="1" applyFill="1" applyBorder="1" applyAlignment="1">
      <alignment horizontal="center" vertical="center" wrapText="1"/>
    </xf>
    <xf numFmtId="0" fontId="74" fillId="33" borderId="35" xfId="112" applyFont="1" applyFill="1" applyBorder="1" applyAlignment="1" applyProtection="1">
      <alignment horizontal="center" vertical="center"/>
      <protection/>
    </xf>
    <xf numFmtId="0" fontId="74" fillId="33" borderId="140" xfId="112" applyFont="1" applyFill="1" applyBorder="1" applyAlignment="1" applyProtection="1">
      <alignment horizontal="center" vertical="center"/>
      <protection/>
    </xf>
    <xf numFmtId="0" fontId="5" fillId="33" borderId="37" xfId="112" applyFont="1" applyFill="1" applyBorder="1" applyAlignment="1">
      <alignment horizontal="center" vertical="center"/>
      <protection/>
    </xf>
    <xf numFmtId="0" fontId="5" fillId="33" borderId="23" xfId="112" applyFont="1" applyFill="1" applyBorder="1" applyAlignment="1">
      <alignment horizontal="center" vertical="center"/>
      <protection/>
    </xf>
    <xf numFmtId="0" fontId="5" fillId="33" borderId="36" xfId="112" applyFont="1" applyFill="1" applyBorder="1" applyAlignment="1">
      <alignment horizontal="center" vertical="center" wrapText="1"/>
      <protection/>
    </xf>
    <xf numFmtId="0" fontId="5" fillId="33" borderId="135" xfId="112" applyFont="1" applyFill="1" applyBorder="1" applyAlignment="1">
      <alignment horizontal="center" vertical="center"/>
      <protection/>
    </xf>
    <xf numFmtId="0" fontId="77" fillId="33" borderId="27" xfId="112" applyFont="1" applyFill="1" applyBorder="1" applyAlignment="1">
      <alignment horizontal="center" vertical="center" textRotation="255"/>
      <protection/>
    </xf>
    <xf numFmtId="0" fontId="77" fillId="33" borderId="122" xfId="112" applyFont="1" applyFill="1" applyBorder="1" applyAlignment="1">
      <alignment horizontal="center" vertical="center" textRotation="255"/>
      <protection/>
    </xf>
    <xf numFmtId="0" fontId="19" fillId="33" borderId="35" xfId="112" applyFont="1" applyFill="1" applyBorder="1" applyAlignment="1" applyProtection="1">
      <alignment horizontal="left" vertical="center"/>
      <protection/>
    </xf>
    <xf numFmtId="0" fontId="19" fillId="33" borderId="36" xfId="112" applyFont="1" applyFill="1" applyBorder="1" applyAlignment="1" applyProtection="1">
      <alignment horizontal="left" vertical="center"/>
      <protection/>
    </xf>
    <xf numFmtId="0" fontId="19" fillId="33" borderId="10" xfId="112" applyFont="1" applyFill="1" applyBorder="1" applyAlignment="1" applyProtection="1">
      <alignment horizontal="left" vertical="center"/>
      <protection/>
    </xf>
    <xf numFmtId="0" fontId="19" fillId="33" borderId="29" xfId="112" applyFont="1" applyFill="1" applyBorder="1" applyAlignment="1" applyProtection="1">
      <alignment horizontal="left" vertical="center"/>
      <protection/>
    </xf>
    <xf numFmtId="0" fontId="4" fillId="33" borderId="35" xfId="112" applyFont="1" applyFill="1" applyBorder="1" applyAlignment="1" applyProtection="1">
      <alignment horizontal="center" vertical="center"/>
      <protection/>
    </xf>
    <xf numFmtId="0" fontId="4" fillId="33" borderId="12" xfId="112" applyFont="1" applyFill="1" applyBorder="1" applyAlignment="1" applyProtection="1">
      <alignment horizontal="center" vertical="center"/>
      <protection/>
    </xf>
    <xf numFmtId="0" fontId="4" fillId="33" borderId="36" xfId="112" applyFont="1" applyFill="1" applyBorder="1" applyAlignment="1" applyProtection="1">
      <alignment horizontal="center" vertical="center"/>
      <protection/>
    </xf>
    <xf numFmtId="0" fontId="4" fillId="33" borderId="10" xfId="112" applyFont="1" applyFill="1" applyBorder="1" applyAlignment="1" applyProtection="1">
      <alignment horizontal="center" vertical="center"/>
      <protection/>
    </xf>
    <xf numFmtId="0" fontId="4" fillId="33" borderId="0" xfId="112" applyFont="1" applyFill="1" applyBorder="1" applyAlignment="1" applyProtection="1">
      <alignment horizontal="center" vertical="center"/>
      <protection/>
    </xf>
    <xf numFmtId="0" fontId="4" fillId="33" borderId="29" xfId="112" applyFont="1" applyFill="1" applyBorder="1" applyAlignment="1" applyProtection="1">
      <alignment horizontal="center" vertical="center"/>
      <protection/>
    </xf>
    <xf numFmtId="0" fontId="4" fillId="33" borderId="22" xfId="112" applyFont="1" applyFill="1" applyBorder="1" applyAlignment="1" applyProtection="1">
      <alignment horizontal="center" vertical="center"/>
      <protection/>
    </xf>
    <xf numFmtId="0" fontId="4" fillId="33" borderId="52" xfId="112" applyFont="1" applyFill="1" applyBorder="1" applyAlignment="1" applyProtection="1">
      <alignment horizontal="center" vertical="center"/>
      <protection/>
    </xf>
    <xf numFmtId="0" fontId="4" fillId="33" borderId="135" xfId="112" applyFont="1" applyFill="1" applyBorder="1" applyAlignment="1" applyProtection="1">
      <alignment horizontal="center" vertical="center"/>
      <protection/>
    </xf>
    <xf numFmtId="0" fontId="4" fillId="33" borderId="122" xfId="112" applyFont="1" applyFill="1" applyBorder="1" applyAlignment="1" applyProtection="1">
      <alignment horizontal="center" vertical="center"/>
      <protection/>
    </xf>
    <xf numFmtId="0" fontId="19" fillId="0" borderId="35" xfId="112" applyFont="1" applyFill="1" applyBorder="1" applyAlignment="1" applyProtection="1">
      <alignment horizontal="left" vertical="center"/>
      <protection/>
    </xf>
    <xf numFmtId="0" fontId="19" fillId="0" borderId="36" xfId="112" applyFont="1" applyFill="1" applyBorder="1" applyAlignment="1" applyProtection="1">
      <alignment horizontal="left" vertical="center"/>
      <protection/>
    </xf>
    <xf numFmtId="0" fontId="19" fillId="0" borderId="10" xfId="112" applyFont="1" applyFill="1" applyBorder="1" applyAlignment="1" applyProtection="1">
      <alignment horizontal="left" vertical="center"/>
      <protection/>
    </xf>
    <xf numFmtId="0" fontId="19" fillId="0" borderId="29" xfId="112" applyFont="1" applyFill="1" applyBorder="1" applyAlignment="1" applyProtection="1">
      <alignment horizontal="left" vertical="center"/>
      <protection/>
    </xf>
    <xf numFmtId="0" fontId="74" fillId="0" borderId="0" xfId="112" applyFont="1" applyFill="1" applyBorder="1" applyAlignment="1" applyProtection="1">
      <alignment horizontal="center" vertical="center"/>
      <protection/>
    </xf>
    <xf numFmtId="0" fontId="19" fillId="0" borderId="35" xfId="112" applyFont="1" applyFill="1" applyBorder="1" applyAlignment="1" applyProtection="1">
      <alignment horizontal="center" vertical="center"/>
      <protection/>
    </xf>
    <xf numFmtId="0" fontId="19" fillId="0" borderId="12" xfId="112" applyFont="1" applyFill="1" applyBorder="1" applyAlignment="1" applyProtection="1">
      <alignment horizontal="center" vertical="center"/>
      <protection/>
    </xf>
    <xf numFmtId="0" fontId="19" fillId="0" borderId="36" xfId="112" applyFont="1" applyFill="1" applyBorder="1" applyAlignment="1" applyProtection="1">
      <alignment horizontal="center" vertical="center"/>
      <protection/>
    </xf>
    <xf numFmtId="0" fontId="19" fillId="0" borderId="10" xfId="112" applyFont="1" applyFill="1" applyBorder="1" applyAlignment="1" applyProtection="1">
      <alignment horizontal="center" vertical="center"/>
      <protection/>
    </xf>
    <xf numFmtId="0" fontId="19" fillId="0" borderId="0" xfId="112" applyFont="1" applyFill="1" applyBorder="1" applyAlignment="1" applyProtection="1">
      <alignment horizontal="center" vertical="center"/>
      <protection/>
    </xf>
    <xf numFmtId="0" fontId="19" fillId="0" borderId="29" xfId="112" applyFont="1" applyFill="1" applyBorder="1" applyAlignment="1" applyProtection="1">
      <alignment horizontal="center" vertical="center"/>
      <protection/>
    </xf>
    <xf numFmtId="0" fontId="19" fillId="0" borderId="22" xfId="112" applyFont="1" applyFill="1" applyBorder="1" applyAlignment="1" applyProtection="1">
      <alignment horizontal="center" vertical="center"/>
      <protection/>
    </xf>
    <xf numFmtId="0" fontId="19" fillId="0" borderId="52" xfId="112" applyFont="1" applyFill="1" applyBorder="1" applyAlignment="1" applyProtection="1">
      <alignment horizontal="center" vertical="center"/>
      <protection/>
    </xf>
    <xf numFmtId="0" fontId="19" fillId="0" borderId="135" xfId="112" applyFont="1" applyFill="1" applyBorder="1" applyAlignment="1" applyProtection="1">
      <alignment horizontal="center" vertical="center"/>
      <protection/>
    </xf>
    <xf numFmtId="0" fontId="19" fillId="0" borderId="122" xfId="112" applyFont="1" applyFill="1" applyBorder="1" applyAlignment="1" applyProtection="1">
      <alignment horizontal="center" vertical="center"/>
      <protection/>
    </xf>
    <xf numFmtId="0" fontId="5" fillId="0" borderId="0" xfId="112" applyFont="1" applyFill="1" applyBorder="1" applyAlignment="1">
      <alignment horizontal="center" vertical="center"/>
      <protection/>
    </xf>
    <xf numFmtId="0" fontId="5" fillId="0" borderId="0" xfId="112" applyFont="1" applyFill="1" applyBorder="1" applyAlignment="1">
      <alignment horizontal="center" vertical="center" wrapText="1"/>
      <protection/>
    </xf>
    <xf numFmtId="0" fontId="20" fillId="0" borderId="37" xfId="112" applyFont="1" applyFill="1" applyBorder="1" applyAlignment="1">
      <alignment horizontal="center" vertical="center"/>
      <protection/>
    </xf>
    <xf numFmtId="0" fontId="20" fillId="0" borderId="21" xfId="112" applyFont="1" applyFill="1" applyBorder="1" applyAlignment="1">
      <alignment horizontal="center" vertical="center"/>
      <protection/>
    </xf>
    <xf numFmtId="0" fontId="20" fillId="0" borderId="36" xfId="112" applyFont="1" applyFill="1" applyBorder="1" applyAlignment="1">
      <alignment horizontal="center" vertical="center" wrapText="1"/>
      <protection/>
    </xf>
    <xf numFmtId="0" fontId="20" fillId="0" borderId="29" xfId="112" applyFont="1" applyFill="1" applyBorder="1" applyAlignment="1">
      <alignment horizontal="center" vertical="center"/>
      <protection/>
    </xf>
    <xf numFmtId="0" fontId="0" fillId="33" borderId="40" xfId="0" applyFont="1" applyFill="1" applyBorder="1" applyAlignment="1">
      <alignment horizontal="center" vertical="center" wrapText="1"/>
    </xf>
    <xf numFmtId="0" fontId="0" fillId="33" borderId="141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38" fontId="0" fillId="33" borderId="47" xfId="85" applyFont="1" applyFill="1" applyBorder="1" applyAlignment="1">
      <alignment horizontal="center" vertical="center"/>
    </xf>
    <xf numFmtId="38" fontId="0" fillId="33" borderId="14" xfId="85" applyFont="1" applyFill="1" applyBorder="1" applyAlignment="1">
      <alignment horizontal="center" vertical="center"/>
    </xf>
    <xf numFmtId="38" fontId="0" fillId="33" borderId="30" xfId="85" applyFont="1" applyFill="1" applyBorder="1" applyAlignment="1">
      <alignment horizontal="center" vertical="center"/>
    </xf>
    <xf numFmtId="38" fontId="12" fillId="33" borderId="14" xfId="85" applyFont="1" applyFill="1" applyBorder="1" applyAlignment="1">
      <alignment horizontal="center" vertical="center" wrapText="1"/>
    </xf>
    <xf numFmtId="38" fontId="0" fillId="33" borderId="14" xfId="85" applyFont="1" applyFill="1" applyBorder="1" applyAlignment="1">
      <alignment horizontal="center" vertical="center" wrapText="1"/>
    </xf>
    <xf numFmtId="0" fontId="87" fillId="33" borderId="109" xfId="0" applyFont="1" applyFill="1" applyBorder="1" applyAlignment="1">
      <alignment horizontal="center" vertical="center"/>
    </xf>
    <xf numFmtId="0" fontId="87" fillId="33" borderId="110" xfId="0" applyFont="1" applyFill="1" applyBorder="1" applyAlignment="1">
      <alignment horizontal="center" vertical="center"/>
    </xf>
    <xf numFmtId="0" fontId="87" fillId="33" borderId="114" xfId="0" applyFont="1" applyFill="1" applyBorder="1" applyAlignment="1">
      <alignment horizontal="center" vertical="center"/>
    </xf>
    <xf numFmtId="0" fontId="85" fillId="33" borderId="57" xfId="0" applyFont="1" applyFill="1" applyBorder="1" applyAlignment="1">
      <alignment horizontal="center" vertical="center" wrapText="1"/>
    </xf>
    <xf numFmtId="0" fontId="85" fillId="33" borderId="129" xfId="0" applyFont="1" applyFill="1" applyBorder="1" applyAlignment="1">
      <alignment horizontal="center" vertical="center" wrapText="1"/>
    </xf>
    <xf numFmtId="0" fontId="85" fillId="33" borderId="130" xfId="0" applyFont="1" applyFill="1" applyBorder="1" applyAlignment="1">
      <alignment horizontal="center" vertical="center" wrapText="1"/>
    </xf>
    <xf numFmtId="0" fontId="86" fillId="33" borderId="91" xfId="0" applyFont="1" applyFill="1" applyBorder="1" applyAlignment="1">
      <alignment horizontal="center" vertical="center" wrapText="1"/>
    </xf>
    <xf numFmtId="0" fontId="86" fillId="33" borderId="81" xfId="0" applyFont="1" applyFill="1" applyBorder="1" applyAlignment="1">
      <alignment horizontal="center" vertical="center"/>
    </xf>
    <xf numFmtId="0" fontId="83" fillId="33" borderId="93" xfId="0" applyFont="1" applyFill="1" applyBorder="1" applyAlignment="1">
      <alignment horizontal="center" vertical="center" wrapText="1"/>
    </xf>
    <xf numFmtId="0" fontId="83" fillId="33" borderId="115" xfId="0" applyFont="1" applyFill="1" applyBorder="1" applyAlignment="1">
      <alignment horizontal="center" vertical="center" wrapText="1"/>
    </xf>
    <xf numFmtId="0" fontId="83" fillId="33" borderId="98" xfId="0" applyFont="1" applyFill="1" applyBorder="1" applyAlignment="1">
      <alignment horizontal="center" vertical="center" wrapText="1"/>
    </xf>
    <xf numFmtId="0" fontId="88" fillId="33" borderId="131" xfId="0" applyFont="1" applyFill="1" applyBorder="1" applyAlignment="1">
      <alignment horizontal="center" vertical="center"/>
    </xf>
    <xf numFmtId="0" fontId="88" fillId="33" borderId="120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 wrapText="1"/>
    </xf>
    <xf numFmtId="0" fontId="89" fillId="33" borderId="108" xfId="0" applyFont="1" applyFill="1" applyBorder="1" applyAlignment="1">
      <alignment horizontal="center" vertical="center" wrapText="1"/>
    </xf>
    <xf numFmtId="0" fontId="83" fillId="33" borderId="88" xfId="0" applyFont="1" applyFill="1" applyBorder="1" applyAlignment="1">
      <alignment horizontal="center" vertical="center" wrapText="1"/>
    </xf>
    <xf numFmtId="0" fontId="83" fillId="33" borderId="112" xfId="0" applyFont="1" applyFill="1" applyBorder="1" applyAlignment="1">
      <alignment horizontal="center" vertical="center" wrapText="1"/>
    </xf>
    <xf numFmtId="0" fontId="83" fillId="33" borderId="81" xfId="0" applyFont="1" applyFill="1" applyBorder="1" applyAlignment="1">
      <alignment horizontal="center" vertical="center" wrapText="1"/>
    </xf>
    <xf numFmtId="0" fontId="83" fillId="33" borderId="130" xfId="0" applyFont="1" applyFill="1" applyBorder="1" applyAlignment="1">
      <alignment horizontal="center" vertical="center" wrapText="1"/>
    </xf>
    <xf numFmtId="0" fontId="88" fillId="33" borderId="109" xfId="0" applyFont="1" applyFill="1" applyBorder="1" applyAlignment="1">
      <alignment horizontal="center" vertical="center"/>
    </xf>
    <xf numFmtId="0" fontId="88" fillId="33" borderId="110" xfId="0" applyFont="1" applyFill="1" applyBorder="1" applyAlignment="1">
      <alignment horizontal="center" vertical="center"/>
    </xf>
    <xf numFmtId="0" fontId="83" fillId="33" borderId="108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0" fontId="83" fillId="33" borderId="91" xfId="0" applyFont="1" applyFill="1" applyBorder="1" applyAlignment="1">
      <alignment horizontal="center" vertical="center" wrapText="1"/>
    </xf>
    <xf numFmtId="0" fontId="89" fillId="33" borderId="132" xfId="0" applyFont="1" applyFill="1" applyBorder="1" applyAlignment="1">
      <alignment horizontal="center" vertical="center" wrapText="1"/>
    </xf>
    <xf numFmtId="0" fontId="89" fillId="33" borderId="133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42" xfId="0" applyFont="1" applyFill="1" applyBorder="1" applyAlignment="1">
      <alignment horizontal="center" vertical="center" wrapText="1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109" xfId="0" applyFont="1" applyFill="1" applyBorder="1" applyAlignment="1">
      <alignment horizontal="center" vertical="center" wrapText="1"/>
    </xf>
    <xf numFmtId="0" fontId="89" fillId="33" borderId="110" xfId="0" applyFont="1" applyFill="1" applyBorder="1" applyAlignment="1">
      <alignment horizontal="center" vertical="center" wrapText="1"/>
    </xf>
    <xf numFmtId="0" fontId="89" fillId="33" borderId="112" xfId="0" applyFont="1" applyFill="1" applyBorder="1" applyAlignment="1">
      <alignment horizontal="center" vertical="center" wrapText="1"/>
    </xf>
    <xf numFmtId="0" fontId="89" fillId="33" borderId="91" xfId="0" applyFont="1" applyFill="1" applyBorder="1" applyAlignment="1">
      <alignment horizontal="center" vertical="center" wrapText="1"/>
    </xf>
    <xf numFmtId="0" fontId="74" fillId="0" borderId="0" xfId="112" applyFont="1" applyFill="1" applyBorder="1" applyAlignment="1">
      <alignment horizontal="center" vertical="center" wrapText="1"/>
      <protection/>
    </xf>
    <xf numFmtId="0" fontId="74" fillId="0" borderId="0" xfId="112" applyFont="1" applyFill="1" applyBorder="1" applyAlignment="1">
      <alignment horizontal="center" vertical="center"/>
      <protection/>
    </xf>
    <xf numFmtId="0" fontId="84" fillId="33" borderId="143" xfId="112" applyFont="1" applyFill="1" applyBorder="1" applyAlignment="1" applyProtection="1">
      <alignment horizontal="center" vertical="center"/>
      <protection/>
    </xf>
    <xf numFmtId="0" fontId="84" fillId="33" borderId="104" xfId="112" applyFont="1" applyFill="1" applyBorder="1" applyAlignment="1" applyProtection="1">
      <alignment horizontal="center" vertical="center"/>
      <protection/>
    </xf>
    <xf numFmtId="0" fontId="84" fillId="33" borderId="122" xfId="112" applyFont="1" applyFill="1" applyBorder="1" applyAlignment="1" applyProtection="1">
      <alignment horizontal="center" vertical="center"/>
      <protection/>
    </xf>
    <xf numFmtId="0" fontId="84" fillId="33" borderId="105" xfId="112" applyFont="1" applyFill="1" applyBorder="1" applyAlignment="1" applyProtection="1">
      <alignment horizontal="center" vertical="center"/>
      <protection/>
    </xf>
    <xf numFmtId="0" fontId="84" fillId="33" borderId="106" xfId="112" applyFont="1" applyFill="1" applyBorder="1" applyAlignment="1" applyProtection="1">
      <alignment horizontal="center" vertical="center"/>
      <protection/>
    </xf>
    <xf numFmtId="0" fontId="84" fillId="33" borderId="61" xfId="112" applyFont="1" applyFill="1" applyBorder="1" applyAlignment="1" applyProtection="1">
      <alignment horizontal="center" vertical="center"/>
      <protection/>
    </xf>
    <xf numFmtId="0" fontId="84" fillId="33" borderId="35" xfId="112" applyFont="1" applyFill="1" applyBorder="1" applyAlignment="1" applyProtection="1">
      <alignment horizontal="center" vertical="center"/>
      <protection/>
    </xf>
    <xf numFmtId="0" fontId="84" fillId="33" borderId="22" xfId="112" applyFont="1" applyFill="1" applyBorder="1" applyAlignment="1" applyProtection="1">
      <alignment horizontal="center" vertical="center"/>
      <protection/>
    </xf>
    <xf numFmtId="0" fontId="84" fillId="33" borderId="37" xfId="112" applyFont="1" applyFill="1" applyBorder="1" applyAlignment="1">
      <alignment horizontal="center" vertical="center"/>
      <protection/>
    </xf>
    <xf numFmtId="0" fontId="84" fillId="33" borderId="23" xfId="112" applyFont="1" applyFill="1" applyBorder="1" applyAlignment="1">
      <alignment horizontal="center" vertical="center"/>
      <protection/>
    </xf>
    <xf numFmtId="0" fontId="84" fillId="33" borderId="41" xfId="112" applyFont="1" applyFill="1" applyBorder="1" applyAlignment="1">
      <alignment horizontal="center" vertical="center" wrapText="1"/>
      <protection/>
    </xf>
    <xf numFmtId="0" fontId="84" fillId="33" borderId="85" xfId="112" applyFont="1" applyFill="1" applyBorder="1" applyAlignment="1">
      <alignment horizontal="center" vertical="center"/>
      <protection/>
    </xf>
    <xf numFmtId="0" fontId="84" fillId="33" borderId="45" xfId="112" applyFont="1" applyFill="1" applyBorder="1" applyAlignment="1" applyProtection="1">
      <alignment horizontal="left" vertical="center"/>
      <protection/>
    </xf>
    <xf numFmtId="0" fontId="84" fillId="33" borderId="69" xfId="112" applyFont="1" applyFill="1" applyBorder="1" applyAlignment="1" applyProtection="1">
      <alignment horizontal="left" vertical="center"/>
      <protection/>
    </xf>
    <xf numFmtId="0" fontId="84" fillId="33" borderId="0" xfId="112" applyFont="1" applyFill="1" applyBorder="1" applyAlignment="1" applyProtection="1">
      <alignment horizontal="left" vertical="center"/>
      <protection/>
    </xf>
    <xf numFmtId="0" fontId="84" fillId="33" borderId="31" xfId="112" applyFont="1" applyFill="1" applyBorder="1" applyAlignment="1" applyProtection="1">
      <alignment horizontal="left" vertical="center"/>
      <protection/>
    </xf>
    <xf numFmtId="0" fontId="84" fillId="33" borderId="91" xfId="112" applyFont="1" applyFill="1" applyBorder="1" applyAlignment="1" applyProtection="1">
      <alignment horizontal="left" vertical="center"/>
      <protection/>
    </xf>
    <xf numFmtId="0" fontId="84" fillId="33" borderId="46" xfId="112" applyFont="1" applyFill="1" applyBorder="1" applyAlignment="1" applyProtection="1">
      <alignment horizontal="left" vertical="center"/>
      <protection/>
    </xf>
    <xf numFmtId="0" fontId="84" fillId="33" borderId="56" xfId="112" applyFont="1" applyFill="1" applyBorder="1" applyAlignment="1" applyProtection="1">
      <alignment horizontal="center" vertical="center"/>
      <protection/>
    </xf>
    <xf numFmtId="0" fontId="84" fillId="33" borderId="40" xfId="112" applyFont="1" applyFill="1" applyBorder="1" applyAlignment="1" applyProtection="1">
      <alignment horizontal="center" vertical="center"/>
      <protection/>
    </xf>
    <xf numFmtId="0" fontId="84" fillId="33" borderId="141" xfId="112" applyFont="1" applyFill="1" applyBorder="1" applyAlignment="1" applyProtection="1">
      <alignment horizontal="center" vertical="center"/>
      <protection/>
    </xf>
    <xf numFmtId="0" fontId="84" fillId="33" borderId="11" xfId="112" applyFont="1" applyFill="1" applyBorder="1" applyAlignment="1" applyProtection="1">
      <alignment horizontal="center" vertical="center"/>
      <protection/>
    </xf>
    <xf numFmtId="0" fontId="84" fillId="33" borderId="0" xfId="112" applyFont="1" applyFill="1" applyBorder="1" applyAlignment="1" applyProtection="1">
      <alignment horizontal="center" vertical="center"/>
      <protection/>
    </xf>
    <xf numFmtId="0" fontId="84" fillId="33" borderId="31" xfId="112" applyFont="1" applyFill="1" applyBorder="1" applyAlignment="1" applyProtection="1">
      <alignment horizontal="center" vertical="center"/>
      <protection/>
    </xf>
    <xf numFmtId="0" fontId="84" fillId="33" borderId="52" xfId="112" applyFont="1" applyFill="1" applyBorder="1" applyAlignment="1" applyProtection="1">
      <alignment horizontal="center" vertical="center"/>
      <protection/>
    </xf>
    <xf numFmtId="0" fontId="84" fillId="33" borderId="85" xfId="112" applyFont="1" applyFill="1" applyBorder="1" applyAlignment="1" applyProtection="1">
      <alignment horizontal="center" vertical="center"/>
      <protection/>
    </xf>
    <xf numFmtId="0" fontId="0" fillId="33" borderId="26" xfId="112" applyFont="1" applyFill="1" applyBorder="1" applyAlignment="1">
      <alignment horizontal="center" vertical="center" textRotation="255"/>
      <protection/>
    </xf>
    <xf numFmtId="0" fontId="0" fillId="33" borderId="143" xfId="112" applyFont="1" applyFill="1" applyBorder="1" applyAlignment="1">
      <alignment horizontal="center" vertical="center" textRotation="255"/>
      <protection/>
    </xf>
    <xf numFmtId="0" fontId="0" fillId="33" borderId="143" xfId="112" applyFont="1" applyFill="1" applyBorder="1" applyAlignment="1">
      <alignment horizontal="center" vertical="center" textRotation="255" wrapText="1"/>
      <protection/>
    </xf>
    <xf numFmtId="0" fontId="0" fillId="33" borderId="80" xfId="112" applyFont="1" applyFill="1" applyBorder="1" applyAlignment="1">
      <alignment horizontal="center" vertical="center" textRotation="255" wrapText="1"/>
      <protection/>
    </xf>
    <xf numFmtId="0" fontId="84" fillId="33" borderId="75" xfId="112" applyFont="1" applyFill="1" applyBorder="1" applyAlignment="1" applyProtection="1">
      <alignment horizontal="center" vertical="center"/>
      <protection/>
    </xf>
    <xf numFmtId="0" fontId="84" fillId="33" borderId="38" xfId="112" applyFont="1" applyFill="1" applyBorder="1" applyAlignment="1">
      <alignment horizontal="center" vertical="center" wrapText="1"/>
      <protection/>
    </xf>
    <xf numFmtId="0" fontId="0" fillId="33" borderId="144" xfId="112" applyFont="1" applyFill="1" applyBorder="1" applyAlignment="1">
      <alignment horizontal="center" vertical="center" textRotation="255"/>
      <protection/>
    </xf>
    <xf numFmtId="0" fontId="84" fillId="33" borderId="145" xfId="112" applyFont="1" applyFill="1" applyBorder="1" applyAlignment="1" applyProtection="1">
      <alignment horizontal="left" vertical="center"/>
      <protection/>
    </xf>
    <xf numFmtId="0" fontId="0" fillId="33" borderId="137" xfId="112" applyFont="1" applyFill="1" applyBorder="1" applyAlignment="1">
      <alignment horizontal="center" vertical="center" textRotation="255" wrapText="1"/>
      <protection/>
    </xf>
    <xf numFmtId="0" fontId="84" fillId="33" borderId="35" xfId="112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2" fillId="33" borderId="45" xfId="112" applyFont="1" applyFill="1" applyBorder="1" applyAlignment="1" applyProtection="1">
      <alignment horizontal="left"/>
      <protection/>
    </xf>
    <xf numFmtId="0" fontId="19" fillId="33" borderId="35" xfId="112" applyFont="1" applyFill="1" applyBorder="1" applyAlignment="1" applyProtection="1">
      <alignment horizontal="center" vertical="center"/>
      <protection/>
    </xf>
    <xf numFmtId="0" fontId="20" fillId="33" borderId="36" xfId="112" applyFont="1" applyFill="1" applyBorder="1" applyAlignment="1">
      <alignment horizontal="center" vertical="center"/>
      <protection/>
    </xf>
    <xf numFmtId="0" fontId="20" fillId="33" borderId="32" xfId="112" applyFont="1" applyFill="1" applyBorder="1" applyAlignment="1">
      <alignment horizontal="center" vertical="center"/>
      <protection/>
    </xf>
    <xf numFmtId="0" fontId="20" fillId="33" borderId="33" xfId="112" applyFont="1" applyFill="1" applyBorder="1" applyAlignment="1">
      <alignment horizontal="center" vertical="center"/>
      <protection/>
    </xf>
    <xf numFmtId="0" fontId="19" fillId="33" borderId="32" xfId="112" applyFont="1" applyFill="1" applyBorder="1" applyAlignment="1" applyProtection="1">
      <alignment horizontal="center" vertical="center"/>
      <protection/>
    </xf>
    <xf numFmtId="0" fontId="2" fillId="0" borderId="45" xfId="112" applyFont="1" applyBorder="1" applyAlignment="1" applyProtection="1">
      <alignment horizontal="left"/>
      <protection/>
    </xf>
    <xf numFmtId="0" fontId="27" fillId="0" borderId="35" xfId="112" applyFont="1" applyBorder="1" applyAlignment="1" applyProtection="1">
      <alignment horizontal="center" vertical="center"/>
      <protection/>
    </xf>
    <xf numFmtId="0" fontId="12" fillId="0" borderId="36" xfId="112" applyFont="1" applyBorder="1" applyAlignment="1">
      <alignment horizontal="center" vertical="center"/>
      <protection/>
    </xf>
    <xf numFmtId="0" fontId="12" fillId="0" borderId="32" xfId="112" applyFont="1" applyBorder="1" applyAlignment="1">
      <alignment horizontal="center" vertical="center"/>
      <protection/>
    </xf>
    <xf numFmtId="0" fontId="12" fillId="0" borderId="33" xfId="112" applyFont="1" applyBorder="1" applyAlignment="1">
      <alignment horizontal="center" vertical="center"/>
      <protection/>
    </xf>
    <xf numFmtId="0" fontId="12" fillId="0" borderId="32" xfId="112" applyFont="1" applyBorder="1" applyAlignment="1">
      <alignment vertical="center"/>
      <protection/>
    </xf>
    <xf numFmtId="0" fontId="84" fillId="33" borderId="23" xfId="112" applyFont="1" applyFill="1" applyBorder="1" applyAlignment="1" applyProtection="1">
      <alignment horizontal="center" vertical="center"/>
      <protection/>
    </xf>
    <xf numFmtId="0" fontId="12" fillId="33" borderId="37" xfId="112" applyFont="1" applyFill="1" applyBorder="1" applyAlignment="1">
      <alignment horizontal="center" vertical="center"/>
      <protection/>
    </xf>
    <xf numFmtId="0" fontId="12" fillId="33" borderId="23" xfId="112" applyFont="1" applyFill="1" applyBorder="1" applyAlignment="1">
      <alignment horizontal="center" vertical="center"/>
      <protection/>
    </xf>
    <xf numFmtId="0" fontId="12" fillId="33" borderId="36" xfId="112" applyFont="1" applyFill="1" applyBorder="1" applyAlignment="1">
      <alignment horizontal="center" vertical="center" wrapText="1"/>
      <protection/>
    </xf>
    <xf numFmtId="0" fontId="12" fillId="33" borderId="135" xfId="112" applyFont="1" applyFill="1" applyBorder="1" applyAlignment="1">
      <alignment horizontal="center" vertical="center"/>
      <protection/>
    </xf>
    <xf numFmtId="0" fontId="12" fillId="33" borderId="146" xfId="112" applyFont="1" applyFill="1" applyBorder="1" applyAlignment="1" applyProtection="1">
      <alignment horizontal="center" vertical="center"/>
      <protection/>
    </xf>
    <xf numFmtId="0" fontId="12" fillId="33" borderId="20" xfId="112" applyFont="1" applyFill="1" applyBorder="1" applyAlignment="1" applyProtection="1">
      <alignment horizontal="center" vertical="center"/>
      <protection/>
    </xf>
    <xf numFmtId="0" fontId="12" fillId="33" borderId="138" xfId="112" applyFont="1" applyFill="1" applyBorder="1" applyAlignment="1" applyProtection="1">
      <alignment horizontal="center" vertical="center"/>
      <protection/>
    </xf>
    <xf numFmtId="0" fontId="27" fillId="33" borderId="104" xfId="112" applyFont="1" applyFill="1" applyBorder="1" applyAlignment="1" applyProtection="1">
      <alignment horizontal="center" vertical="center"/>
      <protection/>
    </xf>
    <xf numFmtId="0" fontId="27" fillId="33" borderId="122" xfId="112" applyFont="1" applyFill="1" applyBorder="1" applyAlignment="1" applyProtection="1">
      <alignment horizontal="center" vertical="center"/>
      <protection/>
    </xf>
    <xf numFmtId="0" fontId="27" fillId="33" borderId="12" xfId="112" applyFont="1" applyFill="1" applyBorder="1" applyAlignment="1" applyProtection="1">
      <alignment horizontal="center" vertical="center"/>
      <protection/>
    </xf>
    <xf numFmtId="0" fontId="27" fillId="33" borderId="135" xfId="112" applyFont="1" applyFill="1" applyBorder="1" applyAlignment="1" applyProtection="1">
      <alignment horizontal="center" vertical="center"/>
      <protection/>
    </xf>
    <xf numFmtId="0" fontId="27" fillId="33" borderId="35" xfId="112" applyFont="1" applyFill="1" applyBorder="1" applyAlignment="1" applyProtection="1">
      <alignment horizontal="center" vertical="center"/>
      <protection/>
    </xf>
    <xf numFmtId="0" fontId="27" fillId="33" borderId="23" xfId="112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3" fillId="36" borderId="147" xfId="115" applyFont="1" applyFill="1" applyBorder="1" applyAlignment="1">
      <alignment horizontal="center" vertical="center"/>
      <protection/>
    </xf>
    <xf numFmtId="0" fontId="3" fillId="36" borderId="148" xfId="115" applyFont="1" applyFill="1" applyBorder="1" applyAlignment="1">
      <alignment horizontal="center" vertical="center"/>
      <protection/>
    </xf>
    <xf numFmtId="0" fontId="3" fillId="36" borderId="149" xfId="115" applyFont="1" applyFill="1" applyBorder="1" applyAlignment="1">
      <alignment horizontal="center" vertical="center"/>
      <protection/>
    </xf>
    <xf numFmtId="0" fontId="3" fillId="34" borderId="132" xfId="115" applyFont="1" applyFill="1" applyBorder="1" applyAlignment="1">
      <alignment horizontal="distributed" vertical="center" indent="1"/>
      <protection/>
    </xf>
    <xf numFmtId="0" fontId="3" fillId="34" borderId="133" xfId="115" applyFill="1" applyBorder="1" applyAlignment="1">
      <alignment horizontal="left" vertical="center" indent="1"/>
      <protection/>
    </xf>
    <xf numFmtId="0" fontId="62" fillId="35" borderId="134" xfId="72" applyFill="1" applyBorder="1" applyAlignment="1" applyProtection="1">
      <alignment horizontal="center" vertical="center"/>
      <protection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Hyperlink" xfId="72"/>
    <cellStyle name="ハイパーリンク 2" xfId="73"/>
    <cellStyle name="ハイパーリンク 2 2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2 3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2 4" xfId="112"/>
    <cellStyle name="標準 2 5" xfId="113"/>
    <cellStyle name="標準 3" xfId="114"/>
    <cellStyle name="標準 4" xfId="115"/>
    <cellStyle name="標準 5" xfId="116"/>
    <cellStyle name="標準 6" xfId="117"/>
    <cellStyle name="標準 7" xfId="118"/>
    <cellStyle name="Followed Hyperlink" xfId="119"/>
    <cellStyle name="未定義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22</xdr:row>
      <xdr:rowOff>0</xdr:rowOff>
    </xdr:from>
    <xdr:to>
      <xdr:col>6</xdr:col>
      <xdr:colOff>523875</xdr:colOff>
      <xdr:row>40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210050" y="3952875"/>
          <a:ext cx="533400" cy="2914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533400</xdr:colOff>
      <xdr:row>40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6067425" y="3952875"/>
          <a:ext cx="533400" cy="2914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514350</xdr:colOff>
      <xdr:row>14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4838700" y="1914525"/>
          <a:ext cx="514350" cy="952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514350</xdr:colOff>
      <xdr:row>14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000375" y="1914525"/>
          <a:ext cx="514350" cy="952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0</xdr:rowOff>
    </xdr:from>
    <xdr:to>
      <xdr:col>6</xdr:col>
      <xdr:colOff>504825</xdr:colOff>
      <xdr:row>40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4219575" y="4124325"/>
          <a:ext cx="495300" cy="3276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39</xdr:row>
      <xdr:rowOff>171450</xdr:rowOff>
    </xdr:to>
    <xdr:sp>
      <xdr:nvSpPr>
        <xdr:cNvPr id="2" name="直線コネクタ 3"/>
        <xdr:cNvSpPr>
          <a:spLocks/>
        </xdr:cNvSpPr>
      </xdr:nvSpPr>
      <xdr:spPr>
        <a:xfrm>
          <a:off x="6238875" y="4124325"/>
          <a:ext cx="514350" cy="3248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40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8210550" y="4124325"/>
          <a:ext cx="514350" cy="3257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7</xdr:col>
      <xdr:colOff>0</xdr:colOff>
      <xdr:row>41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4362450" y="4219575"/>
          <a:ext cx="514350" cy="3257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41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6343650" y="4219575"/>
          <a:ext cx="514350" cy="3257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23</xdr:row>
      <xdr:rowOff>0</xdr:rowOff>
    </xdr:from>
    <xdr:to>
      <xdr:col>7</xdr:col>
      <xdr:colOff>28575</xdr:colOff>
      <xdr:row>41</xdr:row>
      <xdr:rowOff>0</xdr:rowOff>
    </xdr:to>
    <xdr:sp>
      <xdr:nvSpPr>
        <xdr:cNvPr id="1" name="直線コネクタ 7"/>
        <xdr:cNvSpPr>
          <a:spLocks/>
        </xdr:cNvSpPr>
      </xdr:nvSpPr>
      <xdr:spPr>
        <a:xfrm>
          <a:off x="4486275" y="4343400"/>
          <a:ext cx="514350" cy="3257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10</xdr:col>
      <xdr:colOff>0</xdr:colOff>
      <xdr:row>41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6438900" y="4352925"/>
          <a:ext cx="514350" cy="3248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19050</xdr:rowOff>
    </xdr:from>
    <xdr:to>
      <xdr:col>9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038475" y="2247900"/>
          <a:ext cx="495300" cy="1123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495300</xdr:colOff>
      <xdr:row>16</xdr:row>
      <xdr:rowOff>171450</xdr:rowOff>
    </xdr:to>
    <xdr:sp>
      <xdr:nvSpPr>
        <xdr:cNvPr id="2" name="直線コネクタ 5"/>
        <xdr:cNvSpPr>
          <a:spLocks/>
        </xdr:cNvSpPr>
      </xdr:nvSpPr>
      <xdr:spPr>
        <a:xfrm>
          <a:off x="4762500" y="2228850"/>
          <a:ext cx="495300" cy="1123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19050</xdr:rowOff>
    </xdr:from>
    <xdr:to>
      <xdr:col>8</xdr:col>
      <xdr:colOff>504825</xdr:colOff>
      <xdr:row>16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3305175" y="2076450"/>
          <a:ext cx="466725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28575</xdr:rowOff>
    </xdr:from>
    <xdr:to>
      <xdr:col>11</xdr:col>
      <xdr:colOff>495300</xdr:colOff>
      <xdr:row>16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086350" y="2085975"/>
          <a:ext cx="485775" cy="971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906;&#22577;&#25991;&#26360;\&#12304;&#12486;&#12473;&#12488;&#12305;H21&#24037;&#26989;&#32113;&#35336;_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OT030\05shoukou\25%20&#24179;&#25104;25&#24180;&#24230;\01%20&#32076;&#28168;&#12475;&#12531;&#12469;&#12473;\190H24&#65406;&#65437;&#65403;&#65405;&#20844;&#34920;&#35443;&#32048;&#32232;&#65288;H25.11)\&#12475;&#12531;&#12469;&#12473;&#35443;&#32048;&#32232;&#35500;&#26126;&#29992;&#32113;&#35336;&#34920;\&#34920;&#8544;&#65293;&#65298;&#29987;&#26989;&#22823;&#20998;&#39006;&#21029;&#20107;&#26989;&#25152;&#25968;&#21450;&#12403;&#24467;&#26989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表一覧"/>
      <sheetName val="概要表1"/>
      <sheetName val="概要表2"/>
      <sheetName val="概要表3"/>
      <sheetName val="概要表4"/>
      <sheetName val="概要表5"/>
      <sheetName val="概要表6"/>
      <sheetName val="概要表7"/>
      <sheetName val="概要表8"/>
      <sheetName val="概要表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不詳を除く"/>
      <sheetName val="Sheet1"/>
      <sheetName val="Sheet2"/>
    </sheetNames>
    <sheetDataSet>
      <sheetData sheetId="0">
        <row r="5">
          <cell r="C5">
            <v>244825</v>
          </cell>
          <cell r="G5">
            <v>2492294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50390625" style="77" customWidth="1"/>
    <col min="2" max="2" width="13.75390625" style="77" customWidth="1"/>
    <col min="3" max="3" width="80.00390625" style="77" customWidth="1"/>
    <col min="4" max="4" width="9.375" style="77" customWidth="1"/>
    <col min="5" max="16384" width="9.00390625" style="77" customWidth="1"/>
  </cols>
  <sheetData>
    <row r="1" spans="1:3" ht="17.25">
      <c r="A1" s="76"/>
      <c r="B1" s="76" t="s">
        <v>308</v>
      </c>
      <c r="C1" s="76"/>
    </row>
    <row r="2" ht="15" thickBot="1"/>
    <row r="3" spans="2:4" ht="15" thickBot="1">
      <c r="B3" s="1002" t="s">
        <v>282</v>
      </c>
      <c r="C3" s="1003" t="s">
        <v>283</v>
      </c>
      <c r="D3" s="1004" t="s">
        <v>285</v>
      </c>
    </row>
    <row r="4" spans="2:4" ht="18.75" customHeight="1">
      <c r="B4" s="1005" t="s">
        <v>286</v>
      </c>
      <c r="C4" s="1006" t="s">
        <v>309</v>
      </c>
      <c r="D4" s="1007" t="s">
        <v>284</v>
      </c>
    </row>
    <row r="5" spans="2:4" ht="18.75" customHeight="1">
      <c r="B5" s="72" t="s">
        <v>287</v>
      </c>
      <c r="C5" s="73" t="s">
        <v>310</v>
      </c>
      <c r="D5" s="81" t="s">
        <v>284</v>
      </c>
    </row>
    <row r="6" spans="2:4" ht="18.75" customHeight="1">
      <c r="B6" s="72" t="s">
        <v>288</v>
      </c>
      <c r="C6" s="73" t="s">
        <v>311</v>
      </c>
      <c r="D6" s="81" t="s">
        <v>284</v>
      </c>
    </row>
    <row r="7" spans="2:4" ht="18.75" customHeight="1">
      <c r="B7" s="72" t="s">
        <v>289</v>
      </c>
      <c r="C7" s="73" t="s">
        <v>312</v>
      </c>
      <c r="D7" s="81" t="s">
        <v>284</v>
      </c>
    </row>
    <row r="8" spans="2:4" ht="18.75" customHeight="1">
      <c r="B8" s="72" t="s">
        <v>290</v>
      </c>
      <c r="C8" s="73" t="s">
        <v>681</v>
      </c>
      <c r="D8" s="81" t="s">
        <v>284</v>
      </c>
    </row>
    <row r="9" spans="2:4" ht="18.75" customHeight="1">
      <c r="B9" s="72" t="s">
        <v>291</v>
      </c>
      <c r="C9" s="73" t="s">
        <v>654</v>
      </c>
      <c r="D9" s="81" t="s">
        <v>284</v>
      </c>
    </row>
    <row r="10" spans="2:4" ht="18.75" customHeight="1">
      <c r="B10" s="72" t="s">
        <v>292</v>
      </c>
      <c r="C10" s="73" t="s">
        <v>682</v>
      </c>
      <c r="D10" s="81" t="s">
        <v>284</v>
      </c>
    </row>
    <row r="11" spans="2:4" ht="18.75" customHeight="1">
      <c r="B11" s="72" t="s">
        <v>293</v>
      </c>
      <c r="C11" s="73" t="s">
        <v>683</v>
      </c>
      <c r="D11" s="81" t="s">
        <v>284</v>
      </c>
    </row>
    <row r="12" spans="2:4" ht="18.75" customHeight="1">
      <c r="B12" s="72" t="s">
        <v>294</v>
      </c>
      <c r="C12" s="73" t="s">
        <v>684</v>
      </c>
      <c r="D12" s="81" t="s">
        <v>284</v>
      </c>
    </row>
    <row r="13" spans="2:4" ht="18.75" customHeight="1">
      <c r="B13" s="72" t="s">
        <v>295</v>
      </c>
      <c r="C13" s="73" t="s">
        <v>685</v>
      </c>
      <c r="D13" s="81" t="s">
        <v>284</v>
      </c>
    </row>
    <row r="14" spans="2:4" ht="18.75" customHeight="1">
      <c r="B14" s="72" t="s">
        <v>296</v>
      </c>
      <c r="C14" s="73" t="s">
        <v>313</v>
      </c>
      <c r="D14" s="81" t="s">
        <v>284</v>
      </c>
    </row>
    <row r="15" spans="2:4" ht="18.75" customHeight="1">
      <c r="B15" s="72" t="s">
        <v>297</v>
      </c>
      <c r="C15" s="73" t="s">
        <v>655</v>
      </c>
      <c r="D15" s="81" t="s">
        <v>284</v>
      </c>
    </row>
    <row r="16" spans="2:4" ht="18.75" customHeight="1">
      <c r="B16" s="72" t="s">
        <v>298</v>
      </c>
      <c r="C16" s="73" t="s">
        <v>656</v>
      </c>
      <c r="D16" s="81" t="s">
        <v>284</v>
      </c>
    </row>
    <row r="17" spans="2:4" ht="18.75" customHeight="1">
      <c r="B17" s="72" t="s">
        <v>299</v>
      </c>
      <c r="C17" s="73" t="s">
        <v>657</v>
      </c>
      <c r="D17" s="81" t="s">
        <v>284</v>
      </c>
    </row>
    <row r="18" spans="2:4" ht="18.75" customHeight="1">
      <c r="B18" s="72" t="s">
        <v>300</v>
      </c>
      <c r="C18" s="73" t="s">
        <v>315</v>
      </c>
      <c r="D18" s="81" t="s">
        <v>284</v>
      </c>
    </row>
    <row r="19" spans="2:4" ht="18.75" customHeight="1">
      <c r="B19" s="72" t="s">
        <v>301</v>
      </c>
      <c r="C19" s="73" t="s">
        <v>316</v>
      </c>
      <c r="D19" s="81" t="s">
        <v>284</v>
      </c>
    </row>
    <row r="20" spans="2:4" ht="18.75" customHeight="1">
      <c r="B20" s="72" t="s">
        <v>302</v>
      </c>
      <c r="C20" s="73" t="s">
        <v>314</v>
      </c>
      <c r="D20" s="81" t="s">
        <v>284</v>
      </c>
    </row>
    <row r="21" spans="2:4" ht="18.75" customHeight="1">
      <c r="B21" s="72" t="s">
        <v>303</v>
      </c>
      <c r="C21" s="73" t="s">
        <v>658</v>
      </c>
      <c r="D21" s="81" t="s">
        <v>284</v>
      </c>
    </row>
    <row r="22" spans="2:4" ht="18.75" customHeight="1">
      <c r="B22" s="72" t="s">
        <v>304</v>
      </c>
      <c r="C22" s="73" t="s">
        <v>659</v>
      </c>
      <c r="D22" s="81" t="s">
        <v>284</v>
      </c>
    </row>
    <row r="23" spans="2:4" ht="18.75" customHeight="1">
      <c r="B23" s="72" t="s">
        <v>305</v>
      </c>
      <c r="C23" s="73" t="s">
        <v>660</v>
      </c>
      <c r="D23" s="81" t="s">
        <v>284</v>
      </c>
    </row>
    <row r="24" spans="2:4" ht="18.75" customHeight="1">
      <c r="B24" s="72" t="s">
        <v>306</v>
      </c>
      <c r="C24" s="73" t="s">
        <v>661</v>
      </c>
      <c r="D24" s="81" t="s">
        <v>284</v>
      </c>
    </row>
    <row r="25" spans="2:4" ht="18.75" customHeight="1">
      <c r="B25" s="72" t="s">
        <v>307</v>
      </c>
      <c r="C25" s="73" t="s">
        <v>662</v>
      </c>
      <c r="D25" s="81" t="s">
        <v>284</v>
      </c>
    </row>
    <row r="26" spans="2:4" ht="18.75" customHeight="1">
      <c r="B26" s="72" t="s">
        <v>663</v>
      </c>
      <c r="C26" s="73" t="s">
        <v>672</v>
      </c>
      <c r="D26" s="81" t="s">
        <v>284</v>
      </c>
    </row>
    <row r="27" spans="2:4" ht="18.75" customHeight="1">
      <c r="B27" s="72" t="s">
        <v>664</v>
      </c>
      <c r="C27" s="73" t="s">
        <v>673</v>
      </c>
      <c r="D27" s="81" t="s">
        <v>284</v>
      </c>
    </row>
    <row r="28" spans="2:4" ht="18.75" customHeight="1">
      <c r="B28" s="72" t="s">
        <v>665</v>
      </c>
      <c r="C28" s="73" t="s">
        <v>674</v>
      </c>
      <c r="D28" s="81" t="s">
        <v>284</v>
      </c>
    </row>
    <row r="29" spans="2:4" ht="18.75" customHeight="1">
      <c r="B29" s="72" t="s">
        <v>666</v>
      </c>
      <c r="C29" s="73" t="s">
        <v>675</v>
      </c>
      <c r="D29" s="81" t="s">
        <v>284</v>
      </c>
    </row>
    <row r="30" spans="2:4" ht="18.75" customHeight="1">
      <c r="B30" s="72" t="s">
        <v>667</v>
      </c>
      <c r="C30" s="73" t="s">
        <v>676</v>
      </c>
      <c r="D30" s="81" t="s">
        <v>284</v>
      </c>
    </row>
    <row r="31" spans="2:4" ht="18.75" customHeight="1">
      <c r="B31" s="72" t="s">
        <v>668</v>
      </c>
      <c r="C31" s="73" t="s">
        <v>677</v>
      </c>
      <c r="D31" s="81" t="s">
        <v>284</v>
      </c>
    </row>
    <row r="32" spans="2:4" ht="18.75" customHeight="1">
      <c r="B32" s="72" t="s">
        <v>669</v>
      </c>
      <c r="C32" s="73" t="s">
        <v>678</v>
      </c>
      <c r="D32" s="81" t="s">
        <v>284</v>
      </c>
    </row>
    <row r="33" spans="2:4" ht="20.25" customHeight="1">
      <c r="B33" s="72" t="s">
        <v>670</v>
      </c>
      <c r="C33" s="73" t="s">
        <v>679</v>
      </c>
      <c r="D33" s="81" t="s">
        <v>284</v>
      </c>
    </row>
    <row r="34" spans="2:4" ht="18.75" customHeight="1" thickBot="1">
      <c r="B34" s="74" t="s">
        <v>671</v>
      </c>
      <c r="C34" s="75" t="s">
        <v>680</v>
      </c>
      <c r="D34" s="82" t="s">
        <v>284</v>
      </c>
    </row>
    <row r="35" ht="14.25">
      <c r="B35" s="77" t="s">
        <v>688</v>
      </c>
    </row>
    <row r="36" ht="14.25">
      <c r="B36" s="77" t="s">
        <v>686</v>
      </c>
    </row>
    <row r="37" ht="14.25">
      <c r="B37" s="77" t="s">
        <v>687</v>
      </c>
    </row>
  </sheetData>
  <sheetProtection/>
  <hyperlinks>
    <hyperlink ref="D25" location="表22!A1" tooltip="概要表9を表示します。" display="表示"/>
    <hyperlink ref="D18" location="表15!A1" tooltip="概要表1を表示します。" display="表示"/>
    <hyperlink ref="D19" location="表16!A1" tooltip="概要表2を表示します。" display="表示"/>
    <hyperlink ref="D20" location="表17!A1" tooltip="概要表3を表示します。" display="表示"/>
    <hyperlink ref="D21" location="表18!A1" tooltip="概要表4を表示します。" display="表示"/>
    <hyperlink ref="D22" location="表19!A1" tooltip="概要表5を表示します。" display="表示"/>
    <hyperlink ref="D23" location="表20!A1" tooltip="概要表6を表示します。" display="表示"/>
    <hyperlink ref="D24" location="表21!A1" tooltip="概要表7を表示します。" display="表示"/>
    <hyperlink ref="D11" location="表８!A1" tooltip="概要表1を表示します。" display="表示"/>
    <hyperlink ref="D12" location="表９!A1" tooltip="概要表2を表示します。" display="表示"/>
    <hyperlink ref="D13" location="表10!A1" tooltip="概要表3を表示します。" display="表示"/>
    <hyperlink ref="D14" location="表11!A1" tooltip="概要表4を表示します。" display="表示"/>
    <hyperlink ref="D15" location="表12!A1" tooltip="概要表5を表示します。" display="表示"/>
    <hyperlink ref="D16" location="表13!A1" tooltip="概要表7を表示します。" display="表示"/>
    <hyperlink ref="D17" location="表14!A1" tooltip="概要表8を表示します。" display="表示"/>
    <hyperlink ref="D4" location="表１!A1" tooltip="概要表1を表示します。" display="表示"/>
    <hyperlink ref="D5" location="表２!A1" tooltip="概要表2を表示します。" display="表示"/>
    <hyperlink ref="D6" location="表３!A1" tooltip="概要表3を表示します。" display="表示"/>
    <hyperlink ref="D7" location="表４!A1" tooltip="概要表4を表示します。" display="表示"/>
    <hyperlink ref="D10" location="表７!A1" tooltip="概要表8を表示します。" display="表示"/>
    <hyperlink ref="D8" location="表５!A1" display="表５!A1"/>
    <hyperlink ref="D9" location="表６!A1" display="表示"/>
    <hyperlink ref="D26:D34" location="表22!A1" tooltip="概要表9を表示します。" display="表示"/>
    <hyperlink ref="D26" location="表23!A1" tooltip="概要表9を表示します。" display="表示"/>
    <hyperlink ref="D27" location="表24!A1" tooltip="概要表9を表示します。" display="表示"/>
    <hyperlink ref="D28" location="表25!A1" tooltip="概要表9を表示します。" display="表示"/>
    <hyperlink ref="D29" location="表26!A1" tooltip="概要表9を表示します。" display="表示"/>
    <hyperlink ref="D30" location="表27!A1" tooltip="概要表9を表示します。" display="表示"/>
    <hyperlink ref="D31" location="表28!A1" tooltip="概要表9を表示します。" display="表示"/>
    <hyperlink ref="D32" location="表29!A1" tooltip="概要表9を表示します。" display="表示"/>
    <hyperlink ref="D33" location="表30!A1" tooltip="概要表9を表示します。" display="表示"/>
    <hyperlink ref="D34" location="表31!A1" tooltip="概要表9を表示します。" display="表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9" customWidth="1"/>
    <col min="2" max="2" width="10.25390625" style="79" customWidth="1"/>
    <col min="3" max="3" width="17.25390625" style="79" customWidth="1"/>
    <col min="4" max="16384" width="9.00390625" style="79" customWidth="1"/>
  </cols>
  <sheetData>
    <row r="1" ht="14.25">
      <c r="B1" s="100" t="s">
        <v>317</v>
      </c>
    </row>
    <row r="2" spans="2:4" ht="14.25">
      <c r="B2" s="78" t="s">
        <v>465</v>
      </c>
      <c r="C2" s="78"/>
      <c r="D2" s="78"/>
    </row>
    <row r="3" spans="2:4" ht="14.25">
      <c r="B3" s="826" t="s">
        <v>0</v>
      </c>
      <c r="C3" s="829" t="s">
        <v>208</v>
      </c>
      <c r="D3" s="736"/>
    </row>
    <row r="4" spans="2:4" ht="21" customHeight="1">
      <c r="B4" s="827"/>
      <c r="C4" s="830"/>
      <c r="D4" s="737" t="s">
        <v>171</v>
      </c>
    </row>
    <row r="5" spans="2:4" ht="14.25">
      <c r="B5" s="738" t="s">
        <v>177</v>
      </c>
      <c r="C5" s="739">
        <v>74537763</v>
      </c>
      <c r="D5" s="740" t="s">
        <v>92</v>
      </c>
    </row>
    <row r="6" spans="2:4" ht="14.25">
      <c r="B6" s="741"/>
      <c r="C6" s="742"/>
      <c r="D6" s="743"/>
    </row>
    <row r="7" spans="2:4" ht="14.25">
      <c r="B7" s="744" t="s">
        <v>652</v>
      </c>
      <c r="C7" s="739">
        <v>36655786</v>
      </c>
      <c r="D7" s="745">
        <v>1</v>
      </c>
    </row>
    <row r="8" spans="2:4" ht="14.25">
      <c r="B8" s="744" t="s">
        <v>200</v>
      </c>
      <c r="C8" s="739">
        <v>3129439</v>
      </c>
      <c r="D8" s="745">
        <v>2</v>
      </c>
    </row>
    <row r="9" spans="2:4" ht="14.25">
      <c r="B9" s="746" t="s">
        <v>653</v>
      </c>
      <c r="C9" s="747">
        <v>3005509</v>
      </c>
      <c r="D9" s="748">
        <v>3</v>
      </c>
    </row>
    <row r="10" spans="2:4" ht="14.25">
      <c r="B10" s="749" t="s">
        <v>209</v>
      </c>
      <c r="C10" s="750">
        <v>2570813</v>
      </c>
      <c r="D10" s="751">
        <v>4</v>
      </c>
    </row>
    <row r="11" spans="2:4" ht="14.25">
      <c r="B11" s="752" t="s">
        <v>201</v>
      </c>
      <c r="C11" s="753">
        <v>2255126</v>
      </c>
      <c r="D11" s="754">
        <v>5</v>
      </c>
    </row>
    <row r="12" ht="14.25">
      <c r="B12" s="80" t="s">
        <v>211</v>
      </c>
    </row>
  </sheetData>
  <sheetProtection/>
  <mergeCells count="2">
    <mergeCell ref="B3:B4"/>
    <mergeCell ref="C3:C4"/>
  </mergeCells>
  <hyperlinks>
    <hyperlink ref="B1" location="概要表一覧!A1" display="［表一覧に戻る］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10" customWidth="1"/>
    <col min="2" max="2" width="5.625" style="29" customWidth="1"/>
    <col min="3" max="3" width="30.00390625" style="29" customWidth="1"/>
    <col min="4" max="4" width="12.50390625" style="29" customWidth="1"/>
    <col min="5" max="5" width="7.50390625" style="29" customWidth="1"/>
    <col min="6" max="6" width="17.25390625" style="29" customWidth="1"/>
    <col min="7" max="7" width="7.50390625" style="29" customWidth="1"/>
    <col min="8" max="8" width="5.00390625" style="9" customWidth="1"/>
    <col min="9" max="9" width="12.50390625" style="10" customWidth="1"/>
    <col min="10" max="16384" width="10.625" style="10" customWidth="1"/>
  </cols>
  <sheetData>
    <row r="1" ht="14.25">
      <c r="C1" s="98" t="s">
        <v>317</v>
      </c>
    </row>
    <row r="2" spans="2:6" ht="14.25">
      <c r="B2" s="32" t="s">
        <v>466</v>
      </c>
      <c r="D2" s="32"/>
      <c r="F2" s="32"/>
    </row>
    <row r="3" spans="2:7" ht="14.25">
      <c r="B3" s="819" t="s">
        <v>178</v>
      </c>
      <c r="C3" s="820"/>
      <c r="D3" s="831" t="s">
        <v>169</v>
      </c>
      <c r="E3" s="440"/>
      <c r="F3" s="831" t="s">
        <v>176</v>
      </c>
      <c r="G3" s="440"/>
    </row>
    <row r="4" spans="2:7" ht="14.25">
      <c r="B4" s="833"/>
      <c r="C4" s="834"/>
      <c r="D4" s="832"/>
      <c r="E4" s="441" t="s">
        <v>337</v>
      </c>
      <c r="F4" s="832"/>
      <c r="G4" s="441" t="s">
        <v>337</v>
      </c>
    </row>
    <row r="5" spans="2:7" ht="14.25">
      <c r="B5" s="185" t="s">
        <v>144</v>
      </c>
      <c r="C5" s="186" t="s">
        <v>141</v>
      </c>
      <c r="D5" s="187">
        <v>30724953</v>
      </c>
      <c r="E5" s="442">
        <v>7</v>
      </c>
      <c r="F5" s="187">
        <v>19905.12448415038</v>
      </c>
      <c r="G5" s="443">
        <v>14</v>
      </c>
    </row>
    <row r="6" spans="2:7" ht="14.25">
      <c r="B6" s="176" t="s">
        <v>326</v>
      </c>
      <c r="C6" s="177" t="s">
        <v>146</v>
      </c>
      <c r="D6" s="178">
        <v>69489</v>
      </c>
      <c r="E6" s="442">
        <v>22</v>
      </c>
      <c r="F6" s="178">
        <v>17726.785714285714</v>
      </c>
      <c r="G6" s="443" t="s">
        <v>338</v>
      </c>
    </row>
    <row r="7" spans="2:7" ht="14.25">
      <c r="B7" s="281" t="s">
        <v>110</v>
      </c>
      <c r="C7" s="172" t="s">
        <v>327</v>
      </c>
      <c r="D7" s="178">
        <v>6486</v>
      </c>
      <c r="E7" s="442">
        <v>24</v>
      </c>
      <c r="F7" s="178">
        <v>34136.84210526316</v>
      </c>
      <c r="G7" s="443">
        <v>14</v>
      </c>
    </row>
    <row r="8" spans="2:7" ht="14.25">
      <c r="B8" s="281" t="s">
        <v>111</v>
      </c>
      <c r="C8" s="172" t="s">
        <v>104</v>
      </c>
      <c r="D8" s="178">
        <v>2619052</v>
      </c>
      <c r="E8" s="442">
        <v>7</v>
      </c>
      <c r="F8" s="178">
        <v>12881.428290379698</v>
      </c>
      <c r="G8" s="443">
        <v>20</v>
      </c>
    </row>
    <row r="9" spans="2:7" ht="14.25">
      <c r="B9" s="281" t="s">
        <v>112</v>
      </c>
      <c r="C9" s="172" t="s">
        <v>105</v>
      </c>
      <c r="D9" s="178">
        <v>7924049</v>
      </c>
      <c r="E9" s="442">
        <v>8</v>
      </c>
      <c r="F9" s="178">
        <v>36464.26303437485</v>
      </c>
      <c r="G9" s="443">
        <v>31</v>
      </c>
    </row>
    <row r="10" spans="2:7" ht="14.25">
      <c r="B10" s="281" t="s">
        <v>113</v>
      </c>
      <c r="C10" s="172" t="s">
        <v>106</v>
      </c>
      <c r="D10" s="178">
        <v>108843</v>
      </c>
      <c r="E10" s="442">
        <v>15</v>
      </c>
      <c r="F10" s="178">
        <v>351106.4516129032</v>
      </c>
      <c r="G10" s="443">
        <v>22</v>
      </c>
    </row>
    <row r="11" spans="2:7" ht="14.25">
      <c r="B11" s="281" t="s">
        <v>114</v>
      </c>
      <c r="C11" s="172" t="s">
        <v>107</v>
      </c>
      <c r="D11" s="178">
        <v>248108</v>
      </c>
      <c r="E11" s="442">
        <v>11</v>
      </c>
      <c r="F11" s="178">
        <v>21840.49295774648</v>
      </c>
      <c r="G11" s="443">
        <v>44</v>
      </c>
    </row>
    <row r="12" spans="2:7" ht="14.25">
      <c r="B12" s="281" t="s">
        <v>115</v>
      </c>
      <c r="C12" s="172" t="s">
        <v>126</v>
      </c>
      <c r="D12" s="178">
        <v>1285170</v>
      </c>
      <c r="E12" s="442">
        <v>7</v>
      </c>
      <c r="F12" s="178">
        <v>45093.68421052631</v>
      </c>
      <c r="G12" s="443">
        <v>14</v>
      </c>
    </row>
    <row r="13" spans="2:7" ht="14.25">
      <c r="B13" s="281" t="s">
        <v>116</v>
      </c>
      <c r="C13" s="172" t="s">
        <v>127</v>
      </c>
      <c r="D13" s="178">
        <v>8578275</v>
      </c>
      <c r="E13" s="442">
        <v>9</v>
      </c>
      <c r="F13" s="178">
        <v>27090.715300805306</v>
      </c>
      <c r="G13" s="443">
        <v>13</v>
      </c>
    </row>
    <row r="14" spans="2:7" ht="14.25">
      <c r="B14" s="281" t="s">
        <v>117</v>
      </c>
      <c r="C14" s="172" t="s">
        <v>128</v>
      </c>
      <c r="D14" s="178">
        <v>1986801</v>
      </c>
      <c r="E14" s="442">
        <v>3</v>
      </c>
      <c r="F14" s="178">
        <v>201296.96048632218</v>
      </c>
      <c r="G14" s="443">
        <v>3</v>
      </c>
    </row>
    <row r="15" spans="2:7" ht="14.25">
      <c r="B15" s="281" t="s">
        <v>118</v>
      </c>
      <c r="C15" s="172" t="s">
        <v>129</v>
      </c>
      <c r="D15" s="178">
        <v>844682</v>
      </c>
      <c r="E15" s="442">
        <v>5</v>
      </c>
      <c r="F15" s="178">
        <v>6466.2175610502945</v>
      </c>
      <c r="G15" s="443">
        <v>12</v>
      </c>
    </row>
    <row r="16" spans="2:7" ht="14.25">
      <c r="B16" s="281" t="s">
        <v>119</v>
      </c>
      <c r="C16" s="172" t="s">
        <v>130</v>
      </c>
      <c r="D16" s="178">
        <v>1012161</v>
      </c>
      <c r="E16" s="442">
        <v>5</v>
      </c>
      <c r="F16" s="178">
        <v>15755.930884184309</v>
      </c>
      <c r="G16" s="443">
        <v>4</v>
      </c>
    </row>
    <row r="17" spans="2:7" ht="14.25">
      <c r="B17" s="281" t="s">
        <v>120</v>
      </c>
      <c r="C17" s="172" t="s">
        <v>131</v>
      </c>
      <c r="D17" s="178">
        <v>707967</v>
      </c>
      <c r="E17" s="442">
        <v>7</v>
      </c>
      <c r="F17" s="178">
        <v>4525.775107076648</v>
      </c>
      <c r="G17" s="443">
        <v>6</v>
      </c>
    </row>
    <row r="18" spans="2:7" ht="14.25">
      <c r="B18" s="281" t="s">
        <v>121</v>
      </c>
      <c r="C18" s="172" t="s">
        <v>132</v>
      </c>
      <c r="D18" s="178">
        <v>890614</v>
      </c>
      <c r="E18" s="442">
        <v>9</v>
      </c>
      <c r="F18" s="178">
        <v>5902.796924708377</v>
      </c>
      <c r="G18" s="443">
        <v>27</v>
      </c>
    </row>
    <row r="19" spans="2:7" ht="14.25">
      <c r="B19" s="281" t="s">
        <v>122</v>
      </c>
      <c r="C19" s="172" t="s">
        <v>133</v>
      </c>
      <c r="D19" s="178">
        <v>495509</v>
      </c>
      <c r="E19" s="442">
        <v>7</v>
      </c>
      <c r="F19" s="178">
        <v>9030.599599052306</v>
      </c>
      <c r="G19" s="443">
        <v>18</v>
      </c>
    </row>
    <row r="20" spans="2:7" ht="14.25">
      <c r="B20" s="281" t="s">
        <v>123</v>
      </c>
      <c r="C20" s="172" t="s">
        <v>329</v>
      </c>
      <c r="D20" s="178">
        <v>3005509</v>
      </c>
      <c r="E20" s="442">
        <v>3</v>
      </c>
      <c r="F20" s="178">
        <v>27591.19618103369</v>
      </c>
      <c r="G20" s="443">
        <v>5</v>
      </c>
    </row>
    <row r="21" spans="2:7" ht="14.25">
      <c r="B21" s="281" t="s">
        <v>124</v>
      </c>
      <c r="C21" s="172" t="s">
        <v>108</v>
      </c>
      <c r="D21" s="178">
        <v>119627</v>
      </c>
      <c r="E21" s="442">
        <v>22</v>
      </c>
      <c r="F21" s="178">
        <v>178547.76119402985</v>
      </c>
      <c r="G21" s="443">
        <v>8</v>
      </c>
    </row>
    <row r="22" spans="2:7" ht="14.25">
      <c r="B22" s="180" t="s">
        <v>88</v>
      </c>
      <c r="C22" s="181" t="s">
        <v>339</v>
      </c>
      <c r="D22" s="182">
        <v>822611</v>
      </c>
      <c r="E22" s="444">
        <v>6</v>
      </c>
      <c r="F22" s="182">
        <v>9622.306702538308</v>
      </c>
      <c r="G22" s="445">
        <v>8</v>
      </c>
    </row>
    <row r="23" spans="2:7" ht="14.25">
      <c r="B23" s="62"/>
      <c r="C23" s="446" t="s">
        <v>187</v>
      </c>
      <c r="D23" s="62"/>
      <c r="E23" s="62"/>
      <c r="F23" s="62"/>
      <c r="G23" s="62"/>
    </row>
    <row r="24" spans="2:7" ht="14.25">
      <c r="B24" s="62"/>
      <c r="C24" s="446" t="s">
        <v>188</v>
      </c>
      <c r="D24" s="62"/>
      <c r="E24" s="62"/>
      <c r="F24" s="62"/>
      <c r="G24" s="62"/>
    </row>
    <row r="25" spans="2:7" ht="14.25">
      <c r="B25" s="62"/>
      <c r="C25" s="446" t="s">
        <v>202</v>
      </c>
      <c r="D25" s="62"/>
      <c r="E25" s="62"/>
      <c r="F25" s="62"/>
      <c r="G25" s="62"/>
    </row>
    <row r="26" spans="2:7" ht="14.25">
      <c r="B26" s="62"/>
      <c r="C26" s="446" t="s">
        <v>203</v>
      </c>
      <c r="D26" s="93"/>
      <c r="E26" s="447"/>
      <c r="F26" s="448"/>
      <c r="G26" s="447"/>
    </row>
    <row r="27" ht="14.25">
      <c r="G27" s="55"/>
    </row>
    <row r="28" ht="14.25">
      <c r="G28" s="55"/>
    </row>
    <row r="29" ht="14.25">
      <c r="G29" s="55"/>
    </row>
    <row r="30" ht="14.25">
      <c r="G30" s="55"/>
    </row>
    <row r="31" ht="14.25">
      <c r="G31" s="55"/>
    </row>
    <row r="32" ht="14.25">
      <c r="G32" s="55"/>
    </row>
    <row r="33" ht="14.25">
      <c r="G33" s="55"/>
    </row>
    <row r="34" ht="14.25">
      <c r="G34" s="55"/>
    </row>
    <row r="35" ht="14.25">
      <c r="G35" s="55"/>
    </row>
    <row r="36" ht="14.25">
      <c r="G36" s="55"/>
    </row>
    <row r="37" ht="14.25">
      <c r="G37" s="55"/>
    </row>
    <row r="38" ht="14.25">
      <c r="G38" s="55"/>
    </row>
    <row r="39" ht="14.25">
      <c r="G39" s="55"/>
    </row>
    <row r="40" ht="14.25">
      <c r="G40" s="55"/>
    </row>
    <row r="41" ht="14.25">
      <c r="G41" s="55"/>
    </row>
    <row r="42" ht="14.25">
      <c r="G42" s="55"/>
    </row>
    <row r="43" ht="14.25">
      <c r="G43" s="55"/>
    </row>
    <row r="44" ht="14.25">
      <c r="G44" s="55"/>
    </row>
    <row r="45" ht="14.25">
      <c r="G45" s="55"/>
    </row>
    <row r="46" ht="14.25">
      <c r="G46" s="55"/>
    </row>
    <row r="47" ht="14.25">
      <c r="G47" s="55"/>
    </row>
    <row r="48" ht="14.25">
      <c r="G48" s="55"/>
    </row>
    <row r="49" ht="14.25">
      <c r="G49" s="55"/>
    </row>
    <row r="50" ht="14.25">
      <c r="G50" s="55"/>
    </row>
    <row r="51" ht="14.25">
      <c r="G51" s="55"/>
    </row>
    <row r="52" ht="14.25">
      <c r="G52" s="55"/>
    </row>
    <row r="53" ht="14.25">
      <c r="G53" s="55"/>
    </row>
    <row r="54" ht="14.25">
      <c r="G54" s="55"/>
    </row>
    <row r="55" ht="14.25">
      <c r="G55" s="55"/>
    </row>
    <row r="56" ht="14.25">
      <c r="G56" s="55"/>
    </row>
    <row r="57" ht="14.25">
      <c r="G57" s="55"/>
    </row>
    <row r="58" ht="14.25">
      <c r="G58" s="55"/>
    </row>
    <row r="59" ht="14.25">
      <c r="G59" s="55"/>
    </row>
    <row r="60" ht="14.25">
      <c r="G60" s="55"/>
    </row>
    <row r="61" ht="14.25">
      <c r="G61" s="55"/>
    </row>
    <row r="62" ht="14.25">
      <c r="G62" s="55"/>
    </row>
    <row r="63" ht="14.25">
      <c r="G63" s="55"/>
    </row>
    <row r="64" ht="14.25">
      <c r="G64" s="55"/>
    </row>
  </sheetData>
  <sheetProtection/>
  <mergeCells count="3">
    <mergeCell ref="F3:F4"/>
    <mergeCell ref="B3:C4"/>
    <mergeCell ref="D3:D4"/>
  </mergeCells>
  <hyperlinks>
    <hyperlink ref="C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29" customWidth="1"/>
    <col min="2" max="2" width="3.125" style="29" customWidth="1"/>
    <col min="3" max="3" width="5.625" style="29" customWidth="1"/>
    <col min="4" max="4" width="28.00390625" style="29" customWidth="1"/>
    <col min="5" max="5" width="10.50390625" style="29" bestFit="1" customWidth="1"/>
    <col min="6" max="7" width="6.75390625" style="29" bestFit="1" customWidth="1"/>
    <col min="8" max="8" width="13.125" style="29" bestFit="1" customWidth="1"/>
    <col min="9" max="10" width="6.75390625" style="29" bestFit="1" customWidth="1"/>
    <col min="11" max="11" width="12.375" style="29" customWidth="1"/>
    <col min="12" max="13" width="6.75390625" style="29" bestFit="1" customWidth="1"/>
    <col min="14" max="14" width="7.50390625" style="29" customWidth="1"/>
    <col min="15" max="15" width="13.00390625" style="29" customWidth="1"/>
    <col min="16" max="16" width="7.50390625" style="29" customWidth="1"/>
    <col min="17" max="16384" width="10.625" style="29" customWidth="1"/>
  </cols>
  <sheetData>
    <row r="1" ht="14.25">
      <c r="D1" s="98" t="s">
        <v>317</v>
      </c>
    </row>
    <row r="2" spans="2:12" ht="14.25">
      <c r="B2" s="31" t="s">
        <v>467</v>
      </c>
      <c r="C2" s="32"/>
      <c r="D2" s="32"/>
      <c r="E2" s="32"/>
      <c r="F2" s="32"/>
      <c r="H2" s="32"/>
      <c r="I2" s="32"/>
      <c r="K2" s="32"/>
      <c r="L2" s="32"/>
    </row>
    <row r="3" spans="2:13" ht="12" customHeight="1">
      <c r="B3" s="819" t="s">
        <v>324</v>
      </c>
      <c r="C3" s="840"/>
      <c r="D3" s="820"/>
      <c r="E3" s="841" t="s">
        <v>168</v>
      </c>
      <c r="F3" s="166"/>
      <c r="G3" s="167"/>
      <c r="H3" s="831" t="s">
        <v>169</v>
      </c>
      <c r="I3" s="166"/>
      <c r="J3" s="168"/>
      <c r="K3" s="831" t="s">
        <v>167</v>
      </c>
      <c r="L3" s="166"/>
      <c r="M3" s="167"/>
    </row>
    <row r="4" spans="2:13" ht="27.75" customHeight="1" thickBot="1">
      <c r="B4" s="821"/>
      <c r="C4" s="835"/>
      <c r="D4" s="822"/>
      <c r="E4" s="842"/>
      <c r="F4" s="169" t="s">
        <v>325</v>
      </c>
      <c r="G4" s="170" t="s">
        <v>194</v>
      </c>
      <c r="H4" s="835"/>
      <c r="I4" s="169" t="s">
        <v>325</v>
      </c>
      <c r="J4" s="170" t="s">
        <v>194</v>
      </c>
      <c r="K4" s="835"/>
      <c r="L4" s="169" t="s">
        <v>325</v>
      </c>
      <c r="M4" s="170" t="s">
        <v>194</v>
      </c>
    </row>
    <row r="5" spans="2:13" ht="14.25" customHeight="1" thickTop="1">
      <c r="B5" s="836" t="s">
        <v>151</v>
      </c>
      <c r="C5" s="171" t="s">
        <v>144</v>
      </c>
      <c r="D5" s="172" t="s">
        <v>141</v>
      </c>
      <c r="E5" s="173">
        <v>154357</v>
      </c>
      <c r="F5" s="174">
        <v>100</v>
      </c>
      <c r="G5" s="175">
        <v>4.347871400106023</v>
      </c>
      <c r="H5" s="173">
        <v>30724953</v>
      </c>
      <c r="I5" s="175">
        <v>100.00000000000001</v>
      </c>
      <c r="J5" s="175">
        <v>2.29813360957712</v>
      </c>
      <c r="K5" s="173">
        <v>7251612</v>
      </c>
      <c r="L5" s="175">
        <v>100.00000000000003</v>
      </c>
      <c r="M5" s="175">
        <v>2.955342479575268</v>
      </c>
    </row>
    <row r="6" spans="2:13" ht="14.25" customHeight="1">
      <c r="B6" s="837"/>
      <c r="C6" s="176" t="s">
        <v>326</v>
      </c>
      <c r="D6" s="177" t="s">
        <v>146</v>
      </c>
      <c r="E6" s="178">
        <v>392</v>
      </c>
      <c r="F6" s="174">
        <v>0.253956736655934</v>
      </c>
      <c r="G6" s="175">
        <v>1.7461024498886413</v>
      </c>
      <c r="H6" s="178">
        <v>69489</v>
      </c>
      <c r="I6" s="175">
        <v>0.2261647072332381</v>
      </c>
      <c r="J6" s="175">
        <v>1.7887904626673106</v>
      </c>
      <c r="K6" s="178">
        <v>17962</v>
      </c>
      <c r="L6" s="175">
        <v>0.24769665006897776</v>
      </c>
      <c r="M6" s="175">
        <v>2.030352423604627</v>
      </c>
    </row>
    <row r="7" spans="2:13" ht="14.25" customHeight="1">
      <c r="B7" s="837"/>
      <c r="C7" s="179" t="s">
        <v>110</v>
      </c>
      <c r="D7" s="172" t="s">
        <v>327</v>
      </c>
      <c r="E7" s="178">
        <v>19</v>
      </c>
      <c r="F7" s="174">
        <v>0.012309127541996801</v>
      </c>
      <c r="G7" s="175">
        <v>1.1964735516372795</v>
      </c>
      <c r="H7" s="178">
        <v>6486</v>
      </c>
      <c r="I7" s="175">
        <v>0.021109877694524055</v>
      </c>
      <c r="J7" s="175">
        <v>0.9077676696990902</v>
      </c>
      <c r="K7" s="178">
        <v>1731</v>
      </c>
      <c r="L7" s="175">
        <v>0.023870554574624236</v>
      </c>
      <c r="M7" s="175">
        <v>1.2340486205175731</v>
      </c>
    </row>
    <row r="8" spans="2:13" ht="14.25" customHeight="1">
      <c r="B8" s="837"/>
      <c r="C8" s="179" t="s">
        <v>111</v>
      </c>
      <c r="D8" s="172" t="s">
        <v>104</v>
      </c>
      <c r="E8" s="178">
        <v>20332</v>
      </c>
      <c r="F8" s="174">
        <v>13.172062167572577</v>
      </c>
      <c r="G8" s="175">
        <v>5.0293742965628985</v>
      </c>
      <c r="H8" s="178">
        <v>2619052</v>
      </c>
      <c r="I8" s="175">
        <v>8.524185537403426</v>
      </c>
      <c r="J8" s="175">
        <v>3.1389500127041656</v>
      </c>
      <c r="K8" s="178">
        <v>559363</v>
      </c>
      <c r="L8" s="175">
        <v>7.71363663692983</v>
      </c>
      <c r="M8" s="175">
        <v>3.5824817224666248</v>
      </c>
    </row>
    <row r="9" spans="2:13" ht="14.25" customHeight="1">
      <c r="B9" s="837"/>
      <c r="C9" s="179" t="s">
        <v>112</v>
      </c>
      <c r="D9" s="172" t="s">
        <v>105</v>
      </c>
      <c r="E9" s="178">
        <v>21731</v>
      </c>
      <c r="F9" s="174">
        <v>14.07840266395434</v>
      </c>
      <c r="G9" s="175">
        <v>5.655888959161311</v>
      </c>
      <c r="H9" s="178">
        <v>7924049</v>
      </c>
      <c r="I9" s="175">
        <v>25.79027216087198</v>
      </c>
      <c r="J9" s="175">
        <v>2.3080192287570753</v>
      </c>
      <c r="K9" s="178">
        <v>1673439</v>
      </c>
      <c r="L9" s="175">
        <v>23.076786237322132</v>
      </c>
      <c r="M9" s="175">
        <v>2.9619612434616105</v>
      </c>
    </row>
    <row r="10" spans="2:13" ht="14.25" customHeight="1">
      <c r="B10" s="837"/>
      <c r="C10" s="179" t="s">
        <v>113</v>
      </c>
      <c r="D10" s="172" t="s">
        <v>106</v>
      </c>
      <c r="E10" s="178">
        <v>31</v>
      </c>
      <c r="F10" s="174">
        <v>0.020083313357994778</v>
      </c>
      <c r="G10" s="175">
        <v>4.454022988505748</v>
      </c>
      <c r="H10" s="178">
        <v>108843</v>
      </c>
      <c r="I10" s="175">
        <v>0.3542495248080607</v>
      </c>
      <c r="J10" s="175">
        <v>0.49764380110378414</v>
      </c>
      <c r="K10" s="178">
        <v>17413</v>
      </c>
      <c r="L10" s="175">
        <v>0.2401259195886377</v>
      </c>
      <c r="M10" s="175">
        <v>0.621499093074602</v>
      </c>
    </row>
    <row r="11" spans="2:13" ht="14.25" customHeight="1">
      <c r="B11" s="837"/>
      <c r="C11" s="179" t="s">
        <v>114</v>
      </c>
      <c r="D11" s="172" t="s">
        <v>107</v>
      </c>
      <c r="E11" s="178">
        <v>1136</v>
      </c>
      <c r="F11" s="174">
        <v>0.7359562572478087</v>
      </c>
      <c r="G11" s="175">
        <v>3.0173444181784377</v>
      </c>
      <c r="H11" s="178">
        <v>248108</v>
      </c>
      <c r="I11" s="175">
        <v>0.80751303346176</v>
      </c>
      <c r="J11" s="175">
        <v>0.5207942492231001</v>
      </c>
      <c r="K11" s="178">
        <v>92955</v>
      </c>
      <c r="L11" s="175">
        <v>1.281852917668513</v>
      </c>
      <c r="M11" s="175">
        <v>0.7206298842433739</v>
      </c>
    </row>
    <row r="12" spans="2:13" ht="14.25" customHeight="1">
      <c r="B12" s="837"/>
      <c r="C12" s="179" t="s">
        <v>115</v>
      </c>
      <c r="D12" s="172" t="s">
        <v>126</v>
      </c>
      <c r="E12" s="178">
        <v>2850</v>
      </c>
      <c r="F12" s="174">
        <v>1.84636913129952</v>
      </c>
      <c r="G12" s="175">
        <v>4.326704114164262</v>
      </c>
      <c r="H12" s="178">
        <v>1285170</v>
      </c>
      <c r="I12" s="175">
        <v>4.182821695447346</v>
      </c>
      <c r="J12" s="175">
        <v>2.3362200103114565</v>
      </c>
      <c r="K12" s="178">
        <v>465106</v>
      </c>
      <c r="L12" s="175">
        <v>6.413829090690457</v>
      </c>
      <c r="M12" s="175">
        <v>3.249717705814139</v>
      </c>
    </row>
    <row r="13" spans="2:13" ht="14.25" customHeight="1">
      <c r="B13" s="837"/>
      <c r="C13" s="179" t="s">
        <v>116</v>
      </c>
      <c r="D13" s="172" t="s">
        <v>127</v>
      </c>
      <c r="E13" s="178">
        <v>31665</v>
      </c>
      <c r="F13" s="174">
        <v>20.51413282196467</v>
      </c>
      <c r="G13" s="175">
        <v>3.8304605383330332</v>
      </c>
      <c r="H13" s="178">
        <v>8578275</v>
      </c>
      <c r="I13" s="175">
        <v>27.919570780140816</v>
      </c>
      <c r="J13" s="175">
        <v>2.0657483751873493</v>
      </c>
      <c r="K13" s="178">
        <v>1467132</v>
      </c>
      <c r="L13" s="175">
        <v>20.231805011078915</v>
      </c>
      <c r="M13" s="175">
        <v>3.2220791169969587</v>
      </c>
    </row>
    <row r="14" spans="2:13" ht="14.25" customHeight="1">
      <c r="B14" s="837"/>
      <c r="C14" s="179" t="s">
        <v>117</v>
      </c>
      <c r="D14" s="172" t="s">
        <v>128</v>
      </c>
      <c r="E14" s="178">
        <v>987</v>
      </c>
      <c r="F14" s="174">
        <v>0.6394267833658337</v>
      </c>
      <c r="G14" s="175">
        <v>3.5364936042136947</v>
      </c>
      <c r="H14" s="178">
        <v>1986801</v>
      </c>
      <c r="I14" s="175">
        <v>6.46640858978694</v>
      </c>
      <c r="J14" s="175">
        <v>1.7418200230386882</v>
      </c>
      <c r="K14" s="178">
        <v>431129</v>
      </c>
      <c r="L14" s="175">
        <v>5.945284993184964</v>
      </c>
      <c r="M14" s="175">
        <v>2.3095133227616773</v>
      </c>
    </row>
    <row r="15" spans="2:13" ht="14.25" customHeight="1">
      <c r="B15" s="837"/>
      <c r="C15" s="179" t="s">
        <v>118</v>
      </c>
      <c r="D15" s="172" t="s">
        <v>129</v>
      </c>
      <c r="E15" s="178">
        <v>13063</v>
      </c>
      <c r="F15" s="174">
        <v>8.462849109531799</v>
      </c>
      <c r="G15" s="175">
        <v>4.68033421233662</v>
      </c>
      <c r="H15" s="178">
        <v>844682</v>
      </c>
      <c r="I15" s="175">
        <v>2.749172635024047</v>
      </c>
      <c r="J15" s="175">
        <v>2.3684729262942548</v>
      </c>
      <c r="K15" s="178">
        <v>255028</v>
      </c>
      <c r="L15" s="175">
        <v>3.5168456337708083</v>
      </c>
      <c r="M15" s="175">
        <v>3.047750982821654</v>
      </c>
    </row>
    <row r="16" spans="2:13" ht="14.25" customHeight="1">
      <c r="B16" s="837"/>
      <c r="C16" s="179" t="s">
        <v>119</v>
      </c>
      <c r="D16" s="172" t="s">
        <v>130</v>
      </c>
      <c r="E16" s="178">
        <v>6424</v>
      </c>
      <c r="F16" s="174">
        <v>4.161780806830918</v>
      </c>
      <c r="G16" s="175">
        <v>3.923916097584813</v>
      </c>
      <c r="H16" s="178">
        <v>1012161</v>
      </c>
      <c r="I16" s="175">
        <v>3.2942637861805677</v>
      </c>
      <c r="J16" s="175">
        <v>3.497444507287073</v>
      </c>
      <c r="K16" s="178">
        <v>398355</v>
      </c>
      <c r="L16" s="175">
        <v>5.493330310557156</v>
      </c>
      <c r="M16" s="175">
        <v>3.7209050778998387</v>
      </c>
    </row>
    <row r="17" spans="2:13" ht="14.25" customHeight="1">
      <c r="B17" s="837"/>
      <c r="C17" s="179" t="s">
        <v>120</v>
      </c>
      <c r="D17" s="172" t="s">
        <v>131</v>
      </c>
      <c r="E17" s="178">
        <v>15643</v>
      </c>
      <c r="F17" s="174">
        <v>10.134299059971365</v>
      </c>
      <c r="G17" s="175">
        <v>3.7056865694623755</v>
      </c>
      <c r="H17" s="178">
        <v>707967</v>
      </c>
      <c r="I17" s="175">
        <v>2.304208569497242</v>
      </c>
      <c r="J17" s="175">
        <v>3.517908929018109</v>
      </c>
      <c r="K17" s="178">
        <v>272697</v>
      </c>
      <c r="L17" s="175">
        <v>3.760501802909477</v>
      </c>
      <c r="M17" s="175">
        <v>3.67432782101744</v>
      </c>
    </row>
    <row r="18" spans="2:13" ht="14.25" customHeight="1">
      <c r="B18" s="837"/>
      <c r="C18" s="179" t="s">
        <v>121</v>
      </c>
      <c r="D18" s="172" t="s">
        <v>132</v>
      </c>
      <c r="E18" s="178">
        <v>15088</v>
      </c>
      <c r="F18" s="174">
        <v>9.774742965981458</v>
      </c>
      <c r="G18" s="175">
        <v>4.545810611310295</v>
      </c>
      <c r="H18" s="178">
        <v>890614</v>
      </c>
      <c r="I18" s="175">
        <v>2.8986667611826777</v>
      </c>
      <c r="J18" s="175">
        <v>2.373737146246163</v>
      </c>
      <c r="K18" s="178">
        <v>198590</v>
      </c>
      <c r="L18" s="175">
        <v>2.738563508362003</v>
      </c>
      <c r="M18" s="175">
        <v>3.048001378883347</v>
      </c>
    </row>
    <row r="19" spans="2:13" ht="14.25" customHeight="1">
      <c r="B19" s="837"/>
      <c r="C19" s="179" t="s">
        <v>122</v>
      </c>
      <c r="D19" s="172" t="s">
        <v>133</v>
      </c>
      <c r="E19" s="178">
        <v>5487</v>
      </c>
      <c r="F19" s="174">
        <v>3.554746464365076</v>
      </c>
      <c r="G19" s="175">
        <v>5.43525635945796</v>
      </c>
      <c r="H19" s="178">
        <v>495509</v>
      </c>
      <c r="I19" s="175">
        <v>1.6127250056330436</v>
      </c>
      <c r="J19" s="175">
        <v>3.5307274591551066</v>
      </c>
      <c r="K19" s="178">
        <v>241768</v>
      </c>
      <c r="L19" s="175">
        <v>3.3339897391090423</v>
      </c>
      <c r="M19" s="175">
        <v>3.622690996750984</v>
      </c>
    </row>
    <row r="20" spans="2:13" ht="14.25" customHeight="1">
      <c r="B20" s="837"/>
      <c r="C20" s="179" t="s">
        <v>123</v>
      </c>
      <c r="D20" s="172" t="s">
        <v>329</v>
      </c>
      <c r="E20" s="178">
        <v>10893</v>
      </c>
      <c r="F20" s="174">
        <v>7.057017174472165</v>
      </c>
      <c r="G20" s="175">
        <v>4.509065319976819</v>
      </c>
      <c r="H20" s="178">
        <v>3005509</v>
      </c>
      <c r="I20" s="175">
        <v>9.781980789360361</v>
      </c>
      <c r="J20" s="175">
        <v>4.0184706568755235</v>
      </c>
      <c r="K20" s="178">
        <v>797552</v>
      </c>
      <c r="L20" s="175">
        <v>10.998271832524962</v>
      </c>
      <c r="M20" s="175">
        <v>3.281364435266274</v>
      </c>
    </row>
    <row r="21" spans="2:13" ht="14.25" customHeight="1">
      <c r="B21" s="837"/>
      <c r="C21" s="179" t="s">
        <v>124</v>
      </c>
      <c r="D21" s="172" t="s">
        <v>108</v>
      </c>
      <c r="E21" s="178">
        <v>67</v>
      </c>
      <c r="F21" s="174">
        <v>0.04340587080598872</v>
      </c>
      <c r="G21" s="175">
        <v>1.0919165580182528</v>
      </c>
      <c r="H21" s="178">
        <v>119627</v>
      </c>
      <c r="I21" s="175">
        <v>0.38934803252587563</v>
      </c>
      <c r="J21" s="175">
        <v>1.6004012408069608</v>
      </c>
      <c r="K21" s="178">
        <v>45242</v>
      </c>
      <c r="L21" s="175">
        <v>0.6238888677441651</v>
      </c>
      <c r="M21" s="175">
        <v>1.9188722755148047</v>
      </c>
    </row>
    <row r="22" spans="2:13" ht="14.25" customHeight="1">
      <c r="B22" s="837"/>
      <c r="C22" s="180" t="s">
        <v>88</v>
      </c>
      <c r="D22" s="181" t="s">
        <v>340</v>
      </c>
      <c r="E22" s="182">
        <v>8549</v>
      </c>
      <c r="F22" s="183">
        <v>5.538459545080561</v>
      </c>
      <c r="G22" s="184">
        <v>3.6638466747237866</v>
      </c>
      <c r="H22" s="182">
        <v>822611</v>
      </c>
      <c r="I22" s="184">
        <v>2.6773385137480927</v>
      </c>
      <c r="J22" s="184">
        <v>2.4784536198828495</v>
      </c>
      <c r="K22" s="182">
        <v>316150</v>
      </c>
      <c r="L22" s="184">
        <v>4.3597202939153386</v>
      </c>
      <c r="M22" s="184">
        <v>2.7080300736525933</v>
      </c>
    </row>
    <row r="23" spans="1:13" ht="14.25" customHeight="1">
      <c r="A23" s="22"/>
      <c r="B23" s="837" t="s">
        <v>89</v>
      </c>
      <c r="C23" s="185" t="s">
        <v>144</v>
      </c>
      <c r="D23" s="186" t="s">
        <v>141</v>
      </c>
      <c r="E23" s="187">
        <f>SUM(E24:E40)</f>
        <v>3550172</v>
      </c>
      <c r="F23" s="174">
        <v>100</v>
      </c>
      <c r="G23" s="188"/>
      <c r="H23" s="187">
        <f>SUM(H24:H40)</f>
        <v>1335508287</v>
      </c>
      <c r="I23" s="174">
        <v>100</v>
      </c>
      <c r="J23" s="188"/>
      <c r="K23" s="187">
        <f>SUM(K24:K40)</f>
        <v>244667152</v>
      </c>
      <c r="L23" s="174">
        <v>100.00000000000003</v>
      </c>
      <c r="M23" s="189"/>
    </row>
    <row r="24" spans="1:13" ht="14.25" customHeight="1">
      <c r="A24" s="22"/>
      <c r="B24" s="837"/>
      <c r="C24" s="176" t="s">
        <v>326</v>
      </c>
      <c r="D24" s="177" t="s">
        <v>146</v>
      </c>
      <c r="E24" s="178">
        <v>22450</v>
      </c>
      <c r="F24" s="174">
        <v>0.6323637277292481</v>
      </c>
      <c r="G24" s="188"/>
      <c r="H24" s="178">
        <v>3884692</v>
      </c>
      <c r="I24" s="190">
        <v>0.29084852024953345</v>
      </c>
      <c r="J24" s="188"/>
      <c r="K24" s="178">
        <v>884674</v>
      </c>
      <c r="L24" s="191">
        <v>0.3614425633830142</v>
      </c>
      <c r="M24" s="189"/>
    </row>
    <row r="25" spans="1:13" ht="14.25" customHeight="1">
      <c r="A25" s="22"/>
      <c r="B25" s="837"/>
      <c r="C25" s="179" t="s">
        <v>110</v>
      </c>
      <c r="D25" s="172" t="s">
        <v>327</v>
      </c>
      <c r="E25" s="178">
        <v>1588</v>
      </c>
      <c r="F25" s="174">
        <v>0.04473022715519136</v>
      </c>
      <c r="G25" s="192"/>
      <c r="H25" s="178">
        <v>714500</v>
      </c>
      <c r="I25" s="190">
        <v>0.05349491483965566</v>
      </c>
      <c r="J25" s="188"/>
      <c r="K25" s="178">
        <v>140304</v>
      </c>
      <c r="L25" s="191">
        <v>0.05732262665444042</v>
      </c>
      <c r="M25" s="193"/>
    </row>
    <row r="26" spans="2:13" ht="14.25" customHeight="1">
      <c r="B26" s="837"/>
      <c r="C26" s="179" t="s">
        <v>111</v>
      </c>
      <c r="D26" s="172" t="s">
        <v>104</v>
      </c>
      <c r="E26" s="178">
        <v>404265</v>
      </c>
      <c r="F26" s="174">
        <v>11.387194761267905</v>
      </c>
      <c r="G26" s="192"/>
      <c r="H26" s="178">
        <v>83384100</v>
      </c>
      <c r="I26" s="190">
        <v>6.243002559106133</v>
      </c>
      <c r="J26" s="188"/>
      <c r="K26" s="178">
        <v>15593241</v>
      </c>
      <c r="L26" s="191">
        <v>6.37077725635558</v>
      </c>
      <c r="M26" s="189"/>
    </row>
    <row r="27" spans="2:16" ht="14.25" customHeight="1">
      <c r="B27" s="837"/>
      <c r="C27" s="179" t="s">
        <v>112</v>
      </c>
      <c r="D27" s="172" t="s">
        <v>105</v>
      </c>
      <c r="E27" s="178">
        <v>384219</v>
      </c>
      <c r="F27" s="174">
        <v>10.822546062556968</v>
      </c>
      <c r="G27" s="192"/>
      <c r="H27" s="178">
        <v>343085349</v>
      </c>
      <c r="I27" s="190">
        <v>25.68694405526738</v>
      </c>
      <c r="J27" s="188"/>
      <c r="K27" s="178">
        <v>56465853</v>
      </c>
      <c r="L27" s="191">
        <v>23.06969872735998</v>
      </c>
      <c r="M27" s="189"/>
      <c r="N27" s="33"/>
      <c r="O27" s="838"/>
      <c r="P27" s="33"/>
    </row>
    <row r="28" spans="2:16" ht="14.25" customHeight="1">
      <c r="B28" s="837"/>
      <c r="C28" s="179" t="s">
        <v>113</v>
      </c>
      <c r="D28" s="172" t="s">
        <v>106</v>
      </c>
      <c r="E28" s="178">
        <v>696</v>
      </c>
      <c r="F28" s="174">
        <v>0.01960468394207379</v>
      </c>
      <c r="G28" s="192"/>
      <c r="H28" s="178">
        <v>21871668</v>
      </c>
      <c r="I28" s="190">
        <v>1.6375409615972316</v>
      </c>
      <c r="J28" s="188"/>
      <c r="K28" s="178">
        <v>2801774</v>
      </c>
      <c r="L28" s="191">
        <v>1.144693272979517</v>
      </c>
      <c r="M28" s="189"/>
      <c r="N28" s="35"/>
      <c r="O28" s="839"/>
      <c r="P28" s="35"/>
    </row>
    <row r="29" spans="2:16" ht="14.25" customHeight="1">
      <c r="B29" s="837"/>
      <c r="C29" s="179" t="s">
        <v>114</v>
      </c>
      <c r="D29" s="172" t="s">
        <v>107</v>
      </c>
      <c r="E29" s="178">
        <v>37648</v>
      </c>
      <c r="F29" s="174">
        <v>1.0604838300792185</v>
      </c>
      <c r="G29" s="192"/>
      <c r="H29" s="178">
        <v>47616605</v>
      </c>
      <c r="I29" s="190">
        <v>3.5668500768085525</v>
      </c>
      <c r="J29" s="188"/>
      <c r="K29" s="178">
        <v>12895501</v>
      </c>
      <c r="L29" s="191">
        <v>5.270071614510958</v>
      </c>
      <c r="M29" s="189"/>
      <c r="N29" s="36"/>
      <c r="O29" s="21"/>
      <c r="P29" s="36"/>
    </row>
    <row r="30" spans="2:16" ht="14.25" customHeight="1">
      <c r="B30" s="837"/>
      <c r="C30" s="179" t="s">
        <v>115</v>
      </c>
      <c r="D30" s="172" t="s">
        <v>126</v>
      </c>
      <c r="E30" s="178">
        <v>65869</v>
      </c>
      <c r="F30" s="174">
        <v>1.855374894512153</v>
      </c>
      <c r="G30" s="192"/>
      <c r="H30" s="178">
        <v>54971022</v>
      </c>
      <c r="I30" s="190">
        <v>4.115703485708661</v>
      </c>
      <c r="J30" s="188"/>
      <c r="K30" s="178">
        <v>14291100</v>
      </c>
      <c r="L30" s="191">
        <v>5.838774302808712</v>
      </c>
      <c r="M30" s="189"/>
      <c r="N30" s="36"/>
      <c r="O30" s="18"/>
      <c r="P30" s="36"/>
    </row>
    <row r="31" spans="2:16" ht="14.25" customHeight="1">
      <c r="B31" s="837"/>
      <c r="C31" s="179" t="s">
        <v>116</v>
      </c>
      <c r="D31" s="172" t="s">
        <v>127</v>
      </c>
      <c r="E31" s="178">
        <v>826663</v>
      </c>
      <c r="F31" s="174">
        <v>23.285153508055384</v>
      </c>
      <c r="G31" s="192"/>
      <c r="H31" s="178">
        <v>415122173</v>
      </c>
      <c r="I31" s="190">
        <v>31.080371298373414</v>
      </c>
      <c r="J31" s="188"/>
      <c r="K31" s="178">
        <v>45497713</v>
      </c>
      <c r="L31" s="191">
        <v>18.588553540382886</v>
      </c>
      <c r="M31" s="189"/>
      <c r="N31" s="36"/>
      <c r="O31" s="18"/>
      <c r="P31" s="36"/>
    </row>
    <row r="32" spans="2:16" ht="14.25" customHeight="1">
      <c r="B32" s="837"/>
      <c r="C32" s="179" t="s">
        <v>117</v>
      </c>
      <c r="D32" s="172" t="s">
        <v>128</v>
      </c>
      <c r="E32" s="178">
        <v>27909</v>
      </c>
      <c r="F32" s="174">
        <v>0.7861309254875538</v>
      </c>
      <c r="G32" s="192"/>
      <c r="H32" s="178">
        <v>113927926</v>
      </c>
      <c r="I32" s="190">
        <v>8.5298316294312</v>
      </c>
      <c r="J32" s="188"/>
      <c r="K32" s="178">
        <v>18530797</v>
      </c>
      <c r="L32" s="191">
        <v>7.5709456468826595</v>
      </c>
      <c r="M32" s="189"/>
      <c r="N32" s="36"/>
      <c r="O32" s="18"/>
      <c r="P32" s="36"/>
    </row>
    <row r="33" spans="2:16" ht="14.25" customHeight="1">
      <c r="B33" s="837"/>
      <c r="C33" s="179" t="s">
        <v>118</v>
      </c>
      <c r="D33" s="172" t="s">
        <v>129</v>
      </c>
      <c r="E33" s="178">
        <v>279104</v>
      </c>
      <c r="F33" s="174">
        <v>7.861703601966327</v>
      </c>
      <c r="G33" s="192"/>
      <c r="H33" s="178">
        <v>35663570</v>
      </c>
      <c r="I33" s="190">
        <v>2.670146452103707</v>
      </c>
      <c r="J33" s="188"/>
      <c r="K33" s="178">
        <v>8367744</v>
      </c>
      <c r="L33" s="191">
        <v>3.4187269447195656</v>
      </c>
      <c r="M33" s="189"/>
      <c r="N33" s="36"/>
      <c r="O33" s="4"/>
      <c r="P33" s="36"/>
    </row>
    <row r="34" spans="2:16" ht="14.25" customHeight="1">
      <c r="B34" s="837"/>
      <c r="C34" s="179" t="s">
        <v>119</v>
      </c>
      <c r="D34" s="172" t="s">
        <v>130</v>
      </c>
      <c r="E34" s="178">
        <v>163714</v>
      </c>
      <c r="F34" s="174">
        <v>4.611438544386019</v>
      </c>
      <c r="G34" s="192"/>
      <c r="H34" s="178">
        <v>28905972</v>
      </c>
      <c r="I34" s="190">
        <v>2.166751142586805</v>
      </c>
      <c r="J34" s="188"/>
      <c r="K34" s="178">
        <v>10686737</v>
      </c>
      <c r="L34" s="191">
        <v>4.373989250218009</v>
      </c>
      <c r="M34" s="194"/>
      <c r="N34" s="36"/>
      <c r="O34" s="4"/>
      <c r="P34" s="36"/>
    </row>
    <row r="35" spans="2:16" ht="14.25" customHeight="1">
      <c r="B35" s="837"/>
      <c r="C35" s="179" t="s">
        <v>120</v>
      </c>
      <c r="D35" s="172" t="s">
        <v>131</v>
      </c>
      <c r="E35" s="178">
        <v>422135</v>
      </c>
      <c r="F35" s="174">
        <v>11.890550655010518</v>
      </c>
      <c r="G35" s="192"/>
      <c r="H35" s="178">
        <v>19980711</v>
      </c>
      <c r="I35" s="190">
        <v>1.4959642174678391</v>
      </c>
      <c r="J35" s="188"/>
      <c r="K35" s="178">
        <v>7369226</v>
      </c>
      <c r="L35" s="191">
        <v>3.010772256886442</v>
      </c>
      <c r="M35" s="194"/>
      <c r="N35" s="36"/>
      <c r="O35" s="4"/>
      <c r="P35" s="36"/>
    </row>
    <row r="36" spans="2:16" ht="14.25" customHeight="1">
      <c r="B36" s="837"/>
      <c r="C36" s="179" t="s">
        <v>121</v>
      </c>
      <c r="D36" s="172" t="s">
        <v>132</v>
      </c>
      <c r="E36" s="178">
        <v>331910</v>
      </c>
      <c r="F36" s="174">
        <v>9.34912449312315</v>
      </c>
      <c r="G36" s="192"/>
      <c r="H36" s="178">
        <v>37313822</v>
      </c>
      <c r="I36" s="190">
        <v>2.7937767566430844</v>
      </c>
      <c r="J36" s="188"/>
      <c r="K36" s="178">
        <v>6389390</v>
      </c>
      <c r="L36" s="191">
        <v>2.6104670411913267</v>
      </c>
      <c r="M36" s="194"/>
      <c r="N36" s="36"/>
      <c r="O36" s="4"/>
      <c r="P36" s="36"/>
    </row>
    <row r="37" spans="2:16" ht="14.25" customHeight="1">
      <c r="B37" s="837"/>
      <c r="C37" s="179" t="s">
        <v>122</v>
      </c>
      <c r="D37" s="172" t="s">
        <v>133</v>
      </c>
      <c r="E37" s="178">
        <v>100952</v>
      </c>
      <c r="F37" s="174">
        <v>2.843580536379646</v>
      </c>
      <c r="G37" s="192"/>
      <c r="H37" s="178">
        <v>13919827</v>
      </c>
      <c r="I37" s="190">
        <v>1.0475933505936155</v>
      </c>
      <c r="J37" s="188"/>
      <c r="K37" s="178">
        <v>6599395</v>
      </c>
      <c r="L37" s="191">
        <v>2.725772119181235</v>
      </c>
      <c r="M37" s="194"/>
      <c r="N37" s="36"/>
      <c r="O37" s="4"/>
      <c r="P37" s="36"/>
    </row>
    <row r="38" spans="2:16" ht="14.25" customHeight="1">
      <c r="B38" s="837"/>
      <c r="C38" s="179" t="s">
        <v>123</v>
      </c>
      <c r="D38" s="172" t="s">
        <v>329</v>
      </c>
      <c r="E38" s="178">
        <v>241579</v>
      </c>
      <c r="F38" s="174">
        <v>6.804712560405523</v>
      </c>
      <c r="G38" s="192"/>
      <c r="H38" s="178">
        <v>74537763</v>
      </c>
      <c r="I38" s="190">
        <v>5.5806735955541455</v>
      </c>
      <c r="J38" s="188"/>
      <c r="K38" s="178">
        <v>24142922</v>
      </c>
      <c r="L38" s="191">
        <v>9.863836413454186</v>
      </c>
      <c r="M38" s="194"/>
      <c r="N38" s="36"/>
      <c r="O38" s="4"/>
      <c r="P38" s="36"/>
    </row>
    <row r="39" spans="2:16" ht="14.25" customHeight="1">
      <c r="B39" s="837"/>
      <c r="C39" s="179" t="s">
        <v>124</v>
      </c>
      <c r="D39" s="172" t="s">
        <v>108</v>
      </c>
      <c r="E39" s="178">
        <v>6136</v>
      </c>
      <c r="F39" s="174">
        <v>0.17283669636288043</v>
      </c>
      <c r="G39" s="192"/>
      <c r="H39" s="178">
        <v>7474813</v>
      </c>
      <c r="I39" s="190">
        <v>0.5596423861124578</v>
      </c>
      <c r="J39" s="188"/>
      <c r="K39" s="178">
        <v>2357739</v>
      </c>
      <c r="L39" s="191">
        <v>0.9632782561125393</v>
      </c>
      <c r="M39" s="194"/>
      <c r="N39" s="36"/>
      <c r="O39" s="4"/>
      <c r="P39" s="36"/>
    </row>
    <row r="40" spans="2:16" ht="14.25" customHeight="1">
      <c r="B40" s="837"/>
      <c r="C40" s="180" t="s">
        <v>88</v>
      </c>
      <c r="D40" s="195" t="s">
        <v>340</v>
      </c>
      <c r="E40" s="182">
        <v>233335</v>
      </c>
      <c r="F40" s="196">
        <v>6.572470291580239</v>
      </c>
      <c r="G40" s="197"/>
      <c r="H40" s="182">
        <v>33133774</v>
      </c>
      <c r="I40" s="198">
        <v>2.480864597556584</v>
      </c>
      <c r="J40" s="199"/>
      <c r="K40" s="182">
        <v>11653042</v>
      </c>
      <c r="L40" s="196">
        <v>4.760878166918951</v>
      </c>
      <c r="M40" s="200"/>
      <c r="N40" s="36"/>
      <c r="O40" s="4"/>
      <c r="P40" s="36"/>
    </row>
    <row r="41" spans="2:16" ht="14.25" customHeight="1">
      <c r="B41" s="22" t="s">
        <v>189</v>
      </c>
      <c r="C41" s="22"/>
      <c r="N41" s="36"/>
      <c r="O41" s="4"/>
      <c r="P41" s="36"/>
    </row>
    <row r="42" spans="2:16" ht="14.25" customHeight="1">
      <c r="B42" s="22" t="s">
        <v>188</v>
      </c>
      <c r="C42" s="22"/>
      <c r="N42" s="36"/>
      <c r="O42" s="4"/>
      <c r="P42" s="36"/>
    </row>
    <row r="43" spans="3:16" ht="15" customHeight="1">
      <c r="C43" s="53"/>
      <c r="D43" s="32"/>
      <c r="E43" s="54"/>
      <c r="F43" s="54"/>
      <c r="G43" s="55"/>
      <c r="H43" s="54"/>
      <c r="I43" s="54"/>
      <c r="J43" s="55"/>
      <c r="K43" s="54"/>
      <c r="L43" s="54"/>
      <c r="M43" s="55"/>
      <c r="N43" s="36"/>
      <c r="O43" s="4"/>
      <c r="P43" s="36"/>
    </row>
    <row r="44" spans="14:16" ht="15" customHeight="1">
      <c r="N44" s="36"/>
      <c r="O44" s="4"/>
      <c r="P44" s="36"/>
    </row>
    <row r="45" spans="14:16" ht="15" customHeight="1">
      <c r="N45" s="36"/>
      <c r="O45" s="4"/>
      <c r="P45" s="36"/>
    </row>
    <row r="46" spans="14:16" ht="15" customHeight="1">
      <c r="N46" s="36"/>
      <c r="O46" s="4"/>
      <c r="P46" s="36"/>
    </row>
    <row r="47" spans="14:16" ht="15" customHeight="1">
      <c r="N47" s="36"/>
      <c r="O47" s="21"/>
      <c r="P47" s="36"/>
    </row>
    <row r="48" spans="14:16" ht="15" customHeight="1">
      <c r="N48" s="36"/>
      <c r="O48" s="18"/>
      <c r="P48" s="36"/>
    </row>
    <row r="49" spans="14:16" ht="15" customHeight="1">
      <c r="N49" s="36"/>
      <c r="O49" s="18"/>
      <c r="P49" s="36"/>
    </row>
    <row r="50" spans="14:16" ht="15" customHeight="1">
      <c r="N50" s="36"/>
      <c r="O50" s="18"/>
      <c r="P50" s="36"/>
    </row>
    <row r="51" spans="14:16" ht="15" customHeight="1">
      <c r="N51" s="36"/>
      <c r="O51" s="4"/>
      <c r="P51" s="36"/>
    </row>
    <row r="52" spans="14:16" ht="15" customHeight="1">
      <c r="N52" s="36"/>
      <c r="O52" s="4"/>
      <c r="P52" s="36"/>
    </row>
    <row r="53" spans="14:16" ht="15" customHeight="1">
      <c r="N53" s="36"/>
      <c r="O53" s="4"/>
      <c r="P53" s="36"/>
    </row>
    <row r="54" spans="14:16" ht="15" customHeight="1">
      <c r="N54" s="36"/>
      <c r="O54" s="4"/>
      <c r="P54" s="36"/>
    </row>
    <row r="55" spans="14:16" ht="15" customHeight="1">
      <c r="N55" s="36"/>
      <c r="O55" s="4"/>
      <c r="P55" s="36"/>
    </row>
    <row r="56" spans="14:16" ht="15" customHeight="1">
      <c r="N56" s="36"/>
      <c r="O56" s="4"/>
      <c r="P56" s="36"/>
    </row>
    <row r="57" spans="14:16" ht="15" customHeight="1">
      <c r="N57" s="36"/>
      <c r="O57" s="4"/>
      <c r="P57" s="36"/>
    </row>
    <row r="58" spans="14:16" ht="15" customHeight="1">
      <c r="N58" s="36"/>
      <c r="O58" s="4"/>
      <c r="P58" s="36"/>
    </row>
    <row r="59" spans="14:16" ht="15" customHeight="1">
      <c r="N59" s="36"/>
      <c r="O59" s="4"/>
      <c r="P59" s="36"/>
    </row>
    <row r="60" spans="14:16" ht="15" customHeight="1">
      <c r="N60" s="36"/>
      <c r="O60" s="4"/>
      <c r="P60" s="36"/>
    </row>
    <row r="61" spans="14:16" ht="15" customHeight="1">
      <c r="N61" s="36"/>
      <c r="O61" s="4"/>
      <c r="P61" s="36"/>
    </row>
    <row r="62" spans="14:16" ht="15" customHeight="1">
      <c r="N62" s="36"/>
      <c r="O62" s="4"/>
      <c r="P62" s="36"/>
    </row>
    <row r="63" spans="14:16" ht="15" customHeight="1">
      <c r="N63" s="36"/>
      <c r="O63" s="4"/>
      <c r="P63" s="36"/>
    </row>
    <row r="64" spans="14:16" ht="15" customHeight="1">
      <c r="N64" s="36"/>
      <c r="O64" s="4"/>
      <c r="P64" s="36"/>
    </row>
    <row r="65" ht="12" customHeight="1"/>
    <row r="66" ht="12" customHeight="1"/>
    <row r="67" ht="7.5" customHeight="1"/>
  </sheetData>
  <sheetProtection/>
  <mergeCells count="7">
    <mergeCell ref="H3:H4"/>
    <mergeCell ref="B5:B22"/>
    <mergeCell ref="B23:B40"/>
    <mergeCell ref="O27:O28"/>
    <mergeCell ref="K3:K4"/>
    <mergeCell ref="B3:D4"/>
    <mergeCell ref="E3:E4"/>
  </mergeCells>
  <hyperlinks>
    <hyperlink ref="D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1.625" style="0" bestFit="1" customWidth="1"/>
    <col min="3" max="4" width="11.625" style="0" bestFit="1" customWidth="1"/>
    <col min="5" max="5" width="9.50390625" style="0" bestFit="1" customWidth="1"/>
  </cols>
  <sheetData>
    <row r="1" spans="1:2" ht="13.5">
      <c r="A1" s="98"/>
      <c r="B1" s="98" t="s">
        <v>318</v>
      </c>
    </row>
    <row r="2" ht="13.5">
      <c r="B2" t="s">
        <v>468</v>
      </c>
    </row>
    <row r="3" spans="2:5" ht="13.5">
      <c r="B3" s="282" t="s">
        <v>178</v>
      </c>
      <c r="C3" s="283" t="s">
        <v>422</v>
      </c>
      <c r="D3" s="283" t="s">
        <v>423</v>
      </c>
      <c r="E3" s="283" t="s">
        <v>154</v>
      </c>
    </row>
    <row r="4" spans="2:5" ht="13.5">
      <c r="B4" s="282" t="s">
        <v>420</v>
      </c>
      <c r="C4" s="284">
        <f>SUM(C5:C21)</f>
        <v>88022</v>
      </c>
      <c r="D4" s="284">
        <f>SUM(D5:D21)</f>
        <v>85027</v>
      </c>
      <c r="E4" s="285">
        <f>+D4-C4</f>
        <v>-2995</v>
      </c>
    </row>
    <row r="5" spans="2:5" ht="13.5">
      <c r="B5" s="286" t="s">
        <v>421</v>
      </c>
      <c r="C5" s="284">
        <v>380</v>
      </c>
      <c r="D5" s="284">
        <v>386</v>
      </c>
      <c r="E5" s="285">
        <f aca="true" t="shared" si="0" ref="E5:E21">+D5-C5</f>
        <v>6</v>
      </c>
    </row>
    <row r="6" spans="2:5" ht="13.5">
      <c r="B6" s="287" t="s">
        <v>424</v>
      </c>
      <c r="C6" s="284">
        <v>12</v>
      </c>
      <c r="D6" s="284">
        <v>14</v>
      </c>
      <c r="E6" s="285">
        <f t="shared" si="0"/>
        <v>2</v>
      </c>
    </row>
    <row r="7" spans="2:5" ht="13.5">
      <c r="B7" s="287" t="s">
        <v>425</v>
      </c>
      <c r="C7" s="284">
        <v>18650</v>
      </c>
      <c r="D7" s="284">
        <v>17178</v>
      </c>
      <c r="E7" s="285">
        <f t="shared" si="0"/>
        <v>-1472</v>
      </c>
    </row>
    <row r="8" spans="2:5" ht="13.5">
      <c r="B8" s="287" t="s">
        <v>426</v>
      </c>
      <c r="C8" s="284">
        <v>16700</v>
      </c>
      <c r="D8" s="284">
        <v>17648</v>
      </c>
      <c r="E8" s="285">
        <f t="shared" si="0"/>
        <v>948</v>
      </c>
    </row>
    <row r="9" spans="2:5" ht="13.5">
      <c r="B9" s="287" t="s">
        <v>427</v>
      </c>
      <c r="C9" s="284">
        <v>31</v>
      </c>
      <c r="D9" s="284">
        <v>31</v>
      </c>
      <c r="E9" s="285">
        <f t="shared" si="0"/>
        <v>0</v>
      </c>
    </row>
    <row r="10" spans="2:5" ht="13.5">
      <c r="B10" s="287" t="s">
        <v>428</v>
      </c>
      <c r="C10" s="284">
        <v>1474</v>
      </c>
      <c r="D10" s="284">
        <v>1262</v>
      </c>
      <c r="E10" s="285">
        <f t="shared" si="0"/>
        <v>-212</v>
      </c>
    </row>
    <row r="11" spans="2:5" ht="13.5">
      <c r="B11" s="287" t="s">
        <v>429</v>
      </c>
      <c r="C11" s="284">
        <v>3078</v>
      </c>
      <c r="D11" s="284">
        <v>3017</v>
      </c>
      <c r="E11" s="285">
        <f t="shared" si="0"/>
        <v>-61</v>
      </c>
    </row>
    <row r="12" spans="2:5" ht="13.5">
      <c r="B12" s="287" t="s">
        <v>430</v>
      </c>
      <c r="C12" s="284">
        <v>20014</v>
      </c>
      <c r="D12" s="284">
        <v>18376</v>
      </c>
      <c r="E12" s="285">
        <f t="shared" si="0"/>
        <v>-1638</v>
      </c>
    </row>
    <row r="13" spans="2:5" ht="13.5">
      <c r="B13" s="287" t="s">
        <v>431</v>
      </c>
      <c r="C13" s="284">
        <v>973</v>
      </c>
      <c r="D13" s="284">
        <v>874</v>
      </c>
      <c r="E13" s="285">
        <f t="shared" si="0"/>
        <v>-99</v>
      </c>
    </row>
    <row r="14" spans="2:5" ht="13.5">
      <c r="B14" s="287" t="s">
        <v>432</v>
      </c>
      <c r="C14" s="284">
        <v>10050</v>
      </c>
      <c r="D14" s="284">
        <v>9361</v>
      </c>
      <c r="E14" s="285">
        <f t="shared" si="0"/>
        <v>-689</v>
      </c>
    </row>
    <row r="15" spans="2:5" ht="13.5">
      <c r="B15" s="287" t="s">
        <v>433</v>
      </c>
      <c r="C15" s="284">
        <v>3732</v>
      </c>
      <c r="D15" s="284">
        <v>3289</v>
      </c>
      <c r="E15" s="285">
        <f t="shared" si="0"/>
        <v>-443</v>
      </c>
    </row>
    <row r="16" spans="2:5" ht="13.5">
      <c r="B16" s="287" t="s">
        <v>434</v>
      </c>
      <c r="C16" s="284">
        <v>3637</v>
      </c>
      <c r="D16" s="284">
        <v>3677</v>
      </c>
      <c r="E16" s="285">
        <f t="shared" si="0"/>
        <v>40</v>
      </c>
    </row>
    <row r="17" spans="2:5" ht="13.5">
      <c r="B17" s="287" t="s">
        <v>435</v>
      </c>
      <c r="C17" s="284">
        <v>3085</v>
      </c>
      <c r="D17" s="284">
        <v>3249</v>
      </c>
      <c r="E17" s="285">
        <f t="shared" si="0"/>
        <v>164</v>
      </c>
    </row>
    <row r="18" spans="2:5" ht="13.5">
      <c r="B18" s="287" t="s">
        <v>436</v>
      </c>
      <c r="C18" s="284">
        <v>774</v>
      </c>
      <c r="D18" s="284">
        <v>852</v>
      </c>
      <c r="E18" s="285">
        <f t="shared" si="0"/>
        <v>78</v>
      </c>
    </row>
    <row r="19" spans="2:5" ht="13.5">
      <c r="B19" s="287" t="s">
        <v>437</v>
      </c>
      <c r="C19" s="284">
        <v>1026</v>
      </c>
      <c r="D19" s="284">
        <v>1260</v>
      </c>
      <c r="E19" s="285">
        <f t="shared" si="0"/>
        <v>234</v>
      </c>
    </row>
    <row r="20" spans="2:5" ht="13.5">
      <c r="B20" s="287" t="s">
        <v>438</v>
      </c>
      <c r="C20" s="284">
        <v>2</v>
      </c>
      <c r="D20" s="284">
        <v>4</v>
      </c>
      <c r="E20" s="285">
        <f t="shared" si="0"/>
        <v>2</v>
      </c>
    </row>
    <row r="21" spans="2:5" ht="13.5">
      <c r="B21" s="287" t="s">
        <v>439</v>
      </c>
      <c r="C21" s="284">
        <v>4404</v>
      </c>
      <c r="D21" s="284">
        <v>4549</v>
      </c>
      <c r="E21" s="285">
        <f t="shared" si="0"/>
        <v>145</v>
      </c>
    </row>
  </sheetData>
  <sheetProtection/>
  <hyperlinks>
    <hyperlink ref="B1" location="概要表一覧!A1" display="［表一覧に戻る］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98"/>
      <c r="B1" s="98" t="s">
        <v>318</v>
      </c>
    </row>
    <row r="2" ht="13.5">
      <c r="B2" t="s">
        <v>469</v>
      </c>
    </row>
    <row r="3" spans="2:9" ht="32.25">
      <c r="B3" s="451"/>
      <c r="C3" s="452" t="s">
        <v>360</v>
      </c>
      <c r="D3" s="452" t="s">
        <v>367</v>
      </c>
      <c r="E3" s="452" t="s">
        <v>362</v>
      </c>
      <c r="F3" s="843" t="s">
        <v>361</v>
      </c>
      <c r="G3" s="844"/>
      <c r="H3" s="844"/>
      <c r="I3" s="845"/>
    </row>
    <row r="4" spans="2:9" ht="22.5">
      <c r="B4" s="453"/>
      <c r="C4" s="453"/>
      <c r="D4" s="453"/>
      <c r="E4" s="453"/>
      <c r="F4" s="454" t="s">
        <v>363</v>
      </c>
      <c r="G4" s="454" t="s">
        <v>364</v>
      </c>
      <c r="H4" s="454" t="s">
        <v>365</v>
      </c>
      <c r="I4" s="454" t="s">
        <v>366</v>
      </c>
    </row>
    <row r="5" spans="2:9" ht="13.5">
      <c r="B5" s="455" t="s">
        <v>357</v>
      </c>
      <c r="C5" s="456">
        <v>88022</v>
      </c>
      <c r="D5" s="456">
        <v>119883</v>
      </c>
      <c r="E5" s="456">
        <v>119695</v>
      </c>
      <c r="F5" s="456">
        <v>1402691</v>
      </c>
      <c r="G5" s="456">
        <v>834795</v>
      </c>
      <c r="H5" s="456">
        <v>567896</v>
      </c>
      <c r="I5" s="456">
        <v>1169882</v>
      </c>
    </row>
    <row r="6" spans="2:9" ht="13.5">
      <c r="B6" s="455" t="s">
        <v>358</v>
      </c>
      <c r="C6" s="456">
        <v>85027</v>
      </c>
      <c r="D6" s="456">
        <v>116442</v>
      </c>
      <c r="E6" s="456">
        <v>115525</v>
      </c>
      <c r="F6" s="456">
        <v>1414931</v>
      </c>
      <c r="G6" s="456">
        <v>848090</v>
      </c>
      <c r="H6" s="456">
        <v>565520</v>
      </c>
      <c r="I6" s="456">
        <v>1187009</v>
      </c>
    </row>
    <row r="7" spans="2:9" ht="13.5">
      <c r="B7" s="455" t="s">
        <v>359</v>
      </c>
      <c r="C7" s="457">
        <f aca="true" t="shared" si="0" ref="C7:I7">+C6-C5</f>
        <v>-2995</v>
      </c>
      <c r="D7" s="457">
        <f t="shared" si="0"/>
        <v>-3441</v>
      </c>
      <c r="E7" s="457">
        <f t="shared" si="0"/>
        <v>-4170</v>
      </c>
      <c r="F7" s="457">
        <f t="shared" si="0"/>
        <v>12240</v>
      </c>
      <c r="G7" s="457">
        <f t="shared" si="0"/>
        <v>13295</v>
      </c>
      <c r="H7" s="457">
        <f t="shared" si="0"/>
        <v>-2376</v>
      </c>
      <c r="I7" s="457">
        <f t="shared" si="0"/>
        <v>17127</v>
      </c>
    </row>
  </sheetData>
  <sheetProtection/>
  <mergeCells count="1">
    <mergeCell ref="F3:I3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9.125" style="0" bestFit="1" customWidth="1"/>
    <col min="4" max="4" width="9.375" style="0" bestFit="1" customWidth="1"/>
    <col min="5" max="5" width="9.25390625" style="0" bestFit="1" customWidth="1"/>
    <col min="6" max="6" width="9.375" style="0" bestFit="1" customWidth="1"/>
    <col min="7" max="7" width="9.25390625" style="0" bestFit="1" customWidth="1"/>
    <col min="8" max="9" width="9.375" style="0" bestFit="1" customWidth="1"/>
    <col min="10" max="14" width="9.125" style="0" bestFit="1" customWidth="1"/>
  </cols>
  <sheetData>
    <row r="1" spans="1:2" ht="13.5">
      <c r="A1" s="98"/>
      <c r="B1" s="98" t="s">
        <v>318</v>
      </c>
    </row>
    <row r="2" spans="2:14" ht="13.5">
      <c r="B2" s="59" t="s">
        <v>470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33" thickBot="1">
      <c r="B3" s="201"/>
      <c r="C3" s="202"/>
      <c r="D3" s="203" t="s">
        <v>341</v>
      </c>
      <c r="E3" s="203" t="s">
        <v>342</v>
      </c>
      <c r="F3" s="203" t="s">
        <v>343</v>
      </c>
      <c r="G3" s="203" t="s">
        <v>344</v>
      </c>
      <c r="H3" s="203" t="s">
        <v>345</v>
      </c>
      <c r="I3" s="203" t="s">
        <v>346</v>
      </c>
      <c r="J3" s="203" t="s">
        <v>347</v>
      </c>
      <c r="K3" s="203" t="s">
        <v>348</v>
      </c>
      <c r="L3" s="203" t="s">
        <v>349</v>
      </c>
      <c r="M3" s="203" t="s">
        <v>350</v>
      </c>
      <c r="N3" s="203" t="s">
        <v>351</v>
      </c>
    </row>
    <row r="4" spans="2:14" ht="14.25" thickTop="1">
      <c r="B4" s="204" t="s">
        <v>352</v>
      </c>
      <c r="C4" s="205"/>
      <c r="D4" s="206">
        <v>85027</v>
      </c>
      <c r="E4" s="206">
        <v>3152</v>
      </c>
      <c r="F4" s="206">
        <v>36096</v>
      </c>
      <c r="G4" s="206">
        <v>11149</v>
      </c>
      <c r="H4" s="206">
        <v>25598</v>
      </c>
      <c r="I4" s="206">
        <v>2351</v>
      </c>
      <c r="J4" s="206">
        <v>1626</v>
      </c>
      <c r="K4" s="206">
        <v>446</v>
      </c>
      <c r="L4" s="206">
        <v>218</v>
      </c>
      <c r="M4" s="206">
        <v>80</v>
      </c>
      <c r="N4" s="206">
        <v>43</v>
      </c>
    </row>
    <row r="5" spans="2:14" ht="13.5">
      <c r="B5" s="207"/>
      <c r="C5" s="208" t="s">
        <v>353</v>
      </c>
      <c r="D5" s="449">
        <v>-2995</v>
      </c>
      <c r="E5" s="449">
        <v>210</v>
      </c>
      <c r="F5" s="449">
        <v>-5117</v>
      </c>
      <c r="G5" s="449">
        <v>-799</v>
      </c>
      <c r="H5" s="449">
        <v>-1456</v>
      </c>
      <c r="I5" s="450">
        <v>178</v>
      </c>
      <c r="J5" s="450">
        <v>195</v>
      </c>
      <c r="K5" s="450">
        <v>59</v>
      </c>
      <c r="L5" s="450">
        <v>10</v>
      </c>
      <c r="M5" s="450">
        <v>9</v>
      </c>
      <c r="N5" s="450">
        <v>2</v>
      </c>
    </row>
    <row r="6" spans="2:14" ht="13.5">
      <c r="B6" s="204" t="s">
        <v>354</v>
      </c>
      <c r="C6" s="205"/>
      <c r="D6" s="449">
        <v>62932</v>
      </c>
      <c r="E6" s="449">
        <v>2618</v>
      </c>
      <c r="F6" s="449">
        <v>26837</v>
      </c>
      <c r="G6" s="449">
        <v>8342</v>
      </c>
      <c r="H6" s="449">
        <v>18350</v>
      </c>
      <c r="I6" s="449">
        <v>1637</v>
      </c>
      <c r="J6" s="449">
        <v>1096</v>
      </c>
      <c r="K6" s="449">
        <v>371</v>
      </c>
      <c r="L6" s="449">
        <v>177</v>
      </c>
      <c r="M6" s="449">
        <v>66</v>
      </c>
      <c r="N6" s="449">
        <v>41</v>
      </c>
    </row>
    <row r="7" spans="2:14" ht="13.5">
      <c r="B7" s="209"/>
      <c r="C7" s="208" t="s">
        <v>353</v>
      </c>
      <c r="D7" s="449">
        <v>-2697</v>
      </c>
      <c r="E7" s="449">
        <v>225</v>
      </c>
      <c r="F7" s="449">
        <v>-3993</v>
      </c>
      <c r="G7" s="449">
        <v>-652</v>
      </c>
      <c r="H7" s="449">
        <v>-1482</v>
      </c>
      <c r="I7" s="449">
        <v>82</v>
      </c>
      <c r="J7" s="449">
        <v>97</v>
      </c>
      <c r="K7" s="449">
        <v>57</v>
      </c>
      <c r="L7" s="449">
        <v>27</v>
      </c>
      <c r="M7" s="449">
        <v>-1</v>
      </c>
      <c r="N7" s="449">
        <v>1</v>
      </c>
    </row>
    <row r="8" spans="2:14" ht="13.5">
      <c r="B8" s="204" t="s">
        <v>355</v>
      </c>
      <c r="C8" s="205"/>
      <c r="D8" s="449">
        <v>259771</v>
      </c>
      <c r="E8" s="449">
        <v>8906</v>
      </c>
      <c r="F8" s="449">
        <v>82194</v>
      </c>
      <c r="G8" s="449">
        <v>22233</v>
      </c>
      <c r="H8" s="449">
        <v>101403</v>
      </c>
      <c r="I8" s="449">
        <v>11698</v>
      </c>
      <c r="J8" s="449">
        <v>10030</v>
      </c>
      <c r="K8" s="449">
        <v>4911</v>
      </c>
      <c r="L8" s="449">
        <v>2861</v>
      </c>
      <c r="M8" s="449">
        <v>1567</v>
      </c>
      <c r="N8" s="449">
        <v>1181</v>
      </c>
    </row>
    <row r="9" spans="2:14" ht="13.5">
      <c r="B9" s="209"/>
      <c r="C9" s="208" t="s">
        <v>353</v>
      </c>
      <c r="D9" s="449">
        <v>-20832</v>
      </c>
      <c r="E9" s="449">
        <v>546</v>
      </c>
      <c r="F9" s="449">
        <v>-14128</v>
      </c>
      <c r="G9" s="449">
        <v>-2033</v>
      </c>
      <c r="H9" s="449">
        <v>-14995</v>
      </c>
      <c r="I9" s="449">
        <v>-680</v>
      </c>
      <c r="J9" s="449">
        <v>102</v>
      </c>
      <c r="K9" s="449">
        <v>-310</v>
      </c>
      <c r="L9" s="449">
        <v>-187</v>
      </c>
      <c r="M9" s="449">
        <v>-101</v>
      </c>
      <c r="N9" s="449">
        <v>50</v>
      </c>
    </row>
    <row r="10" spans="2:14" ht="13.5">
      <c r="B10" s="204" t="s">
        <v>356</v>
      </c>
      <c r="C10" s="205"/>
      <c r="D10" s="449">
        <v>108450</v>
      </c>
      <c r="E10" s="449">
        <v>5706</v>
      </c>
      <c r="F10" s="449">
        <v>45102</v>
      </c>
      <c r="G10" s="449">
        <v>13250</v>
      </c>
      <c r="H10" s="449">
        <v>31666</v>
      </c>
      <c r="I10" s="449">
        <v>3278</v>
      </c>
      <c r="J10" s="449">
        <v>2241</v>
      </c>
      <c r="K10" s="449">
        <v>797</v>
      </c>
      <c r="L10" s="449">
        <v>419</v>
      </c>
      <c r="M10" s="449">
        <v>217</v>
      </c>
      <c r="N10" s="449">
        <v>108</v>
      </c>
    </row>
    <row r="11" spans="2:14" ht="13.5">
      <c r="B11" s="210"/>
      <c r="C11" s="208" t="s">
        <v>353</v>
      </c>
      <c r="D11" s="449">
        <v>-7529</v>
      </c>
      <c r="E11" s="449">
        <v>-770</v>
      </c>
      <c r="F11" s="449">
        <v>-7596</v>
      </c>
      <c r="G11" s="449">
        <v>-1346</v>
      </c>
      <c r="H11" s="449">
        <v>-3068</v>
      </c>
      <c r="I11" s="449">
        <v>65</v>
      </c>
      <c r="J11" s="449">
        <v>138</v>
      </c>
      <c r="K11" s="449">
        <v>12</v>
      </c>
      <c r="L11" s="449">
        <v>-13</v>
      </c>
      <c r="M11" s="449">
        <v>32</v>
      </c>
      <c r="N11" s="449">
        <v>0</v>
      </c>
    </row>
    <row r="14" ht="33.75" customHeight="1">
      <c r="K14" s="211"/>
    </row>
  </sheetData>
  <sheetProtection/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10" customWidth="1"/>
    <col min="2" max="3" width="3.25390625" style="29" customWidth="1"/>
    <col min="4" max="4" width="30.25390625" style="29" customWidth="1"/>
    <col min="5" max="5" width="12.50390625" style="29" customWidth="1"/>
    <col min="6" max="6" width="6.75390625" style="29" bestFit="1" customWidth="1"/>
    <col min="7" max="7" width="6.75390625" style="29" customWidth="1"/>
    <col min="8" max="8" width="12.50390625" style="29" customWidth="1"/>
    <col min="9" max="9" width="6.75390625" style="29" bestFit="1" customWidth="1"/>
    <col min="10" max="10" width="6.75390625" style="29" customWidth="1"/>
    <col min="11" max="11" width="12.50390625" style="8" customWidth="1"/>
    <col min="12" max="12" width="7.25390625" style="8" customWidth="1"/>
    <col min="13" max="16384" width="10.625" style="10" customWidth="1"/>
  </cols>
  <sheetData>
    <row r="1" ht="14.25">
      <c r="D1" s="98" t="s">
        <v>317</v>
      </c>
    </row>
    <row r="2" spans="2:9" ht="17.25" customHeight="1">
      <c r="B2" s="31" t="s">
        <v>471</v>
      </c>
      <c r="C2" s="32"/>
      <c r="D2" s="32"/>
      <c r="E2" s="58"/>
      <c r="F2" s="32"/>
      <c r="H2" s="32"/>
      <c r="I2" s="32"/>
    </row>
    <row r="3" spans="2:12" s="11" customFormat="1" ht="13.5" customHeight="1">
      <c r="B3" s="858" t="s">
        <v>91</v>
      </c>
      <c r="C3" s="859"/>
      <c r="D3" s="860"/>
      <c r="E3" s="867" t="s">
        <v>86</v>
      </c>
      <c r="F3" s="867"/>
      <c r="G3" s="867"/>
      <c r="H3" s="867"/>
      <c r="I3" s="867"/>
      <c r="J3" s="867"/>
      <c r="K3" s="867"/>
      <c r="L3" s="867"/>
    </row>
    <row r="4" spans="2:12" s="11" customFormat="1" ht="21.75" customHeight="1">
      <c r="B4" s="861"/>
      <c r="C4" s="862"/>
      <c r="D4" s="863"/>
      <c r="E4" s="858" t="s">
        <v>415</v>
      </c>
      <c r="F4" s="458"/>
      <c r="G4" s="459"/>
      <c r="H4" s="846" t="s">
        <v>414</v>
      </c>
      <c r="I4" s="460"/>
      <c r="J4" s="459"/>
      <c r="K4" s="848" t="s">
        <v>154</v>
      </c>
      <c r="L4" s="850" t="s">
        <v>179</v>
      </c>
    </row>
    <row r="5" spans="2:12" s="12" customFormat="1" ht="15" customHeight="1" thickBot="1">
      <c r="B5" s="864"/>
      <c r="C5" s="865"/>
      <c r="D5" s="866"/>
      <c r="E5" s="864"/>
      <c r="F5" s="461" t="s">
        <v>90</v>
      </c>
      <c r="G5" s="462" t="s">
        <v>194</v>
      </c>
      <c r="H5" s="847"/>
      <c r="I5" s="461" t="s">
        <v>90</v>
      </c>
      <c r="J5" s="462" t="s">
        <v>194</v>
      </c>
      <c r="K5" s="849"/>
      <c r="L5" s="851"/>
    </row>
    <row r="6" spans="2:12" s="12" customFormat="1" ht="12.75" thickTop="1">
      <c r="B6" s="852" t="s">
        <v>151</v>
      </c>
      <c r="C6" s="463" t="s">
        <v>389</v>
      </c>
      <c r="D6" s="464"/>
      <c r="E6" s="465">
        <v>262185</v>
      </c>
      <c r="F6" s="250">
        <v>100</v>
      </c>
      <c r="G6" s="279">
        <v>4.5</v>
      </c>
      <c r="H6" s="466">
        <v>244825</v>
      </c>
      <c r="I6" s="467">
        <v>100</v>
      </c>
      <c r="J6" s="175">
        <v>4.4892076569113994</v>
      </c>
      <c r="K6" s="248">
        <v>-17360</v>
      </c>
      <c r="L6" s="468">
        <v>-6.621278867974903</v>
      </c>
    </row>
    <row r="7" spans="2:12" s="12" customFormat="1" ht="12">
      <c r="B7" s="853"/>
      <c r="C7" s="463" t="s">
        <v>150</v>
      </c>
      <c r="D7" s="464"/>
      <c r="E7" s="469">
        <v>559</v>
      </c>
      <c r="F7" s="250">
        <v>0.2</v>
      </c>
      <c r="G7" s="279">
        <v>1.7</v>
      </c>
      <c r="H7" s="470">
        <v>562</v>
      </c>
      <c r="I7" s="467">
        <v>0.2295517206167671</v>
      </c>
      <c r="J7" s="175">
        <v>1.8296057557704204</v>
      </c>
      <c r="K7" s="251">
        <v>3</v>
      </c>
      <c r="L7" s="353">
        <v>0.5366726296958855</v>
      </c>
    </row>
    <row r="8" spans="2:12" s="12" customFormat="1" ht="12">
      <c r="B8" s="853"/>
      <c r="C8" s="471" t="s">
        <v>390</v>
      </c>
      <c r="D8" s="464" t="s">
        <v>391</v>
      </c>
      <c r="E8" s="469">
        <v>38</v>
      </c>
      <c r="F8" s="250">
        <v>0</v>
      </c>
      <c r="G8" s="279">
        <v>1.3</v>
      </c>
      <c r="H8" s="178">
        <v>44</v>
      </c>
      <c r="I8" s="467">
        <v>0.017972020831205963</v>
      </c>
      <c r="J8" s="175">
        <v>1.9247594050743655</v>
      </c>
      <c r="K8" s="251">
        <v>6</v>
      </c>
      <c r="L8" s="353">
        <v>15.789473684210526</v>
      </c>
    </row>
    <row r="9" spans="2:12" ht="14.25">
      <c r="B9" s="853"/>
      <c r="C9" s="471" t="s">
        <v>392</v>
      </c>
      <c r="D9" s="464" t="s">
        <v>393</v>
      </c>
      <c r="E9" s="469">
        <v>30678</v>
      </c>
      <c r="F9" s="250">
        <v>11.7</v>
      </c>
      <c r="G9" s="279">
        <v>5.3</v>
      </c>
      <c r="H9" s="178">
        <v>27644</v>
      </c>
      <c r="I9" s="467">
        <v>11.291330542224037</v>
      </c>
      <c r="J9" s="175">
        <v>5.260944282786222</v>
      </c>
      <c r="K9" s="251">
        <v>-3034</v>
      </c>
      <c r="L9" s="353">
        <v>-9.88982332616207</v>
      </c>
    </row>
    <row r="10" spans="2:12" ht="14.25">
      <c r="B10" s="853"/>
      <c r="C10" s="471" t="s">
        <v>394</v>
      </c>
      <c r="D10" s="464" t="s">
        <v>105</v>
      </c>
      <c r="E10" s="472">
        <v>32156</v>
      </c>
      <c r="F10" s="250">
        <v>12.3</v>
      </c>
      <c r="G10" s="279">
        <v>6</v>
      </c>
      <c r="H10" s="178">
        <v>29417</v>
      </c>
      <c r="I10" s="467">
        <v>12.01552129071786</v>
      </c>
      <c r="J10" s="175">
        <v>5.962365569603833</v>
      </c>
      <c r="K10" s="251">
        <v>-2739</v>
      </c>
      <c r="L10" s="353">
        <v>-8.517850478915289</v>
      </c>
    </row>
    <row r="11" spans="2:12" ht="14.25">
      <c r="B11" s="853"/>
      <c r="C11" s="471" t="s">
        <v>395</v>
      </c>
      <c r="D11" s="464" t="s">
        <v>396</v>
      </c>
      <c r="E11" s="472">
        <v>149</v>
      </c>
      <c r="F11" s="250">
        <v>0.1</v>
      </c>
      <c r="G11" s="279">
        <v>3.5</v>
      </c>
      <c r="H11" s="178">
        <v>143</v>
      </c>
      <c r="I11" s="467">
        <v>0.05840906770141938</v>
      </c>
      <c r="J11" s="175">
        <v>3.6349771225216063</v>
      </c>
      <c r="K11" s="251">
        <v>-6</v>
      </c>
      <c r="L11" s="353">
        <v>-4.026845637583892</v>
      </c>
    </row>
    <row r="12" spans="2:12" ht="14.25">
      <c r="B12" s="853"/>
      <c r="C12" s="471" t="s">
        <v>397</v>
      </c>
      <c r="D12" s="464" t="s">
        <v>107</v>
      </c>
      <c r="E12" s="472">
        <v>2230</v>
      </c>
      <c r="F12" s="250">
        <v>0.9</v>
      </c>
      <c r="G12" s="279">
        <v>2.9</v>
      </c>
      <c r="H12" s="178">
        <v>1917</v>
      </c>
      <c r="I12" s="467">
        <v>0.7830082712141325</v>
      </c>
      <c r="J12" s="175">
        <v>2.8524663343501224</v>
      </c>
      <c r="K12" s="251">
        <v>-313</v>
      </c>
      <c r="L12" s="353">
        <v>-14.035874439461885</v>
      </c>
    </row>
    <row r="13" spans="2:12" ht="14.25">
      <c r="B13" s="853"/>
      <c r="C13" s="471" t="s">
        <v>398</v>
      </c>
      <c r="D13" s="464" t="s">
        <v>126</v>
      </c>
      <c r="E13" s="472">
        <v>7275</v>
      </c>
      <c r="F13" s="250">
        <v>2.8</v>
      </c>
      <c r="G13" s="279">
        <v>4.9</v>
      </c>
      <c r="H13" s="178">
        <v>6766</v>
      </c>
      <c r="I13" s="467">
        <v>2.763606657816808</v>
      </c>
      <c r="J13" s="175">
        <v>4.994537455340006</v>
      </c>
      <c r="K13" s="251">
        <v>-509</v>
      </c>
      <c r="L13" s="353">
        <v>-6.9965635738831615</v>
      </c>
    </row>
    <row r="14" spans="2:12" ht="14.25">
      <c r="B14" s="853"/>
      <c r="C14" s="471" t="s">
        <v>399</v>
      </c>
      <c r="D14" s="464" t="s">
        <v>400</v>
      </c>
      <c r="E14" s="472">
        <v>63455</v>
      </c>
      <c r="F14" s="250">
        <v>24.2</v>
      </c>
      <c r="G14" s="279">
        <v>4.1</v>
      </c>
      <c r="H14" s="178">
        <v>57812</v>
      </c>
      <c r="I14" s="467">
        <v>23.613601552129072</v>
      </c>
      <c r="J14" s="175">
        <v>4.1146686671098385</v>
      </c>
      <c r="K14" s="251">
        <v>-5643</v>
      </c>
      <c r="L14" s="353">
        <v>-8.892916239855015</v>
      </c>
    </row>
    <row r="15" spans="2:12" ht="14.25">
      <c r="B15" s="853"/>
      <c r="C15" s="471" t="s">
        <v>401</v>
      </c>
      <c r="D15" s="464" t="s">
        <v>128</v>
      </c>
      <c r="E15" s="472">
        <v>3325</v>
      </c>
      <c r="F15" s="250">
        <v>1.3</v>
      </c>
      <c r="G15" s="279">
        <v>3.6</v>
      </c>
      <c r="H15" s="178">
        <v>3226</v>
      </c>
      <c r="I15" s="467">
        <v>1.31767589094251</v>
      </c>
      <c r="J15" s="175">
        <v>3.631615089326924</v>
      </c>
      <c r="K15" s="251">
        <v>-99</v>
      </c>
      <c r="L15" s="353">
        <v>-2.9774436090225564</v>
      </c>
    </row>
    <row r="16" spans="2:12" ht="14.25">
      <c r="B16" s="853"/>
      <c r="C16" s="471" t="s">
        <v>402</v>
      </c>
      <c r="D16" s="464" t="s">
        <v>129</v>
      </c>
      <c r="E16" s="472">
        <v>18995</v>
      </c>
      <c r="F16" s="250">
        <v>7.2</v>
      </c>
      <c r="G16" s="279">
        <v>4.7</v>
      </c>
      <c r="H16" s="178">
        <v>17996</v>
      </c>
      <c r="I16" s="467">
        <v>7.350556519963239</v>
      </c>
      <c r="J16" s="175">
        <v>4.739306538009786</v>
      </c>
      <c r="K16" s="251">
        <v>-999</v>
      </c>
      <c r="L16" s="353">
        <v>-5.259278757567781</v>
      </c>
    </row>
    <row r="17" spans="2:12" ht="14.25">
      <c r="B17" s="853"/>
      <c r="C17" s="471" t="s">
        <v>403</v>
      </c>
      <c r="D17" s="464" t="s">
        <v>130</v>
      </c>
      <c r="E17" s="472">
        <v>9211</v>
      </c>
      <c r="F17" s="250">
        <v>3.5</v>
      </c>
      <c r="G17" s="279">
        <v>3.8</v>
      </c>
      <c r="H17" s="178">
        <v>8457</v>
      </c>
      <c r="I17" s="467">
        <v>3.4543040947615644</v>
      </c>
      <c r="J17" s="175">
        <v>3.8533564798993947</v>
      </c>
      <c r="K17" s="251">
        <v>-754</v>
      </c>
      <c r="L17" s="353">
        <v>-8.1858647269569</v>
      </c>
    </row>
    <row r="18" spans="2:12" ht="14.25">
      <c r="B18" s="853"/>
      <c r="C18" s="471" t="s">
        <v>404</v>
      </c>
      <c r="D18" s="464" t="s">
        <v>405</v>
      </c>
      <c r="E18" s="472">
        <v>30781</v>
      </c>
      <c r="F18" s="250">
        <v>11.7</v>
      </c>
      <c r="G18" s="279">
        <v>4</v>
      </c>
      <c r="H18" s="178">
        <v>28253</v>
      </c>
      <c r="I18" s="467">
        <v>11.540079648728684</v>
      </c>
      <c r="J18" s="175">
        <v>3.969601002621766</v>
      </c>
      <c r="K18" s="251">
        <v>-2528</v>
      </c>
      <c r="L18" s="353">
        <v>-8.212858581592542</v>
      </c>
    </row>
    <row r="19" spans="2:12" ht="14.25">
      <c r="B19" s="853"/>
      <c r="C19" s="471" t="s">
        <v>406</v>
      </c>
      <c r="D19" s="464" t="s">
        <v>132</v>
      </c>
      <c r="E19" s="472">
        <v>24117</v>
      </c>
      <c r="F19" s="250">
        <v>9.2</v>
      </c>
      <c r="G19" s="279">
        <v>4.7</v>
      </c>
      <c r="H19" s="178">
        <v>22960</v>
      </c>
      <c r="I19" s="467">
        <v>9.378127233738384</v>
      </c>
      <c r="J19" s="175">
        <v>4.777272169268574</v>
      </c>
      <c r="K19" s="251">
        <v>-1157</v>
      </c>
      <c r="L19" s="353">
        <v>-4.7974457851308205</v>
      </c>
    </row>
    <row r="20" spans="2:12" ht="14.25">
      <c r="B20" s="853"/>
      <c r="C20" s="471" t="s">
        <v>407</v>
      </c>
      <c r="D20" s="464" t="s">
        <v>133</v>
      </c>
      <c r="E20" s="472">
        <v>9225</v>
      </c>
      <c r="F20" s="250">
        <v>3.5</v>
      </c>
      <c r="G20" s="279">
        <v>5.5</v>
      </c>
      <c r="H20" s="178">
        <v>8828</v>
      </c>
      <c r="I20" s="467">
        <v>3.6058409067701422</v>
      </c>
      <c r="J20" s="175">
        <v>5.473201277162962</v>
      </c>
      <c r="K20" s="251">
        <v>-397</v>
      </c>
      <c r="L20" s="353">
        <v>-4.303523035230352</v>
      </c>
    </row>
    <row r="21" spans="2:12" ht="14.25">
      <c r="B21" s="853"/>
      <c r="C21" s="471" t="s">
        <v>408</v>
      </c>
      <c r="D21" s="464" t="s">
        <v>409</v>
      </c>
      <c r="E21" s="472">
        <v>15390</v>
      </c>
      <c r="F21" s="250">
        <v>5.9</v>
      </c>
      <c r="G21" s="279">
        <v>4.5</v>
      </c>
      <c r="H21" s="178">
        <v>16354</v>
      </c>
      <c r="I21" s="467">
        <v>6.679873378944144</v>
      </c>
      <c r="J21" s="175">
        <v>4.555457133465925</v>
      </c>
      <c r="K21" s="251">
        <v>964</v>
      </c>
      <c r="L21" s="353">
        <v>6.2638076673164385</v>
      </c>
    </row>
    <row r="22" spans="2:12" ht="14.25">
      <c r="B22" s="853"/>
      <c r="C22" s="471" t="s">
        <v>410</v>
      </c>
      <c r="D22" s="464" t="s">
        <v>108</v>
      </c>
      <c r="E22" s="472">
        <v>1028</v>
      </c>
      <c r="F22" s="250">
        <v>0.4</v>
      </c>
      <c r="G22" s="279">
        <v>2.7</v>
      </c>
      <c r="H22" s="178">
        <v>907</v>
      </c>
      <c r="I22" s="467">
        <v>0.3704687021341775</v>
      </c>
      <c r="J22" s="175">
        <v>2.719069460682915</v>
      </c>
      <c r="K22" s="251">
        <v>-121</v>
      </c>
      <c r="L22" s="353">
        <v>-11.770428015564201</v>
      </c>
    </row>
    <row r="23" spans="2:12" ht="14.25">
      <c r="B23" s="853"/>
      <c r="C23" s="473" t="s">
        <v>88</v>
      </c>
      <c r="D23" s="474" t="s">
        <v>411</v>
      </c>
      <c r="E23" s="475">
        <v>13573</v>
      </c>
      <c r="F23" s="476">
        <v>5.2</v>
      </c>
      <c r="G23" s="477">
        <v>3.7</v>
      </c>
      <c r="H23" s="178">
        <v>13539</v>
      </c>
      <c r="I23" s="467">
        <v>5.530072500765852</v>
      </c>
      <c r="J23" s="184">
        <v>3.801434768569864</v>
      </c>
      <c r="K23" s="251">
        <v>-34</v>
      </c>
      <c r="L23" s="353">
        <v>-0.2504973108376925</v>
      </c>
    </row>
    <row r="24" spans="2:12" ht="14.25">
      <c r="B24" s="853" t="s">
        <v>89</v>
      </c>
      <c r="C24" s="854" t="s">
        <v>389</v>
      </c>
      <c r="D24" s="855"/>
      <c r="E24" s="465">
        <v>5886193</v>
      </c>
      <c r="F24" s="478">
        <v>100</v>
      </c>
      <c r="G24" s="479"/>
      <c r="H24" s="227">
        <v>5453635</v>
      </c>
      <c r="I24" s="480">
        <v>100</v>
      </c>
      <c r="J24" s="481"/>
      <c r="K24" s="248">
        <f>+H24-E24</f>
        <v>-432558</v>
      </c>
      <c r="L24" s="468">
        <f>+K24/E24*100</f>
        <v>-7.3486887025281025</v>
      </c>
    </row>
    <row r="25" spans="2:12" ht="14.25">
      <c r="B25" s="853"/>
      <c r="C25" s="856" t="s">
        <v>150</v>
      </c>
      <c r="D25" s="857"/>
      <c r="E25" s="469">
        <v>32307</v>
      </c>
      <c r="F25" s="250">
        <v>0.5</v>
      </c>
      <c r="G25" s="482"/>
      <c r="H25" s="228">
        <v>30717</v>
      </c>
      <c r="I25" s="467">
        <v>0.56323901397875</v>
      </c>
      <c r="J25" s="481"/>
      <c r="K25" s="251">
        <f aca="true" t="shared" si="0" ref="K25:K41">+H25-E25</f>
        <v>-1590</v>
      </c>
      <c r="L25" s="353">
        <f aca="true" t="shared" si="1" ref="L25:L41">+K25/E25*100</f>
        <v>-4.921534032872133</v>
      </c>
    </row>
    <row r="26" spans="2:12" ht="14.25">
      <c r="B26" s="853"/>
      <c r="C26" s="471" t="s">
        <v>390</v>
      </c>
      <c r="D26" s="464" t="s">
        <v>125</v>
      </c>
      <c r="E26" s="469">
        <v>2915</v>
      </c>
      <c r="F26" s="250">
        <v>0</v>
      </c>
      <c r="G26" s="482"/>
      <c r="H26" s="228">
        <v>2286</v>
      </c>
      <c r="I26" s="467">
        <v>0.04191699664535672</v>
      </c>
      <c r="J26" s="483"/>
      <c r="K26" s="251">
        <f t="shared" si="0"/>
        <v>-629</v>
      </c>
      <c r="L26" s="353">
        <f t="shared" si="1"/>
        <v>-21.57804459691252</v>
      </c>
    </row>
    <row r="27" spans="2:12" ht="14.25">
      <c r="B27" s="853"/>
      <c r="C27" s="471" t="s">
        <v>392</v>
      </c>
      <c r="D27" s="464" t="s">
        <v>104</v>
      </c>
      <c r="E27" s="469">
        <v>583616</v>
      </c>
      <c r="F27" s="250">
        <v>9.9</v>
      </c>
      <c r="G27" s="482"/>
      <c r="H27" s="228">
        <v>525457</v>
      </c>
      <c r="I27" s="467">
        <v>9.634986573175505</v>
      </c>
      <c r="J27" s="483"/>
      <c r="K27" s="251">
        <f t="shared" si="0"/>
        <v>-58159</v>
      </c>
      <c r="L27" s="353">
        <f t="shared" si="1"/>
        <v>-9.965285393135211</v>
      </c>
    </row>
    <row r="28" spans="2:12" ht="14.25">
      <c r="B28" s="853"/>
      <c r="C28" s="471" t="s">
        <v>370</v>
      </c>
      <c r="D28" s="464" t="s">
        <v>105</v>
      </c>
      <c r="E28" s="472">
        <v>536658</v>
      </c>
      <c r="F28" s="250">
        <v>9.1</v>
      </c>
      <c r="G28" s="482"/>
      <c r="H28" s="228">
        <v>493380</v>
      </c>
      <c r="I28" s="467">
        <v>9.046810063379745</v>
      </c>
      <c r="J28" s="483"/>
      <c r="K28" s="251">
        <f t="shared" si="0"/>
        <v>-43278</v>
      </c>
      <c r="L28" s="353">
        <f t="shared" si="1"/>
        <v>-8.064353834285523</v>
      </c>
    </row>
    <row r="29" spans="2:12" ht="14.25">
      <c r="B29" s="853"/>
      <c r="C29" s="471" t="s">
        <v>368</v>
      </c>
      <c r="D29" s="464" t="s">
        <v>106</v>
      </c>
      <c r="E29" s="472">
        <v>4199</v>
      </c>
      <c r="F29" s="250">
        <v>0.1</v>
      </c>
      <c r="G29" s="482"/>
      <c r="H29" s="228">
        <v>3935</v>
      </c>
      <c r="I29" s="467">
        <v>0.0721353739294984</v>
      </c>
      <c r="J29" s="483"/>
      <c r="K29" s="251">
        <f t="shared" si="0"/>
        <v>-264</v>
      </c>
      <c r="L29" s="353">
        <f t="shared" si="1"/>
        <v>-6.287211240771612</v>
      </c>
    </row>
    <row r="30" spans="2:12" ht="14.25">
      <c r="B30" s="853"/>
      <c r="C30" s="471" t="s">
        <v>371</v>
      </c>
      <c r="D30" s="464" t="s">
        <v>107</v>
      </c>
      <c r="E30" s="472">
        <v>77900</v>
      </c>
      <c r="F30" s="250">
        <v>1.3</v>
      </c>
      <c r="G30" s="482"/>
      <c r="H30" s="228">
        <v>67204</v>
      </c>
      <c r="I30" s="467">
        <v>1.232297357633945</v>
      </c>
      <c r="J30" s="483"/>
      <c r="K30" s="251">
        <f t="shared" si="0"/>
        <v>-10696</v>
      </c>
      <c r="L30" s="353">
        <f t="shared" si="1"/>
        <v>-13.730423620025675</v>
      </c>
    </row>
    <row r="31" spans="2:12" ht="14.25">
      <c r="B31" s="853"/>
      <c r="C31" s="471" t="s">
        <v>372</v>
      </c>
      <c r="D31" s="464" t="s">
        <v>126</v>
      </c>
      <c r="E31" s="472">
        <v>147611</v>
      </c>
      <c r="F31" s="250">
        <v>2.5</v>
      </c>
      <c r="G31" s="482"/>
      <c r="H31" s="228">
        <v>135468</v>
      </c>
      <c r="I31" s="467">
        <v>2.4839946201020053</v>
      </c>
      <c r="J31" s="483"/>
      <c r="K31" s="251">
        <f t="shared" si="0"/>
        <v>-12143</v>
      </c>
      <c r="L31" s="353">
        <f t="shared" si="1"/>
        <v>-8.226351694656902</v>
      </c>
    </row>
    <row r="32" spans="2:12" ht="14.25">
      <c r="B32" s="853"/>
      <c r="C32" s="471" t="s">
        <v>373</v>
      </c>
      <c r="D32" s="464" t="s">
        <v>127</v>
      </c>
      <c r="E32" s="472">
        <v>1555333</v>
      </c>
      <c r="F32" s="250">
        <v>26.4</v>
      </c>
      <c r="G32" s="482"/>
      <c r="H32" s="228">
        <v>1405021</v>
      </c>
      <c r="I32" s="467">
        <v>25.763018610523076</v>
      </c>
      <c r="J32" s="483"/>
      <c r="K32" s="251">
        <f t="shared" si="0"/>
        <v>-150312</v>
      </c>
      <c r="L32" s="353">
        <f t="shared" si="1"/>
        <v>-9.66429697048799</v>
      </c>
    </row>
    <row r="33" spans="2:12" ht="14.25">
      <c r="B33" s="853"/>
      <c r="C33" s="471" t="s">
        <v>374</v>
      </c>
      <c r="D33" s="464" t="s">
        <v>128</v>
      </c>
      <c r="E33" s="472">
        <v>91888</v>
      </c>
      <c r="F33" s="250">
        <v>1.6</v>
      </c>
      <c r="G33" s="482"/>
      <c r="H33" s="228">
        <v>88831</v>
      </c>
      <c r="I33" s="467">
        <v>1.6288402139123723</v>
      </c>
      <c r="J33" s="483"/>
      <c r="K33" s="251">
        <f t="shared" si="0"/>
        <v>-3057</v>
      </c>
      <c r="L33" s="353">
        <f t="shared" si="1"/>
        <v>-3.3268761971095246</v>
      </c>
    </row>
    <row r="34" spans="2:12" ht="14.25">
      <c r="B34" s="853"/>
      <c r="C34" s="471" t="s">
        <v>375</v>
      </c>
      <c r="D34" s="464" t="s">
        <v>129</v>
      </c>
      <c r="E34" s="472">
        <v>407793</v>
      </c>
      <c r="F34" s="250">
        <v>6.9</v>
      </c>
      <c r="G34" s="482"/>
      <c r="H34" s="228">
        <v>379719</v>
      </c>
      <c r="I34" s="467">
        <v>6.962658850473124</v>
      </c>
      <c r="J34" s="483"/>
      <c r="K34" s="251">
        <f t="shared" si="0"/>
        <v>-28074</v>
      </c>
      <c r="L34" s="353">
        <f t="shared" si="1"/>
        <v>-6.884375160927235</v>
      </c>
    </row>
    <row r="35" spans="2:12" ht="14.25">
      <c r="B35" s="853"/>
      <c r="C35" s="471" t="s">
        <v>376</v>
      </c>
      <c r="D35" s="464" t="s">
        <v>130</v>
      </c>
      <c r="E35" s="472">
        <v>239969</v>
      </c>
      <c r="F35" s="250">
        <v>4.1</v>
      </c>
      <c r="G35" s="482"/>
      <c r="H35" s="228">
        <v>219470</v>
      </c>
      <c r="I35" s="467">
        <v>4.024306723863991</v>
      </c>
      <c r="J35" s="483"/>
      <c r="K35" s="251">
        <f t="shared" si="0"/>
        <v>-20499</v>
      </c>
      <c r="L35" s="353">
        <f t="shared" si="1"/>
        <v>-8.542353387312527</v>
      </c>
    </row>
    <row r="36" spans="2:12" ht="14.25">
      <c r="B36" s="853"/>
      <c r="C36" s="471" t="s">
        <v>377</v>
      </c>
      <c r="D36" s="464" t="s">
        <v>131</v>
      </c>
      <c r="E36" s="472">
        <v>778048</v>
      </c>
      <c r="F36" s="250">
        <v>13.2</v>
      </c>
      <c r="G36" s="482"/>
      <c r="H36" s="228">
        <v>711733</v>
      </c>
      <c r="I36" s="467">
        <v>13.050635035164621</v>
      </c>
      <c r="J36" s="484"/>
      <c r="K36" s="251">
        <f t="shared" si="0"/>
        <v>-66315</v>
      </c>
      <c r="L36" s="353">
        <f t="shared" si="1"/>
        <v>-8.52325306407831</v>
      </c>
    </row>
    <row r="37" spans="2:12" ht="14.25">
      <c r="B37" s="853"/>
      <c r="C37" s="471" t="s">
        <v>378</v>
      </c>
      <c r="D37" s="464" t="s">
        <v>132</v>
      </c>
      <c r="E37" s="472">
        <v>509966</v>
      </c>
      <c r="F37" s="250">
        <v>8.7</v>
      </c>
      <c r="G37" s="482"/>
      <c r="H37" s="228">
        <v>480617</v>
      </c>
      <c r="I37" s="467">
        <v>8.812635975821632</v>
      </c>
      <c r="J37" s="484"/>
      <c r="K37" s="251">
        <f t="shared" si="0"/>
        <v>-29349</v>
      </c>
      <c r="L37" s="353">
        <f t="shared" si="1"/>
        <v>-5.755089554989941</v>
      </c>
    </row>
    <row r="38" spans="2:12" ht="14.25">
      <c r="B38" s="853"/>
      <c r="C38" s="471" t="s">
        <v>379</v>
      </c>
      <c r="D38" s="464" t="s">
        <v>133</v>
      </c>
      <c r="E38" s="472">
        <v>168172</v>
      </c>
      <c r="F38" s="250">
        <v>2.9</v>
      </c>
      <c r="G38" s="482"/>
      <c r="H38" s="228">
        <v>161287</v>
      </c>
      <c r="I38" s="467">
        <v>2.9575686675034176</v>
      </c>
      <c r="J38" s="484"/>
      <c r="K38" s="251">
        <f t="shared" si="0"/>
        <v>-6885</v>
      </c>
      <c r="L38" s="353">
        <f t="shared" si="1"/>
        <v>-4.094022786195086</v>
      </c>
    </row>
    <row r="39" spans="2:12" ht="14.25">
      <c r="B39" s="853"/>
      <c r="C39" s="471" t="s">
        <v>380</v>
      </c>
      <c r="D39" s="464" t="s">
        <v>134</v>
      </c>
      <c r="E39" s="472">
        <v>344071</v>
      </c>
      <c r="F39" s="250">
        <v>5.8</v>
      </c>
      <c r="G39" s="482"/>
      <c r="H39" s="228">
        <v>358997</v>
      </c>
      <c r="I39" s="467">
        <v>6.582710430749398</v>
      </c>
      <c r="J39" s="484"/>
      <c r="K39" s="251">
        <f t="shared" si="0"/>
        <v>14926</v>
      </c>
      <c r="L39" s="353">
        <f t="shared" si="1"/>
        <v>4.338058133350384</v>
      </c>
    </row>
    <row r="40" spans="2:12" ht="14.25">
      <c r="B40" s="853"/>
      <c r="C40" s="471" t="s">
        <v>381</v>
      </c>
      <c r="D40" s="464" t="s">
        <v>108</v>
      </c>
      <c r="E40" s="472">
        <v>38586</v>
      </c>
      <c r="F40" s="250">
        <v>0.7</v>
      </c>
      <c r="G40" s="482"/>
      <c r="H40" s="228">
        <v>33357</v>
      </c>
      <c r="I40" s="467">
        <v>0.6116470940941225</v>
      </c>
      <c r="J40" s="484"/>
      <c r="K40" s="251">
        <f t="shared" si="0"/>
        <v>-5229</v>
      </c>
      <c r="L40" s="353">
        <f t="shared" si="1"/>
        <v>-13.551547193282538</v>
      </c>
    </row>
    <row r="41" spans="2:12" ht="14.25">
      <c r="B41" s="853"/>
      <c r="C41" s="473" t="s">
        <v>88</v>
      </c>
      <c r="D41" s="474" t="s">
        <v>109</v>
      </c>
      <c r="E41" s="485">
        <v>367161</v>
      </c>
      <c r="F41" s="476">
        <v>6.2</v>
      </c>
      <c r="G41" s="486"/>
      <c r="H41" s="230">
        <v>356156</v>
      </c>
      <c r="I41" s="487">
        <v>6.530598399049441</v>
      </c>
      <c r="J41" s="488"/>
      <c r="K41" s="257">
        <f t="shared" si="0"/>
        <v>-11005</v>
      </c>
      <c r="L41" s="378">
        <f t="shared" si="1"/>
        <v>-2.9973227003957392</v>
      </c>
    </row>
    <row r="42" spans="2:12" ht="14.25">
      <c r="B42" s="446" t="s">
        <v>181</v>
      </c>
      <c r="C42" s="61"/>
      <c r="D42" s="61"/>
      <c r="E42" s="61"/>
      <c r="F42" s="61"/>
      <c r="G42" s="61"/>
      <c r="H42" s="489"/>
      <c r="I42" s="61"/>
      <c r="J42" s="61"/>
      <c r="K42" s="61"/>
      <c r="L42" s="61"/>
    </row>
    <row r="43" spans="2:12" ht="14.25">
      <c r="B43" s="446" t="s">
        <v>182</v>
      </c>
      <c r="C43" s="61"/>
      <c r="D43" s="61"/>
      <c r="E43" s="61"/>
      <c r="F43" s="61"/>
      <c r="G43" s="61"/>
      <c r="H43" s="489"/>
      <c r="I43" s="61"/>
      <c r="J43" s="61"/>
      <c r="K43" s="61"/>
      <c r="L43" s="61"/>
    </row>
  </sheetData>
  <sheetProtection/>
  <mergeCells count="10">
    <mergeCell ref="H4:H5"/>
    <mergeCell ref="K4:K5"/>
    <mergeCell ref="L4:L5"/>
    <mergeCell ref="B6:B23"/>
    <mergeCell ref="B24:B41"/>
    <mergeCell ref="C24:D24"/>
    <mergeCell ref="C25:D25"/>
    <mergeCell ref="B3:D5"/>
    <mergeCell ref="E3:L3"/>
    <mergeCell ref="E4:E5"/>
  </mergeCells>
  <hyperlinks>
    <hyperlink ref="D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2.50390625" style="29" customWidth="1"/>
    <col min="2" max="3" width="3.25390625" style="29" customWidth="1"/>
    <col min="4" max="4" width="30.25390625" style="29" customWidth="1"/>
    <col min="5" max="5" width="12.50390625" style="29" customWidth="1"/>
    <col min="6" max="6" width="6.75390625" style="29" bestFit="1" customWidth="1"/>
    <col min="7" max="7" width="6.75390625" style="29" customWidth="1"/>
    <col min="8" max="8" width="12.50390625" style="29" customWidth="1"/>
    <col min="9" max="9" width="6.75390625" style="29" bestFit="1" customWidth="1"/>
    <col min="10" max="10" width="6.75390625" style="29" customWidth="1"/>
    <col min="11" max="11" width="12.25390625" style="8" bestFit="1" customWidth="1"/>
    <col min="12" max="12" width="7.25390625" style="8" customWidth="1"/>
    <col min="13" max="13" width="6.75390625" style="29" customWidth="1"/>
    <col min="14" max="14" width="10.00390625" style="29" customWidth="1"/>
    <col min="15" max="15" width="6.75390625" style="29" customWidth="1"/>
    <col min="16" max="16" width="11.25390625" style="8" customWidth="1"/>
    <col min="17" max="17" width="7.25390625" style="8" customWidth="1"/>
    <col min="18" max="18" width="1.25" style="29" customWidth="1"/>
    <col min="19" max="16384" width="10.625" style="29" customWidth="1"/>
  </cols>
  <sheetData>
    <row r="1" ht="14.25">
      <c r="D1" s="98" t="s">
        <v>317</v>
      </c>
    </row>
    <row r="2" spans="1:14" ht="21" customHeight="1">
      <c r="A2" s="31"/>
      <c r="B2" s="31" t="s">
        <v>472</v>
      </c>
      <c r="C2" s="32"/>
      <c r="D2" s="32"/>
      <c r="E2" s="58"/>
      <c r="F2" s="32"/>
      <c r="H2" s="58"/>
      <c r="I2" s="32"/>
      <c r="N2" s="32"/>
    </row>
    <row r="3" spans="1:17" ht="15" customHeight="1">
      <c r="A3" s="31"/>
      <c r="B3" s="873" t="s">
        <v>412</v>
      </c>
      <c r="C3" s="874"/>
      <c r="D3" s="875"/>
      <c r="E3" s="882" t="s">
        <v>87</v>
      </c>
      <c r="F3" s="882"/>
      <c r="G3" s="882"/>
      <c r="H3" s="882"/>
      <c r="I3" s="882"/>
      <c r="J3" s="882"/>
      <c r="K3" s="882"/>
      <c r="L3" s="882"/>
      <c r="M3" s="33"/>
      <c r="N3" s="33"/>
      <c r="O3" s="33"/>
      <c r="P3" s="33"/>
      <c r="Q3" s="33"/>
    </row>
    <row r="4" spans="1:17" ht="9" customHeight="1">
      <c r="A4" s="31"/>
      <c r="B4" s="876"/>
      <c r="C4" s="877"/>
      <c r="D4" s="878"/>
      <c r="E4" s="873" t="s">
        <v>415</v>
      </c>
      <c r="F4" s="231"/>
      <c r="G4" s="231"/>
      <c r="H4" s="805" t="s">
        <v>414</v>
      </c>
      <c r="I4" s="127"/>
      <c r="J4" s="232"/>
      <c r="K4" s="885" t="s">
        <v>154</v>
      </c>
      <c r="L4" s="887" t="s">
        <v>179</v>
      </c>
      <c r="M4" s="34"/>
      <c r="N4" s="872"/>
      <c r="O4" s="34"/>
      <c r="P4" s="883"/>
      <c r="Q4" s="884"/>
    </row>
    <row r="5" spans="1:17" ht="26.25" customHeight="1" thickBot="1">
      <c r="A5" s="31"/>
      <c r="B5" s="879"/>
      <c r="C5" s="880"/>
      <c r="D5" s="881"/>
      <c r="E5" s="879"/>
      <c r="F5" s="233" t="s">
        <v>413</v>
      </c>
      <c r="G5" s="234" t="s">
        <v>196</v>
      </c>
      <c r="H5" s="809"/>
      <c r="I5" s="234" t="s">
        <v>413</v>
      </c>
      <c r="J5" s="235" t="s">
        <v>194</v>
      </c>
      <c r="K5" s="886"/>
      <c r="L5" s="888"/>
      <c r="M5" s="35"/>
      <c r="N5" s="872"/>
      <c r="O5" s="35"/>
      <c r="P5" s="883"/>
      <c r="Q5" s="883"/>
    </row>
    <row r="6" spans="1:17" ht="14.25" customHeight="1" thickTop="1">
      <c r="A6" s="31"/>
      <c r="B6" s="803" t="s">
        <v>151</v>
      </c>
      <c r="C6" s="212" t="s">
        <v>389</v>
      </c>
      <c r="D6" s="213"/>
      <c r="E6" s="236">
        <v>2593162</v>
      </c>
      <c r="F6" s="215">
        <v>100</v>
      </c>
      <c r="G6" s="216">
        <v>4.4</v>
      </c>
      <c r="H6" s="237">
        <v>2492294</v>
      </c>
      <c r="I6" s="238">
        <v>99.99999999999999</v>
      </c>
      <c r="J6" s="135">
        <v>4.463415823120295</v>
      </c>
      <c r="K6" s="217">
        <v>-100868</v>
      </c>
      <c r="L6" s="218">
        <v>-3.8897685528324106</v>
      </c>
      <c r="M6" s="36"/>
      <c r="N6" s="21"/>
      <c r="O6" s="36"/>
      <c r="P6" s="37"/>
      <c r="Q6" s="38"/>
    </row>
    <row r="7" spans="1:17" ht="14.25" customHeight="1">
      <c r="A7" s="31"/>
      <c r="B7" s="804"/>
      <c r="C7" s="212" t="s">
        <v>150</v>
      </c>
      <c r="D7" s="213"/>
      <c r="E7" s="219">
        <v>5688</v>
      </c>
      <c r="F7" s="215">
        <v>0.2</v>
      </c>
      <c r="G7" s="216">
        <v>1.5</v>
      </c>
      <c r="H7" s="239">
        <v>6167</v>
      </c>
      <c r="I7" s="238">
        <v>0.24744271743221305</v>
      </c>
      <c r="J7" s="135">
        <v>1.7312578077846246</v>
      </c>
      <c r="K7" s="220">
        <v>479</v>
      </c>
      <c r="L7" s="124">
        <v>8.421237693389592</v>
      </c>
      <c r="M7" s="36"/>
      <c r="N7" s="18"/>
      <c r="O7" s="36"/>
      <c r="P7" s="37"/>
      <c r="Q7" s="38"/>
    </row>
    <row r="8" spans="1:17" ht="14.25" customHeight="1">
      <c r="A8" s="31"/>
      <c r="B8" s="804"/>
      <c r="C8" s="221" t="s">
        <v>390</v>
      </c>
      <c r="D8" s="213" t="s">
        <v>391</v>
      </c>
      <c r="E8" s="240">
        <v>703</v>
      </c>
      <c r="F8" s="215">
        <v>0</v>
      </c>
      <c r="G8" s="216">
        <v>2.3</v>
      </c>
      <c r="H8" s="239">
        <v>518</v>
      </c>
      <c r="I8" s="238">
        <v>0.020784064801343663</v>
      </c>
      <c r="J8" s="135">
        <v>2.419882275997384</v>
      </c>
      <c r="K8" s="220">
        <v>-185</v>
      </c>
      <c r="L8" s="124">
        <v>-26.31578947368421</v>
      </c>
      <c r="M8" s="36"/>
      <c r="N8" s="18"/>
      <c r="O8" s="36"/>
      <c r="P8" s="37"/>
      <c r="Q8" s="38"/>
    </row>
    <row r="9" spans="1:17" ht="14.25" customHeight="1">
      <c r="A9" s="31"/>
      <c r="B9" s="804"/>
      <c r="C9" s="221" t="s">
        <v>392</v>
      </c>
      <c r="D9" s="213" t="s">
        <v>393</v>
      </c>
      <c r="E9" s="240">
        <v>197818</v>
      </c>
      <c r="F9" s="215">
        <v>7.6</v>
      </c>
      <c r="G9" s="216">
        <v>4.6</v>
      </c>
      <c r="H9" s="239">
        <v>173815</v>
      </c>
      <c r="I9" s="238">
        <v>6.974096956458588</v>
      </c>
      <c r="J9" s="135">
        <v>4.483672765534727</v>
      </c>
      <c r="K9" s="220">
        <v>-24003</v>
      </c>
      <c r="L9" s="124">
        <v>-12.133880637757938</v>
      </c>
      <c r="M9" s="36"/>
      <c r="N9" s="18"/>
      <c r="O9" s="36"/>
      <c r="P9" s="37"/>
      <c r="Q9" s="38"/>
    </row>
    <row r="10" spans="1:17" ht="14.25" customHeight="1">
      <c r="A10" s="31"/>
      <c r="B10" s="804"/>
      <c r="C10" s="221" t="s">
        <v>394</v>
      </c>
      <c r="D10" s="213" t="s">
        <v>105</v>
      </c>
      <c r="E10" s="241">
        <v>502689</v>
      </c>
      <c r="F10" s="215">
        <v>19.4</v>
      </c>
      <c r="G10" s="216">
        <v>5.1</v>
      </c>
      <c r="H10" s="242">
        <v>487051</v>
      </c>
      <c r="I10" s="238">
        <v>19.54227711497921</v>
      </c>
      <c r="J10" s="135">
        <v>5.268546017336786</v>
      </c>
      <c r="K10" s="220">
        <v>-15638</v>
      </c>
      <c r="L10" s="124">
        <v>-3.1108697425247023</v>
      </c>
      <c r="M10" s="36"/>
      <c r="N10" s="4"/>
      <c r="O10" s="36"/>
      <c r="P10" s="37"/>
      <c r="Q10" s="38"/>
    </row>
    <row r="11" spans="1:17" ht="14.25" customHeight="1">
      <c r="A11" s="31"/>
      <c r="B11" s="804"/>
      <c r="C11" s="221" t="s">
        <v>368</v>
      </c>
      <c r="D11" s="213" t="s">
        <v>369</v>
      </c>
      <c r="E11" s="241">
        <v>6990</v>
      </c>
      <c r="F11" s="215">
        <v>0.3</v>
      </c>
      <c r="G11" s="216">
        <v>3.3</v>
      </c>
      <c r="H11" s="242">
        <v>6336</v>
      </c>
      <c r="I11" s="238">
        <v>0.2542236188828445</v>
      </c>
      <c r="J11" s="135">
        <v>3.1480101356386943</v>
      </c>
      <c r="K11" s="220">
        <v>-654</v>
      </c>
      <c r="L11" s="124">
        <v>-9.356223175965665</v>
      </c>
      <c r="M11" s="36"/>
      <c r="N11" s="4"/>
      <c r="O11" s="36"/>
      <c r="P11" s="37"/>
      <c r="Q11" s="38"/>
    </row>
    <row r="12" spans="1:17" ht="14.25" customHeight="1">
      <c r="A12" s="31"/>
      <c r="B12" s="804"/>
      <c r="C12" s="221" t="s">
        <v>371</v>
      </c>
      <c r="D12" s="213" t="s">
        <v>107</v>
      </c>
      <c r="E12" s="243">
        <v>24623</v>
      </c>
      <c r="F12" s="215">
        <v>0.9</v>
      </c>
      <c r="G12" s="216">
        <v>1.4</v>
      </c>
      <c r="H12" s="242">
        <v>24632</v>
      </c>
      <c r="I12" s="238">
        <v>0.988326417348836</v>
      </c>
      <c r="J12" s="135">
        <v>1.5145515495992268</v>
      </c>
      <c r="K12" s="220">
        <v>9</v>
      </c>
      <c r="L12" s="124">
        <v>0.036551191974982744</v>
      </c>
      <c r="M12" s="36"/>
      <c r="N12" s="4"/>
      <c r="O12" s="36"/>
      <c r="P12" s="37"/>
      <c r="Q12" s="38"/>
    </row>
    <row r="13" spans="1:17" ht="14.25" customHeight="1">
      <c r="A13" s="31"/>
      <c r="B13" s="804"/>
      <c r="C13" s="221" t="s">
        <v>372</v>
      </c>
      <c r="D13" s="213" t="s">
        <v>126</v>
      </c>
      <c r="E13" s="241">
        <v>218263</v>
      </c>
      <c r="F13" s="215">
        <v>8.4</v>
      </c>
      <c r="G13" s="216">
        <v>6.1</v>
      </c>
      <c r="H13" s="242">
        <v>196246</v>
      </c>
      <c r="I13" s="238">
        <v>7.874111160240324</v>
      </c>
      <c r="J13" s="135">
        <v>5.943818938347182</v>
      </c>
      <c r="K13" s="220">
        <v>-22017</v>
      </c>
      <c r="L13" s="124">
        <v>-10.087371657129243</v>
      </c>
      <c r="M13" s="36"/>
      <c r="N13" s="4"/>
      <c r="O13" s="36"/>
      <c r="P13" s="37"/>
      <c r="Q13" s="38"/>
    </row>
    <row r="14" spans="1:17" ht="14.25" customHeight="1">
      <c r="A14" s="31"/>
      <c r="B14" s="804"/>
      <c r="C14" s="221" t="s">
        <v>373</v>
      </c>
      <c r="D14" s="213" t="s">
        <v>382</v>
      </c>
      <c r="E14" s="241">
        <v>566615</v>
      </c>
      <c r="F14" s="215">
        <v>21.9</v>
      </c>
      <c r="G14" s="216">
        <v>4.5</v>
      </c>
      <c r="H14" s="242">
        <v>523537</v>
      </c>
      <c r="I14" s="238">
        <v>21.006229602125593</v>
      </c>
      <c r="J14" s="135">
        <v>4.455013373881443</v>
      </c>
      <c r="K14" s="220">
        <v>-43078</v>
      </c>
      <c r="L14" s="124">
        <v>-7.602693186731732</v>
      </c>
      <c r="M14" s="36"/>
      <c r="N14" s="4"/>
      <c r="O14" s="36"/>
      <c r="P14" s="37"/>
      <c r="Q14" s="38"/>
    </row>
    <row r="15" spans="1:17" ht="14.25" customHeight="1">
      <c r="A15" s="31"/>
      <c r="B15" s="804"/>
      <c r="C15" s="221" t="s">
        <v>374</v>
      </c>
      <c r="D15" s="213" t="s">
        <v>128</v>
      </c>
      <c r="E15" s="241">
        <v>57343</v>
      </c>
      <c r="F15" s="215">
        <v>2.2</v>
      </c>
      <c r="G15" s="216">
        <v>3.6</v>
      </c>
      <c r="H15" s="242">
        <v>56581</v>
      </c>
      <c r="I15" s="238">
        <v>2.2702377809359566</v>
      </c>
      <c r="J15" s="135">
        <v>3.559787070865438</v>
      </c>
      <c r="K15" s="220">
        <v>-762</v>
      </c>
      <c r="L15" s="124">
        <v>-1.3288457178731494</v>
      </c>
      <c r="M15" s="36"/>
      <c r="N15" s="4"/>
      <c r="O15" s="36"/>
      <c r="P15" s="37"/>
      <c r="Q15" s="38"/>
    </row>
    <row r="16" spans="1:17" ht="14.25" customHeight="1">
      <c r="A16" s="31"/>
      <c r="B16" s="804"/>
      <c r="C16" s="221" t="s">
        <v>375</v>
      </c>
      <c r="D16" s="213" t="s">
        <v>129</v>
      </c>
      <c r="E16" s="241">
        <v>70487</v>
      </c>
      <c r="F16" s="215">
        <v>2.7</v>
      </c>
      <c r="G16" s="216">
        <v>4.6</v>
      </c>
      <c r="H16" s="242">
        <v>65957</v>
      </c>
      <c r="I16" s="238">
        <v>2.646437378575722</v>
      </c>
      <c r="J16" s="135">
        <v>4.475195663015195</v>
      </c>
      <c r="K16" s="220">
        <v>-4530</v>
      </c>
      <c r="L16" s="124">
        <v>-6.426716983273511</v>
      </c>
      <c r="M16" s="36"/>
      <c r="N16" s="4"/>
      <c r="O16" s="36"/>
      <c r="P16" s="37"/>
      <c r="Q16" s="38"/>
    </row>
    <row r="17" spans="1:17" ht="14.25" customHeight="1">
      <c r="A17" s="31"/>
      <c r="B17" s="804"/>
      <c r="C17" s="221" t="s">
        <v>376</v>
      </c>
      <c r="D17" s="213" t="s">
        <v>130</v>
      </c>
      <c r="E17" s="241">
        <v>61434</v>
      </c>
      <c r="F17" s="215">
        <v>2.4</v>
      </c>
      <c r="G17" s="216">
        <v>3.4</v>
      </c>
      <c r="H17" s="242">
        <v>57134</v>
      </c>
      <c r="I17" s="238">
        <v>2.292426174440094</v>
      </c>
      <c r="J17" s="135">
        <v>3.433645082232236</v>
      </c>
      <c r="K17" s="220">
        <v>-4300</v>
      </c>
      <c r="L17" s="124">
        <v>-6.999381450011394</v>
      </c>
      <c r="M17" s="36"/>
      <c r="N17" s="4"/>
      <c r="O17" s="36"/>
      <c r="P17" s="37"/>
      <c r="Q17" s="38"/>
    </row>
    <row r="18" spans="1:17" ht="14.25" customHeight="1">
      <c r="A18" s="31"/>
      <c r="B18" s="804"/>
      <c r="C18" s="221" t="s">
        <v>377</v>
      </c>
      <c r="D18" s="213" t="s">
        <v>383</v>
      </c>
      <c r="E18" s="241">
        <v>241297</v>
      </c>
      <c r="F18" s="215">
        <v>9.3</v>
      </c>
      <c r="G18" s="216">
        <v>4.2</v>
      </c>
      <c r="H18" s="242">
        <v>230911</v>
      </c>
      <c r="I18" s="238">
        <v>9.264998431164221</v>
      </c>
      <c r="J18" s="135">
        <v>4.259671520997391</v>
      </c>
      <c r="K18" s="220">
        <v>-10386</v>
      </c>
      <c r="L18" s="124">
        <v>-4.304239174129807</v>
      </c>
      <c r="M18" s="36"/>
      <c r="N18" s="4"/>
      <c r="O18" s="36"/>
      <c r="P18" s="37"/>
      <c r="Q18" s="38"/>
    </row>
    <row r="19" spans="1:17" ht="14.25" customHeight="1">
      <c r="A19" s="31"/>
      <c r="B19" s="804"/>
      <c r="C19" s="221" t="s">
        <v>378</v>
      </c>
      <c r="D19" s="213" t="s">
        <v>132</v>
      </c>
      <c r="E19" s="241">
        <v>131195</v>
      </c>
      <c r="F19" s="215">
        <v>5.1</v>
      </c>
      <c r="G19" s="216">
        <v>4.8</v>
      </c>
      <c r="H19" s="242">
        <v>120892</v>
      </c>
      <c r="I19" s="238">
        <v>4.850631586803162</v>
      </c>
      <c r="J19" s="135">
        <v>4.748999364008374</v>
      </c>
      <c r="K19" s="220">
        <v>-10303</v>
      </c>
      <c r="L19" s="124">
        <v>-7.853195624833263</v>
      </c>
      <c r="M19" s="36"/>
      <c r="N19" s="4"/>
      <c r="O19" s="36"/>
      <c r="P19" s="37"/>
      <c r="Q19" s="38"/>
    </row>
    <row r="20" spans="1:17" ht="14.25" customHeight="1">
      <c r="A20" s="31"/>
      <c r="B20" s="804"/>
      <c r="C20" s="221" t="s">
        <v>379</v>
      </c>
      <c r="D20" s="213" t="s">
        <v>133</v>
      </c>
      <c r="E20" s="241">
        <v>80016</v>
      </c>
      <c r="F20" s="215">
        <v>3.1</v>
      </c>
      <c r="G20" s="216">
        <v>4.6</v>
      </c>
      <c r="H20" s="242">
        <v>81776</v>
      </c>
      <c r="I20" s="238">
        <v>3.2811538285611572</v>
      </c>
      <c r="J20" s="135">
        <v>4.749729627379482</v>
      </c>
      <c r="K20" s="220">
        <v>1760</v>
      </c>
      <c r="L20" s="124">
        <v>2.1995600879824035</v>
      </c>
      <c r="M20" s="36"/>
      <c r="N20" s="4"/>
      <c r="O20" s="36"/>
      <c r="P20" s="37"/>
      <c r="Q20" s="38"/>
    </row>
    <row r="21" spans="1:17" ht="14.25" customHeight="1">
      <c r="A21" s="31"/>
      <c r="B21" s="804"/>
      <c r="C21" s="221" t="s">
        <v>380</v>
      </c>
      <c r="D21" s="213" t="s">
        <v>384</v>
      </c>
      <c r="E21" s="241">
        <v>240935</v>
      </c>
      <c r="F21" s="215">
        <v>9.3</v>
      </c>
      <c r="G21" s="216">
        <v>4.3</v>
      </c>
      <c r="H21" s="242">
        <v>266541</v>
      </c>
      <c r="I21" s="238">
        <v>10.694605050607993</v>
      </c>
      <c r="J21" s="135">
        <v>4.313675923000834</v>
      </c>
      <c r="K21" s="220">
        <v>25606</v>
      </c>
      <c r="L21" s="124">
        <v>10.62776267458028</v>
      </c>
      <c r="M21" s="36"/>
      <c r="N21" s="4"/>
      <c r="O21" s="36"/>
      <c r="P21" s="37"/>
      <c r="Q21" s="38"/>
    </row>
    <row r="22" spans="1:17" ht="14.25" customHeight="1">
      <c r="A22" s="31"/>
      <c r="B22" s="804"/>
      <c r="C22" s="221" t="s">
        <v>381</v>
      </c>
      <c r="D22" s="213" t="s">
        <v>108</v>
      </c>
      <c r="E22" s="241">
        <v>12405</v>
      </c>
      <c r="F22" s="215">
        <v>0.5</v>
      </c>
      <c r="G22" s="216">
        <v>3</v>
      </c>
      <c r="H22" s="242">
        <v>11475</v>
      </c>
      <c r="I22" s="238">
        <v>0.46041919613015153</v>
      </c>
      <c r="J22" s="135">
        <v>3.351088994410471</v>
      </c>
      <c r="K22" s="220">
        <v>-930</v>
      </c>
      <c r="L22" s="124">
        <v>-7.496977025392987</v>
      </c>
      <c r="M22" s="36"/>
      <c r="N22" s="4"/>
      <c r="O22" s="36"/>
      <c r="P22" s="37"/>
      <c r="Q22" s="38"/>
    </row>
    <row r="23" spans="1:17" ht="14.25" customHeight="1">
      <c r="A23" s="31"/>
      <c r="B23" s="804"/>
      <c r="C23" s="222" t="s">
        <v>88</v>
      </c>
      <c r="D23" s="223" t="s">
        <v>385</v>
      </c>
      <c r="E23" s="244">
        <v>174661</v>
      </c>
      <c r="F23" s="224">
        <v>6.7</v>
      </c>
      <c r="G23" s="225">
        <v>3.8</v>
      </c>
      <c r="H23" s="242">
        <v>182725</v>
      </c>
      <c r="I23" s="238">
        <v>7.331598920512588</v>
      </c>
      <c r="J23" s="135">
        <v>4.041024833532335</v>
      </c>
      <c r="K23" s="220">
        <v>8064</v>
      </c>
      <c r="L23" s="126">
        <v>4.616943679470517</v>
      </c>
      <c r="M23" s="36"/>
      <c r="N23" s="4"/>
      <c r="O23" s="36"/>
      <c r="P23" s="37"/>
      <c r="Q23" s="38"/>
    </row>
    <row r="24" spans="1:17" ht="14.25" customHeight="1">
      <c r="A24" s="31"/>
      <c r="B24" s="804" t="s">
        <v>89</v>
      </c>
      <c r="C24" s="868" t="s">
        <v>386</v>
      </c>
      <c r="D24" s="869"/>
      <c r="E24" s="214">
        <v>58442129</v>
      </c>
      <c r="F24" s="226">
        <v>100</v>
      </c>
      <c r="G24" s="245"/>
      <c r="H24" s="258">
        <v>55837252</v>
      </c>
      <c r="I24" s="246">
        <v>100</v>
      </c>
      <c r="J24" s="247"/>
      <c r="K24" s="248">
        <f>+H24-E24</f>
        <v>-2604877</v>
      </c>
      <c r="L24" s="218">
        <f>+K24/E24*100</f>
        <v>-4.457190462722534</v>
      </c>
      <c r="M24" s="36"/>
      <c r="N24" s="21"/>
      <c r="O24" s="36"/>
      <c r="P24" s="37"/>
      <c r="Q24" s="38"/>
    </row>
    <row r="25" spans="1:17" ht="14.25" customHeight="1">
      <c r="A25" s="31"/>
      <c r="B25" s="804"/>
      <c r="C25" s="870" t="s">
        <v>150</v>
      </c>
      <c r="D25" s="871"/>
      <c r="E25" s="240">
        <v>377595</v>
      </c>
      <c r="F25" s="215">
        <v>0.6</v>
      </c>
      <c r="G25" s="245"/>
      <c r="H25" s="259">
        <v>356215</v>
      </c>
      <c r="I25" s="249">
        <v>0.6379406552488575</v>
      </c>
      <c r="J25" s="250"/>
      <c r="K25" s="251">
        <f aca="true" t="shared" si="0" ref="K25:K41">+H25-E25</f>
        <v>-21380</v>
      </c>
      <c r="L25" s="124">
        <f aca="true" t="shared" si="1" ref="L25:L41">+K25/E25*100</f>
        <v>-5.662151246706127</v>
      </c>
      <c r="M25" s="36"/>
      <c r="N25" s="18"/>
      <c r="O25" s="36"/>
      <c r="P25" s="37"/>
      <c r="Q25" s="38"/>
    </row>
    <row r="26" spans="1:17" ht="14.25" customHeight="1">
      <c r="A26" s="31"/>
      <c r="B26" s="804"/>
      <c r="C26" s="221" t="s">
        <v>387</v>
      </c>
      <c r="D26" s="213" t="s">
        <v>125</v>
      </c>
      <c r="E26" s="240">
        <v>30684</v>
      </c>
      <c r="F26" s="215">
        <v>0.1</v>
      </c>
      <c r="G26" s="252"/>
      <c r="H26" s="259">
        <v>21427</v>
      </c>
      <c r="I26" s="249">
        <v>0.0383357176600004</v>
      </c>
      <c r="J26" s="250"/>
      <c r="K26" s="251">
        <f t="shared" si="0"/>
        <v>-9257</v>
      </c>
      <c r="L26" s="124">
        <f t="shared" si="1"/>
        <v>-30.168817624820754</v>
      </c>
      <c r="M26" s="36"/>
      <c r="N26" s="18"/>
      <c r="O26" s="36"/>
      <c r="P26" s="37"/>
      <c r="Q26" s="38"/>
    </row>
    <row r="27" spans="1:17" ht="14.25" customHeight="1">
      <c r="A27" s="31"/>
      <c r="B27" s="804"/>
      <c r="C27" s="221" t="s">
        <v>388</v>
      </c>
      <c r="D27" s="213" t="s">
        <v>104</v>
      </c>
      <c r="E27" s="240">
        <v>4320444</v>
      </c>
      <c r="F27" s="215">
        <v>7.4</v>
      </c>
      <c r="G27" s="252"/>
      <c r="H27" s="259">
        <v>3876621</v>
      </c>
      <c r="I27" s="249">
        <v>6.942588439261348</v>
      </c>
      <c r="J27" s="250"/>
      <c r="K27" s="251">
        <f t="shared" si="0"/>
        <v>-443823</v>
      </c>
      <c r="L27" s="124">
        <f t="shared" si="1"/>
        <v>-10.272624758010982</v>
      </c>
      <c r="M27" s="36"/>
      <c r="N27" s="18"/>
      <c r="O27" s="36"/>
      <c r="P27" s="37"/>
      <c r="Q27" s="38"/>
    </row>
    <row r="28" spans="1:17" ht="14.25" customHeight="1">
      <c r="A28" s="31"/>
      <c r="B28" s="804"/>
      <c r="C28" s="221" t="s">
        <v>370</v>
      </c>
      <c r="D28" s="213" t="s">
        <v>105</v>
      </c>
      <c r="E28" s="241">
        <v>9826839</v>
      </c>
      <c r="F28" s="215">
        <v>16.8</v>
      </c>
      <c r="G28" s="252"/>
      <c r="H28" s="259">
        <v>9247717</v>
      </c>
      <c r="I28" s="249">
        <v>16.5558597396273</v>
      </c>
      <c r="J28" s="250"/>
      <c r="K28" s="251">
        <f t="shared" si="0"/>
        <v>-579122</v>
      </c>
      <c r="L28" s="124">
        <f t="shared" si="1"/>
        <v>-5.893268425380736</v>
      </c>
      <c r="M28" s="36"/>
      <c r="N28" s="4"/>
      <c r="O28" s="36"/>
      <c r="P28" s="37"/>
      <c r="Q28" s="38"/>
    </row>
    <row r="29" spans="1:17" ht="14.25" customHeight="1">
      <c r="A29" s="31"/>
      <c r="B29" s="804"/>
      <c r="C29" s="221" t="s">
        <v>368</v>
      </c>
      <c r="D29" s="213" t="s">
        <v>106</v>
      </c>
      <c r="E29" s="241">
        <v>210533</v>
      </c>
      <c r="F29" s="215">
        <v>0.4</v>
      </c>
      <c r="G29" s="252"/>
      <c r="H29" s="259">
        <v>201426</v>
      </c>
      <c r="I29" s="249">
        <v>0.3604517375235112</v>
      </c>
      <c r="J29" s="250"/>
      <c r="K29" s="251">
        <f t="shared" si="0"/>
        <v>-9107</v>
      </c>
      <c r="L29" s="124">
        <f t="shared" si="1"/>
        <v>-4.325687659416814</v>
      </c>
      <c r="M29" s="36"/>
      <c r="N29" s="4"/>
      <c r="O29" s="36"/>
      <c r="P29" s="37"/>
      <c r="Q29" s="38"/>
    </row>
    <row r="30" spans="1:17" ht="14.25" customHeight="1">
      <c r="A30" s="31"/>
      <c r="B30" s="804"/>
      <c r="C30" s="221" t="s">
        <v>371</v>
      </c>
      <c r="D30" s="213" t="s">
        <v>107</v>
      </c>
      <c r="E30" s="241">
        <v>1724414</v>
      </c>
      <c r="F30" s="215">
        <v>3</v>
      </c>
      <c r="G30" s="252"/>
      <c r="H30" s="259">
        <v>1627310</v>
      </c>
      <c r="I30" s="249">
        <v>2.912619098881043</v>
      </c>
      <c r="J30" s="250"/>
      <c r="K30" s="251">
        <f t="shared" si="0"/>
        <v>-97104</v>
      </c>
      <c r="L30" s="124">
        <f t="shared" si="1"/>
        <v>-5.6311303434094135</v>
      </c>
      <c r="M30" s="36"/>
      <c r="N30" s="4"/>
      <c r="O30" s="36"/>
      <c r="P30" s="37"/>
      <c r="Q30" s="38"/>
    </row>
    <row r="31" spans="1:17" ht="14.25" customHeight="1">
      <c r="A31" s="31"/>
      <c r="B31" s="804"/>
      <c r="C31" s="221" t="s">
        <v>372</v>
      </c>
      <c r="D31" s="213" t="s">
        <v>126</v>
      </c>
      <c r="E31" s="243">
        <v>3571963</v>
      </c>
      <c r="F31" s="215">
        <v>6.1</v>
      </c>
      <c r="G31" s="252"/>
      <c r="H31" s="259">
        <v>3301682</v>
      </c>
      <c r="I31" s="249">
        <v>5.912937912506093</v>
      </c>
      <c r="J31" s="250"/>
      <c r="K31" s="251">
        <f t="shared" si="0"/>
        <v>-270281</v>
      </c>
      <c r="L31" s="124">
        <f t="shared" si="1"/>
        <v>-7.566735713667806</v>
      </c>
      <c r="M31" s="36"/>
      <c r="N31" s="4"/>
      <c r="O31" s="36"/>
      <c r="P31" s="37"/>
      <c r="Q31" s="38"/>
    </row>
    <row r="32" spans="1:17" ht="14.25" customHeight="1">
      <c r="A32" s="31"/>
      <c r="B32" s="804"/>
      <c r="C32" s="221" t="s">
        <v>373</v>
      </c>
      <c r="D32" s="213" t="s">
        <v>127</v>
      </c>
      <c r="E32" s="241">
        <v>12695832</v>
      </c>
      <c r="F32" s="215">
        <v>21.7</v>
      </c>
      <c r="G32" s="252"/>
      <c r="H32" s="259">
        <v>11746468</v>
      </c>
      <c r="I32" s="249">
        <v>21.045848737494822</v>
      </c>
      <c r="J32" s="250"/>
      <c r="K32" s="251">
        <f t="shared" si="0"/>
        <v>-949364</v>
      </c>
      <c r="L32" s="124">
        <f t="shared" si="1"/>
        <v>-7.477761205409775</v>
      </c>
      <c r="M32" s="36"/>
      <c r="N32" s="4"/>
      <c r="O32" s="36"/>
      <c r="P32" s="37"/>
      <c r="Q32" s="38"/>
    </row>
    <row r="33" spans="1:17" ht="14.25" customHeight="1">
      <c r="A33" s="31"/>
      <c r="B33" s="804"/>
      <c r="C33" s="221" t="s">
        <v>374</v>
      </c>
      <c r="D33" s="213" t="s">
        <v>128</v>
      </c>
      <c r="E33" s="241">
        <v>1587909</v>
      </c>
      <c r="F33" s="215">
        <v>2.7</v>
      </c>
      <c r="G33" s="252"/>
      <c r="H33" s="259">
        <v>1589449</v>
      </c>
      <c r="I33" s="249">
        <v>2.846522848685882</v>
      </c>
      <c r="J33" s="250"/>
      <c r="K33" s="251">
        <f t="shared" si="0"/>
        <v>1540</v>
      </c>
      <c r="L33" s="124">
        <f t="shared" si="1"/>
        <v>0.09698288755841802</v>
      </c>
      <c r="M33" s="36"/>
      <c r="N33" s="4"/>
      <c r="O33" s="36"/>
      <c r="P33" s="37"/>
      <c r="Q33" s="38"/>
    </row>
    <row r="34" spans="1:17" ht="14.25" customHeight="1">
      <c r="A34" s="31"/>
      <c r="B34" s="804"/>
      <c r="C34" s="221" t="s">
        <v>375</v>
      </c>
      <c r="D34" s="213" t="s">
        <v>129</v>
      </c>
      <c r="E34" s="241">
        <v>1546688</v>
      </c>
      <c r="F34" s="215">
        <v>2.6</v>
      </c>
      <c r="G34" s="252"/>
      <c r="H34" s="259">
        <v>1473840</v>
      </c>
      <c r="I34" s="249">
        <v>2.639471290172227</v>
      </c>
      <c r="J34" s="250"/>
      <c r="K34" s="251">
        <f t="shared" si="0"/>
        <v>-72848</v>
      </c>
      <c r="L34" s="124">
        <f t="shared" si="1"/>
        <v>-4.709935035378822</v>
      </c>
      <c r="M34" s="36"/>
      <c r="N34" s="4"/>
      <c r="O34" s="36"/>
      <c r="P34" s="37"/>
      <c r="Q34" s="38"/>
    </row>
    <row r="35" spans="1:17" ht="14.25" customHeight="1">
      <c r="A35" s="31"/>
      <c r="B35" s="804"/>
      <c r="C35" s="221" t="s">
        <v>376</v>
      </c>
      <c r="D35" s="213" t="s">
        <v>130</v>
      </c>
      <c r="E35" s="241">
        <v>1781721</v>
      </c>
      <c r="F35" s="215">
        <v>3</v>
      </c>
      <c r="G35" s="252"/>
      <c r="H35" s="259">
        <v>1663790</v>
      </c>
      <c r="I35" s="249">
        <v>2.9799385245953016</v>
      </c>
      <c r="J35" s="250"/>
      <c r="K35" s="251">
        <f t="shared" si="0"/>
        <v>-117931</v>
      </c>
      <c r="L35" s="124">
        <f t="shared" si="1"/>
        <v>-6.618937532868502</v>
      </c>
      <c r="M35" s="36"/>
      <c r="N35" s="4"/>
      <c r="O35" s="36"/>
      <c r="P35" s="37"/>
      <c r="Q35" s="38"/>
    </row>
    <row r="36" spans="1:17" ht="14.25" customHeight="1">
      <c r="A36" s="31"/>
      <c r="B36" s="804"/>
      <c r="C36" s="221" t="s">
        <v>377</v>
      </c>
      <c r="D36" s="213" t="s">
        <v>131</v>
      </c>
      <c r="E36" s="241">
        <v>5700699</v>
      </c>
      <c r="F36" s="215">
        <v>9.8</v>
      </c>
      <c r="G36" s="253"/>
      <c r="H36" s="259">
        <v>5420832</v>
      </c>
      <c r="I36" s="249">
        <v>9.70815247020744</v>
      </c>
      <c r="J36" s="250"/>
      <c r="K36" s="251">
        <f t="shared" si="0"/>
        <v>-279867</v>
      </c>
      <c r="L36" s="124">
        <f t="shared" si="1"/>
        <v>-4.909345327651924</v>
      </c>
      <c r="M36" s="36"/>
      <c r="N36" s="4"/>
      <c r="O36" s="36"/>
      <c r="P36" s="37"/>
      <c r="Q36" s="38"/>
    </row>
    <row r="37" spans="1:17" ht="14.25" customHeight="1">
      <c r="A37" s="31"/>
      <c r="B37" s="804"/>
      <c r="C37" s="221" t="s">
        <v>378</v>
      </c>
      <c r="D37" s="213" t="s">
        <v>132</v>
      </c>
      <c r="E37" s="241">
        <v>2713386</v>
      </c>
      <c r="F37" s="215">
        <v>4.6</v>
      </c>
      <c r="G37" s="253"/>
      <c r="H37" s="259">
        <v>2545797</v>
      </c>
      <c r="I37" s="249">
        <v>4.558936339462977</v>
      </c>
      <c r="J37" s="250"/>
      <c r="K37" s="251">
        <f t="shared" si="0"/>
        <v>-167589</v>
      </c>
      <c r="L37" s="124">
        <f t="shared" si="1"/>
        <v>-6.176378886011795</v>
      </c>
      <c r="M37" s="36"/>
      <c r="N37" s="4"/>
      <c r="O37" s="36"/>
      <c r="P37" s="37"/>
      <c r="Q37" s="38"/>
    </row>
    <row r="38" spans="1:17" ht="14.25" customHeight="1">
      <c r="A38" s="31"/>
      <c r="B38" s="804"/>
      <c r="C38" s="221" t="s">
        <v>379</v>
      </c>
      <c r="D38" s="213" t="s">
        <v>133</v>
      </c>
      <c r="E38" s="241">
        <v>1725610</v>
      </c>
      <c r="F38" s="215">
        <v>3</v>
      </c>
      <c r="G38" s="253"/>
      <c r="H38" s="259">
        <v>1721559</v>
      </c>
      <c r="I38" s="249">
        <v>3.0833658050914403</v>
      </c>
      <c r="J38" s="250"/>
      <c r="K38" s="251">
        <f t="shared" si="0"/>
        <v>-4051</v>
      </c>
      <c r="L38" s="124">
        <f t="shared" si="1"/>
        <v>-0.23475756399186373</v>
      </c>
      <c r="M38" s="36"/>
      <c r="N38" s="4"/>
      <c r="O38" s="36"/>
      <c r="P38" s="37"/>
      <c r="Q38" s="38"/>
    </row>
    <row r="39" spans="1:17" ht="14.25" customHeight="1">
      <c r="A39" s="31"/>
      <c r="B39" s="804"/>
      <c r="C39" s="221" t="s">
        <v>380</v>
      </c>
      <c r="D39" s="213" t="s">
        <v>134</v>
      </c>
      <c r="E39" s="241">
        <v>5629966</v>
      </c>
      <c r="F39" s="215">
        <v>9.6</v>
      </c>
      <c r="G39" s="253"/>
      <c r="H39" s="259">
        <v>6178938</v>
      </c>
      <c r="I39" s="249">
        <v>11.06584506044654</v>
      </c>
      <c r="J39" s="250"/>
      <c r="K39" s="251">
        <f t="shared" si="0"/>
        <v>548972</v>
      </c>
      <c r="L39" s="124">
        <f t="shared" si="1"/>
        <v>9.750893699890906</v>
      </c>
      <c r="M39" s="36"/>
      <c r="N39" s="4"/>
      <c r="O39" s="36"/>
      <c r="P39" s="37"/>
      <c r="Q39" s="38"/>
    </row>
    <row r="40" spans="1:17" ht="14.25" customHeight="1">
      <c r="A40" s="31"/>
      <c r="B40" s="804"/>
      <c r="C40" s="221" t="s">
        <v>381</v>
      </c>
      <c r="D40" s="213" t="s">
        <v>108</v>
      </c>
      <c r="E40" s="241">
        <v>406920</v>
      </c>
      <c r="F40" s="215">
        <v>0.7</v>
      </c>
      <c r="G40" s="253"/>
      <c r="H40" s="259">
        <v>342426</v>
      </c>
      <c r="I40" s="249">
        <v>0.6132461205009482</v>
      </c>
      <c r="J40" s="250"/>
      <c r="K40" s="251">
        <f t="shared" si="0"/>
        <v>-64494</v>
      </c>
      <c r="L40" s="124">
        <f t="shared" si="1"/>
        <v>-15.849306989088765</v>
      </c>
      <c r="M40" s="36"/>
      <c r="N40" s="4"/>
      <c r="O40" s="36"/>
      <c r="P40" s="37"/>
      <c r="Q40" s="38"/>
    </row>
    <row r="41" spans="1:17" ht="14.25" customHeight="1">
      <c r="A41" s="31"/>
      <c r="B41" s="804"/>
      <c r="C41" s="222" t="s">
        <v>88</v>
      </c>
      <c r="D41" s="223" t="s">
        <v>109</v>
      </c>
      <c r="E41" s="229">
        <v>4590926</v>
      </c>
      <c r="F41" s="224">
        <v>7.9</v>
      </c>
      <c r="G41" s="254"/>
      <c r="H41" s="260">
        <v>4521755</v>
      </c>
      <c r="I41" s="255">
        <v>8.097939502634269</v>
      </c>
      <c r="J41" s="256"/>
      <c r="K41" s="257">
        <f t="shared" si="0"/>
        <v>-69171</v>
      </c>
      <c r="L41" s="126">
        <f t="shared" si="1"/>
        <v>-1.5066895001139204</v>
      </c>
      <c r="M41" s="36"/>
      <c r="N41" s="4"/>
      <c r="O41" s="36"/>
      <c r="P41" s="37"/>
      <c r="Q41" s="38"/>
    </row>
    <row r="42" spans="2:12" s="39" customFormat="1" ht="12" customHeight="1">
      <c r="B42" s="22" t="s">
        <v>183</v>
      </c>
      <c r="C42" s="8"/>
      <c r="D42" s="8"/>
      <c r="F42" s="8"/>
      <c r="G42" s="8"/>
      <c r="H42" s="8"/>
      <c r="I42" s="8"/>
      <c r="J42" s="8"/>
      <c r="K42" s="8"/>
      <c r="L42" s="8"/>
    </row>
    <row r="43" spans="2:12" s="39" customFormat="1" ht="12" customHeight="1">
      <c r="B43" s="22" t="s">
        <v>182</v>
      </c>
      <c r="C43" s="8"/>
      <c r="D43" s="8"/>
      <c r="F43" s="8"/>
      <c r="G43" s="8"/>
      <c r="H43" s="8"/>
      <c r="I43" s="8"/>
      <c r="J43" s="8"/>
      <c r="K43" s="8"/>
      <c r="L43" s="8"/>
    </row>
    <row r="44" ht="14.25">
      <c r="B44" s="22" t="s">
        <v>271</v>
      </c>
    </row>
  </sheetData>
  <sheetProtection/>
  <mergeCells count="13">
    <mergeCell ref="P4:P5"/>
    <mergeCell ref="Q4:Q5"/>
    <mergeCell ref="E4:E5"/>
    <mergeCell ref="H4:H5"/>
    <mergeCell ref="K4:K5"/>
    <mergeCell ref="L4:L5"/>
    <mergeCell ref="B6:B23"/>
    <mergeCell ref="B24:B41"/>
    <mergeCell ref="C24:D24"/>
    <mergeCell ref="C25:D25"/>
    <mergeCell ref="N4:N5"/>
    <mergeCell ref="B3:D5"/>
    <mergeCell ref="E3:L3"/>
  </mergeCells>
  <hyperlinks>
    <hyperlink ref="D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70" customWidth="1"/>
    <col min="2" max="2" width="38.25390625" style="70" bestFit="1" customWidth="1"/>
    <col min="3" max="8" width="10.50390625" style="70" bestFit="1" customWidth="1"/>
    <col min="9" max="16384" width="9.00390625" style="70" customWidth="1"/>
  </cols>
  <sheetData>
    <row r="1" ht="13.5">
      <c r="B1" s="100" t="s">
        <v>317</v>
      </c>
    </row>
    <row r="2" ht="13.5">
      <c r="B2" s="70" t="s">
        <v>473</v>
      </c>
    </row>
    <row r="3" spans="2:11" ht="14.25" thickBot="1">
      <c r="B3" s="490"/>
      <c r="C3" s="491"/>
      <c r="D3" s="492" t="s">
        <v>416</v>
      </c>
      <c r="E3" s="493"/>
      <c r="F3" s="494"/>
      <c r="G3" s="495" t="s">
        <v>417</v>
      </c>
      <c r="H3" s="496"/>
      <c r="I3" s="497"/>
      <c r="J3" s="889"/>
      <c r="K3" s="890"/>
    </row>
    <row r="4" spans="2:11" ht="13.5">
      <c r="B4" s="498" t="s">
        <v>212</v>
      </c>
      <c r="C4" s="499"/>
      <c r="D4" s="500"/>
      <c r="E4" s="501"/>
      <c r="F4" s="502"/>
      <c r="G4" s="503"/>
      <c r="H4" s="504"/>
      <c r="I4" s="505"/>
      <c r="J4" s="506" t="s">
        <v>213</v>
      </c>
      <c r="K4" s="507"/>
    </row>
    <row r="5" spans="2:11" ht="14.25" thickBot="1">
      <c r="B5" s="508"/>
      <c r="C5" s="509" t="s">
        <v>214</v>
      </c>
      <c r="D5" s="510" t="s">
        <v>215</v>
      </c>
      <c r="E5" s="511" t="s">
        <v>216</v>
      </c>
      <c r="F5" s="509" t="s">
        <v>214</v>
      </c>
      <c r="G5" s="510" t="s">
        <v>215</v>
      </c>
      <c r="H5" s="511" t="s">
        <v>216</v>
      </c>
      <c r="I5" s="509" t="s">
        <v>214</v>
      </c>
      <c r="J5" s="510" t="s">
        <v>474</v>
      </c>
      <c r="K5" s="510" t="s">
        <v>475</v>
      </c>
    </row>
    <row r="6" spans="2:11" ht="14.25" thickTop="1">
      <c r="B6" s="512" t="s">
        <v>217</v>
      </c>
      <c r="C6" s="513">
        <v>2590115</v>
      </c>
      <c r="D6" s="514">
        <v>1440059</v>
      </c>
      <c r="E6" s="515">
        <v>1150056</v>
      </c>
      <c r="F6" s="516">
        <v>2477963</v>
      </c>
      <c r="G6" s="517">
        <v>1367805</v>
      </c>
      <c r="H6" s="518">
        <v>1110158</v>
      </c>
      <c r="I6" s="519">
        <v>-4.330000791470649</v>
      </c>
      <c r="J6" s="520">
        <v>-5.017433313496183</v>
      </c>
      <c r="K6" s="521">
        <v>-3.4692223683020655</v>
      </c>
    </row>
    <row r="7" spans="2:11" ht="13.5">
      <c r="B7" s="522" t="s">
        <v>476</v>
      </c>
      <c r="C7" s="523">
        <v>5688</v>
      </c>
      <c r="D7" s="524">
        <v>3456</v>
      </c>
      <c r="E7" s="525">
        <v>2232</v>
      </c>
      <c r="F7" s="516">
        <v>6167</v>
      </c>
      <c r="G7" s="526">
        <v>3753</v>
      </c>
      <c r="H7" s="527">
        <v>2414</v>
      </c>
      <c r="I7" s="519">
        <v>8.421237693389592</v>
      </c>
      <c r="J7" s="528">
        <v>8.59375</v>
      </c>
      <c r="K7" s="521">
        <v>8.154121863799284</v>
      </c>
    </row>
    <row r="8" spans="2:11" ht="13.5">
      <c r="B8" s="522" t="s">
        <v>477</v>
      </c>
      <c r="C8" s="523">
        <v>703</v>
      </c>
      <c r="D8" s="524">
        <v>626</v>
      </c>
      <c r="E8" s="525">
        <v>77</v>
      </c>
      <c r="F8" s="516">
        <v>518</v>
      </c>
      <c r="G8" s="526">
        <v>457</v>
      </c>
      <c r="H8" s="527">
        <v>61</v>
      </c>
      <c r="I8" s="519">
        <v>-26.31578947368421</v>
      </c>
      <c r="J8" s="528">
        <v>-26.996805111821086</v>
      </c>
      <c r="K8" s="521">
        <v>-20.77922077922078</v>
      </c>
    </row>
    <row r="9" spans="2:11" ht="13.5">
      <c r="B9" s="522" t="s">
        <v>478</v>
      </c>
      <c r="C9" s="523">
        <v>197818</v>
      </c>
      <c r="D9" s="524">
        <v>162196</v>
      </c>
      <c r="E9" s="525">
        <v>35622</v>
      </c>
      <c r="F9" s="516">
        <v>173814</v>
      </c>
      <c r="G9" s="526">
        <v>141150</v>
      </c>
      <c r="H9" s="527">
        <v>32664</v>
      </c>
      <c r="I9" s="519">
        <v>-12.13438615292845</v>
      </c>
      <c r="J9" s="528">
        <v>-12.97565907913882</v>
      </c>
      <c r="K9" s="521">
        <v>-8.30385716691932</v>
      </c>
    </row>
    <row r="10" spans="2:11" ht="13.5">
      <c r="B10" s="522" t="s">
        <v>479</v>
      </c>
      <c r="C10" s="523">
        <v>502556</v>
      </c>
      <c r="D10" s="524">
        <v>344880</v>
      </c>
      <c r="E10" s="525">
        <v>157676</v>
      </c>
      <c r="F10" s="516">
        <v>485672</v>
      </c>
      <c r="G10" s="526">
        <v>332969</v>
      </c>
      <c r="H10" s="527">
        <v>152703</v>
      </c>
      <c r="I10" s="519">
        <v>-3.3596255939636577</v>
      </c>
      <c r="J10" s="528">
        <v>-3.453665042913477</v>
      </c>
      <c r="K10" s="521">
        <v>-3.153935919226769</v>
      </c>
    </row>
    <row r="11" spans="2:11" ht="13.5">
      <c r="B11" s="522" t="s">
        <v>480</v>
      </c>
      <c r="C11" s="523">
        <v>6990</v>
      </c>
      <c r="D11" s="524">
        <v>5190</v>
      </c>
      <c r="E11" s="525">
        <v>1800</v>
      </c>
      <c r="F11" s="516">
        <v>6336</v>
      </c>
      <c r="G11" s="526">
        <v>5249</v>
      </c>
      <c r="H11" s="527">
        <v>1087</v>
      </c>
      <c r="I11" s="519">
        <v>-9.356223175965665</v>
      </c>
      <c r="J11" s="528">
        <v>1.1368015414258188</v>
      </c>
      <c r="K11" s="521">
        <v>-39.611111111111114</v>
      </c>
    </row>
    <row r="12" spans="2:11" ht="13.5">
      <c r="B12" s="522" t="s">
        <v>481</v>
      </c>
      <c r="C12" s="523">
        <v>24569</v>
      </c>
      <c r="D12" s="524">
        <v>16227</v>
      </c>
      <c r="E12" s="525">
        <v>8342</v>
      </c>
      <c r="F12" s="516">
        <v>24514</v>
      </c>
      <c r="G12" s="526">
        <v>16296</v>
      </c>
      <c r="H12" s="527">
        <v>8218</v>
      </c>
      <c r="I12" s="519">
        <v>-0.22385933493426677</v>
      </c>
      <c r="J12" s="528">
        <v>0.42521723054168975</v>
      </c>
      <c r="K12" s="521">
        <v>-1.4864540877487413</v>
      </c>
    </row>
    <row r="13" spans="2:11" ht="13.5">
      <c r="B13" s="522" t="s">
        <v>482</v>
      </c>
      <c r="C13" s="523">
        <v>218263</v>
      </c>
      <c r="D13" s="524">
        <v>161348</v>
      </c>
      <c r="E13" s="525">
        <v>56915</v>
      </c>
      <c r="F13" s="516">
        <v>195027</v>
      </c>
      <c r="G13" s="526">
        <v>149126</v>
      </c>
      <c r="H13" s="527">
        <v>45901</v>
      </c>
      <c r="I13" s="519">
        <v>-10.645872181725716</v>
      </c>
      <c r="J13" s="528">
        <v>-7.574931204601235</v>
      </c>
      <c r="K13" s="521">
        <v>-19.351664763243434</v>
      </c>
    </row>
    <row r="14" spans="2:11" ht="13.5">
      <c r="B14" s="522" t="s">
        <v>483</v>
      </c>
      <c r="C14" s="523">
        <v>564520</v>
      </c>
      <c r="D14" s="524">
        <v>277347</v>
      </c>
      <c r="E14" s="525">
        <v>287173</v>
      </c>
      <c r="F14" s="516">
        <v>521562</v>
      </c>
      <c r="G14" s="526">
        <v>251368</v>
      </c>
      <c r="H14" s="527">
        <v>270194</v>
      </c>
      <c r="I14" s="519">
        <v>-7.609650676681075</v>
      </c>
      <c r="J14" s="528">
        <v>-9.366966291324587</v>
      </c>
      <c r="K14" s="521">
        <v>-5.912463915479519</v>
      </c>
    </row>
    <row r="15" spans="2:11" ht="13.5">
      <c r="B15" s="522" t="s">
        <v>484</v>
      </c>
      <c r="C15" s="523">
        <v>57343</v>
      </c>
      <c r="D15" s="524">
        <v>22218</v>
      </c>
      <c r="E15" s="525">
        <v>35125</v>
      </c>
      <c r="F15" s="516">
        <v>56581</v>
      </c>
      <c r="G15" s="526">
        <v>22465</v>
      </c>
      <c r="H15" s="527">
        <v>34116</v>
      </c>
      <c r="I15" s="519">
        <v>-1.3288457178731494</v>
      </c>
      <c r="J15" s="528">
        <v>1.1117112251327752</v>
      </c>
      <c r="K15" s="521">
        <v>-2.872597864768683</v>
      </c>
    </row>
    <row r="16" spans="2:11" ht="13.5">
      <c r="B16" s="522" t="s">
        <v>485</v>
      </c>
      <c r="C16" s="523">
        <v>70487</v>
      </c>
      <c r="D16" s="524">
        <v>41474</v>
      </c>
      <c r="E16" s="525">
        <v>29013</v>
      </c>
      <c r="F16" s="516">
        <v>65826</v>
      </c>
      <c r="G16" s="526">
        <v>38641</v>
      </c>
      <c r="H16" s="527">
        <v>27185</v>
      </c>
      <c r="I16" s="519">
        <v>-6.612566856299744</v>
      </c>
      <c r="J16" s="528">
        <v>-6.830785552394271</v>
      </c>
      <c r="K16" s="521">
        <v>-6.300623858270431</v>
      </c>
    </row>
    <row r="17" spans="2:11" ht="13.5">
      <c r="B17" s="522" t="s">
        <v>486</v>
      </c>
      <c r="C17" s="523">
        <v>60959</v>
      </c>
      <c r="D17" s="524">
        <v>40682</v>
      </c>
      <c r="E17" s="525">
        <v>20277</v>
      </c>
      <c r="F17" s="516">
        <v>57134</v>
      </c>
      <c r="G17" s="526">
        <v>38011</v>
      </c>
      <c r="H17" s="527">
        <v>19123</v>
      </c>
      <c r="I17" s="519">
        <v>-6.2747092307944685</v>
      </c>
      <c r="J17" s="528">
        <v>-6.565557248906149</v>
      </c>
      <c r="K17" s="521">
        <v>-5.691177195837648</v>
      </c>
    </row>
    <row r="18" spans="2:11" ht="13.5">
      <c r="B18" s="522" t="s">
        <v>487</v>
      </c>
      <c r="C18" s="523">
        <v>241022</v>
      </c>
      <c r="D18" s="524">
        <v>94832</v>
      </c>
      <c r="E18" s="525">
        <v>146190</v>
      </c>
      <c r="F18" s="516">
        <v>222927</v>
      </c>
      <c r="G18" s="526">
        <v>87665</v>
      </c>
      <c r="H18" s="527">
        <v>135262</v>
      </c>
      <c r="I18" s="519">
        <v>-7.507613412883471</v>
      </c>
      <c r="J18" s="528">
        <v>-7.557575501940274</v>
      </c>
      <c r="K18" s="521">
        <v>-7.475203502291539</v>
      </c>
    </row>
    <row r="19" spans="2:11" ht="13.5">
      <c r="B19" s="522" t="s">
        <v>488</v>
      </c>
      <c r="C19" s="523">
        <v>131195</v>
      </c>
      <c r="D19" s="524">
        <v>55568</v>
      </c>
      <c r="E19" s="525">
        <v>75627</v>
      </c>
      <c r="F19" s="516">
        <v>120890</v>
      </c>
      <c r="G19" s="526">
        <v>51037</v>
      </c>
      <c r="H19" s="527">
        <v>69853</v>
      </c>
      <c r="I19" s="519">
        <v>-7.85472007317352</v>
      </c>
      <c r="J19" s="528">
        <v>-8.153973509933774</v>
      </c>
      <c r="K19" s="521">
        <v>-7.634839409205707</v>
      </c>
    </row>
    <row r="20" spans="2:11" ht="13.5">
      <c r="B20" s="522" t="s">
        <v>489</v>
      </c>
      <c r="C20" s="523">
        <v>80016</v>
      </c>
      <c r="D20" s="524">
        <v>39077</v>
      </c>
      <c r="E20" s="525">
        <v>40939</v>
      </c>
      <c r="F20" s="516">
        <v>80741</v>
      </c>
      <c r="G20" s="526">
        <v>38804</v>
      </c>
      <c r="H20" s="527">
        <v>41937</v>
      </c>
      <c r="I20" s="519">
        <v>0.9060687862427514</v>
      </c>
      <c r="J20" s="528">
        <v>-0.6986206720065512</v>
      </c>
      <c r="K20" s="521">
        <v>2.4377732724297125</v>
      </c>
    </row>
    <row r="21" spans="2:11" ht="13.5">
      <c r="B21" s="522" t="s">
        <v>490</v>
      </c>
      <c r="C21" s="523">
        <v>240935</v>
      </c>
      <c r="D21" s="524">
        <v>65181</v>
      </c>
      <c r="E21" s="525">
        <v>175754</v>
      </c>
      <c r="F21" s="516">
        <v>266263</v>
      </c>
      <c r="G21" s="526">
        <v>73297</v>
      </c>
      <c r="H21" s="527">
        <v>192966</v>
      </c>
      <c r="I21" s="519">
        <v>10.51237885736817</v>
      </c>
      <c r="J21" s="528">
        <v>12.451481259876344</v>
      </c>
      <c r="K21" s="521">
        <v>9.793233724410255</v>
      </c>
    </row>
    <row r="22" spans="2:11" ht="13.5">
      <c r="B22" s="522" t="s">
        <v>491</v>
      </c>
      <c r="C22" s="523">
        <v>12405</v>
      </c>
      <c r="D22" s="524">
        <v>7056</v>
      </c>
      <c r="E22" s="525">
        <v>5349</v>
      </c>
      <c r="F22" s="516">
        <v>11472</v>
      </c>
      <c r="G22" s="526">
        <v>6335</v>
      </c>
      <c r="H22" s="527">
        <v>5137</v>
      </c>
      <c r="I22" s="519">
        <v>-7.521160822249093</v>
      </c>
      <c r="J22" s="528">
        <v>-10.218253968253968</v>
      </c>
      <c r="K22" s="521">
        <v>-3.9633576369414842</v>
      </c>
    </row>
    <row r="23" spans="2:11" ht="13.5">
      <c r="B23" s="522" t="s">
        <v>492</v>
      </c>
      <c r="C23" s="523">
        <v>174646</v>
      </c>
      <c r="D23" s="524">
        <v>102701</v>
      </c>
      <c r="E23" s="525">
        <v>71945</v>
      </c>
      <c r="F23" s="516">
        <v>182519</v>
      </c>
      <c r="G23" s="526">
        <v>111182</v>
      </c>
      <c r="H23" s="527">
        <v>71337</v>
      </c>
      <c r="I23" s="519">
        <v>4.507976134580809</v>
      </c>
      <c r="J23" s="528">
        <v>8.25795269763683</v>
      </c>
      <c r="K23" s="521">
        <v>-0.8450899993050247</v>
      </c>
    </row>
    <row r="24" spans="2:11" ht="13.5">
      <c r="B24" s="529" t="s">
        <v>272</v>
      </c>
      <c r="C24" s="530"/>
      <c r="D24" s="529"/>
      <c r="E24" s="529"/>
      <c r="F24" s="529"/>
      <c r="G24" s="529"/>
      <c r="H24" s="529"/>
      <c r="I24" s="529"/>
      <c r="J24" s="529"/>
      <c r="K24" s="529"/>
    </row>
    <row r="25" spans="2:11" ht="13.5">
      <c r="B25" s="529" t="s">
        <v>493</v>
      </c>
      <c r="C25" s="530"/>
      <c r="D25" s="530"/>
      <c r="E25" s="530"/>
      <c r="F25" s="530"/>
      <c r="G25" s="530"/>
      <c r="H25" s="530"/>
      <c r="I25" s="530"/>
      <c r="J25" s="530"/>
      <c r="K25" s="530"/>
    </row>
  </sheetData>
  <sheetProtection/>
  <mergeCells count="1">
    <mergeCell ref="J3:K3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2" width="7.50390625" style="70" customWidth="1"/>
    <col min="3" max="3" width="21.25390625" style="70" customWidth="1"/>
    <col min="4" max="5" width="14.375" style="70" customWidth="1"/>
    <col min="6" max="6" width="11.125" style="70" bestFit="1" customWidth="1"/>
    <col min="7" max="7" width="11.00390625" style="70" customWidth="1"/>
    <col min="8" max="16384" width="9.00390625" style="70" customWidth="1"/>
  </cols>
  <sheetData>
    <row r="1" ht="13.5">
      <c r="C1" s="100" t="s">
        <v>317</v>
      </c>
    </row>
    <row r="2" spans="2:8" ht="13.5">
      <c r="B2" s="531" t="s">
        <v>494</v>
      </c>
      <c r="C2" s="531"/>
      <c r="D2" s="531"/>
      <c r="E2" s="531"/>
      <c r="F2" s="531"/>
      <c r="G2" s="531"/>
      <c r="H2" s="531"/>
    </row>
    <row r="3" spans="2:8" ht="27.75" thickBot="1">
      <c r="B3" s="265"/>
      <c r="C3" s="266"/>
      <c r="D3" s="267" t="s">
        <v>418</v>
      </c>
      <c r="E3" s="267" t="s">
        <v>419</v>
      </c>
      <c r="F3" s="267" t="s">
        <v>213</v>
      </c>
      <c r="G3" s="268" t="s">
        <v>218</v>
      </c>
      <c r="H3" s="531"/>
    </row>
    <row r="4" spans="2:8" ht="14.25" thickTop="1">
      <c r="B4" s="269" t="s">
        <v>219</v>
      </c>
      <c r="C4" s="270"/>
      <c r="D4" s="271">
        <v>2593162</v>
      </c>
      <c r="E4" s="271">
        <v>2492294</v>
      </c>
      <c r="F4" s="264">
        <v>-3.8897685528324066</v>
      </c>
      <c r="G4" s="272"/>
      <c r="H4" s="531"/>
    </row>
    <row r="5" spans="2:8" ht="13.5">
      <c r="B5" s="263" t="s">
        <v>220</v>
      </c>
      <c r="C5" s="273"/>
      <c r="D5" s="274">
        <v>128326</v>
      </c>
      <c r="E5" s="274">
        <v>116648</v>
      </c>
      <c r="F5" s="275">
        <v>-9.100260274613092</v>
      </c>
      <c r="G5" s="276">
        <v>4.7</v>
      </c>
      <c r="H5" s="531"/>
    </row>
    <row r="6" spans="2:8" ht="13.5">
      <c r="B6" s="263" t="s">
        <v>221</v>
      </c>
      <c r="C6" s="273"/>
      <c r="D6" s="274">
        <v>191075</v>
      </c>
      <c r="E6" s="274">
        <v>171364</v>
      </c>
      <c r="F6" s="275">
        <v>-10.31584456365302</v>
      </c>
      <c r="G6" s="276">
        <v>6.9</v>
      </c>
      <c r="H6" s="531"/>
    </row>
    <row r="7" spans="2:8" ht="13.5">
      <c r="B7" s="261" t="s">
        <v>222</v>
      </c>
      <c r="C7" s="273"/>
      <c r="D7" s="274">
        <v>2273761</v>
      </c>
      <c r="E7" s="274">
        <v>2204282</v>
      </c>
      <c r="F7" s="275">
        <v>-3.055686151710757</v>
      </c>
      <c r="G7" s="276">
        <v>88.4</v>
      </c>
      <c r="H7" s="531"/>
    </row>
    <row r="8" spans="2:8" ht="13.5">
      <c r="B8" s="277"/>
      <c r="C8" s="276" t="s">
        <v>223</v>
      </c>
      <c r="D8" s="274">
        <v>1214307</v>
      </c>
      <c r="E8" s="274">
        <v>1141842</v>
      </c>
      <c r="F8" s="275">
        <v>-5.967601273812962</v>
      </c>
      <c r="G8" s="276">
        <v>45.800000000000004</v>
      </c>
      <c r="H8" s="531"/>
    </row>
    <row r="9" spans="2:8" ht="13.5">
      <c r="B9" s="262"/>
      <c r="C9" s="276" t="s">
        <v>224</v>
      </c>
      <c r="D9" s="274">
        <v>1059454</v>
      </c>
      <c r="E9" s="274">
        <v>1062440</v>
      </c>
      <c r="F9" s="275">
        <v>0.2818432890904221</v>
      </c>
      <c r="G9" s="276">
        <v>42.6</v>
      </c>
      <c r="H9" s="531"/>
    </row>
    <row r="10" spans="2:8" ht="13.5">
      <c r="B10" s="531" t="s">
        <v>273</v>
      </c>
      <c r="C10" s="531"/>
      <c r="D10" s="531"/>
      <c r="E10" s="531"/>
      <c r="F10" s="531"/>
      <c r="G10" s="531"/>
      <c r="H10" s="531"/>
    </row>
  </sheetData>
  <sheetProtection/>
  <hyperlinks>
    <hyperlink ref="C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1" customWidth="1"/>
    <col min="2" max="2" width="15.50390625" style="1" customWidth="1"/>
    <col min="3" max="3" width="9.375" style="1" bestFit="1" customWidth="1"/>
    <col min="4" max="5" width="10.25390625" style="1" bestFit="1" customWidth="1"/>
    <col min="6" max="6" width="6.75390625" style="1" bestFit="1" customWidth="1"/>
    <col min="7" max="7" width="9.25390625" style="1" customWidth="1"/>
    <col min="8" max="8" width="10.25390625" style="1" bestFit="1" customWidth="1"/>
    <col min="9" max="9" width="13.125" style="1" bestFit="1" customWidth="1"/>
    <col min="10" max="10" width="12.25390625" style="1" bestFit="1" customWidth="1"/>
    <col min="11" max="11" width="8.125" style="1" customWidth="1"/>
    <col min="12" max="12" width="1.25" style="1" customWidth="1"/>
    <col min="13" max="16384" width="10.625" style="1" customWidth="1"/>
  </cols>
  <sheetData>
    <row r="1" ht="14.25">
      <c r="B1" s="95" t="s">
        <v>317</v>
      </c>
    </row>
    <row r="2" spans="3:11" ht="21" customHeight="1">
      <c r="C2" s="2" t="s">
        <v>204</v>
      </c>
      <c r="D2" s="2"/>
      <c r="E2" s="2"/>
      <c r="F2" s="2"/>
      <c r="G2" s="2"/>
      <c r="H2" s="2"/>
      <c r="I2" s="2"/>
      <c r="J2" s="2"/>
      <c r="K2" s="2"/>
    </row>
    <row r="3" spans="2:11" ht="21" customHeight="1">
      <c r="B3" s="288"/>
      <c r="C3" s="764" t="s">
        <v>151</v>
      </c>
      <c r="D3" s="765"/>
      <c r="E3" s="765"/>
      <c r="F3" s="766"/>
      <c r="G3" s="767"/>
      <c r="H3" s="768" t="s">
        <v>89</v>
      </c>
      <c r="I3" s="765"/>
      <c r="J3" s="765"/>
      <c r="K3" s="769"/>
    </row>
    <row r="4" spans="2:11" ht="27.75" customHeight="1" thickBot="1">
      <c r="B4" s="289"/>
      <c r="C4" s="290" t="s">
        <v>415</v>
      </c>
      <c r="D4" s="291" t="s">
        <v>414</v>
      </c>
      <c r="E4" s="291" t="s">
        <v>154</v>
      </c>
      <c r="F4" s="292" t="s">
        <v>179</v>
      </c>
      <c r="G4" s="293" t="s">
        <v>197</v>
      </c>
      <c r="H4" s="290" t="s">
        <v>415</v>
      </c>
      <c r="I4" s="291" t="s">
        <v>414</v>
      </c>
      <c r="J4" s="291" t="s">
        <v>154</v>
      </c>
      <c r="K4" s="294" t="s">
        <v>179</v>
      </c>
    </row>
    <row r="5" spans="2:11" ht="47.25" customHeight="1" thickTop="1">
      <c r="B5" s="295" t="s">
        <v>155</v>
      </c>
      <c r="C5" s="296">
        <v>195209</v>
      </c>
      <c r="D5" s="297">
        <v>183139</v>
      </c>
      <c r="E5" s="298">
        <v>-12070</v>
      </c>
      <c r="F5" s="299">
        <v>-6.183116557125952</v>
      </c>
      <c r="G5" s="300">
        <v>4.436274652295326</v>
      </c>
      <c r="H5" s="301">
        <v>4480753</v>
      </c>
      <c r="I5" s="297">
        <v>4128215</v>
      </c>
      <c r="J5" s="298">
        <f>+I5-H5</f>
        <v>-352538</v>
      </c>
      <c r="K5" s="302">
        <f>+J5/H5*100</f>
        <v>-7.86782935814583</v>
      </c>
    </row>
    <row r="6" spans="2:11" ht="47.25" customHeight="1">
      <c r="B6" s="303" t="s">
        <v>173</v>
      </c>
      <c r="C6" s="304"/>
      <c r="D6" s="305">
        <v>30724953</v>
      </c>
      <c r="E6" s="306"/>
      <c r="F6" s="307"/>
      <c r="G6" s="300">
        <v>2.29813360957712</v>
      </c>
      <c r="H6" s="308"/>
      <c r="I6" s="305">
        <v>1335508287</v>
      </c>
      <c r="J6" s="306"/>
      <c r="K6" s="306"/>
    </row>
    <row r="7" spans="2:11" ht="47.25" customHeight="1">
      <c r="B7" s="309" t="s">
        <v>174</v>
      </c>
      <c r="C7" s="304"/>
      <c r="D7" s="310">
        <v>7251612</v>
      </c>
      <c r="E7" s="306"/>
      <c r="F7" s="307"/>
      <c r="G7" s="300">
        <v>2.955342479575268</v>
      </c>
      <c r="H7" s="308"/>
      <c r="I7" s="310">
        <v>244667152</v>
      </c>
      <c r="J7" s="306"/>
      <c r="K7" s="306"/>
    </row>
    <row r="8" spans="2:11" ht="47.25" customHeight="1">
      <c r="B8" s="311" t="s">
        <v>165</v>
      </c>
      <c r="C8" s="312">
        <v>275063</v>
      </c>
      <c r="D8" s="313">
        <v>258199</v>
      </c>
      <c r="E8" s="314">
        <v>-16864</v>
      </c>
      <c r="F8" s="315">
        <v>-6.130959089372253</v>
      </c>
      <c r="G8" s="300">
        <v>4.4760240548219725</v>
      </c>
      <c r="H8" s="316">
        <v>6199222</v>
      </c>
      <c r="I8" s="313">
        <v>5768489</v>
      </c>
      <c r="J8" s="317">
        <f>+I8-H8</f>
        <v>-430733</v>
      </c>
      <c r="K8" s="318">
        <f>+J8/H8*100</f>
        <v>-6.948178335926669</v>
      </c>
    </row>
    <row r="9" spans="2:11" ht="47.25" customHeight="1" hidden="1">
      <c r="B9" s="303" t="s">
        <v>166</v>
      </c>
      <c r="C9" s="312">
        <v>262185</v>
      </c>
      <c r="D9" s="297">
        <v>245339</v>
      </c>
      <c r="E9" s="298">
        <v>-16846</v>
      </c>
      <c r="F9" s="319">
        <v>-6.4</v>
      </c>
      <c r="G9" s="300">
        <v>4.5</v>
      </c>
      <c r="H9" s="301">
        <v>5886193</v>
      </c>
      <c r="I9" s="297">
        <v>5465578</v>
      </c>
      <c r="J9" s="317">
        <f>+I9-H9</f>
        <v>-420615</v>
      </c>
      <c r="K9" s="318">
        <f>+J9/H9*100</f>
        <v>-7.145790156727787</v>
      </c>
    </row>
    <row r="10" spans="2:11" ht="47.25" customHeight="1">
      <c r="B10" s="320" t="s">
        <v>175</v>
      </c>
      <c r="C10" s="321">
        <v>2593162</v>
      </c>
      <c r="D10" s="305">
        <v>2492294</v>
      </c>
      <c r="E10" s="322">
        <v>-100868</v>
      </c>
      <c r="F10" s="323">
        <v>-3.8897685528324106</v>
      </c>
      <c r="G10" s="324">
        <v>4.463415823120295</v>
      </c>
      <c r="H10" s="325">
        <v>58442129</v>
      </c>
      <c r="I10" s="305">
        <v>55837252</v>
      </c>
      <c r="J10" s="317">
        <f>+I10-H10</f>
        <v>-2604877</v>
      </c>
      <c r="K10" s="318">
        <f>+J10/H10*100</f>
        <v>-4.457190462722534</v>
      </c>
    </row>
    <row r="11" spans="2:11" ht="12" customHeight="1">
      <c r="B11" s="104" t="s">
        <v>184</v>
      </c>
      <c r="C11" s="105"/>
      <c r="D11" s="105"/>
      <c r="E11" s="105"/>
      <c r="F11" s="105"/>
      <c r="G11" s="105"/>
      <c r="H11" s="105"/>
      <c r="I11" s="105"/>
      <c r="J11" s="105"/>
      <c r="K11" s="105"/>
    </row>
  </sheetData>
  <sheetProtection/>
  <mergeCells count="2">
    <mergeCell ref="C3:G3"/>
    <mergeCell ref="H3:K3"/>
  </mergeCells>
  <hyperlinks>
    <hyperlink ref="B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70" customWidth="1"/>
    <col min="2" max="2" width="36.00390625" style="69" customWidth="1"/>
    <col min="3" max="4" width="10.50390625" style="71" bestFit="1" customWidth="1"/>
    <col min="5" max="5" width="7.625" style="71" customWidth="1"/>
    <col min="6" max="6" width="9.00390625" style="71" customWidth="1"/>
    <col min="7" max="8" width="10.50390625" style="71" bestFit="1" customWidth="1"/>
    <col min="9" max="9" width="9.00390625" style="71" customWidth="1"/>
    <col min="10" max="10" width="9.125" style="71" customWidth="1"/>
    <col min="11" max="11" width="8.875" style="71" customWidth="1"/>
    <col min="12" max="12" width="9.125" style="71" customWidth="1"/>
    <col min="13" max="16384" width="9.00390625" style="70" customWidth="1"/>
  </cols>
  <sheetData>
    <row r="1" ht="13.5">
      <c r="B1" s="101" t="s">
        <v>317</v>
      </c>
    </row>
    <row r="2" ht="13.5">
      <c r="B2" s="69" t="s">
        <v>513</v>
      </c>
    </row>
    <row r="3" spans="2:12" ht="13.5">
      <c r="B3" s="891" t="s">
        <v>212</v>
      </c>
      <c r="C3" s="893"/>
      <c r="D3" s="893"/>
      <c r="E3" s="894"/>
      <c r="F3" s="894"/>
      <c r="G3" s="893"/>
      <c r="H3" s="893"/>
      <c r="I3" s="894"/>
      <c r="J3" s="894"/>
      <c r="K3" s="894"/>
      <c r="L3" s="894"/>
    </row>
    <row r="4" spans="2:12" ht="27.75" customHeight="1">
      <c r="B4" s="892"/>
      <c r="C4" s="895" t="s">
        <v>416</v>
      </c>
      <c r="D4" s="895"/>
      <c r="E4" s="896" t="s">
        <v>225</v>
      </c>
      <c r="F4" s="896"/>
      <c r="G4" s="895" t="s">
        <v>417</v>
      </c>
      <c r="H4" s="895"/>
      <c r="I4" s="897" t="s">
        <v>226</v>
      </c>
      <c r="J4" s="897"/>
      <c r="K4" s="896" t="s">
        <v>225</v>
      </c>
      <c r="L4" s="896"/>
    </row>
    <row r="5" spans="2:12" ht="45.75" customHeight="1">
      <c r="B5" s="892"/>
      <c r="C5" s="532" t="s">
        <v>276</v>
      </c>
      <c r="D5" s="533" t="s">
        <v>275</v>
      </c>
      <c r="E5" s="532" t="s">
        <v>276</v>
      </c>
      <c r="F5" s="534" t="s">
        <v>275</v>
      </c>
      <c r="G5" s="532" t="s">
        <v>276</v>
      </c>
      <c r="H5" s="533" t="s">
        <v>275</v>
      </c>
      <c r="I5" s="532" t="s">
        <v>276</v>
      </c>
      <c r="J5" s="534" t="s">
        <v>275</v>
      </c>
      <c r="K5" s="532" t="s">
        <v>276</v>
      </c>
      <c r="L5" s="534" t="s">
        <v>275</v>
      </c>
    </row>
    <row r="6" spans="2:12" ht="13.5">
      <c r="B6" s="535"/>
      <c r="C6" s="536" t="s">
        <v>274</v>
      </c>
      <c r="D6" s="536" t="s">
        <v>274</v>
      </c>
      <c r="E6" s="536" t="s">
        <v>495</v>
      </c>
      <c r="F6" s="536" t="s">
        <v>495</v>
      </c>
      <c r="G6" s="536" t="s">
        <v>274</v>
      </c>
      <c r="H6" s="536" t="s">
        <v>274</v>
      </c>
      <c r="I6" s="536" t="s">
        <v>495</v>
      </c>
      <c r="J6" s="536" t="s">
        <v>495</v>
      </c>
      <c r="K6" s="536" t="s">
        <v>495</v>
      </c>
      <c r="L6" s="536" t="s">
        <v>495</v>
      </c>
    </row>
    <row r="7" spans="2:12" ht="13.5">
      <c r="B7" s="537" t="s">
        <v>217</v>
      </c>
      <c r="C7" s="538">
        <v>1214307</v>
      </c>
      <c r="D7" s="538">
        <v>1059454</v>
      </c>
      <c r="E7" s="539">
        <v>53.40521717102193</v>
      </c>
      <c r="F7" s="539">
        <v>46.59478282897807</v>
      </c>
      <c r="G7" s="538">
        <v>1141842</v>
      </c>
      <c r="H7" s="538">
        <v>1062440</v>
      </c>
      <c r="I7" s="540">
        <v>-5.967601273812962</v>
      </c>
      <c r="J7" s="540">
        <v>0.2818432890904221</v>
      </c>
      <c r="K7" s="539">
        <v>51.801085342075105</v>
      </c>
      <c r="L7" s="539">
        <v>48.198914657924895</v>
      </c>
    </row>
    <row r="8" spans="2:12" ht="13.5">
      <c r="B8" s="537" t="s">
        <v>496</v>
      </c>
      <c r="C8" s="538">
        <v>2156</v>
      </c>
      <c r="D8" s="538">
        <v>2431</v>
      </c>
      <c r="E8" s="539">
        <v>47.00239808153477</v>
      </c>
      <c r="F8" s="539">
        <v>52.99760191846523</v>
      </c>
      <c r="G8" s="538">
        <v>2103</v>
      </c>
      <c r="H8" s="538">
        <v>2757</v>
      </c>
      <c r="I8" s="540">
        <v>-2.4582560296846023</v>
      </c>
      <c r="J8" s="540">
        <v>13.410119292472245</v>
      </c>
      <c r="K8" s="539">
        <v>43.27160493827161</v>
      </c>
      <c r="L8" s="539">
        <v>56.7283950617284</v>
      </c>
    </row>
    <row r="9" spans="2:12" ht="13.5">
      <c r="B9" s="537" t="s">
        <v>497</v>
      </c>
      <c r="C9" s="538">
        <v>602</v>
      </c>
      <c r="D9" s="538">
        <v>52</v>
      </c>
      <c r="E9" s="539">
        <v>92.04892966360856</v>
      </c>
      <c r="F9" s="539">
        <v>7.951070336391437</v>
      </c>
      <c r="G9" s="538">
        <v>429</v>
      </c>
      <c r="H9" s="538">
        <v>36</v>
      </c>
      <c r="I9" s="540">
        <v>-28.73754152823921</v>
      </c>
      <c r="J9" s="540">
        <v>-30.76923076923077</v>
      </c>
      <c r="K9" s="539">
        <v>92.25806451612904</v>
      </c>
      <c r="L9" s="539">
        <v>7.741935483870968</v>
      </c>
    </row>
    <row r="10" spans="2:12" ht="13.5">
      <c r="B10" s="537" t="s">
        <v>498</v>
      </c>
      <c r="C10" s="538">
        <v>110520</v>
      </c>
      <c r="D10" s="538">
        <v>39839</v>
      </c>
      <c r="E10" s="539">
        <v>73.50408023463844</v>
      </c>
      <c r="F10" s="539">
        <v>26.49591976536157</v>
      </c>
      <c r="G10" s="538">
        <v>97068</v>
      </c>
      <c r="H10" s="538">
        <v>35591</v>
      </c>
      <c r="I10" s="540">
        <v>-12.171552660152008</v>
      </c>
      <c r="J10" s="540">
        <v>-10.662918245939911</v>
      </c>
      <c r="K10" s="539">
        <v>73.17106264934908</v>
      </c>
      <c r="L10" s="539">
        <v>26.828937350650918</v>
      </c>
    </row>
    <row r="11" spans="2:12" ht="13.5">
      <c r="B11" s="537" t="s">
        <v>499</v>
      </c>
      <c r="C11" s="538">
        <v>318536</v>
      </c>
      <c r="D11" s="538">
        <v>134238</v>
      </c>
      <c r="E11" s="539">
        <v>70.35209618926882</v>
      </c>
      <c r="F11" s="539">
        <v>29.64790381073118</v>
      </c>
      <c r="G11" s="538">
        <v>300490</v>
      </c>
      <c r="H11" s="538">
        <v>142316</v>
      </c>
      <c r="I11" s="540">
        <v>-5.665293718763342</v>
      </c>
      <c r="J11" s="540">
        <v>6.017670108315087</v>
      </c>
      <c r="K11" s="539">
        <v>67.86041742885146</v>
      </c>
      <c r="L11" s="539">
        <v>32.13958257114854</v>
      </c>
    </row>
    <row r="12" spans="2:12" ht="13.5">
      <c r="B12" s="537" t="s">
        <v>500</v>
      </c>
      <c r="C12" s="538">
        <v>5385</v>
      </c>
      <c r="D12" s="538">
        <v>1459</v>
      </c>
      <c r="E12" s="539">
        <v>78.68205727644653</v>
      </c>
      <c r="F12" s="539">
        <v>21.317942723553475</v>
      </c>
      <c r="G12" s="538">
        <v>5300</v>
      </c>
      <c r="H12" s="538">
        <v>917</v>
      </c>
      <c r="I12" s="540">
        <v>-1.578458681522743</v>
      </c>
      <c r="J12" s="540">
        <v>-37.14873200822482</v>
      </c>
      <c r="K12" s="539">
        <v>85.25012063696316</v>
      </c>
      <c r="L12" s="539">
        <v>14.749879363036836</v>
      </c>
    </row>
    <row r="13" spans="2:12" ht="13.5">
      <c r="B13" s="537" t="s">
        <v>501</v>
      </c>
      <c r="C13" s="538">
        <v>16379</v>
      </c>
      <c r="D13" s="538">
        <v>5658</v>
      </c>
      <c r="E13" s="539">
        <v>74.32499886554432</v>
      </c>
      <c r="F13" s="539">
        <v>25.675001134455687</v>
      </c>
      <c r="G13" s="538">
        <v>15787</v>
      </c>
      <c r="H13" s="538">
        <v>6608</v>
      </c>
      <c r="I13" s="540">
        <v>-3.6143842725441133</v>
      </c>
      <c r="J13" s="540">
        <v>16.790385295157307</v>
      </c>
      <c r="K13" s="539">
        <v>70.49341370841705</v>
      </c>
      <c r="L13" s="539">
        <v>29.50658629158294</v>
      </c>
    </row>
    <row r="14" spans="2:12" ht="13.5">
      <c r="B14" s="537" t="s">
        <v>502</v>
      </c>
      <c r="C14" s="538">
        <v>121923</v>
      </c>
      <c r="D14" s="538">
        <v>88366</v>
      </c>
      <c r="E14" s="539">
        <v>57.97878158153779</v>
      </c>
      <c r="F14" s="539">
        <v>42.02121841846221</v>
      </c>
      <c r="G14" s="538">
        <v>113773</v>
      </c>
      <c r="H14" s="538">
        <v>75388</v>
      </c>
      <c r="I14" s="540">
        <v>-6.684546804130475</v>
      </c>
      <c r="J14" s="540">
        <v>-14.68664418441482</v>
      </c>
      <c r="K14" s="539">
        <v>60.14611891457542</v>
      </c>
      <c r="L14" s="539">
        <v>39.85388108542459</v>
      </c>
    </row>
    <row r="15" spans="2:12" ht="13.5">
      <c r="B15" s="537" t="s">
        <v>503</v>
      </c>
      <c r="C15" s="538">
        <v>212269</v>
      </c>
      <c r="D15" s="538">
        <v>285156</v>
      </c>
      <c r="E15" s="539">
        <v>42.67356887973061</v>
      </c>
      <c r="F15" s="539">
        <v>57.32643112026938</v>
      </c>
      <c r="G15" s="538">
        <v>191136</v>
      </c>
      <c r="H15" s="538">
        <v>272983</v>
      </c>
      <c r="I15" s="540">
        <v>-9.955763677220887</v>
      </c>
      <c r="J15" s="540">
        <v>-4.268891413822606</v>
      </c>
      <c r="K15" s="539">
        <v>41.18254154645683</v>
      </c>
      <c r="L15" s="539">
        <v>58.81745845354317</v>
      </c>
    </row>
    <row r="16" spans="2:12" ht="13.5">
      <c r="B16" s="537" t="s">
        <v>504</v>
      </c>
      <c r="C16" s="538">
        <v>40220</v>
      </c>
      <c r="D16" s="538">
        <v>14668</v>
      </c>
      <c r="E16" s="539">
        <v>73.27649030753534</v>
      </c>
      <c r="F16" s="539">
        <v>26.723509692464653</v>
      </c>
      <c r="G16" s="538">
        <v>39846</v>
      </c>
      <c r="H16" s="538">
        <v>14433</v>
      </c>
      <c r="I16" s="540">
        <v>-0.9298856290402835</v>
      </c>
      <c r="J16" s="540">
        <v>-1.602127079356419</v>
      </c>
      <c r="K16" s="539">
        <v>73.40960592494335</v>
      </c>
      <c r="L16" s="539">
        <v>26.59039407505665</v>
      </c>
    </row>
    <row r="17" spans="2:12" ht="13.5">
      <c r="B17" s="537" t="s">
        <v>505</v>
      </c>
      <c r="C17" s="538">
        <v>27334</v>
      </c>
      <c r="D17" s="538">
        <v>16433</v>
      </c>
      <c r="E17" s="539">
        <v>62.45344666072612</v>
      </c>
      <c r="F17" s="539">
        <v>37.54655333927388</v>
      </c>
      <c r="G17" s="538">
        <v>24449</v>
      </c>
      <c r="H17" s="538">
        <v>16241</v>
      </c>
      <c r="I17" s="540">
        <v>-10.554620619009292</v>
      </c>
      <c r="J17" s="540">
        <v>-1.1683806973772248</v>
      </c>
      <c r="K17" s="539">
        <v>60.08601622020152</v>
      </c>
      <c r="L17" s="539">
        <v>39.91398377979848</v>
      </c>
    </row>
    <row r="18" spans="2:12" ht="13.5">
      <c r="B18" s="537" t="s">
        <v>506</v>
      </c>
      <c r="C18" s="538">
        <v>38962</v>
      </c>
      <c r="D18" s="538">
        <v>10657</v>
      </c>
      <c r="E18" s="539">
        <v>78.52234023257219</v>
      </c>
      <c r="F18" s="539">
        <v>21.477659767427802</v>
      </c>
      <c r="G18" s="538">
        <v>34756</v>
      </c>
      <c r="H18" s="538">
        <v>11646</v>
      </c>
      <c r="I18" s="540">
        <v>-10.795133720034912</v>
      </c>
      <c r="J18" s="540">
        <v>9.28028525851552</v>
      </c>
      <c r="K18" s="539">
        <v>74.90194388172924</v>
      </c>
      <c r="L18" s="539">
        <v>25.09805611827076</v>
      </c>
    </row>
    <row r="19" spans="2:12" ht="13.5">
      <c r="B19" s="537" t="s">
        <v>507</v>
      </c>
      <c r="C19" s="538">
        <v>35728</v>
      </c>
      <c r="D19" s="538">
        <v>173039</v>
      </c>
      <c r="E19" s="539">
        <v>17.113815880862397</v>
      </c>
      <c r="F19" s="539">
        <v>82.88618411913761</v>
      </c>
      <c r="G19" s="538">
        <v>31893</v>
      </c>
      <c r="H19" s="538">
        <v>170265</v>
      </c>
      <c r="I19" s="540">
        <v>-10.733878190774737</v>
      </c>
      <c r="J19" s="540">
        <v>-1.6031068140708205</v>
      </c>
      <c r="K19" s="539">
        <v>15.77627400350221</v>
      </c>
      <c r="L19" s="539">
        <v>84.22372599649779</v>
      </c>
    </row>
    <row r="20" spans="2:12" ht="13.5">
      <c r="B20" s="537" t="s">
        <v>508</v>
      </c>
      <c r="C20" s="538">
        <v>42523</v>
      </c>
      <c r="D20" s="538">
        <v>63492</v>
      </c>
      <c r="E20" s="539">
        <v>40.11036174126303</v>
      </c>
      <c r="F20" s="539">
        <v>59.889638258736966</v>
      </c>
      <c r="G20" s="538">
        <v>37409</v>
      </c>
      <c r="H20" s="538">
        <v>60034</v>
      </c>
      <c r="I20" s="540">
        <v>-12.026432754038996</v>
      </c>
      <c r="J20" s="540">
        <v>-5.446355446355444</v>
      </c>
      <c r="K20" s="539">
        <v>38.39064889217286</v>
      </c>
      <c r="L20" s="539">
        <v>61.60935110782714</v>
      </c>
    </row>
    <row r="21" spans="2:12" ht="13.5">
      <c r="B21" s="537" t="s">
        <v>509</v>
      </c>
      <c r="C21" s="538">
        <v>31371</v>
      </c>
      <c r="D21" s="538">
        <v>40353</v>
      </c>
      <c r="E21" s="539">
        <v>43.738497574033794</v>
      </c>
      <c r="F21" s="539">
        <v>56.261502425966206</v>
      </c>
      <c r="G21" s="538">
        <v>31183</v>
      </c>
      <c r="H21" s="538">
        <v>42843</v>
      </c>
      <c r="I21" s="540">
        <v>-0.5992795894297243</v>
      </c>
      <c r="J21" s="540">
        <v>6.170544940896594</v>
      </c>
      <c r="K21" s="539">
        <v>42.12438872828466</v>
      </c>
      <c r="L21" s="539">
        <v>57.87561127171534</v>
      </c>
    </row>
    <row r="22" spans="2:12" ht="13.5">
      <c r="B22" s="537" t="s">
        <v>510</v>
      </c>
      <c r="C22" s="538">
        <v>131126</v>
      </c>
      <c r="D22" s="538">
        <v>92086</v>
      </c>
      <c r="E22" s="539">
        <v>58.74504954930738</v>
      </c>
      <c r="F22" s="539">
        <v>41.25495045069261</v>
      </c>
      <c r="G22" s="538">
        <v>139642</v>
      </c>
      <c r="H22" s="538">
        <v>108807</v>
      </c>
      <c r="I22" s="540">
        <v>6.494516724371979</v>
      </c>
      <c r="J22" s="540">
        <v>18.15802619290663</v>
      </c>
      <c r="K22" s="539">
        <v>56.20549891527033</v>
      </c>
      <c r="L22" s="539">
        <v>43.79450108472967</v>
      </c>
    </row>
    <row r="23" spans="2:12" ht="13.5">
      <c r="B23" s="537" t="s">
        <v>511</v>
      </c>
      <c r="C23" s="538">
        <v>9172</v>
      </c>
      <c r="D23" s="538">
        <v>2735</v>
      </c>
      <c r="E23" s="539">
        <v>77.03031830015958</v>
      </c>
      <c r="F23" s="539">
        <v>22.96968169984043</v>
      </c>
      <c r="G23" s="538">
        <v>8424</v>
      </c>
      <c r="H23" s="538">
        <v>2745</v>
      </c>
      <c r="I23" s="540">
        <v>-8.155255124291315</v>
      </c>
      <c r="J23" s="540">
        <v>0.3656307129798808</v>
      </c>
      <c r="K23" s="539">
        <v>75.42304593070105</v>
      </c>
      <c r="L23" s="539">
        <v>24.576954069298953</v>
      </c>
    </row>
    <row r="24" spans="2:12" ht="13.5">
      <c r="B24" s="537" t="s">
        <v>512</v>
      </c>
      <c r="C24" s="538">
        <v>70101</v>
      </c>
      <c r="D24" s="538">
        <v>88792</v>
      </c>
      <c r="E24" s="539">
        <v>44.11836896527852</v>
      </c>
      <c r="F24" s="539">
        <v>55.88163103472148</v>
      </c>
      <c r="G24" s="538">
        <v>68154</v>
      </c>
      <c r="H24" s="538">
        <v>98830</v>
      </c>
      <c r="I24" s="540">
        <v>-2.777421149484316</v>
      </c>
      <c r="J24" s="540">
        <v>11.30507252905668</v>
      </c>
      <c r="K24" s="539">
        <v>40.81468883246299</v>
      </c>
      <c r="L24" s="539">
        <v>59.185311167537016</v>
      </c>
    </row>
    <row r="25" spans="2:12" ht="13.5">
      <c r="B25" s="529" t="s">
        <v>273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</row>
  </sheetData>
  <sheetProtection/>
  <mergeCells count="8">
    <mergeCell ref="B3:B5"/>
    <mergeCell ref="C3:F3"/>
    <mergeCell ref="G3:L3"/>
    <mergeCell ref="C4:D4"/>
    <mergeCell ref="E4:F4"/>
    <mergeCell ref="G4:H4"/>
    <mergeCell ref="I4:J4"/>
    <mergeCell ref="K4:L4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1.875" style="0" bestFit="1" customWidth="1"/>
  </cols>
  <sheetData>
    <row r="1" spans="2:12" s="10" customFormat="1" ht="14.25">
      <c r="B1" s="98" t="s">
        <v>317</v>
      </c>
      <c r="C1" s="29"/>
      <c r="E1" s="29"/>
      <c r="F1" s="29"/>
      <c r="G1" s="29"/>
      <c r="H1" s="29"/>
      <c r="I1" s="29"/>
      <c r="J1" s="29"/>
      <c r="K1" s="8"/>
      <c r="L1" s="8"/>
    </row>
    <row r="2" ht="14.25" thickBot="1">
      <c r="B2" t="s">
        <v>541</v>
      </c>
    </row>
    <row r="3" spans="2:12" ht="13.5">
      <c r="B3" s="542"/>
      <c r="C3" s="898" t="s">
        <v>415</v>
      </c>
      <c r="D3" s="899"/>
      <c r="E3" s="899"/>
      <c r="F3" s="899"/>
      <c r="G3" s="898" t="s">
        <v>414</v>
      </c>
      <c r="H3" s="899"/>
      <c r="I3" s="899"/>
      <c r="J3" s="900"/>
      <c r="K3" s="543"/>
      <c r="L3" s="544"/>
    </row>
    <row r="4" spans="2:12" ht="28.5" customHeight="1">
      <c r="B4" s="545"/>
      <c r="C4" s="546"/>
      <c r="D4" s="547"/>
      <c r="E4" s="901" t="s">
        <v>514</v>
      </c>
      <c r="F4" s="902"/>
      <c r="G4" s="548"/>
      <c r="H4" s="549"/>
      <c r="I4" s="901" t="s">
        <v>515</v>
      </c>
      <c r="J4" s="903"/>
      <c r="K4" s="904" t="s">
        <v>516</v>
      </c>
      <c r="L4" s="905"/>
    </row>
    <row r="5" spans="2:12" ht="33.75">
      <c r="B5" s="550"/>
      <c r="C5" s="551" t="s">
        <v>517</v>
      </c>
      <c r="D5" s="552" t="s">
        <v>518</v>
      </c>
      <c r="E5" s="569" t="s">
        <v>519</v>
      </c>
      <c r="F5" s="552" t="s">
        <v>520</v>
      </c>
      <c r="G5" s="551" t="s">
        <v>517</v>
      </c>
      <c r="H5" s="552" t="s">
        <v>518</v>
      </c>
      <c r="I5" s="569" t="s">
        <v>519</v>
      </c>
      <c r="J5" s="570" t="s">
        <v>520</v>
      </c>
      <c r="K5" s="571" t="s">
        <v>521</v>
      </c>
      <c r="L5" s="570" t="s">
        <v>522</v>
      </c>
    </row>
    <row r="6" spans="2:12" ht="13.5">
      <c r="B6" s="553" t="s">
        <v>523</v>
      </c>
      <c r="C6" s="554">
        <v>8476</v>
      </c>
      <c r="D6" s="555">
        <v>253709</v>
      </c>
      <c r="E6" s="556">
        <f>(C6/(C6+D6)*100)</f>
        <v>3.2328317790872854</v>
      </c>
      <c r="F6" s="557">
        <f>(D6/(C6+D6)*100)</f>
        <v>96.76716822091271</v>
      </c>
      <c r="G6" s="554">
        <v>9488</v>
      </c>
      <c r="H6" s="555">
        <v>235337</v>
      </c>
      <c r="I6" s="556">
        <f>(G6/(G6+H6)*100)</f>
        <v>3.8754212192382314</v>
      </c>
      <c r="J6" s="558">
        <f>(H6/(G6+H6)*100)</f>
        <v>96.12457878076177</v>
      </c>
      <c r="K6" s="559">
        <f>I6-E6</f>
        <v>0.642589440150946</v>
      </c>
      <c r="L6" s="560">
        <f>J6-F6</f>
        <v>-0.6425894401509424</v>
      </c>
    </row>
    <row r="7" spans="2:12" ht="13.5">
      <c r="B7" s="553" t="s">
        <v>524</v>
      </c>
      <c r="C7" s="554">
        <v>13</v>
      </c>
      <c r="D7" s="555">
        <v>546</v>
      </c>
      <c r="E7" s="556">
        <f aca="true" t="shared" si="0" ref="E7:E23">(C7/(C7+D7)*100)</f>
        <v>2.3255813953488373</v>
      </c>
      <c r="F7" s="557">
        <f aca="true" t="shared" si="1" ref="F7:F23">(D7/(C7+D7)*100)</f>
        <v>97.67441860465115</v>
      </c>
      <c r="G7" s="554">
        <v>18</v>
      </c>
      <c r="H7" s="555">
        <v>544</v>
      </c>
      <c r="I7" s="556">
        <f aca="true" t="shared" si="2" ref="I7:I23">(G7/(G7+H7)*100)</f>
        <v>3.202846975088968</v>
      </c>
      <c r="J7" s="558">
        <f aca="true" t="shared" si="3" ref="J7:J23">(H7/(G7+H7)*100)</f>
        <v>96.79715302491103</v>
      </c>
      <c r="K7" s="559">
        <f aca="true" t="shared" si="4" ref="K7:L23">I7-E7</f>
        <v>0.8772655797401305</v>
      </c>
      <c r="L7" s="560">
        <f t="shared" si="4"/>
        <v>-0.8772655797401256</v>
      </c>
    </row>
    <row r="8" spans="2:12" ht="13.5">
      <c r="B8" s="553" t="s">
        <v>525</v>
      </c>
      <c r="C8" s="554">
        <v>4</v>
      </c>
      <c r="D8" s="555">
        <v>34</v>
      </c>
      <c r="E8" s="556">
        <f t="shared" si="0"/>
        <v>10.526315789473683</v>
      </c>
      <c r="F8" s="557">
        <f t="shared" si="1"/>
        <v>89.47368421052632</v>
      </c>
      <c r="G8" s="554">
        <v>7</v>
      </c>
      <c r="H8" s="555">
        <v>37</v>
      </c>
      <c r="I8" s="556">
        <f t="shared" si="2"/>
        <v>15.909090909090908</v>
      </c>
      <c r="J8" s="558">
        <f t="shared" si="3"/>
        <v>84.0909090909091</v>
      </c>
      <c r="K8" s="559">
        <f t="shared" si="4"/>
        <v>5.382775119617225</v>
      </c>
      <c r="L8" s="560">
        <f t="shared" si="4"/>
        <v>-5.3827751196172215</v>
      </c>
    </row>
    <row r="9" spans="2:12" ht="13.5">
      <c r="B9" s="553" t="s">
        <v>526</v>
      </c>
      <c r="C9" s="554">
        <v>630</v>
      </c>
      <c r="D9" s="555">
        <v>30048</v>
      </c>
      <c r="E9" s="556">
        <f t="shared" si="0"/>
        <v>2.053588891061999</v>
      </c>
      <c r="F9" s="557">
        <f t="shared" si="1"/>
        <v>97.94641110893801</v>
      </c>
      <c r="G9" s="554">
        <v>674</v>
      </c>
      <c r="H9" s="555">
        <v>26970</v>
      </c>
      <c r="I9" s="556">
        <f t="shared" si="2"/>
        <v>2.4381420923165966</v>
      </c>
      <c r="J9" s="558">
        <f t="shared" si="3"/>
        <v>97.5618579076834</v>
      </c>
      <c r="K9" s="559">
        <f t="shared" si="4"/>
        <v>0.3845532012545978</v>
      </c>
      <c r="L9" s="560">
        <f t="shared" si="4"/>
        <v>-0.38455320125460446</v>
      </c>
    </row>
    <row r="10" spans="2:12" ht="13.5">
      <c r="B10" s="553" t="s">
        <v>527</v>
      </c>
      <c r="C10" s="554">
        <v>1550</v>
      </c>
      <c r="D10" s="555">
        <v>30606</v>
      </c>
      <c r="E10" s="556">
        <f t="shared" si="0"/>
        <v>4.820251275034209</v>
      </c>
      <c r="F10" s="557">
        <f t="shared" si="1"/>
        <v>95.17974872496579</v>
      </c>
      <c r="G10" s="554">
        <v>1908</v>
      </c>
      <c r="H10" s="555">
        <v>27509</v>
      </c>
      <c r="I10" s="556">
        <f t="shared" si="2"/>
        <v>6.486045483903865</v>
      </c>
      <c r="J10" s="558">
        <f t="shared" si="3"/>
        <v>93.51395451609613</v>
      </c>
      <c r="K10" s="559">
        <f t="shared" si="4"/>
        <v>1.6657942088696567</v>
      </c>
      <c r="L10" s="560">
        <f t="shared" si="4"/>
        <v>-1.6657942088696558</v>
      </c>
    </row>
    <row r="11" spans="2:12" ht="13.5">
      <c r="B11" s="553" t="s">
        <v>528</v>
      </c>
      <c r="C11" s="554">
        <v>42</v>
      </c>
      <c r="D11" s="555">
        <v>107</v>
      </c>
      <c r="E11" s="556">
        <f t="shared" si="0"/>
        <v>28.187919463087248</v>
      </c>
      <c r="F11" s="557">
        <f t="shared" si="1"/>
        <v>71.81208053691275</v>
      </c>
      <c r="G11" s="554">
        <v>28</v>
      </c>
      <c r="H11" s="555">
        <v>115</v>
      </c>
      <c r="I11" s="556">
        <f t="shared" si="2"/>
        <v>19.58041958041958</v>
      </c>
      <c r="J11" s="558">
        <f t="shared" si="3"/>
        <v>80.41958041958041</v>
      </c>
      <c r="K11" s="559">
        <f t="shared" si="4"/>
        <v>-8.607499882667668</v>
      </c>
      <c r="L11" s="560">
        <f t="shared" si="4"/>
        <v>8.607499882667668</v>
      </c>
    </row>
    <row r="12" spans="2:12" ht="13.5">
      <c r="B12" s="553" t="s">
        <v>529</v>
      </c>
      <c r="C12" s="554">
        <v>209</v>
      </c>
      <c r="D12" s="555">
        <v>2021</v>
      </c>
      <c r="E12" s="556">
        <f t="shared" si="0"/>
        <v>9.372197309417041</v>
      </c>
      <c r="F12" s="557">
        <f t="shared" si="1"/>
        <v>90.62780269058295</v>
      </c>
      <c r="G12" s="554">
        <v>243</v>
      </c>
      <c r="H12" s="555">
        <v>1674</v>
      </c>
      <c r="I12" s="556">
        <f t="shared" si="2"/>
        <v>12.676056338028168</v>
      </c>
      <c r="J12" s="558">
        <f t="shared" si="3"/>
        <v>87.32394366197182</v>
      </c>
      <c r="K12" s="559">
        <f t="shared" si="4"/>
        <v>3.303859028611127</v>
      </c>
      <c r="L12" s="560">
        <f t="shared" si="4"/>
        <v>-3.3038590286111287</v>
      </c>
    </row>
    <row r="13" spans="2:12" ht="13.5">
      <c r="B13" s="553" t="s">
        <v>530</v>
      </c>
      <c r="C13" s="554">
        <v>745</v>
      </c>
      <c r="D13" s="555">
        <v>6530</v>
      </c>
      <c r="E13" s="556">
        <f t="shared" si="0"/>
        <v>10.240549828178693</v>
      </c>
      <c r="F13" s="557">
        <f t="shared" si="1"/>
        <v>89.75945017182131</v>
      </c>
      <c r="G13" s="554">
        <v>703</v>
      </c>
      <c r="H13" s="555">
        <v>6063</v>
      </c>
      <c r="I13" s="556">
        <f t="shared" si="2"/>
        <v>10.390186225243866</v>
      </c>
      <c r="J13" s="558">
        <f t="shared" si="3"/>
        <v>89.60981377475613</v>
      </c>
      <c r="K13" s="559">
        <f t="shared" si="4"/>
        <v>0.14963639706517284</v>
      </c>
      <c r="L13" s="560">
        <f t="shared" si="4"/>
        <v>-0.14963639706517995</v>
      </c>
    </row>
    <row r="14" spans="2:12" ht="13.5">
      <c r="B14" s="553" t="s">
        <v>531</v>
      </c>
      <c r="C14" s="554">
        <v>1812</v>
      </c>
      <c r="D14" s="555">
        <v>61643</v>
      </c>
      <c r="E14" s="556">
        <f t="shared" si="0"/>
        <v>2.85556693719959</v>
      </c>
      <c r="F14" s="557">
        <f t="shared" si="1"/>
        <v>97.1444330628004</v>
      </c>
      <c r="G14" s="554">
        <v>1978</v>
      </c>
      <c r="H14" s="555">
        <v>55834</v>
      </c>
      <c r="I14" s="556">
        <f t="shared" si="2"/>
        <v>3.421434996194562</v>
      </c>
      <c r="J14" s="558">
        <f t="shared" si="3"/>
        <v>96.57856500380544</v>
      </c>
      <c r="K14" s="559">
        <f t="shared" si="4"/>
        <v>0.5658680589949721</v>
      </c>
      <c r="L14" s="560">
        <f t="shared" si="4"/>
        <v>-0.5658680589949654</v>
      </c>
    </row>
    <row r="15" spans="2:12" ht="13.5">
      <c r="B15" s="553" t="s">
        <v>532</v>
      </c>
      <c r="C15" s="554">
        <v>590</v>
      </c>
      <c r="D15" s="555">
        <v>2735</v>
      </c>
      <c r="E15" s="556">
        <f t="shared" si="0"/>
        <v>17.74436090225564</v>
      </c>
      <c r="F15" s="557">
        <f t="shared" si="1"/>
        <v>82.25563909774436</v>
      </c>
      <c r="G15" s="554">
        <v>513</v>
      </c>
      <c r="H15" s="555">
        <v>2713</v>
      </c>
      <c r="I15" s="556">
        <f t="shared" si="2"/>
        <v>15.902045877247364</v>
      </c>
      <c r="J15" s="558">
        <f t="shared" si="3"/>
        <v>84.09795412275264</v>
      </c>
      <c r="K15" s="559">
        <f t="shared" si="4"/>
        <v>-1.8423150250082756</v>
      </c>
      <c r="L15" s="560">
        <f t="shared" si="4"/>
        <v>1.8423150250082756</v>
      </c>
    </row>
    <row r="16" spans="2:12" ht="13.5">
      <c r="B16" s="553" t="s">
        <v>533</v>
      </c>
      <c r="C16" s="554">
        <v>360</v>
      </c>
      <c r="D16" s="555">
        <v>18635</v>
      </c>
      <c r="E16" s="556">
        <f t="shared" si="0"/>
        <v>1.8952355883127139</v>
      </c>
      <c r="F16" s="557">
        <f t="shared" si="1"/>
        <v>98.10476441168728</v>
      </c>
      <c r="G16" s="554">
        <v>428</v>
      </c>
      <c r="H16" s="555">
        <v>17568</v>
      </c>
      <c r="I16" s="556">
        <f t="shared" si="2"/>
        <v>2.37830629028673</v>
      </c>
      <c r="J16" s="558">
        <f t="shared" si="3"/>
        <v>97.62169370971327</v>
      </c>
      <c r="K16" s="559">
        <f t="shared" si="4"/>
        <v>0.48307070197401614</v>
      </c>
      <c r="L16" s="560">
        <f t="shared" si="4"/>
        <v>-0.4830707019740146</v>
      </c>
    </row>
    <row r="17" spans="2:12" ht="13.5">
      <c r="B17" s="553" t="s">
        <v>534</v>
      </c>
      <c r="C17" s="554">
        <v>244</v>
      </c>
      <c r="D17" s="555">
        <v>8967</v>
      </c>
      <c r="E17" s="556">
        <f t="shared" si="0"/>
        <v>2.6490066225165565</v>
      </c>
      <c r="F17" s="557">
        <f t="shared" si="1"/>
        <v>97.35099337748345</v>
      </c>
      <c r="G17" s="554">
        <v>271</v>
      </c>
      <c r="H17" s="555">
        <v>8186</v>
      </c>
      <c r="I17" s="556">
        <f t="shared" si="2"/>
        <v>3.204446021047653</v>
      </c>
      <c r="J17" s="558">
        <f t="shared" si="3"/>
        <v>96.79555397895234</v>
      </c>
      <c r="K17" s="559">
        <f t="shared" si="4"/>
        <v>0.5554393985310964</v>
      </c>
      <c r="L17" s="560">
        <f t="shared" si="4"/>
        <v>-0.5554393985311066</v>
      </c>
    </row>
    <row r="18" spans="2:12" ht="13.5">
      <c r="B18" s="553" t="s">
        <v>535</v>
      </c>
      <c r="C18" s="554">
        <v>292</v>
      </c>
      <c r="D18" s="555">
        <v>30489</v>
      </c>
      <c r="E18" s="556">
        <f t="shared" si="0"/>
        <v>0.9486371462915435</v>
      </c>
      <c r="F18" s="557">
        <f t="shared" si="1"/>
        <v>99.05136285370845</v>
      </c>
      <c r="G18" s="554">
        <v>279</v>
      </c>
      <c r="H18" s="555">
        <v>27974</v>
      </c>
      <c r="I18" s="556">
        <f t="shared" si="2"/>
        <v>0.9875057516015998</v>
      </c>
      <c r="J18" s="558">
        <f t="shared" si="3"/>
        <v>99.0124942483984</v>
      </c>
      <c r="K18" s="559">
        <f t="shared" si="4"/>
        <v>0.038868605310056314</v>
      </c>
      <c r="L18" s="560">
        <f t="shared" si="4"/>
        <v>-0.03886860531005709</v>
      </c>
    </row>
    <row r="19" spans="2:12" ht="13.5">
      <c r="B19" s="553" t="s">
        <v>536</v>
      </c>
      <c r="C19" s="554">
        <v>431</v>
      </c>
      <c r="D19" s="555">
        <v>23686</v>
      </c>
      <c r="E19" s="556">
        <f t="shared" si="0"/>
        <v>1.7871211178836506</v>
      </c>
      <c r="F19" s="557">
        <f t="shared" si="1"/>
        <v>98.21287888211636</v>
      </c>
      <c r="G19" s="554">
        <v>489</v>
      </c>
      <c r="H19" s="555">
        <v>22471</v>
      </c>
      <c r="I19" s="556">
        <f t="shared" si="2"/>
        <v>2.1297909407665507</v>
      </c>
      <c r="J19" s="558">
        <f t="shared" si="3"/>
        <v>97.87020905923345</v>
      </c>
      <c r="K19" s="559">
        <f t="shared" si="4"/>
        <v>0.34266982288290015</v>
      </c>
      <c r="L19" s="560">
        <f t="shared" si="4"/>
        <v>-0.34266982288291103</v>
      </c>
    </row>
    <row r="20" spans="2:12" ht="13.5">
      <c r="B20" s="553" t="s">
        <v>537</v>
      </c>
      <c r="C20" s="554">
        <v>323</v>
      </c>
      <c r="D20" s="555">
        <v>8902</v>
      </c>
      <c r="E20" s="556">
        <f t="shared" si="0"/>
        <v>3.501355013550136</v>
      </c>
      <c r="F20" s="557">
        <f t="shared" si="1"/>
        <v>96.49864498644986</v>
      </c>
      <c r="G20" s="554">
        <v>404</v>
      </c>
      <c r="H20" s="555">
        <v>8424</v>
      </c>
      <c r="I20" s="556">
        <f t="shared" si="2"/>
        <v>4.576347983688265</v>
      </c>
      <c r="J20" s="558">
        <f t="shared" si="3"/>
        <v>95.42365201631173</v>
      </c>
      <c r="K20" s="559">
        <f t="shared" si="4"/>
        <v>1.0749929701381293</v>
      </c>
      <c r="L20" s="560">
        <f t="shared" si="4"/>
        <v>-1.0749929701381262</v>
      </c>
    </row>
    <row r="21" spans="2:12" ht="13.5">
      <c r="B21" s="553" t="s">
        <v>538</v>
      </c>
      <c r="C21" s="554">
        <v>619</v>
      </c>
      <c r="D21" s="555">
        <v>14771</v>
      </c>
      <c r="E21" s="556">
        <f t="shared" si="0"/>
        <v>4.022092267706303</v>
      </c>
      <c r="F21" s="557">
        <f t="shared" si="1"/>
        <v>95.9779077322937</v>
      </c>
      <c r="G21" s="554">
        <v>775</v>
      </c>
      <c r="H21" s="555">
        <v>15579</v>
      </c>
      <c r="I21" s="556">
        <f t="shared" si="2"/>
        <v>4.738901797725327</v>
      </c>
      <c r="J21" s="558">
        <f t="shared" si="3"/>
        <v>95.26109820227468</v>
      </c>
      <c r="K21" s="559">
        <f t="shared" si="4"/>
        <v>0.7168095300190238</v>
      </c>
      <c r="L21" s="560">
        <f t="shared" si="4"/>
        <v>-0.7168095300190203</v>
      </c>
    </row>
    <row r="22" spans="2:12" ht="13.5">
      <c r="B22" s="553" t="s">
        <v>539</v>
      </c>
      <c r="C22" s="554">
        <v>23</v>
      </c>
      <c r="D22" s="555">
        <v>1005</v>
      </c>
      <c r="E22" s="556">
        <f t="shared" si="0"/>
        <v>2.237354085603113</v>
      </c>
      <c r="F22" s="557">
        <f t="shared" si="1"/>
        <v>97.76264591439688</v>
      </c>
      <c r="G22" s="554">
        <v>14</v>
      </c>
      <c r="H22" s="555">
        <v>893</v>
      </c>
      <c r="I22" s="556">
        <f t="shared" si="2"/>
        <v>1.5435501653803747</v>
      </c>
      <c r="J22" s="558">
        <f t="shared" si="3"/>
        <v>98.45644983461963</v>
      </c>
      <c r="K22" s="559">
        <f t="shared" si="4"/>
        <v>-0.6938039202227382</v>
      </c>
      <c r="L22" s="560">
        <f t="shared" si="4"/>
        <v>0.6938039202227486</v>
      </c>
    </row>
    <row r="23" spans="2:12" ht="14.25" thickBot="1">
      <c r="B23" s="561" t="s">
        <v>540</v>
      </c>
      <c r="C23" s="562">
        <v>589</v>
      </c>
      <c r="D23" s="563">
        <v>12984</v>
      </c>
      <c r="E23" s="564">
        <f t="shared" si="0"/>
        <v>4.3394975318647315</v>
      </c>
      <c r="F23" s="565">
        <f t="shared" si="1"/>
        <v>95.66050246813526</v>
      </c>
      <c r="G23" s="562">
        <v>756</v>
      </c>
      <c r="H23" s="563">
        <v>12783</v>
      </c>
      <c r="I23" s="564">
        <f t="shared" si="2"/>
        <v>5.58386882339907</v>
      </c>
      <c r="J23" s="566">
        <f t="shared" si="3"/>
        <v>94.41613117660093</v>
      </c>
      <c r="K23" s="567">
        <f t="shared" si="4"/>
        <v>1.2443712915343381</v>
      </c>
      <c r="L23" s="568">
        <f t="shared" si="4"/>
        <v>-1.2443712915343355</v>
      </c>
    </row>
    <row r="25" ht="13.5">
      <c r="B25" t="s">
        <v>542</v>
      </c>
    </row>
  </sheetData>
  <sheetProtection/>
  <mergeCells count="5">
    <mergeCell ref="C3:F3"/>
    <mergeCell ref="G3:J3"/>
    <mergeCell ref="E4:F4"/>
    <mergeCell ref="I4:J4"/>
    <mergeCell ref="K4:L4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B2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3.00390625" style="0" customWidth="1"/>
    <col min="3" max="3" width="18.75390625" style="0" customWidth="1"/>
    <col min="4" max="4" width="20.75390625" style="0" customWidth="1"/>
    <col min="5" max="5" width="18.75390625" style="0" customWidth="1"/>
  </cols>
  <sheetData>
    <row r="1" spans="2:28" s="29" customFormat="1" ht="14.25">
      <c r="B1" s="98" t="s">
        <v>317</v>
      </c>
      <c r="P1"/>
      <c r="Q1"/>
      <c r="R1"/>
      <c r="S1"/>
      <c r="T1"/>
      <c r="U1"/>
      <c r="V1"/>
      <c r="W1"/>
      <c r="X1"/>
      <c r="Y1"/>
      <c r="Z1"/>
      <c r="AA1"/>
      <c r="AB1"/>
    </row>
    <row r="2" spans="2:5" ht="13.5">
      <c r="B2" s="572" t="s">
        <v>564</v>
      </c>
      <c r="C2" s="572"/>
      <c r="D2" s="572"/>
      <c r="E2" s="572"/>
    </row>
    <row r="3" spans="2:5" ht="22.5">
      <c r="B3" s="573"/>
      <c r="C3" s="574" t="s">
        <v>543</v>
      </c>
      <c r="D3" s="574" t="s">
        <v>544</v>
      </c>
      <c r="E3" s="573" t="s">
        <v>545</v>
      </c>
    </row>
    <row r="4" spans="2:5" ht="13.5">
      <c r="B4" s="575" t="s">
        <v>546</v>
      </c>
      <c r="C4" s="404">
        <v>2546342</v>
      </c>
      <c r="D4" s="404">
        <v>83604</v>
      </c>
      <c r="E4" s="409">
        <f>(D4/C4)*100</f>
        <v>3.2832981586919585</v>
      </c>
    </row>
    <row r="5" spans="2:5" ht="13.5">
      <c r="B5" s="575" t="s">
        <v>547</v>
      </c>
      <c r="C5" s="404">
        <v>6206</v>
      </c>
      <c r="D5" s="404">
        <v>46</v>
      </c>
      <c r="E5" s="409">
        <f aca="true" t="shared" si="0" ref="E5:E21">(D5/C5)*100</f>
        <v>0.7412181759587496</v>
      </c>
    </row>
    <row r="6" spans="2:5" ht="13.5">
      <c r="B6" s="575" t="s">
        <v>548</v>
      </c>
      <c r="C6" s="404">
        <v>548</v>
      </c>
      <c r="D6" s="404">
        <v>30</v>
      </c>
      <c r="E6" s="409">
        <f t="shared" si="0"/>
        <v>5.474452554744526</v>
      </c>
    </row>
    <row r="7" spans="2:5" ht="13.5">
      <c r="B7" s="575" t="s">
        <v>549</v>
      </c>
      <c r="C7" s="404">
        <v>176211</v>
      </c>
      <c r="D7" s="404">
        <v>3450</v>
      </c>
      <c r="E7" s="409">
        <f t="shared" si="0"/>
        <v>1.957880041541107</v>
      </c>
    </row>
    <row r="8" spans="2:5" ht="13.5">
      <c r="B8" s="575" t="s">
        <v>550</v>
      </c>
      <c r="C8" s="404">
        <v>507633</v>
      </c>
      <c r="D8" s="404">
        <v>25783</v>
      </c>
      <c r="E8" s="409">
        <f t="shared" si="0"/>
        <v>5.079063023877486</v>
      </c>
    </row>
    <row r="9" spans="2:5" ht="13.5">
      <c r="B9" s="575" t="s">
        <v>551</v>
      </c>
      <c r="C9" s="404">
        <v>6344</v>
      </c>
      <c r="D9" s="404">
        <v>122</v>
      </c>
      <c r="E9" s="409">
        <f t="shared" si="0"/>
        <v>1.9230769230769231</v>
      </c>
    </row>
    <row r="10" spans="2:5" ht="13.5">
      <c r="B10" s="575" t="s">
        <v>552</v>
      </c>
      <c r="C10" s="404">
        <v>27670</v>
      </c>
      <c r="D10" s="404">
        <v>4310</v>
      </c>
      <c r="E10" s="409">
        <f t="shared" si="0"/>
        <v>15.576436573906758</v>
      </c>
    </row>
    <row r="11" spans="2:5" ht="13.5">
      <c r="B11" s="575" t="s">
        <v>553</v>
      </c>
      <c r="C11" s="404">
        <v>201658</v>
      </c>
      <c r="D11" s="404">
        <v>7602</v>
      </c>
      <c r="E11" s="409">
        <f t="shared" si="0"/>
        <v>3.7697487825923095</v>
      </c>
    </row>
    <row r="12" spans="2:5" ht="13.5">
      <c r="B12" s="575" t="s">
        <v>554</v>
      </c>
      <c r="C12" s="404">
        <v>542122</v>
      </c>
      <c r="D12" s="404">
        <v>20604</v>
      </c>
      <c r="E12" s="409">
        <f t="shared" si="0"/>
        <v>3.8006205245313787</v>
      </c>
    </row>
    <row r="13" spans="2:5" ht="13.5">
      <c r="B13" s="575" t="s">
        <v>555</v>
      </c>
      <c r="C13" s="404">
        <v>59043</v>
      </c>
      <c r="D13" s="404">
        <v>2695</v>
      </c>
      <c r="E13" s="409">
        <f t="shared" si="0"/>
        <v>4.564469962569652</v>
      </c>
    </row>
    <row r="14" spans="2:5" ht="13.5">
      <c r="B14" s="575" t="s">
        <v>556</v>
      </c>
      <c r="C14" s="404">
        <v>66941</v>
      </c>
      <c r="D14" s="404">
        <v>1318</v>
      </c>
      <c r="E14" s="409">
        <f t="shared" si="0"/>
        <v>1.9688979847925785</v>
      </c>
    </row>
    <row r="15" spans="2:5" ht="13.5">
      <c r="B15" s="575" t="s">
        <v>557</v>
      </c>
      <c r="C15" s="404">
        <v>58239</v>
      </c>
      <c r="D15" s="404">
        <v>2019</v>
      </c>
      <c r="E15" s="409">
        <f t="shared" si="0"/>
        <v>3.4667490856642456</v>
      </c>
    </row>
    <row r="16" spans="2:5" ht="13.5">
      <c r="B16" s="575" t="s">
        <v>558</v>
      </c>
      <c r="C16" s="404">
        <v>231936</v>
      </c>
      <c r="D16" s="404">
        <v>1324</v>
      </c>
      <c r="E16" s="409">
        <f t="shared" si="0"/>
        <v>0.5708471302428255</v>
      </c>
    </row>
    <row r="17" spans="2:5" ht="13.5">
      <c r="B17" s="575" t="s">
        <v>559</v>
      </c>
      <c r="C17" s="404">
        <v>123665</v>
      </c>
      <c r="D17" s="404">
        <v>3455</v>
      </c>
      <c r="E17" s="409">
        <f t="shared" si="0"/>
        <v>2.7938381918893787</v>
      </c>
    </row>
    <row r="18" spans="2:5" ht="13.5">
      <c r="B18" s="575" t="s">
        <v>560</v>
      </c>
      <c r="C18" s="404">
        <v>83480</v>
      </c>
      <c r="D18" s="404">
        <v>1897</v>
      </c>
      <c r="E18" s="409">
        <f t="shared" si="0"/>
        <v>2.2724005749880214</v>
      </c>
    </row>
    <row r="19" spans="2:5" ht="13.5">
      <c r="B19" s="575" t="s">
        <v>561</v>
      </c>
      <c r="C19" s="404">
        <v>269295</v>
      </c>
      <c r="D19" s="404">
        <v>3270</v>
      </c>
      <c r="E19" s="409">
        <f t="shared" si="0"/>
        <v>1.214281735643068</v>
      </c>
    </row>
    <row r="20" spans="2:5" ht="13.5">
      <c r="B20" s="575" t="s">
        <v>562</v>
      </c>
      <c r="C20" s="404">
        <v>11489</v>
      </c>
      <c r="D20" s="404">
        <v>22</v>
      </c>
      <c r="E20" s="409">
        <f t="shared" si="0"/>
        <v>0.19148750979197493</v>
      </c>
    </row>
    <row r="21" spans="2:5" ht="13.5">
      <c r="B21" s="575" t="s">
        <v>563</v>
      </c>
      <c r="C21" s="404">
        <v>173862</v>
      </c>
      <c r="D21" s="404">
        <v>5657</v>
      </c>
      <c r="E21" s="409">
        <f t="shared" si="0"/>
        <v>3.2537299697461206</v>
      </c>
    </row>
  </sheetData>
  <sheetProtection/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B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04" customWidth="1"/>
    <col min="2" max="2" width="35.625" style="572" customWidth="1"/>
    <col min="3" max="3" width="9.125" style="572" bestFit="1" customWidth="1"/>
    <col min="4" max="4" width="9.25390625" style="572" bestFit="1" customWidth="1"/>
    <col min="5" max="5" width="7.50390625" style="572" bestFit="1" customWidth="1"/>
    <col min="6" max="6" width="10.00390625" style="572" bestFit="1" customWidth="1"/>
    <col min="7" max="7" width="8.25390625" style="572" customWidth="1"/>
    <col min="8" max="8" width="9.125" style="572" bestFit="1" customWidth="1"/>
    <col min="9" max="9" width="9.00390625" style="572" customWidth="1"/>
    <col min="10" max="10" width="10.50390625" style="572" customWidth="1"/>
    <col min="11" max="11" width="7.875" style="572" customWidth="1"/>
    <col min="12" max="19" width="9.125" style="572" bestFit="1" customWidth="1"/>
    <col min="20" max="16384" width="9.00390625" style="572" customWidth="1"/>
  </cols>
  <sheetData>
    <row r="1" spans="2:28" s="29" customFormat="1" ht="14.25">
      <c r="B1" s="98" t="s">
        <v>317</v>
      </c>
      <c r="P1"/>
      <c r="Q1"/>
      <c r="R1"/>
      <c r="S1"/>
      <c r="T1"/>
      <c r="U1"/>
      <c r="V1"/>
      <c r="W1"/>
      <c r="X1"/>
      <c r="Y1"/>
      <c r="Z1"/>
      <c r="AA1"/>
      <c r="AB1"/>
    </row>
    <row r="2" ht="14.25" thickBot="1">
      <c r="B2" s="572" t="s">
        <v>603</v>
      </c>
    </row>
    <row r="3" spans="2:10" ht="13.5">
      <c r="B3" s="906" t="s">
        <v>565</v>
      </c>
      <c r="C3" s="909" t="s">
        <v>566</v>
      </c>
      <c r="D3" s="910"/>
      <c r="E3" s="909" t="s">
        <v>567</v>
      </c>
      <c r="F3" s="910"/>
      <c r="G3" s="909" t="s">
        <v>568</v>
      </c>
      <c r="H3" s="910"/>
      <c r="I3" s="909" t="s">
        <v>569</v>
      </c>
      <c r="J3" s="910"/>
    </row>
    <row r="4" spans="2:10" ht="13.5">
      <c r="B4" s="907"/>
      <c r="C4" s="911" t="s">
        <v>570</v>
      </c>
      <c r="D4" s="912" t="s">
        <v>571</v>
      </c>
      <c r="E4" s="911" t="s">
        <v>570</v>
      </c>
      <c r="F4" s="912" t="s">
        <v>572</v>
      </c>
      <c r="G4" s="911" t="s">
        <v>570</v>
      </c>
      <c r="H4" s="912" t="s">
        <v>571</v>
      </c>
      <c r="I4" s="913" t="s">
        <v>573</v>
      </c>
      <c r="J4" s="914"/>
    </row>
    <row r="5" spans="2:10" ht="13.5">
      <c r="B5" s="907"/>
      <c r="C5" s="911"/>
      <c r="D5" s="912"/>
      <c r="E5" s="911"/>
      <c r="F5" s="912"/>
      <c r="G5" s="911"/>
      <c r="H5" s="912"/>
      <c r="I5" s="915"/>
      <c r="J5" s="916"/>
    </row>
    <row r="6" spans="2:10" ht="13.5">
      <c r="B6" s="908"/>
      <c r="C6" s="911"/>
      <c r="D6" s="912"/>
      <c r="E6" s="911"/>
      <c r="F6" s="912"/>
      <c r="G6" s="911"/>
      <c r="H6" s="912"/>
      <c r="I6" s="577" t="s">
        <v>570</v>
      </c>
      <c r="J6" s="578" t="s">
        <v>571</v>
      </c>
    </row>
    <row r="7" spans="2:10" ht="13.5">
      <c r="B7" s="402" t="s">
        <v>574</v>
      </c>
      <c r="C7" s="579">
        <v>140638</v>
      </c>
      <c r="D7" s="580">
        <v>1953736</v>
      </c>
      <c r="E7" s="579">
        <v>76243</v>
      </c>
      <c r="F7" s="580">
        <v>627363</v>
      </c>
      <c r="G7" s="579">
        <v>8692</v>
      </c>
      <c r="H7" s="580">
        <v>259026</v>
      </c>
      <c r="I7" s="579">
        <v>55703</v>
      </c>
      <c r="J7" s="580">
        <v>1067347</v>
      </c>
    </row>
    <row r="8" spans="2:10" ht="13.5">
      <c r="B8" s="402" t="s">
        <v>575</v>
      </c>
      <c r="C8" s="579">
        <v>444</v>
      </c>
      <c r="D8" s="580">
        <v>4558</v>
      </c>
      <c r="E8" s="579">
        <v>354</v>
      </c>
      <c r="F8" s="580">
        <v>3167</v>
      </c>
      <c r="G8" s="579">
        <v>28</v>
      </c>
      <c r="H8" s="580">
        <v>670</v>
      </c>
      <c r="I8" s="579">
        <v>62</v>
      </c>
      <c r="J8" s="580">
        <v>721</v>
      </c>
    </row>
    <row r="9" spans="2:10" ht="13.5">
      <c r="B9" s="402" t="s">
        <v>576</v>
      </c>
      <c r="C9" s="579">
        <v>36</v>
      </c>
      <c r="D9" s="580">
        <v>501</v>
      </c>
      <c r="E9" s="579">
        <v>9</v>
      </c>
      <c r="F9" s="580">
        <v>71</v>
      </c>
      <c r="G9" s="579">
        <v>5</v>
      </c>
      <c r="H9" s="580">
        <v>45</v>
      </c>
      <c r="I9" s="579">
        <v>22</v>
      </c>
      <c r="J9" s="580">
        <v>385</v>
      </c>
    </row>
    <row r="10" spans="2:10" ht="13.5">
      <c r="B10" s="402" t="s">
        <v>577</v>
      </c>
      <c r="C10" s="579">
        <v>19882</v>
      </c>
      <c r="D10" s="580">
        <v>155652</v>
      </c>
      <c r="E10" s="579">
        <v>16298</v>
      </c>
      <c r="F10" s="580">
        <v>105801</v>
      </c>
      <c r="G10" s="579">
        <v>887</v>
      </c>
      <c r="H10" s="580">
        <v>17956</v>
      </c>
      <c r="I10" s="579">
        <v>2697</v>
      </c>
      <c r="J10" s="580">
        <v>31895</v>
      </c>
    </row>
    <row r="11" spans="2:10" ht="13.5">
      <c r="B11" s="402" t="s">
        <v>578</v>
      </c>
      <c r="C11" s="579">
        <v>21918</v>
      </c>
      <c r="D11" s="580">
        <v>466321</v>
      </c>
      <c r="E11" s="579">
        <v>15781</v>
      </c>
      <c r="F11" s="580">
        <v>186294</v>
      </c>
      <c r="G11" s="579">
        <v>1752</v>
      </c>
      <c r="H11" s="580">
        <v>83895</v>
      </c>
      <c r="I11" s="579">
        <v>4385</v>
      </c>
      <c r="J11" s="580">
        <v>196132</v>
      </c>
    </row>
    <row r="12" spans="2:10" ht="13.5">
      <c r="B12" s="402" t="s">
        <v>579</v>
      </c>
      <c r="C12" s="579">
        <v>134</v>
      </c>
      <c r="D12" s="580">
        <v>6206</v>
      </c>
      <c r="E12" s="579">
        <v>21</v>
      </c>
      <c r="F12" s="580">
        <v>451</v>
      </c>
      <c r="G12" s="579">
        <v>10</v>
      </c>
      <c r="H12" s="580">
        <v>1432</v>
      </c>
      <c r="I12" s="579">
        <v>103</v>
      </c>
      <c r="J12" s="580">
        <v>4323</v>
      </c>
    </row>
    <row r="13" spans="2:10" ht="13.5">
      <c r="B13" s="402" t="s">
        <v>580</v>
      </c>
      <c r="C13" s="579">
        <v>1822</v>
      </c>
      <c r="D13" s="580">
        <v>24239</v>
      </c>
      <c r="E13" s="579">
        <v>1133</v>
      </c>
      <c r="F13" s="580">
        <v>7870</v>
      </c>
      <c r="G13" s="579">
        <v>119</v>
      </c>
      <c r="H13" s="580">
        <v>4811</v>
      </c>
      <c r="I13" s="579">
        <v>570</v>
      </c>
      <c r="J13" s="580">
        <v>11558</v>
      </c>
    </row>
    <row r="14" spans="2:10" ht="13.5">
      <c r="B14" s="402" t="s">
        <v>581</v>
      </c>
      <c r="C14" s="579">
        <v>6429</v>
      </c>
      <c r="D14" s="580">
        <v>195210</v>
      </c>
      <c r="E14" s="579">
        <v>2389</v>
      </c>
      <c r="F14" s="580">
        <v>46917</v>
      </c>
      <c r="G14" s="579">
        <v>609</v>
      </c>
      <c r="H14" s="580">
        <v>24766</v>
      </c>
      <c r="I14" s="579">
        <v>3431</v>
      </c>
      <c r="J14" s="580">
        <v>123527</v>
      </c>
    </row>
    <row r="15" spans="2:10" ht="13.5">
      <c r="B15" s="402" t="s">
        <v>582</v>
      </c>
      <c r="C15" s="579">
        <v>39288</v>
      </c>
      <c r="D15" s="580">
        <v>456008</v>
      </c>
      <c r="E15" s="579">
        <v>15825</v>
      </c>
      <c r="F15" s="580">
        <v>102411</v>
      </c>
      <c r="G15" s="579">
        <v>2521</v>
      </c>
      <c r="H15" s="580">
        <v>51319</v>
      </c>
      <c r="I15" s="579">
        <v>20942</v>
      </c>
      <c r="J15" s="580">
        <v>302278</v>
      </c>
    </row>
    <row r="16" spans="2:10" ht="13.5">
      <c r="B16" s="402" t="s">
        <v>583</v>
      </c>
      <c r="C16" s="579">
        <v>2404</v>
      </c>
      <c r="D16" s="580">
        <v>45447</v>
      </c>
      <c r="E16" s="579">
        <v>818</v>
      </c>
      <c r="F16" s="580">
        <v>3957</v>
      </c>
      <c r="G16" s="579">
        <v>55</v>
      </c>
      <c r="H16" s="580">
        <v>1927</v>
      </c>
      <c r="I16" s="579">
        <v>1531</v>
      </c>
      <c r="J16" s="580">
        <v>39563</v>
      </c>
    </row>
    <row r="17" spans="2:10" ht="13.5">
      <c r="B17" s="402" t="s">
        <v>584</v>
      </c>
      <c r="C17" s="579">
        <v>11710</v>
      </c>
      <c r="D17" s="580">
        <v>54443</v>
      </c>
      <c r="E17" s="579">
        <v>9033</v>
      </c>
      <c r="F17" s="580">
        <v>29013</v>
      </c>
      <c r="G17" s="579">
        <v>409</v>
      </c>
      <c r="H17" s="580">
        <v>5878</v>
      </c>
      <c r="I17" s="579">
        <v>2268</v>
      </c>
      <c r="J17" s="580">
        <v>19552</v>
      </c>
    </row>
    <row r="18" spans="2:10" ht="13.5">
      <c r="B18" s="402" t="s">
        <v>585</v>
      </c>
      <c r="C18" s="579">
        <v>4121</v>
      </c>
      <c r="D18" s="580">
        <v>38007</v>
      </c>
      <c r="E18" s="579">
        <v>3046</v>
      </c>
      <c r="F18" s="580">
        <v>14350</v>
      </c>
      <c r="G18" s="579">
        <v>244</v>
      </c>
      <c r="H18" s="580">
        <v>5508</v>
      </c>
      <c r="I18" s="579">
        <v>831</v>
      </c>
      <c r="J18" s="580">
        <v>18149</v>
      </c>
    </row>
    <row r="19" spans="2:10" ht="13.5">
      <c r="B19" s="402" t="s">
        <v>586</v>
      </c>
      <c r="C19" s="579">
        <v>11278</v>
      </c>
      <c r="D19" s="580">
        <v>178105</v>
      </c>
      <c r="E19" s="579">
        <v>3136</v>
      </c>
      <c r="F19" s="580">
        <v>29930</v>
      </c>
      <c r="G19" s="579">
        <v>485</v>
      </c>
      <c r="H19" s="580">
        <v>12206</v>
      </c>
      <c r="I19" s="579">
        <v>7657</v>
      </c>
      <c r="J19" s="580">
        <v>135969</v>
      </c>
    </row>
    <row r="20" spans="2:10" ht="13.5">
      <c r="B20" s="402" t="s">
        <v>587</v>
      </c>
      <c r="C20" s="579">
        <v>7846</v>
      </c>
      <c r="D20" s="580">
        <v>88412</v>
      </c>
      <c r="E20" s="579">
        <v>2592</v>
      </c>
      <c r="F20" s="580">
        <v>22167</v>
      </c>
      <c r="G20" s="579">
        <v>643</v>
      </c>
      <c r="H20" s="580">
        <v>11292</v>
      </c>
      <c r="I20" s="579">
        <v>4611</v>
      </c>
      <c r="J20" s="580">
        <v>54953</v>
      </c>
    </row>
    <row r="21" spans="2:10" ht="13.5">
      <c r="B21" s="402" t="s">
        <v>588</v>
      </c>
      <c r="C21" s="579">
        <v>2748</v>
      </c>
      <c r="D21" s="580">
        <v>31689</v>
      </c>
      <c r="E21" s="579">
        <v>666</v>
      </c>
      <c r="F21" s="580">
        <v>6985</v>
      </c>
      <c r="G21" s="579">
        <v>176</v>
      </c>
      <c r="H21" s="580">
        <v>3675</v>
      </c>
      <c r="I21" s="579">
        <v>1906</v>
      </c>
      <c r="J21" s="580">
        <v>21029</v>
      </c>
    </row>
    <row r="22" spans="2:10" ht="13.5">
      <c r="B22" s="402" t="s">
        <v>589</v>
      </c>
      <c r="C22" s="579">
        <v>2700</v>
      </c>
      <c r="D22" s="580">
        <v>45640</v>
      </c>
      <c r="E22" s="579">
        <v>1036</v>
      </c>
      <c r="F22" s="580">
        <v>12644</v>
      </c>
      <c r="G22" s="579">
        <v>220</v>
      </c>
      <c r="H22" s="580">
        <v>5204</v>
      </c>
      <c r="I22" s="579">
        <v>1444</v>
      </c>
      <c r="J22" s="580">
        <v>27792</v>
      </c>
    </row>
    <row r="23" spans="2:10" ht="13.5">
      <c r="B23" s="402" t="s">
        <v>590</v>
      </c>
      <c r="C23" s="579">
        <v>633</v>
      </c>
      <c r="D23" s="580">
        <v>6526</v>
      </c>
      <c r="E23" s="579">
        <v>4</v>
      </c>
      <c r="F23" s="580">
        <v>6</v>
      </c>
      <c r="G23" s="581" t="s">
        <v>591</v>
      </c>
      <c r="H23" s="582" t="s">
        <v>591</v>
      </c>
      <c r="I23" s="579">
        <v>629</v>
      </c>
      <c r="J23" s="580">
        <v>6520</v>
      </c>
    </row>
    <row r="24" spans="2:10" ht="14.25" thickBot="1">
      <c r="B24" s="583" t="s">
        <v>592</v>
      </c>
      <c r="C24" s="584">
        <v>7245</v>
      </c>
      <c r="D24" s="585">
        <v>156772</v>
      </c>
      <c r="E24" s="584">
        <v>4102</v>
      </c>
      <c r="F24" s="585">
        <v>55329</v>
      </c>
      <c r="G24" s="584">
        <v>529</v>
      </c>
      <c r="H24" s="585">
        <v>28442</v>
      </c>
      <c r="I24" s="584">
        <v>2614</v>
      </c>
      <c r="J24" s="585">
        <v>73001</v>
      </c>
    </row>
    <row r="25" ht="13.5">
      <c r="B25" s="572" t="s">
        <v>600</v>
      </c>
    </row>
    <row r="26" ht="13.5">
      <c r="B26" s="572" t="s">
        <v>601</v>
      </c>
    </row>
    <row r="27" spans="5:6" ht="13.5">
      <c r="E27" s="576"/>
      <c r="F27" s="576"/>
    </row>
    <row r="28" spans="5:6" ht="13.5">
      <c r="E28" s="576"/>
      <c r="F28" s="576"/>
    </row>
    <row r="29" spans="5:6" ht="13.5">
      <c r="E29" s="576"/>
      <c r="F29" s="576"/>
    </row>
    <row r="30" spans="5:6" ht="13.5">
      <c r="E30" s="576"/>
      <c r="F30" s="576"/>
    </row>
    <row r="31" spans="5:6" ht="13.5">
      <c r="E31" s="576"/>
      <c r="F31" s="576"/>
    </row>
    <row r="32" spans="5:6" ht="13.5">
      <c r="E32" s="576"/>
      <c r="F32" s="576"/>
    </row>
    <row r="33" spans="5:6" ht="13.5">
      <c r="E33" s="576"/>
      <c r="F33" s="576"/>
    </row>
    <row r="34" spans="5:6" ht="13.5">
      <c r="E34" s="576"/>
      <c r="F34" s="576"/>
    </row>
    <row r="35" spans="5:6" ht="13.5">
      <c r="E35" s="576"/>
      <c r="F35" s="576"/>
    </row>
    <row r="36" spans="5:6" ht="13.5">
      <c r="E36" s="576"/>
      <c r="F36" s="576"/>
    </row>
    <row r="37" spans="5:6" ht="13.5">
      <c r="E37" s="576"/>
      <c r="F37" s="576"/>
    </row>
    <row r="38" spans="5:6" ht="13.5">
      <c r="E38" s="576"/>
      <c r="F38" s="576"/>
    </row>
    <row r="39" spans="5:6" ht="13.5">
      <c r="E39" s="576"/>
      <c r="F39" s="576"/>
    </row>
    <row r="40" spans="5:6" ht="13.5">
      <c r="E40" s="576"/>
      <c r="F40" s="576"/>
    </row>
    <row r="41" spans="5:6" ht="13.5">
      <c r="E41" s="576"/>
      <c r="F41" s="576"/>
    </row>
    <row r="42" spans="5:6" ht="13.5">
      <c r="E42" s="576"/>
      <c r="F42" s="576"/>
    </row>
    <row r="43" spans="5:6" ht="13.5">
      <c r="E43" s="576"/>
      <c r="F43" s="576"/>
    </row>
  </sheetData>
  <sheetProtection/>
  <mergeCells count="12">
    <mergeCell ref="H4:H6"/>
    <mergeCell ref="I4:J5"/>
    <mergeCell ref="B3:B6"/>
    <mergeCell ref="C3:D3"/>
    <mergeCell ref="E3:F3"/>
    <mergeCell ref="G3:H3"/>
    <mergeCell ref="I3:J3"/>
    <mergeCell ref="C4:C6"/>
    <mergeCell ref="D4:D6"/>
    <mergeCell ref="E4:E6"/>
    <mergeCell ref="F4:F6"/>
    <mergeCell ref="G4:G6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04" customWidth="1"/>
    <col min="2" max="2" width="35.625" style="572" customWidth="1"/>
    <col min="3" max="3" width="9.125" style="572" bestFit="1" customWidth="1"/>
    <col min="4" max="4" width="9.25390625" style="572" bestFit="1" customWidth="1"/>
    <col min="5" max="5" width="7.50390625" style="572" bestFit="1" customWidth="1"/>
    <col min="6" max="6" width="10.00390625" style="572" bestFit="1" customWidth="1"/>
    <col min="7" max="7" width="8.25390625" style="572" customWidth="1"/>
    <col min="8" max="8" width="9.125" style="572" bestFit="1" customWidth="1"/>
    <col min="9" max="9" width="9.00390625" style="572" customWidth="1"/>
    <col min="10" max="10" width="10.50390625" style="572" customWidth="1"/>
    <col min="11" max="11" width="7.875" style="572" customWidth="1"/>
    <col min="12" max="19" width="9.125" style="572" bestFit="1" customWidth="1"/>
    <col min="20" max="16384" width="9.00390625" style="572" customWidth="1"/>
  </cols>
  <sheetData>
    <row r="1" spans="2:28" s="29" customFormat="1" ht="14.25">
      <c r="B1" s="98" t="s">
        <v>317</v>
      </c>
      <c r="P1"/>
      <c r="Q1"/>
      <c r="R1"/>
      <c r="S1"/>
      <c r="T1"/>
      <c r="U1"/>
      <c r="V1"/>
      <c r="W1"/>
      <c r="X1"/>
      <c r="Y1"/>
      <c r="Z1"/>
      <c r="AA1"/>
      <c r="AB1"/>
    </row>
    <row r="2" ht="14.25" thickBot="1">
      <c r="B2" s="572" t="s">
        <v>604</v>
      </c>
    </row>
    <row r="3" spans="2:12" ht="14.25" thickBot="1">
      <c r="B3" s="906" t="s">
        <v>565</v>
      </c>
      <c r="C3" s="918" t="s">
        <v>593</v>
      </c>
      <c r="D3" s="919"/>
      <c r="E3" s="586"/>
      <c r="F3" s="586"/>
      <c r="G3" s="586"/>
      <c r="H3" s="586"/>
      <c r="I3" s="586"/>
      <c r="J3" s="586"/>
      <c r="K3" s="586"/>
      <c r="L3" s="587"/>
    </row>
    <row r="4" spans="2:12" ht="13.5">
      <c r="B4" s="907"/>
      <c r="C4" s="920" t="s">
        <v>594</v>
      </c>
      <c r="D4" s="921"/>
      <c r="E4" s="923" t="s">
        <v>595</v>
      </c>
      <c r="F4" s="924"/>
      <c r="G4" s="924" t="s">
        <v>596</v>
      </c>
      <c r="H4" s="927"/>
      <c r="I4" s="929" t="s">
        <v>597</v>
      </c>
      <c r="J4" s="930"/>
      <c r="K4" s="588"/>
      <c r="L4" s="589"/>
    </row>
    <row r="5" spans="2:12" ht="13.5">
      <c r="B5" s="907"/>
      <c r="C5" s="915"/>
      <c r="D5" s="922"/>
      <c r="E5" s="925"/>
      <c r="F5" s="926"/>
      <c r="G5" s="926"/>
      <c r="H5" s="928"/>
      <c r="I5" s="931"/>
      <c r="J5" s="932"/>
      <c r="K5" s="843" t="s">
        <v>598</v>
      </c>
      <c r="L5" s="917"/>
    </row>
    <row r="6" spans="1:12" s="590" customFormat="1" ht="10.5">
      <c r="A6" s="605"/>
      <c r="B6" s="908"/>
      <c r="C6" s="591" t="s">
        <v>570</v>
      </c>
      <c r="D6" s="592" t="s">
        <v>571</v>
      </c>
      <c r="E6" s="593" t="s">
        <v>570</v>
      </c>
      <c r="F6" s="594" t="s">
        <v>571</v>
      </c>
      <c r="G6" s="594" t="s">
        <v>570</v>
      </c>
      <c r="H6" s="592" t="s">
        <v>571</v>
      </c>
      <c r="I6" s="591" t="s">
        <v>570</v>
      </c>
      <c r="J6" s="592" t="s">
        <v>571</v>
      </c>
      <c r="K6" s="595" t="s">
        <v>570</v>
      </c>
      <c r="L6" s="596" t="s">
        <v>571</v>
      </c>
    </row>
    <row r="7" spans="2:12" ht="13.5">
      <c r="B7" s="402" t="s">
        <v>574</v>
      </c>
      <c r="C7" s="579">
        <v>55703</v>
      </c>
      <c r="D7" s="597">
        <v>1067347</v>
      </c>
      <c r="E7" s="579">
        <v>6121</v>
      </c>
      <c r="F7" s="206">
        <v>88488</v>
      </c>
      <c r="G7" s="598">
        <v>10157</v>
      </c>
      <c r="H7" s="597">
        <v>168179</v>
      </c>
      <c r="I7" s="579">
        <v>31227</v>
      </c>
      <c r="J7" s="206">
        <v>705398</v>
      </c>
      <c r="K7" s="206">
        <v>21204</v>
      </c>
      <c r="L7" s="580">
        <v>519535</v>
      </c>
    </row>
    <row r="8" spans="2:12" ht="13.5">
      <c r="B8" s="402" t="s">
        <v>575</v>
      </c>
      <c r="C8" s="579">
        <v>62</v>
      </c>
      <c r="D8" s="597">
        <v>721</v>
      </c>
      <c r="E8" s="579">
        <v>12</v>
      </c>
      <c r="F8" s="206">
        <v>80</v>
      </c>
      <c r="G8" s="598">
        <v>18</v>
      </c>
      <c r="H8" s="597">
        <v>218</v>
      </c>
      <c r="I8" s="579">
        <v>22</v>
      </c>
      <c r="J8" s="206">
        <v>231</v>
      </c>
      <c r="K8" s="206">
        <v>7</v>
      </c>
      <c r="L8" s="580">
        <v>47</v>
      </c>
    </row>
    <row r="9" spans="2:12" ht="13.5">
      <c r="B9" s="402" t="s">
        <v>576</v>
      </c>
      <c r="C9" s="579">
        <v>22</v>
      </c>
      <c r="D9" s="597">
        <v>385</v>
      </c>
      <c r="E9" s="579">
        <v>1</v>
      </c>
      <c r="F9" s="206">
        <v>20</v>
      </c>
      <c r="G9" s="598">
        <v>6</v>
      </c>
      <c r="H9" s="597">
        <v>102</v>
      </c>
      <c r="I9" s="579">
        <v>11</v>
      </c>
      <c r="J9" s="206">
        <v>203</v>
      </c>
      <c r="K9" s="206">
        <v>9</v>
      </c>
      <c r="L9" s="580">
        <v>175</v>
      </c>
    </row>
    <row r="10" spans="2:12" ht="13.5">
      <c r="B10" s="402" t="s">
        <v>577</v>
      </c>
      <c r="C10" s="579">
        <v>2697</v>
      </c>
      <c r="D10" s="597">
        <v>31895</v>
      </c>
      <c r="E10" s="579">
        <v>239</v>
      </c>
      <c r="F10" s="206">
        <v>2386</v>
      </c>
      <c r="G10" s="598">
        <v>525</v>
      </c>
      <c r="H10" s="597">
        <v>3599</v>
      </c>
      <c r="I10" s="579">
        <v>1412</v>
      </c>
      <c r="J10" s="206">
        <v>20403</v>
      </c>
      <c r="K10" s="206">
        <v>920</v>
      </c>
      <c r="L10" s="580">
        <v>13750</v>
      </c>
    </row>
    <row r="11" spans="2:12" ht="13.5">
      <c r="B11" s="402" t="s">
        <v>578</v>
      </c>
      <c r="C11" s="579">
        <v>4385</v>
      </c>
      <c r="D11" s="597">
        <v>196132</v>
      </c>
      <c r="E11" s="579">
        <v>645</v>
      </c>
      <c r="F11" s="206">
        <v>14275</v>
      </c>
      <c r="G11" s="598">
        <v>606</v>
      </c>
      <c r="H11" s="597">
        <v>18349</v>
      </c>
      <c r="I11" s="579">
        <v>2783</v>
      </c>
      <c r="J11" s="206">
        <v>159239</v>
      </c>
      <c r="K11" s="206">
        <v>2215</v>
      </c>
      <c r="L11" s="580">
        <v>131223</v>
      </c>
    </row>
    <row r="12" spans="2:12" ht="13.5">
      <c r="B12" s="402" t="s">
        <v>579</v>
      </c>
      <c r="C12" s="579">
        <v>103</v>
      </c>
      <c r="D12" s="597">
        <v>4323</v>
      </c>
      <c r="E12" s="579">
        <v>2</v>
      </c>
      <c r="F12" s="206">
        <v>14</v>
      </c>
      <c r="G12" s="598">
        <v>22</v>
      </c>
      <c r="H12" s="597">
        <v>318</v>
      </c>
      <c r="I12" s="579">
        <v>75</v>
      </c>
      <c r="J12" s="206">
        <v>3879</v>
      </c>
      <c r="K12" s="206">
        <v>71</v>
      </c>
      <c r="L12" s="580">
        <v>3841</v>
      </c>
    </row>
    <row r="13" spans="2:12" ht="13.5">
      <c r="B13" s="402" t="s">
        <v>580</v>
      </c>
      <c r="C13" s="579">
        <v>570</v>
      </c>
      <c r="D13" s="597">
        <v>11558</v>
      </c>
      <c r="E13" s="579">
        <v>39</v>
      </c>
      <c r="F13" s="206">
        <v>1184</v>
      </c>
      <c r="G13" s="598">
        <v>89</v>
      </c>
      <c r="H13" s="597">
        <v>1938</v>
      </c>
      <c r="I13" s="579">
        <v>365</v>
      </c>
      <c r="J13" s="206">
        <v>7415</v>
      </c>
      <c r="K13" s="206">
        <v>278</v>
      </c>
      <c r="L13" s="580">
        <v>5757</v>
      </c>
    </row>
    <row r="14" spans="2:12" ht="13.5">
      <c r="B14" s="402" t="s">
        <v>581</v>
      </c>
      <c r="C14" s="579">
        <v>3431</v>
      </c>
      <c r="D14" s="597">
        <v>123527</v>
      </c>
      <c r="E14" s="579">
        <v>327</v>
      </c>
      <c r="F14" s="206">
        <v>13923</v>
      </c>
      <c r="G14" s="598">
        <v>585</v>
      </c>
      <c r="H14" s="597">
        <v>18841</v>
      </c>
      <c r="I14" s="579">
        <v>2006</v>
      </c>
      <c r="J14" s="206">
        <v>74328</v>
      </c>
      <c r="K14" s="206">
        <v>1439</v>
      </c>
      <c r="L14" s="580">
        <v>54512</v>
      </c>
    </row>
    <row r="15" spans="2:12" ht="13.5">
      <c r="B15" s="402" t="s">
        <v>582</v>
      </c>
      <c r="C15" s="579">
        <v>20942</v>
      </c>
      <c r="D15" s="597">
        <v>302278</v>
      </c>
      <c r="E15" s="579">
        <v>2068</v>
      </c>
      <c r="F15" s="206">
        <v>22916</v>
      </c>
      <c r="G15" s="598">
        <v>4035</v>
      </c>
      <c r="H15" s="597">
        <v>61300</v>
      </c>
      <c r="I15" s="579">
        <v>12130</v>
      </c>
      <c r="J15" s="206">
        <v>191601</v>
      </c>
      <c r="K15" s="206">
        <v>6872</v>
      </c>
      <c r="L15" s="580">
        <v>115096</v>
      </c>
    </row>
    <row r="16" spans="2:12" ht="13.5">
      <c r="B16" s="402" t="s">
        <v>583</v>
      </c>
      <c r="C16" s="579">
        <v>1531</v>
      </c>
      <c r="D16" s="597">
        <v>39563</v>
      </c>
      <c r="E16" s="579">
        <v>71</v>
      </c>
      <c r="F16" s="206">
        <v>1877</v>
      </c>
      <c r="G16" s="598">
        <v>251</v>
      </c>
      <c r="H16" s="597">
        <v>5997</v>
      </c>
      <c r="I16" s="579">
        <v>1147</v>
      </c>
      <c r="J16" s="206">
        <v>30682</v>
      </c>
      <c r="K16" s="206">
        <v>910</v>
      </c>
      <c r="L16" s="580">
        <v>25927</v>
      </c>
    </row>
    <row r="17" spans="2:12" ht="13.5">
      <c r="B17" s="402" t="s">
        <v>584</v>
      </c>
      <c r="C17" s="579">
        <v>2268</v>
      </c>
      <c r="D17" s="597">
        <v>19552</v>
      </c>
      <c r="E17" s="579">
        <v>243</v>
      </c>
      <c r="F17" s="206">
        <v>1636</v>
      </c>
      <c r="G17" s="598">
        <v>381</v>
      </c>
      <c r="H17" s="597">
        <v>3160</v>
      </c>
      <c r="I17" s="579">
        <v>1193</v>
      </c>
      <c r="J17" s="206">
        <v>12288</v>
      </c>
      <c r="K17" s="206">
        <v>901</v>
      </c>
      <c r="L17" s="580">
        <v>9573</v>
      </c>
    </row>
    <row r="18" spans="2:12" ht="13.5">
      <c r="B18" s="402" t="s">
        <v>585</v>
      </c>
      <c r="C18" s="579">
        <v>831</v>
      </c>
      <c r="D18" s="597">
        <v>18149</v>
      </c>
      <c r="E18" s="579">
        <v>74</v>
      </c>
      <c r="F18" s="206">
        <v>658</v>
      </c>
      <c r="G18" s="598">
        <v>152</v>
      </c>
      <c r="H18" s="597">
        <v>4186</v>
      </c>
      <c r="I18" s="579">
        <v>491</v>
      </c>
      <c r="J18" s="206">
        <v>11977</v>
      </c>
      <c r="K18" s="206">
        <v>329</v>
      </c>
      <c r="L18" s="580">
        <v>10154</v>
      </c>
    </row>
    <row r="19" spans="2:12" ht="13.5">
      <c r="B19" s="402" t="s">
        <v>586</v>
      </c>
      <c r="C19" s="579">
        <v>7657</v>
      </c>
      <c r="D19" s="597">
        <v>135969</v>
      </c>
      <c r="E19" s="579">
        <v>774</v>
      </c>
      <c r="F19" s="206">
        <v>10155</v>
      </c>
      <c r="G19" s="598">
        <v>1341</v>
      </c>
      <c r="H19" s="597">
        <v>23243</v>
      </c>
      <c r="I19" s="579">
        <v>4298</v>
      </c>
      <c r="J19" s="206">
        <v>83727</v>
      </c>
      <c r="K19" s="206">
        <v>3339</v>
      </c>
      <c r="L19" s="580">
        <v>64732</v>
      </c>
    </row>
    <row r="20" spans="2:12" ht="13.5">
      <c r="B20" s="402" t="s">
        <v>587</v>
      </c>
      <c r="C20" s="579">
        <v>4611</v>
      </c>
      <c r="D20" s="597">
        <v>54953</v>
      </c>
      <c r="E20" s="579">
        <v>797</v>
      </c>
      <c r="F20" s="206">
        <v>7097</v>
      </c>
      <c r="G20" s="598">
        <v>974</v>
      </c>
      <c r="H20" s="597">
        <v>8684</v>
      </c>
      <c r="I20" s="579">
        <v>1713</v>
      </c>
      <c r="J20" s="206">
        <v>28701</v>
      </c>
      <c r="K20" s="206">
        <v>1174</v>
      </c>
      <c r="L20" s="580">
        <v>20670</v>
      </c>
    </row>
    <row r="21" spans="2:12" ht="13.5">
      <c r="B21" s="402" t="s">
        <v>588</v>
      </c>
      <c r="C21" s="579">
        <v>1906</v>
      </c>
      <c r="D21" s="597">
        <v>21029</v>
      </c>
      <c r="E21" s="579">
        <v>295</v>
      </c>
      <c r="F21" s="206">
        <v>2874</v>
      </c>
      <c r="G21" s="598">
        <v>506</v>
      </c>
      <c r="H21" s="597">
        <v>6678</v>
      </c>
      <c r="I21" s="579">
        <v>828</v>
      </c>
      <c r="J21" s="206">
        <v>8589</v>
      </c>
      <c r="K21" s="206">
        <v>522</v>
      </c>
      <c r="L21" s="580">
        <v>5796</v>
      </c>
    </row>
    <row r="22" spans="2:12" ht="13.5">
      <c r="B22" s="402" t="s">
        <v>589</v>
      </c>
      <c r="C22" s="579">
        <v>1444</v>
      </c>
      <c r="D22" s="597">
        <v>27792</v>
      </c>
      <c r="E22" s="579">
        <v>284</v>
      </c>
      <c r="F22" s="206">
        <v>4267</v>
      </c>
      <c r="G22" s="598">
        <v>264</v>
      </c>
      <c r="H22" s="597">
        <v>4155</v>
      </c>
      <c r="I22" s="579">
        <v>575</v>
      </c>
      <c r="J22" s="206">
        <v>14473</v>
      </c>
      <c r="K22" s="206">
        <v>438</v>
      </c>
      <c r="L22" s="580">
        <v>11557</v>
      </c>
    </row>
    <row r="23" spans="2:12" ht="13.5">
      <c r="B23" s="402" t="s">
        <v>590</v>
      </c>
      <c r="C23" s="579">
        <v>629</v>
      </c>
      <c r="D23" s="597">
        <v>6520</v>
      </c>
      <c r="E23" s="579">
        <v>1</v>
      </c>
      <c r="F23" s="206">
        <v>7</v>
      </c>
      <c r="G23" s="599" t="s">
        <v>591</v>
      </c>
      <c r="H23" s="600" t="s">
        <v>599</v>
      </c>
      <c r="I23" s="579">
        <v>628</v>
      </c>
      <c r="J23" s="206">
        <v>6513</v>
      </c>
      <c r="K23" s="206">
        <v>627</v>
      </c>
      <c r="L23" s="580">
        <v>6510</v>
      </c>
    </row>
    <row r="24" spans="2:12" ht="14.25" thickBot="1">
      <c r="B24" s="583" t="s">
        <v>592</v>
      </c>
      <c r="C24" s="584">
        <v>2614</v>
      </c>
      <c r="D24" s="601">
        <v>73001</v>
      </c>
      <c r="E24" s="584">
        <v>249</v>
      </c>
      <c r="F24" s="602">
        <v>5119</v>
      </c>
      <c r="G24" s="603">
        <v>402</v>
      </c>
      <c r="H24" s="601">
        <v>7411</v>
      </c>
      <c r="I24" s="584">
        <v>1550</v>
      </c>
      <c r="J24" s="602">
        <v>51149</v>
      </c>
      <c r="K24" s="602">
        <v>1153</v>
      </c>
      <c r="L24" s="585">
        <v>40215</v>
      </c>
    </row>
    <row r="25" ht="13.5">
      <c r="B25" s="572" t="s">
        <v>602</v>
      </c>
    </row>
    <row r="26" spans="5:6" ht="13.5">
      <c r="E26" s="576"/>
      <c r="F26" s="576"/>
    </row>
    <row r="27" spans="5:6" ht="13.5">
      <c r="E27" s="576"/>
      <c r="F27" s="576"/>
    </row>
    <row r="28" spans="5:6" ht="13.5">
      <c r="E28" s="576"/>
      <c r="F28" s="576"/>
    </row>
    <row r="29" spans="5:6" ht="13.5">
      <c r="E29" s="576"/>
      <c r="F29" s="576"/>
    </row>
    <row r="30" spans="5:6" ht="13.5">
      <c r="E30" s="576"/>
      <c r="F30" s="576"/>
    </row>
    <row r="31" spans="5:6" ht="13.5">
      <c r="E31" s="576"/>
      <c r="F31" s="576"/>
    </row>
    <row r="32" spans="5:6" ht="13.5">
      <c r="E32" s="576"/>
      <c r="F32" s="576"/>
    </row>
    <row r="33" spans="5:6" ht="13.5">
      <c r="E33" s="576"/>
      <c r="F33" s="576"/>
    </row>
    <row r="34" spans="5:6" ht="13.5">
      <c r="E34" s="576"/>
      <c r="F34" s="576"/>
    </row>
    <row r="35" spans="5:6" ht="13.5">
      <c r="E35" s="576"/>
      <c r="F35" s="576"/>
    </row>
    <row r="36" spans="5:6" ht="13.5">
      <c r="E36" s="576"/>
      <c r="F36" s="576"/>
    </row>
    <row r="37" spans="5:6" ht="13.5">
      <c r="E37" s="576"/>
      <c r="F37" s="576"/>
    </row>
    <row r="38" spans="5:6" ht="13.5">
      <c r="E38" s="576"/>
      <c r="F38" s="576"/>
    </row>
    <row r="39" spans="5:6" ht="13.5">
      <c r="E39" s="576"/>
      <c r="F39" s="576"/>
    </row>
    <row r="40" spans="5:6" ht="13.5">
      <c r="E40" s="576"/>
      <c r="F40" s="576"/>
    </row>
    <row r="41" spans="5:6" ht="13.5">
      <c r="E41" s="576"/>
      <c r="F41" s="576"/>
    </row>
    <row r="42" spans="5:6" ht="13.5">
      <c r="E42" s="576"/>
      <c r="F42" s="576"/>
    </row>
    <row r="43" spans="5:6" ht="13.5">
      <c r="E43" s="576"/>
      <c r="F43" s="576"/>
    </row>
    <row r="44" spans="5:6" ht="13.5">
      <c r="E44" s="576"/>
      <c r="F44" s="576"/>
    </row>
  </sheetData>
  <sheetProtection/>
  <mergeCells count="7">
    <mergeCell ref="K5:L5"/>
    <mergeCell ref="B3:B6"/>
    <mergeCell ref="C3:D3"/>
    <mergeCell ref="C4:D5"/>
    <mergeCell ref="E4:F5"/>
    <mergeCell ref="G4:H5"/>
    <mergeCell ref="I4:J5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B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572" customWidth="1"/>
    <col min="2" max="2" width="31.875" style="572" bestFit="1" customWidth="1"/>
    <col min="3" max="4" width="9.00390625" style="572" customWidth="1"/>
    <col min="5" max="5" width="9.50390625" style="572" bestFit="1" customWidth="1"/>
    <col min="6" max="7" width="8.75390625" style="572" bestFit="1" customWidth="1"/>
    <col min="8" max="10" width="8.125" style="572" bestFit="1" customWidth="1"/>
    <col min="11" max="16384" width="9.00390625" style="572" customWidth="1"/>
  </cols>
  <sheetData>
    <row r="1" spans="2:28" s="29" customFormat="1" ht="14.25">
      <c r="B1" s="98" t="s">
        <v>317</v>
      </c>
      <c r="P1"/>
      <c r="Q1"/>
      <c r="R1"/>
      <c r="S1"/>
      <c r="T1"/>
      <c r="U1"/>
      <c r="V1"/>
      <c r="W1"/>
      <c r="X1"/>
      <c r="Y1"/>
      <c r="Z1"/>
      <c r="AA1"/>
      <c r="AB1"/>
    </row>
    <row r="2" ht="13.5">
      <c r="B2" s="572" t="s">
        <v>617</v>
      </c>
    </row>
    <row r="3" spans="2:11" ht="24">
      <c r="B3" s="606"/>
      <c r="C3" s="607" t="s">
        <v>605</v>
      </c>
      <c r="D3" s="607" t="s">
        <v>606</v>
      </c>
      <c r="E3" s="608" t="s">
        <v>607</v>
      </c>
      <c r="F3" s="608" t="s">
        <v>608</v>
      </c>
      <c r="G3" s="608" t="s">
        <v>609</v>
      </c>
      <c r="H3" s="607" t="s">
        <v>610</v>
      </c>
      <c r="I3" s="607" t="s">
        <v>611</v>
      </c>
      <c r="J3" s="607" t="s">
        <v>612</v>
      </c>
      <c r="K3" s="607" t="s">
        <v>613</v>
      </c>
    </row>
    <row r="4" spans="2:11" ht="13.5">
      <c r="B4" s="609" t="s">
        <v>614</v>
      </c>
      <c r="C4" s="610">
        <v>244825</v>
      </c>
      <c r="D4" s="610">
        <v>89774</v>
      </c>
      <c r="E4" s="610">
        <v>48771</v>
      </c>
      <c r="F4" s="610">
        <v>57419</v>
      </c>
      <c r="G4" s="610">
        <v>34789</v>
      </c>
      <c r="H4" s="610">
        <v>5170</v>
      </c>
      <c r="I4" s="610">
        <v>5419</v>
      </c>
      <c r="J4" s="610">
        <v>382</v>
      </c>
      <c r="K4" s="610">
        <v>3101</v>
      </c>
    </row>
    <row r="5" spans="2:11" ht="13.5">
      <c r="B5" s="611" t="s">
        <v>547</v>
      </c>
      <c r="C5" s="610">
        <v>562</v>
      </c>
      <c r="D5" s="610">
        <v>206</v>
      </c>
      <c r="E5" s="610">
        <v>142</v>
      </c>
      <c r="F5" s="610">
        <v>123</v>
      </c>
      <c r="G5" s="610">
        <v>71</v>
      </c>
      <c r="H5" s="610">
        <v>9</v>
      </c>
      <c r="I5" s="610">
        <v>6</v>
      </c>
      <c r="J5" s="610" t="s">
        <v>92</v>
      </c>
      <c r="K5" s="610">
        <v>5</v>
      </c>
    </row>
    <row r="6" spans="2:11" ht="13.5">
      <c r="B6" s="611" t="s">
        <v>548</v>
      </c>
      <c r="C6" s="610">
        <v>44</v>
      </c>
      <c r="D6" s="610">
        <v>31</v>
      </c>
      <c r="E6" s="610">
        <v>5</v>
      </c>
      <c r="F6" s="610">
        <v>6</v>
      </c>
      <c r="G6" s="610">
        <v>2</v>
      </c>
      <c r="H6" s="610" t="s">
        <v>92</v>
      </c>
      <c r="I6" s="610" t="s">
        <v>92</v>
      </c>
      <c r="J6" s="610" t="s">
        <v>92</v>
      </c>
      <c r="K6" s="610" t="s">
        <v>92</v>
      </c>
    </row>
    <row r="7" spans="2:11" ht="13.5">
      <c r="B7" s="611" t="s">
        <v>549</v>
      </c>
      <c r="C7" s="610">
        <v>27644</v>
      </c>
      <c r="D7" s="610">
        <v>11896</v>
      </c>
      <c r="E7" s="610">
        <v>7117</v>
      </c>
      <c r="F7" s="610">
        <v>5402</v>
      </c>
      <c r="G7" s="610">
        <v>2501</v>
      </c>
      <c r="H7" s="610">
        <v>317</v>
      </c>
      <c r="I7" s="610">
        <v>239</v>
      </c>
      <c r="J7" s="610">
        <v>23</v>
      </c>
      <c r="K7" s="610">
        <v>149</v>
      </c>
    </row>
    <row r="8" spans="2:11" ht="13.5">
      <c r="B8" s="611" t="s">
        <v>550</v>
      </c>
      <c r="C8" s="610">
        <v>29417</v>
      </c>
      <c r="D8" s="610">
        <v>16027</v>
      </c>
      <c r="E8" s="610">
        <v>6168</v>
      </c>
      <c r="F8" s="610">
        <v>4390</v>
      </c>
      <c r="G8" s="610">
        <v>2093</v>
      </c>
      <c r="H8" s="610">
        <v>253</v>
      </c>
      <c r="I8" s="610">
        <v>282</v>
      </c>
      <c r="J8" s="610">
        <v>13</v>
      </c>
      <c r="K8" s="610">
        <v>191</v>
      </c>
    </row>
    <row r="9" spans="2:11" ht="13.5">
      <c r="B9" s="611" t="s">
        <v>551</v>
      </c>
      <c r="C9" s="610">
        <v>143</v>
      </c>
      <c r="D9" s="610">
        <v>65</v>
      </c>
      <c r="E9" s="610">
        <v>25</v>
      </c>
      <c r="F9" s="610">
        <v>23</v>
      </c>
      <c r="G9" s="610">
        <v>19</v>
      </c>
      <c r="H9" s="610">
        <v>5</v>
      </c>
      <c r="I9" s="610">
        <v>3</v>
      </c>
      <c r="J9" s="610" t="s">
        <v>92</v>
      </c>
      <c r="K9" s="610">
        <v>3</v>
      </c>
    </row>
    <row r="10" spans="2:11" ht="13.5">
      <c r="B10" s="611" t="s">
        <v>552</v>
      </c>
      <c r="C10" s="610">
        <v>1917</v>
      </c>
      <c r="D10" s="610">
        <v>184</v>
      </c>
      <c r="E10" s="610">
        <v>384</v>
      </c>
      <c r="F10" s="610">
        <v>764</v>
      </c>
      <c r="G10" s="610">
        <v>447</v>
      </c>
      <c r="H10" s="610">
        <v>70</v>
      </c>
      <c r="I10" s="610">
        <v>32</v>
      </c>
      <c r="J10" s="610">
        <v>2</v>
      </c>
      <c r="K10" s="610">
        <v>34</v>
      </c>
    </row>
    <row r="11" spans="2:11" ht="13.5">
      <c r="B11" s="611" t="s">
        <v>553</v>
      </c>
      <c r="C11" s="610">
        <v>6766</v>
      </c>
      <c r="D11" s="610">
        <v>1934</v>
      </c>
      <c r="E11" s="610">
        <v>1433</v>
      </c>
      <c r="F11" s="610">
        <v>1916</v>
      </c>
      <c r="G11" s="610">
        <v>1114</v>
      </c>
      <c r="H11" s="610">
        <v>144</v>
      </c>
      <c r="I11" s="610">
        <v>118</v>
      </c>
      <c r="J11" s="610">
        <v>5</v>
      </c>
      <c r="K11" s="610">
        <v>102</v>
      </c>
    </row>
    <row r="12" spans="2:11" ht="13.5">
      <c r="B12" s="611" t="s">
        <v>554</v>
      </c>
      <c r="C12" s="610">
        <v>57812</v>
      </c>
      <c r="D12" s="610">
        <v>22920</v>
      </c>
      <c r="E12" s="610">
        <v>8775</v>
      </c>
      <c r="F12" s="610">
        <v>13163</v>
      </c>
      <c r="G12" s="610">
        <v>8829</v>
      </c>
      <c r="H12" s="610">
        <v>1426</v>
      </c>
      <c r="I12" s="610">
        <v>1485</v>
      </c>
      <c r="J12" s="610">
        <v>88</v>
      </c>
      <c r="K12" s="610">
        <v>1126</v>
      </c>
    </row>
    <row r="13" spans="2:11" ht="13.5">
      <c r="B13" s="611" t="s">
        <v>555</v>
      </c>
      <c r="C13" s="610">
        <v>3226</v>
      </c>
      <c r="D13" s="610">
        <v>1028</v>
      </c>
      <c r="E13" s="610">
        <v>540</v>
      </c>
      <c r="F13" s="610">
        <v>846</v>
      </c>
      <c r="G13" s="610">
        <v>506</v>
      </c>
      <c r="H13" s="610">
        <v>129</v>
      </c>
      <c r="I13" s="610">
        <v>71</v>
      </c>
      <c r="J13" s="610">
        <v>8</v>
      </c>
      <c r="K13" s="610">
        <v>98</v>
      </c>
    </row>
    <row r="14" spans="2:11" ht="13.5">
      <c r="B14" s="611" t="s">
        <v>556</v>
      </c>
      <c r="C14" s="610">
        <v>17996</v>
      </c>
      <c r="D14" s="610">
        <v>6588</v>
      </c>
      <c r="E14" s="610">
        <v>5499</v>
      </c>
      <c r="F14" s="610">
        <v>3885</v>
      </c>
      <c r="G14" s="610">
        <v>1553</v>
      </c>
      <c r="H14" s="610">
        <v>159</v>
      </c>
      <c r="I14" s="610">
        <v>175</v>
      </c>
      <c r="J14" s="610">
        <v>19</v>
      </c>
      <c r="K14" s="610">
        <v>118</v>
      </c>
    </row>
    <row r="15" spans="2:11" ht="13.5">
      <c r="B15" s="611" t="s">
        <v>615</v>
      </c>
      <c r="C15" s="610">
        <v>8457</v>
      </c>
      <c r="D15" s="610">
        <v>2099</v>
      </c>
      <c r="E15" s="610">
        <v>2163</v>
      </c>
      <c r="F15" s="610">
        <v>2473</v>
      </c>
      <c r="G15" s="610">
        <v>1290</v>
      </c>
      <c r="H15" s="610">
        <v>196</v>
      </c>
      <c r="I15" s="610">
        <v>176</v>
      </c>
      <c r="J15" s="610">
        <v>8</v>
      </c>
      <c r="K15" s="610">
        <v>52</v>
      </c>
    </row>
    <row r="16" spans="2:11" ht="13.5">
      <c r="B16" s="611" t="s">
        <v>558</v>
      </c>
      <c r="C16" s="610">
        <v>28253</v>
      </c>
      <c r="D16" s="610">
        <v>6746</v>
      </c>
      <c r="E16" s="610">
        <v>5139</v>
      </c>
      <c r="F16" s="610">
        <v>7952</v>
      </c>
      <c r="G16" s="610">
        <v>5632</v>
      </c>
      <c r="H16" s="610">
        <v>953</v>
      </c>
      <c r="I16" s="610">
        <v>1165</v>
      </c>
      <c r="J16" s="610">
        <v>90</v>
      </c>
      <c r="K16" s="610">
        <v>576</v>
      </c>
    </row>
    <row r="17" spans="2:11" ht="13.5">
      <c r="B17" s="611" t="s">
        <v>559</v>
      </c>
      <c r="C17" s="610">
        <v>22960</v>
      </c>
      <c r="D17" s="610">
        <v>8434</v>
      </c>
      <c r="E17" s="610">
        <v>4355</v>
      </c>
      <c r="F17" s="610">
        <v>5664</v>
      </c>
      <c r="G17" s="610">
        <v>3294</v>
      </c>
      <c r="H17" s="610">
        <v>465</v>
      </c>
      <c r="I17" s="610">
        <v>516</v>
      </c>
      <c r="J17" s="610">
        <v>33</v>
      </c>
      <c r="K17" s="610">
        <v>199</v>
      </c>
    </row>
    <row r="18" spans="2:11" ht="13.5">
      <c r="B18" s="611" t="s">
        <v>560</v>
      </c>
      <c r="C18" s="610">
        <v>8828</v>
      </c>
      <c r="D18" s="610">
        <v>2467</v>
      </c>
      <c r="E18" s="610">
        <v>1834</v>
      </c>
      <c r="F18" s="610">
        <v>2488</v>
      </c>
      <c r="G18" s="610">
        <v>1458</v>
      </c>
      <c r="H18" s="610">
        <v>210</v>
      </c>
      <c r="I18" s="610">
        <v>231</v>
      </c>
      <c r="J18" s="610">
        <v>18</v>
      </c>
      <c r="K18" s="610">
        <v>122</v>
      </c>
    </row>
    <row r="19" spans="2:11" ht="13.5">
      <c r="B19" s="611" t="s">
        <v>561</v>
      </c>
      <c r="C19" s="610">
        <v>16354</v>
      </c>
      <c r="D19" s="610">
        <v>3144</v>
      </c>
      <c r="E19" s="610">
        <v>2722</v>
      </c>
      <c r="F19" s="610">
        <v>5252</v>
      </c>
      <c r="G19" s="610">
        <v>3662</v>
      </c>
      <c r="H19" s="610">
        <v>636</v>
      </c>
      <c r="I19" s="610">
        <v>722</v>
      </c>
      <c r="J19" s="610">
        <v>63</v>
      </c>
      <c r="K19" s="610">
        <v>153</v>
      </c>
    </row>
    <row r="20" spans="2:11" ht="13.5">
      <c r="B20" s="611" t="s">
        <v>562</v>
      </c>
      <c r="C20" s="610">
        <v>907</v>
      </c>
      <c r="D20" s="610">
        <v>142</v>
      </c>
      <c r="E20" s="610">
        <v>19</v>
      </c>
      <c r="F20" s="610">
        <v>88</v>
      </c>
      <c r="G20" s="610">
        <v>653</v>
      </c>
      <c r="H20" s="610">
        <v>2</v>
      </c>
      <c r="I20" s="610">
        <v>2</v>
      </c>
      <c r="J20" s="610" t="s">
        <v>92</v>
      </c>
      <c r="K20" s="610">
        <v>1</v>
      </c>
    </row>
    <row r="21" spans="2:11" ht="13.5">
      <c r="B21" s="611" t="s">
        <v>616</v>
      </c>
      <c r="C21" s="610">
        <v>13539</v>
      </c>
      <c r="D21" s="610">
        <v>5863</v>
      </c>
      <c r="E21" s="610">
        <v>2451</v>
      </c>
      <c r="F21" s="610">
        <v>2984</v>
      </c>
      <c r="G21" s="610">
        <v>1665</v>
      </c>
      <c r="H21" s="610">
        <v>196</v>
      </c>
      <c r="I21" s="610">
        <v>196</v>
      </c>
      <c r="J21" s="610">
        <v>12</v>
      </c>
      <c r="K21" s="610">
        <v>172</v>
      </c>
    </row>
  </sheetData>
  <sheetProtection/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8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29" customWidth="1"/>
    <col min="2" max="2" width="4.00390625" style="29" customWidth="1"/>
    <col min="3" max="3" width="2.50390625" style="29" customWidth="1"/>
    <col min="4" max="4" width="2.375" style="29" customWidth="1"/>
    <col min="5" max="5" width="2.50390625" style="29" customWidth="1"/>
    <col min="6" max="6" width="10.875" style="29" customWidth="1"/>
    <col min="7" max="7" width="9.375" style="29" bestFit="1" customWidth="1"/>
    <col min="8" max="8" width="6.75390625" style="29" bestFit="1" customWidth="1"/>
    <col min="9" max="9" width="6.75390625" style="29" customWidth="1"/>
    <col min="10" max="10" width="9.375" style="29" bestFit="1" customWidth="1"/>
    <col min="11" max="11" width="6.75390625" style="29" bestFit="1" customWidth="1"/>
    <col min="12" max="12" width="6.75390625" style="29" customWidth="1"/>
    <col min="13" max="13" width="10.25390625" style="29" bestFit="1" customWidth="1"/>
    <col min="14" max="14" width="7.125" style="29" customWidth="1"/>
    <col min="15" max="15" width="5.00390625" style="29" customWidth="1"/>
    <col min="16" max="28" width="10.625" style="0" customWidth="1"/>
    <col min="29" max="29" width="6.75390625" style="29" customWidth="1"/>
    <col min="30" max="30" width="9.625" style="29" customWidth="1"/>
    <col min="31" max="31" width="6.75390625" style="29" customWidth="1"/>
    <col min="32" max="32" width="11.75390625" style="29" customWidth="1"/>
    <col min="33" max="33" width="7.125" style="29" customWidth="1"/>
    <col min="34" max="34" width="1.25" style="29" customWidth="1"/>
    <col min="35" max="16384" width="10.625" style="29" customWidth="1"/>
  </cols>
  <sheetData>
    <row r="1" ht="14.25">
      <c r="F1" s="98" t="s">
        <v>317</v>
      </c>
    </row>
    <row r="2" spans="1:34" ht="21" customHeight="1">
      <c r="A2" s="28"/>
      <c r="B2" s="40" t="s">
        <v>618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0"/>
      <c r="AC2" s="10"/>
      <c r="AD2" s="10"/>
      <c r="AE2" s="10"/>
      <c r="AF2" s="10"/>
      <c r="AG2" s="40"/>
      <c r="AH2" s="28"/>
    </row>
    <row r="3" spans="1:34" ht="15" customHeight="1">
      <c r="A3" s="28"/>
      <c r="B3" s="953" t="s">
        <v>619</v>
      </c>
      <c r="C3" s="954"/>
      <c r="D3" s="954"/>
      <c r="E3" s="954"/>
      <c r="F3" s="955"/>
      <c r="G3" s="935" t="s">
        <v>86</v>
      </c>
      <c r="H3" s="936"/>
      <c r="I3" s="937"/>
      <c r="J3" s="937"/>
      <c r="K3" s="937"/>
      <c r="L3" s="937"/>
      <c r="M3" s="937"/>
      <c r="N3" s="938"/>
      <c r="O3" s="41"/>
      <c r="AC3" s="42"/>
      <c r="AD3" s="42"/>
      <c r="AE3" s="42"/>
      <c r="AF3" s="42"/>
      <c r="AG3" s="42"/>
      <c r="AH3" s="28"/>
    </row>
    <row r="4" spans="1:34" ht="9" customHeight="1">
      <c r="A4" s="28"/>
      <c r="B4" s="956"/>
      <c r="C4" s="957"/>
      <c r="D4" s="957"/>
      <c r="E4" s="957"/>
      <c r="F4" s="958"/>
      <c r="G4" s="939" t="s">
        <v>415</v>
      </c>
      <c r="H4" s="612"/>
      <c r="I4" s="613"/>
      <c r="J4" s="941" t="s">
        <v>414</v>
      </c>
      <c r="K4" s="612"/>
      <c r="L4" s="613"/>
      <c r="M4" s="943" t="s">
        <v>154</v>
      </c>
      <c r="N4" s="945" t="s">
        <v>179</v>
      </c>
      <c r="O4" s="872"/>
      <c r="AC4" s="25"/>
      <c r="AD4" s="872"/>
      <c r="AE4" s="25"/>
      <c r="AF4" s="934"/>
      <c r="AG4" s="933"/>
      <c r="AH4" s="28"/>
    </row>
    <row r="5" spans="1:34" ht="26.25" customHeight="1" thickBot="1">
      <c r="A5" s="28"/>
      <c r="B5" s="940"/>
      <c r="C5" s="959"/>
      <c r="D5" s="959"/>
      <c r="E5" s="959"/>
      <c r="F5" s="960"/>
      <c r="G5" s="940"/>
      <c r="H5" s="614" t="s">
        <v>620</v>
      </c>
      <c r="I5" s="615" t="s">
        <v>194</v>
      </c>
      <c r="J5" s="942"/>
      <c r="K5" s="614" t="s">
        <v>620</v>
      </c>
      <c r="L5" s="615" t="s">
        <v>194</v>
      </c>
      <c r="M5" s="944"/>
      <c r="N5" s="946"/>
      <c r="O5" s="872"/>
      <c r="AC5" s="26"/>
      <c r="AD5" s="872"/>
      <c r="AE5" s="26"/>
      <c r="AF5" s="934"/>
      <c r="AG5" s="934"/>
      <c r="AH5" s="28"/>
    </row>
    <row r="6" spans="1:34" ht="15" customHeight="1" thickTop="1">
      <c r="A6" s="28"/>
      <c r="B6" s="961" t="s">
        <v>151</v>
      </c>
      <c r="C6" s="949" t="s">
        <v>172</v>
      </c>
      <c r="D6" s="949"/>
      <c r="E6" s="949"/>
      <c r="F6" s="950"/>
      <c r="G6" s="616">
        <v>262185</v>
      </c>
      <c r="H6" s="617">
        <v>100</v>
      </c>
      <c r="I6" s="618">
        <v>4.5</v>
      </c>
      <c r="J6" s="619">
        <v>244825</v>
      </c>
      <c r="K6" s="620">
        <v>100</v>
      </c>
      <c r="L6" s="618">
        <v>4.4892076569113994</v>
      </c>
      <c r="M6" s="621">
        <v>-17360</v>
      </c>
      <c r="N6" s="622">
        <v>-6.621278867974903</v>
      </c>
      <c r="O6" s="43"/>
      <c r="AC6" s="44"/>
      <c r="AD6" s="43"/>
      <c r="AE6" s="44"/>
      <c r="AF6" s="45"/>
      <c r="AG6" s="46"/>
      <c r="AH6" s="28"/>
    </row>
    <row r="7" spans="1:34" ht="15" customHeight="1">
      <c r="A7" s="28"/>
      <c r="B7" s="962"/>
      <c r="C7" s="623"/>
      <c r="D7" s="949" t="s">
        <v>142</v>
      </c>
      <c r="E7" s="949"/>
      <c r="F7" s="950"/>
      <c r="G7" s="616">
        <v>100942</v>
      </c>
      <c r="H7" s="617">
        <v>38.5</v>
      </c>
      <c r="I7" s="618">
        <v>4.1</v>
      </c>
      <c r="J7" s="624">
        <v>91173</v>
      </c>
      <c r="K7" s="625">
        <v>37.24006943735321</v>
      </c>
      <c r="L7" s="618">
        <v>4.135385067564625</v>
      </c>
      <c r="M7" s="621">
        <v>-9769</v>
      </c>
      <c r="N7" s="622">
        <v>-9.677834796219612</v>
      </c>
      <c r="O7" s="43"/>
      <c r="AC7" s="44"/>
      <c r="AD7" s="43"/>
      <c r="AE7" s="44"/>
      <c r="AF7" s="45"/>
      <c r="AG7" s="46"/>
      <c r="AH7" s="28"/>
    </row>
    <row r="8" spans="1:34" ht="15" customHeight="1">
      <c r="A8" s="28"/>
      <c r="B8" s="962"/>
      <c r="C8" s="623"/>
      <c r="D8" s="949" t="s">
        <v>143</v>
      </c>
      <c r="E8" s="949"/>
      <c r="F8" s="950"/>
      <c r="G8" s="616">
        <v>160556</v>
      </c>
      <c r="H8" s="617">
        <v>61.2</v>
      </c>
      <c r="I8" s="618">
        <v>4.7</v>
      </c>
      <c r="J8" s="624">
        <v>152998</v>
      </c>
      <c r="K8" s="620">
        <v>62.49280098029204</v>
      </c>
      <c r="L8" s="618">
        <v>4.754409772708275</v>
      </c>
      <c r="M8" s="621">
        <v>-7558</v>
      </c>
      <c r="N8" s="622">
        <v>-4.707391813448267</v>
      </c>
      <c r="O8" s="43"/>
      <c r="AC8" s="44"/>
      <c r="AD8" s="43"/>
      <c r="AE8" s="44"/>
      <c r="AF8" s="45"/>
      <c r="AG8" s="46"/>
      <c r="AH8" s="28"/>
    </row>
    <row r="9" spans="1:34" ht="15" customHeight="1">
      <c r="A9" s="28"/>
      <c r="B9" s="962"/>
      <c r="C9" s="626"/>
      <c r="D9" s="626"/>
      <c r="E9" s="949" t="s">
        <v>135</v>
      </c>
      <c r="F9" s="950"/>
      <c r="G9" s="616">
        <v>148574</v>
      </c>
      <c r="H9" s="617">
        <v>56.7</v>
      </c>
      <c r="I9" s="618">
        <v>4.9</v>
      </c>
      <c r="J9" s="624">
        <v>140669</v>
      </c>
      <c r="K9" s="620">
        <v>57.45695905238436</v>
      </c>
      <c r="L9" s="618">
        <v>4.954372395915881</v>
      </c>
      <c r="M9" s="621">
        <v>-7905</v>
      </c>
      <c r="N9" s="622">
        <v>-5.320580989944404</v>
      </c>
      <c r="O9" s="43"/>
      <c r="AC9" s="44"/>
      <c r="AD9" s="43"/>
      <c r="AE9" s="44"/>
      <c r="AF9" s="45"/>
      <c r="AG9" s="46"/>
      <c r="AH9" s="28"/>
    </row>
    <row r="10" spans="1:34" ht="15" customHeight="1">
      <c r="A10" s="28"/>
      <c r="B10" s="962"/>
      <c r="C10" s="627"/>
      <c r="D10" s="627"/>
      <c r="E10" s="949" t="s">
        <v>136</v>
      </c>
      <c r="F10" s="950"/>
      <c r="G10" s="616">
        <v>11982</v>
      </c>
      <c r="H10" s="617">
        <v>4.6</v>
      </c>
      <c r="I10" s="618">
        <v>3.1</v>
      </c>
      <c r="J10" s="624">
        <v>12329</v>
      </c>
      <c r="K10" s="620">
        <v>5.03584192790769</v>
      </c>
      <c r="L10" s="618">
        <v>3.2553276318673054</v>
      </c>
      <c r="M10" s="621">
        <v>347</v>
      </c>
      <c r="N10" s="622">
        <v>2.8960106826907026</v>
      </c>
      <c r="O10" s="43"/>
      <c r="AC10" s="44"/>
      <c r="AD10" s="43"/>
      <c r="AE10" s="44"/>
      <c r="AF10" s="45"/>
      <c r="AG10" s="46"/>
      <c r="AH10" s="28"/>
    </row>
    <row r="11" spans="1:34" ht="15" customHeight="1">
      <c r="A11" s="28"/>
      <c r="B11" s="962"/>
      <c r="C11" s="628"/>
      <c r="D11" s="947" t="s">
        <v>147</v>
      </c>
      <c r="E11" s="947"/>
      <c r="F11" s="948"/>
      <c r="G11" s="629">
        <v>687</v>
      </c>
      <c r="H11" s="630">
        <v>0.3</v>
      </c>
      <c r="I11" s="631">
        <v>2.3</v>
      </c>
      <c r="J11" s="632">
        <v>654</v>
      </c>
      <c r="K11" s="633">
        <v>0.26712958235474316</v>
      </c>
      <c r="L11" s="631">
        <v>2.1159570337776628</v>
      </c>
      <c r="M11" s="634">
        <v>-33</v>
      </c>
      <c r="N11" s="635">
        <v>-4.8034934497816595</v>
      </c>
      <c r="O11" s="43"/>
      <c r="AC11" s="44"/>
      <c r="AD11" s="43"/>
      <c r="AE11" s="44"/>
      <c r="AF11" s="45"/>
      <c r="AG11" s="46"/>
      <c r="AH11" s="28"/>
    </row>
    <row r="12" spans="1:34" ht="15" customHeight="1">
      <c r="A12" s="28"/>
      <c r="B12" s="963" t="s">
        <v>89</v>
      </c>
      <c r="C12" s="949" t="s">
        <v>172</v>
      </c>
      <c r="D12" s="949"/>
      <c r="E12" s="949"/>
      <c r="F12" s="950"/>
      <c r="G12" s="616">
        <v>5886193</v>
      </c>
      <c r="H12" s="617">
        <v>100</v>
      </c>
      <c r="I12" s="617"/>
      <c r="J12" s="624">
        <v>5453635</v>
      </c>
      <c r="K12" s="620">
        <v>100</v>
      </c>
      <c r="L12" s="636"/>
      <c r="M12" s="637">
        <v>-432558</v>
      </c>
      <c r="N12" s="638">
        <v>-7.3486887025281025</v>
      </c>
      <c r="O12" s="43"/>
      <c r="AC12" s="44"/>
      <c r="AD12" s="43"/>
      <c r="AE12" s="44"/>
      <c r="AF12" s="45"/>
      <c r="AG12" s="46"/>
      <c r="AH12" s="28"/>
    </row>
    <row r="13" spans="1:34" ht="15" customHeight="1">
      <c r="A13" s="28"/>
      <c r="B13" s="963"/>
      <c r="C13" s="623"/>
      <c r="D13" s="949" t="s">
        <v>142</v>
      </c>
      <c r="E13" s="949"/>
      <c r="F13" s="950"/>
      <c r="G13" s="616">
        <v>2465870</v>
      </c>
      <c r="H13" s="617">
        <v>41.9</v>
      </c>
      <c r="I13" s="617"/>
      <c r="J13" s="624">
        <v>2204704</v>
      </c>
      <c r="K13" s="625">
        <v>40.42632116010697</v>
      </c>
      <c r="L13" s="636"/>
      <c r="M13" s="639">
        <v>-261166</v>
      </c>
      <c r="N13" s="638">
        <v>-10.591231492333335</v>
      </c>
      <c r="O13" s="43"/>
      <c r="AC13" s="44"/>
      <c r="AD13" s="43"/>
      <c r="AE13" s="44"/>
      <c r="AF13" s="45"/>
      <c r="AG13" s="46"/>
      <c r="AH13" s="28"/>
    </row>
    <row r="14" spans="1:34" ht="15" customHeight="1">
      <c r="A14" s="28"/>
      <c r="B14" s="963"/>
      <c r="C14" s="623"/>
      <c r="D14" s="949" t="s">
        <v>143</v>
      </c>
      <c r="E14" s="949"/>
      <c r="F14" s="950"/>
      <c r="G14" s="616">
        <v>3390072</v>
      </c>
      <c r="H14" s="617">
        <v>57.6</v>
      </c>
      <c r="I14" s="617"/>
      <c r="J14" s="624">
        <v>3218023</v>
      </c>
      <c r="K14" s="625">
        <v>59.00693757466351</v>
      </c>
      <c r="L14" s="636"/>
      <c r="M14" s="639">
        <v>-172049</v>
      </c>
      <c r="N14" s="638">
        <v>-5.075083951019329</v>
      </c>
      <c r="O14" s="43"/>
      <c r="AC14" s="44"/>
      <c r="AD14" s="43"/>
      <c r="AE14" s="44"/>
      <c r="AF14" s="45"/>
      <c r="AG14" s="46"/>
      <c r="AH14" s="28"/>
    </row>
    <row r="15" spans="1:34" ht="15" customHeight="1">
      <c r="A15" s="28"/>
      <c r="B15" s="963"/>
      <c r="C15" s="626"/>
      <c r="D15" s="626"/>
      <c r="E15" s="949" t="s">
        <v>135</v>
      </c>
      <c r="F15" s="950"/>
      <c r="G15" s="616">
        <v>3004319</v>
      </c>
      <c r="H15" s="617">
        <v>51</v>
      </c>
      <c r="I15" s="617"/>
      <c r="J15" s="624">
        <v>2839291</v>
      </c>
      <c r="K15" s="625">
        <v>52.06234007226372</v>
      </c>
      <c r="L15" s="636"/>
      <c r="M15" s="639">
        <v>-165028</v>
      </c>
      <c r="N15" s="638">
        <v>-5.493058493455588</v>
      </c>
      <c r="O15" s="43"/>
      <c r="AC15" s="44"/>
      <c r="AD15" s="43"/>
      <c r="AE15" s="44"/>
      <c r="AF15" s="45"/>
      <c r="AG15" s="46"/>
      <c r="AH15" s="28"/>
    </row>
    <row r="16" spans="1:34" ht="15" customHeight="1">
      <c r="A16" s="28"/>
      <c r="B16" s="963"/>
      <c r="C16" s="627"/>
      <c r="D16" s="627"/>
      <c r="E16" s="949" t="s">
        <v>136</v>
      </c>
      <c r="F16" s="950"/>
      <c r="G16" s="616">
        <v>385753</v>
      </c>
      <c r="H16" s="617">
        <v>6.6</v>
      </c>
      <c r="I16" s="617"/>
      <c r="J16" s="624">
        <v>378732</v>
      </c>
      <c r="K16" s="625">
        <v>6.944597502399776</v>
      </c>
      <c r="L16" s="636"/>
      <c r="M16" s="639">
        <v>-7021</v>
      </c>
      <c r="N16" s="638">
        <v>-1.8198173442591503</v>
      </c>
      <c r="O16" s="43"/>
      <c r="AC16" s="44"/>
      <c r="AD16" s="43"/>
      <c r="AE16" s="44"/>
      <c r="AF16" s="45"/>
      <c r="AG16" s="46"/>
      <c r="AH16" s="28"/>
    </row>
    <row r="17" spans="1:34" ht="15" customHeight="1">
      <c r="A17" s="28"/>
      <c r="B17" s="964"/>
      <c r="C17" s="640"/>
      <c r="D17" s="951" t="s">
        <v>147</v>
      </c>
      <c r="E17" s="951"/>
      <c r="F17" s="952"/>
      <c r="G17" s="641">
        <v>30251</v>
      </c>
      <c r="H17" s="642">
        <v>0.5</v>
      </c>
      <c r="I17" s="642"/>
      <c r="J17" s="643">
        <v>30908</v>
      </c>
      <c r="K17" s="644">
        <v>0.5667412652295212</v>
      </c>
      <c r="L17" s="645"/>
      <c r="M17" s="646">
        <v>657</v>
      </c>
      <c r="N17" s="647">
        <v>2.1718290304452745</v>
      </c>
      <c r="O17" s="43"/>
      <c r="AC17" s="44"/>
      <c r="AD17" s="43"/>
      <c r="AE17" s="44"/>
      <c r="AF17" s="45"/>
      <c r="AG17" s="46"/>
      <c r="AH17" s="28"/>
    </row>
    <row r="18" spans="2:14" ht="12" customHeight="1">
      <c r="B18" s="648" t="s">
        <v>180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24">
    <mergeCell ref="E16:F16"/>
    <mergeCell ref="D17:F17"/>
    <mergeCell ref="C6:F6"/>
    <mergeCell ref="D7:F7"/>
    <mergeCell ref="D8:F8"/>
    <mergeCell ref="B3:F5"/>
    <mergeCell ref="B6:B11"/>
    <mergeCell ref="B12:B17"/>
    <mergeCell ref="E9:F9"/>
    <mergeCell ref="E10:F10"/>
    <mergeCell ref="D11:F11"/>
    <mergeCell ref="C12:F12"/>
    <mergeCell ref="D13:F13"/>
    <mergeCell ref="D14:F14"/>
    <mergeCell ref="E15:F15"/>
    <mergeCell ref="AF4:AF5"/>
    <mergeCell ref="AG4:AG5"/>
    <mergeCell ref="G3:N3"/>
    <mergeCell ref="G4:G5"/>
    <mergeCell ref="J4:J5"/>
    <mergeCell ref="M4:M5"/>
    <mergeCell ref="N4:N5"/>
    <mergeCell ref="O4:O5"/>
    <mergeCell ref="AD4:AD5"/>
  </mergeCells>
  <hyperlinks>
    <hyperlink ref="F1" location="概要表一覧!A1" display="［表一覧に戻る］"/>
  </hyperlinks>
  <printOptions horizontalCentered="1" verticalCentered="1"/>
  <pageMargins left="0.69" right="0.44" top="0.3937007874015748" bottom="0.5118110236220472" header="0.2362204724409449" footer="0.31496062992125984"/>
  <pageSetup horizontalDpi="600" verticalDpi="600" orientation="landscape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19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3.25390625" style="59" customWidth="1"/>
    <col min="2" max="2" width="4.25390625" style="62" customWidth="1"/>
    <col min="3" max="5" width="2.50390625" style="62" customWidth="1"/>
    <col min="6" max="6" width="10.875" style="62" customWidth="1"/>
    <col min="7" max="7" width="10.25390625" style="62" bestFit="1" customWidth="1"/>
    <col min="8" max="8" width="6.75390625" style="62" bestFit="1" customWidth="1"/>
    <col min="9" max="9" width="6.75390625" style="62" customWidth="1"/>
    <col min="10" max="10" width="10.25390625" style="62" bestFit="1" customWidth="1"/>
    <col min="11" max="11" width="6.75390625" style="62" bestFit="1" customWidth="1"/>
    <col min="12" max="12" width="6.75390625" style="62" customWidth="1"/>
    <col min="13" max="13" width="11.75390625" style="62" customWidth="1"/>
    <col min="14" max="14" width="7.125" style="62" customWidth="1"/>
    <col min="15" max="16384" width="9.00390625" style="59" customWidth="1"/>
  </cols>
  <sheetData>
    <row r="1" ht="14.25">
      <c r="F1" s="101" t="s">
        <v>317</v>
      </c>
    </row>
    <row r="2" spans="2:14" ht="14.25">
      <c r="B2" s="60" t="s">
        <v>621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3.5">
      <c r="B3" s="953" t="s">
        <v>619</v>
      </c>
      <c r="C3" s="954"/>
      <c r="D3" s="954"/>
      <c r="E3" s="954"/>
      <c r="F3" s="955"/>
      <c r="G3" s="965" t="s">
        <v>87</v>
      </c>
      <c r="H3" s="936"/>
      <c r="I3" s="937"/>
      <c r="J3" s="937"/>
      <c r="K3" s="937"/>
      <c r="L3" s="937"/>
      <c r="M3" s="937"/>
      <c r="N3" s="938"/>
    </row>
    <row r="4" spans="2:14" ht="13.5" customHeight="1">
      <c r="B4" s="956"/>
      <c r="C4" s="957"/>
      <c r="D4" s="957"/>
      <c r="E4" s="957"/>
      <c r="F4" s="958"/>
      <c r="G4" s="939" t="s">
        <v>415</v>
      </c>
      <c r="H4" s="612"/>
      <c r="I4" s="613"/>
      <c r="J4" s="941" t="s">
        <v>414</v>
      </c>
      <c r="K4" s="612"/>
      <c r="L4" s="613"/>
      <c r="M4" s="943" t="s">
        <v>154</v>
      </c>
      <c r="N4" s="966" t="s">
        <v>179</v>
      </c>
    </row>
    <row r="5" spans="2:14" ht="24.75" thickBot="1">
      <c r="B5" s="940"/>
      <c r="C5" s="959"/>
      <c r="D5" s="959"/>
      <c r="E5" s="959"/>
      <c r="F5" s="960"/>
      <c r="G5" s="940"/>
      <c r="H5" s="614" t="s">
        <v>620</v>
      </c>
      <c r="I5" s="615" t="s">
        <v>194</v>
      </c>
      <c r="J5" s="942"/>
      <c r="K5" s="614" t="s">
        <v>620</v>
      </c>
      <c r="L5" s="615" t="s">
        <v>194</v>
      </c>
      <c r="M5" s="944"/>
      <c r="N5" s="946"/>
    </row>
    <row r="6" spans="2:14" ht="14.25" customHeight="1" thickTop="1">
      <c r="B6" s="967" t="s">
        <v>151</v>
      </c>
      <c r="C6" s="968" t="s">
        <v>172</v>
      </c>
      <c r="D6" s="949"/>
      <c r="E6" s="949"/>
      <c r="F6" s="950"/>
      <c r="G6" s="650">
        <v>2593162</v>
      </c>
      <c r="H6" s="636">
        <v>100</v>
      </c>
      <c r="I6" s="651">
        <v>4.4</v>
      </c>
      <c r="J6" s="652">
        <v>2492294</v>
      </c>
      <c r="K6" s="653">
        <v>100</v>
      </c>
      <c r="L6" s="654">
        <v>4.4</v>
      </c>
      <c r="M6" s="621">
        <v>-100868</v>
      </c>
      <c r="N6" s="622">
        <v>-3.8897685528324106</v>
      </c>
    </row>
    <row r="7" spans="2:14" ht="13.5">
      <c r="B7" s="962"/>
      <c r="C7" s="623"/>
      <c r="D7" s="949" t="s">
        <v>142</v>
      </c>
      <c r="E7" s="949"/>
      <c r="F7" s="950"/>
      <c r="G7" s="650">
        <v>282482</v>
      </c>
      <c r="H7" s="636">
        <v>10.9</v>
      </c>
      <c r="I7" s="651">
        <v>4</v>
      </c>
      <c r="J7" s="650">
        <v>256505</v>
      </c>
      <c r="K7" s="655">
        <v>10.291923826001266</v>
      </c>
      <c r="L7" s="654">
        <v>4</v>
      </c>
      <c r="M7" s="621">
        <v>-25977</v>
      </c>
      <c r="N7" s="622">
        <v>-9.195984168902797</v>
      </c>
    </row>
    <row r="8" spans="2:14" ht="13.5">
      <c r="B8" s="962"/>
      <c r="C8" s="623"/>
      <c r="D8" s="949" t="s">
        <v>143</v>
      </c>
      <c r="E8" s="949"/>
      <c r="F8" s="950"/>
      <c r="G8" s="650">
        <v>2307748</v>
      </c>
      <c r="H8" s="636">
        <v>89</v>
      </c>
      <c r="I8" s="651">
        <v>4.5</v>
      </c>
      <c r="J8" s="650">
        <v>2232575</v>
      </c>
      <c r="K8" s="655">
        <v>89.57911867540507</v>
      </c>
      <c r="L8" s="654">
        <v>4.5</v>
      </c>
      <c r="M8" s="621">
        <v>-75173</v>
      </c>
      <c r="N8" s="622">
        <v>-3.2574180543109557</v>
      </c>
    </row>
    <row r="9" spans="2:14" ht="13.5">
      <c r="B9" s="962"/>
      <c r="C9" s="626"/>
      <c r="D9" s="626"/>
      <c r="E9" s="949" t="s">
        <v>135</v>
      </c>
      <c r="F9" s="950"/>
      <c r="G9" s="650">
        <v>2044321</v>
      </c>
      <c r="H9" s="636">
        <v>78.8</v>
      </c>
      <c r="I9" s="651">
        <v>4.6</v>
      </c>
      <c r="J9" s="650">
        <v>1954076</v>
      </c>
      <c r="K9" s="655">
        <v>78.40471469256838</v>
      </c>
      <c r="L9" s="654">
        <v>4.6</v>
      </c>
      <c r="M9" s="621">
        <v>-90245</v>
      </c>
      <c r="N9" s="622">
        <v>-4.414424153545358</v>
      </c>
    </row>
    <row r="10" spans="2:14" ht="13.5">
      <c r="B10" s="962"/>
      <c r="C10" s="627"/>
      <c r="D10" s="627"/>
      <c r="E10" s="949" t="s">
        <v>136</v>
      </c>
      <c r="F10" s="950"/>
      <c r="G10" s="650">
        <v>263427</v>
      </c>
      <c r="H10" s="636">
        <v>10.2</v>
      </c>
      <c r="I10" s="651">
        <v>3.7</v>
      </c>
      <c r="J10" s="650">
        <v>278499</v>
      </c>
      <c r="K10" s="655">
        <v>11.174403982836695</v>
      </c>
      <c r="L10" s="654">
        <v>3.7</v>
      </c>
      <c r="M10" s="621">
        <v>15072</v>
      </c>
      <c r="N10" s="622">
        <v>5.721509184707719</v>
      </c>
    </row>
    <row r="11" spans="2:14" ht="13.5">
      <c r="B11" s="962"/>
      <c r="C11" s="628"/>
      <c r="D11" s="947" t="s">
        <v>147</v>
      </c>
      <c r="E11" s="947"/>
      <c r="F11" s="948"/>
      <c r="G11" s="656">
        <v>2932</v>
      </c>
      <c r="H11" s="657">
        <v>0.1</v>
      </c>
      <c r="I11" s="658">
        <v>2.2</v>
      </c>
      <c r="J11" s="656">
        <v>3214</v>
      </c>
      <c r="K11" s="659">
        <v>0.1289574985936651</v>
      </c>
      <c r="L11" s="660">
        <v>2.1</v>
      </c>
      <c r="M11" s="634">
        <v>282</v>
      </c>
      <c r="N11" s="635">
        <v>9.618008185538882</v>
      </c>
    </row>
    <row r="12" spans="2:14" ht="13.5" customHeight="1">
      <c r="B12" s="969" t="s">
        <v>89</v>
      </c>
      <c r="C12" s="970" t="s">
        <v>172</v>
      </c>
      <c r="D12" s="949"/>
      <c r="E12" s="949"/>
      <c r="F12" s="950"/>
      <c r="G12" s="650">
        <v>58442129</v>
      </c>
      <c r="H12" s="617">
        <v>100</v>
      </c>
      <c r="I12" s="617"/>
      <c r="J12" s="650">
        <v>55837252</v>
      </c>
      <c r="K12" s="655">
        <v>100</v>
      </c>
      <c r="L12" s="625"/>
      <c r="M12" s="621">
        <v>-2604877</v>
      </c>
      <c r="N12" s="622">
        <v>-4.455455412994964</v>
      </c>
    </row>
    <row r="13" spans="2:14" ht="13.5">
      <c r="B13" s="963"/>
      <c r="C13" s="623"/>
      <c r="D13" s="949" t="s">
        <v>142</v>
      </c>
      <c r="E13" s="949"/>
      <c r="F13" s="950"/>
      <c r="G13" s="650">
        <v>7068207</v>
      </c>
      <c r="H13" s="617">
        <v>12.1</v>
      </c>
      <c r="I13" s="617"/>
      <c r="J13" s="650">
        <v>6374334</v>
      </c>
      <c r="K13" s="655">
        <v>11.41591861036659</v>
      </c>
      <c r="L13" s="625"/>
      <c r="M13" s="621">
        <v>-693873</v>
      </c>
      <c r="N13" s="622">
        <v>-9.815162459163972</v>
      </c>
    </row>
    <row r="14" spans="2:14" ht="13.5">
      <c r="B14" s="963"/>
      <c r="C14" s="623"/>
      <c r="D14" s="949" t="s">
        <v>143</v>
      </c>
      <c r="E14" s="949"/>
      <c r="F14" s="950"/>
      <c r="G14" s="650">
        <v>51242997</v>
      </c>
      <c r="H14" s="617">
        <v>87.7</v>
      </c>
      <c r="I14" s="617"/>
      <c r="J14" s="650">
        <v>49327187</v>
      </c>
      <c r="K14" s="655">
        <v>88.34100256623299</v>
      </c>
      <c r="L14" s="625"/>
      <c r="M14" s="621">
        <v>-1915810</v>
      </c>
      <c r="N14" s="622">
        <v>-3.7369262379403767</v>
      </c>
    </row>
    <row r="15" spans="2:14" ht="13.5">
      <c r="B15" s="963"/>
      <c r="C15" s="626"/>
      <c r="D15" s="626"/>
      <c r="E15" s="949" t="s">
        <v>135</v>
      </c>
      <c r="F15" s="950"/>
      <c r="G15" s="650">
        <v>44115283</v>
      </c>
      <c r="H15" s="617">
        <v>75.5</v>
      </c>
      <c r="I15" s="617"/>
      <c r="J15" s="650">
        <v>41921403</v>
      </c>
      <c r="K15" s="655">
        <v>75.07801549568175</v>
      </c>
      <c r="L15" s="625"/>
      <c r="M15" s="621">
        <v>-2193880</v>
      </c>
      <c r="N15" s="622">
        <v>-4.971113978799592</v>
      </c>
    </row>
    <row r="16" spans="2:14" ht="13.5">
      <c r="B16" s="963"/>
      <c r="C16" s="627"/>
      <c r="D16" s="627"/>
      <c r="E16" s="949" t="s">
        <v>136</v>
      </c>
      <c r="F16" s="950"/>
      <c r="G16" s="650">
        <v>7127714</v>
      </c>
      <c r="H16" s="617">
        <v>12.2</v>
      </c>
      <c r="I16" s="617"/>
      <c r="J16" s="650">
        <v>7405784</v>
      </c>
      <c r="K16" s="655">
        <v>13.262987070551224</v>
      </c>
      <c r="L16" s="625"/>
      <c r="M16" s="621">
        <v>278070</v>
      </c>
      <c r="N16" s="622">
        <v>3.90178393801996</v>
      </c>
    </row>
    <row r="17" spans="2:14" ht="13.5">
      <c r="B17" s="964"/>
      <c r="C17" s="640"/>
      <c r="D17" s="951" t="s">
        <v>147</v>
      </c>
      <c r="E17" s="951"/>
      <c r="F17" s="952"/>
      <c r="G17" s="661">
        <v>130925</v>
      </c>
      <c r="H17" s="642">
        <v>0.2</v>
      </c>
      <c r="I17" s="642"/>
      <c r="J17" s="656">
        <v>135731</v>
      </c>
      <c r="K17" s="659">
        <v>0.2430788234004258</v>
      </c>
      <c r="L17" s="662"/>
      <c r="M17" s="634">
        <v>4806</v>
      </c>
      <c r="N17" s="635">
        <v>3.6708038953599393</v>
      </c>
    </row>
    <row r="18" spans="2:14" ht="14.25">
      <c r="B18" s="648" t="s">
        <v>277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</row>
    <row r="19" spans="2:14" ht="14.25">
      <c r="B19" s="648" t="s">
        <v>278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</row>
  </sheetData>
  <sheetProtection/>
  <mergeCells count="20">
    <mergeCell ref="B12:B17"/>
    <mergeCell ref="C12:F12"/>
    <mergeCell ref="D13:F13"/>
    <mergeCell ref="D14:F14"/>
    <mergeCell ref="E15:F15"/>
    <mergeCell ref="E16:F16"/>
    <mergeCell ref="D17:F17"/>
    <mergeCell ref="D7:F7"/>
    <mergeCell ref="D8:F8"/>
    <mergeCell ref="E9:F9"/>
    <mergeCell ref="E10:F10"/>
    <mergeCell ref="B6:B11"/>
    <mergeCell ref="C6:F6"/>
    <mergeCell ref="D11:F11"/>
    <mergeCell ref="B3:F5"/>
    <mergeCell ref="G3:N3"/>
    <mergeCell ref="G4:G5"/>
    <mergeCell ref="J4:J5"/>
    <mergeCell ref="M4:M5"/>
    <mergeCell ref="N4:N5"/>
  </mergeCells>
  <hyperlinks>
    <hyperlink ref="F1" location="概要表一覧!A1" display="［表一覧に戻る］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69" customWidth="1"/>
    <col min="2" max="2" width="36.00390625" style="69" customWidth="1"/>
    <col min="3" max="3" width="12.75390625" style="69" bestFit="1" customWidth="1"/>
    <col min="4" max="4" width="9.00390625" style="69" customWidth="1"/>
    <col min="5" max="5" width="12.75390625" style="69" bestFit="1" customWidth="1"/>
    <col min="6" max="16384" width="9.00390625" style="69" customWidth="1"/>
  </cols>
  <sheetData>
    <row r="1" ht="13.5">
      <c r="B1" s="101" t="s">
        <v>318</v>
      </c>
    </row>
    <row r="2" ht="13.5">
      <c r="B2" s="69" t="s">
        <v>622</v>
      </c>
    </row>
    <row r="3" spans="2:6" ht="13.5">
      <c r="B3" s="891" t="s">
        <v>212</v>
      </c>
      <c r="C3" s="971" t="s">
        <v>227</v>
      </c>
      <c r="D3" s="971"/>
      <c r="E3" s="971" t="s">
        <v>228</v>
      </c>
      <c r="F3" s="971"/>
    </row>
    <row r="4" spans="2:6" ht="31.5" customHeight="1" thickBot="1">
      <c r="B4" s="972"/>
      <c r="C4" s="663" t="s">
        <v>229</v>
      </c>
      <c r="D4" s="663" t="s">
        <v>230</v>
      </c>
      <c r="E4" s="663" t="s">
        <v>229</v>
      </c>
      <c r="F4" s="663" t="s">
        <v>230</v>
      </c>
    </row>
    <row r="5" spans="2:6" ht="14.25" thickTop="1">
      <c r="B5" s="535" t="s">
        <v>231</v>
      </c>
      <c r="C5" s="664">
        <v>49701</v>
      </c>
      <c r="D5" s="665" t="s">
        <v>623</v>
      </c>
      <c r="E5" s="666">
        <v>13666</v>
      </c>
      <c r="F5" s="665" t="s">
        <v>623</v>
      </c>
    </row>
    <row r="6" spans="2:6" ht="13.5">
      <c r="B6" s="537" t="s">
        <v>624</v>
      </c>
      <c r="C6" s="667">
        <v>13272</v>
      </c>
      <c r="D6" s="537">
        <v>9</v>
      </c>
      <c r="E6" s="668">
        <v>6031</v>
      </c>
      <c r="F6" s="537">
        <v>5</v>
      </c>
    </row>
    <row r="7" spans="2:6" ht="13.5">
      <c r="B7" s="537" t="s">
        <v>625</v>
      </c>
      <c r="C7" s="667" t="s">
        <v>626</v>
      </c>
      <c r="D7" s="667" t="s">
        <v>626</v>
      </c>
      <c r="E7" s="668">
        <v>675683</v>
      </c>
      <c r="F7" s="537">
        <v>6</v>
      </c>
    </row>
    <row r="8" spans="2:6" ht="13.5">
      <c r="B8" s="537" t="s">
        <v>627</v>
      </c>
      <c r="C8" s="667">
        <v>12559363</v>
      </c>
      <c r="D8" s="537">
        <v>6</v>
      </c>
      <c r="E8" s="668">
        <v>2460049</v>
      </c>
      <c r="F8" s="537">
        <v>5</v>
      </c>
    </row>
    <row r="9" spans="2:6" ht="13.5">
      <c r="B9" s="537" t="s">
        <v>628</v>
      </c>
      <c r="C9" s="667" t="s">
        <v>626</v>
      </c>
      <c r="D9" s="667" t="s">
        <v>626</v>
      </c>
      <c r="E9" s="668">
        <v>104794</v>
      </c>
      <c r="F9" s="537">
        <v>7</v>
      </c>
    </row>
    <row r="10" spans="2:6" ht="13.5">
      <c r="B10" s="537" t="s">
        <v>629</v>
      </c>
      <c r="C10" s="667" t="s">
        <v>626</v>
      </c>
      <c r="D10" s="667" t="s">
        <v>626</v>
      </c>
      <c r="E10" s="668">
        <v>145224</v>
      </c>
      <c r="F10" s="537">
        <v>11</v>
      </c>
    </row>
    <row r="11" spans="2:6" ht="13.5">
      <c r="B11" s="537" t="s">
        <v>630</v>
      </c>
      <c r="C11" s="667" t="s">
        <v>626</v>
      </c>
      <c r="D11" s="667" t="s">
        <v>626</v>
      </c>
      <c r="E11" s="668">
        <v>709963</v>
      </c>
      <c r="F11" s="537">
        <v>6</v>
      </c>
    </row>
    <row r="12" spans="2:6" ht="13.5">
      <c r="B12" s="537" t="s">
        <v>631</v>
      </c>
      <c r="C12" s="667">
        <v>15309014</v>
      </c>
      <c r="D12" s="537">
        <v>7</v>
      </c>
      <c r="E12" s="668">
        <v>2187996</v>
      </c>
      <c r="F12" s="537">
        <v>5</v>
      </c>
    </row>
    <row r="13" spans="2:6" ht="13.5">
      <c r="B13" s="537" t="s">
        <v>632</v>
      </c>
      <c r="C13" s="667" t="s">
        <v>626</v>
      </c>
      <c r="D13" s="667" t="s">
        <v>626</v>
      </c>
      <c r="E13" s="668">
        <v>826103</v>
      </c>
      <c r="F13" s="537">
        <v>5</v>
      </c>
    </row>
    <row r="14" spans="2:6" ht="13.5">
      <c r="B14" s="537" t="s">
        <v>633</v>
      </c>
      <c r="C14" s="667">
        <v>1236122</v>
      </c>
      <c r="D14" s="537">
        <v>5</v>
      </c>
      <c r="E14" s="668">
        <v>331898</v>
      </c>
      <c r="F14" s="537">
        <v>5</v>
      </c>
    </row>
    <row r="15" spans="2:6" ht="13.5">
      <c r="B15" s="537" t="s">
        <v>634</v>
      </c>
      <c r="C15" s="667">
        <v>722906</v>
      </c>
      <c r="D15" s="537">
        <v>6</v>
      </c>
      <c r="E15" s="668">
        <v>334447</v>
      </c>
      <c r="F15" s="537">
        <v>6</v>
      </c>
    </row>
    <row r="16" spans="2:6" ht="13.5">
      <c r="B16" s="537" t="s">
        <v>635</v>
      </c>
      <c r="C16" s="667">
        <v>725023</v>
      </c>
      <c r="D16" s="537">
        <v>8</v>
      </c>
      <c r="E16" s="668">
        <v>323990</v>
      </c>
      <c r="F16" s="537">
        <v>7</v>
      </c>
    </row>
    <row r="17" spans="2:6" ht="13.5">
      <c r="B17" s="537" t="s">
        <v>636</v>
      </c>
      <c r="C17" s="667">
        <v>1451592</v>
      </c>
      <c r="D17" s="537">
        <v>7</v>
      </c>
      <c r="E17" s="668">
        <v>279168</v>
      </c>
      <c r="F17" s="537">
        <v>7</v>
      </c>
    </row>
    <row r="18" spans="2:6" ht="13.5">
      <c r="B18" s="537" t="s">
        <v>637</v>
      </c>
      <c r="C18" s="667" t="s">
        <v>626</v>
      </c>
      <c r="D18" s="667" t="s">
        <v>626</v>
      </c>
      <c r="E18" s="668">
        <v>237675</v>
      </c>
      <c r="F18" s="537">
        <v>5</v>
      </c>
    </row>
    <row r="19" spans="2:6" ht="13.5">
      <c r="B19" s="537" t="s">
        <v>638</v>
      </c>
      <c r="C19" s="667">
        <v>3466033</v>
      </c>
      <c r="D19" s="537">
        <v>3</v>
      </c>
      <c r="E19" s="668">
        <v>948309</v>
      </c>
      <c r="F19" s="537">
        <v>7</v>
      </c>
    </row>
    <row r="20" spans="2:6" ht="13.5">
      <c r="B20" s="537" t="s">
        <v>639</v>
      </c>
      <c r="C20" s="667" t="s">
        <v>626</v>
      </c>
      <c r="D20" s="667" t="s">
        <v>626</v>
      </c>
      <c r="E20" s="668">
        <v>56696</v>
      </c>
      <c r="F20" s="537">
        <v>8</v>
      </c>
    </row>
    <row r="21" spans="2:6" ht="13.5">
      <c r="B21" s="537" t="s">
        <v>640</v>
      </c>
      <c r="C21" s="667" t="s">
        <v>626</v>
      </c>
      <c r="D21" s="667" t="s">
        <v>626</v>
      </c>
      <c r="E21" s="668">
        <v>471719</v>
      </c>
      <c r="F21" s="537">
        <v>5</v>
      </c>
    </row>
    <row r="22" spans="2:6" ht="13.5">
      <c r="B22" s="669" t="s">
        <v>281</v>
      </c>
      <c r="C22" s="529"/>
      <c r="D22" s="529"/>
      <c r="E22" s="529"/>
      <c r="F22" s="529"/>
    </row>
    <row r="23" spans="2:6" ht="13.5">
      <c r="B23" s="669" t="s">
        <v>280</v>
      </c>
      <c r="C23" s="529"/>
      <c r="D23" s="529"/>
      <c r="E23" s="529"/>
      <c r="F23" s="529"/>
    </row>
  </sheetData>
  <sheetProtection/>
  <mergeCells count="3">
    <mergeCell ref="C3:D3"/>
    <mergeCell ref="E3:F3"/>
    <mergeCell ref="B3:B4"/>
  </mergeCells>
  <hyperlinks>
    <hyperlink ref="B1" location="概要表一覧!A1" display="［表一覧に戻る］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.25" style="91" customWidth="1"/>
    <col min="2" max="2" width="3.625" style="91" customWidth="1"/>
    <col min="3" max="3" width="16.75390625" style="91" customWidth="1"/>
    <col min="4" max="4" width="15.50390625" style="91" customWidth="1"/>
    <col min="5" max="5" width="5.625" style="91" customWidth="1"/>
    <col min="6" max="6" width="15.50390625" style="91" customWidth="1"/>
    <col min="7" max="7" width="5.625" style="91" customWidth="1"/>
    <col min="8" max="16384" width="9.00390625" style="59" customWidth="1"/>
  </cols>
  <sheetData>
    <row r="1" ht="14.25">
      <c r="C1" s="100" t="s">
        <v>317</v>
      </c>
    </row>
    <row r="2" spans="2:7" ht="14.25">
      <c r="B2" s="973" t="s">
        <v>651</v>
      </c>
      <c r="C2" s="973"/>
      <c r="D2" s="973"/>
      <c r="E2" s="973"/>
      <c r="F2" s="973"/>
      <c r="G2" s="973"/>
    </row>
    <row r="3" spans="1:7" ht="13.5">
      <c r="A3" s="92"/>
      <c r="B3" s="974" t="s">
        <v>162</v>
      </c>
      <c r="C3" s="975"/>
      <c r="D3" s="974" t="s">
        <v>415</v>
      </c>
      <c r="E3" s="670"/>
      <c r="F3" s="974" t="s">
        <v>414</v>
      </c>
      <c r="G3" s="670"/>
    </row>
    <row r="4" spans="1:7" ht="13.5">
      <c r="A4" s="92"/>
      <c r="B4" s="976"/>
      <c r="C4" s="977"/>
      <c r="D4" s="978"/>
      <c r="E4" s="671" t="s">
        <v>1</v>
      </c>
      <c r="F4" s="978"/>
      <c r="G4" s="671" t="s">
        <v>1</v>
      </c>
    </row>
    <row r="5" spans="1:7" ht="13.5">
      <c r="A5" s="92"/>
      <c r="B5" s="672"/>
      <c r="C5" s="673" t="s">
        <v>6</v>
      </c>
      <c r="D5" s="674">
        <v>46385</v>
      </c>
      <c r="E5" s="675">
        <v>1</v>
      </c>
      <c r="F5" s="674">
        <v>43801</v>
      </c>
      <c r="G5" s="675">
        <v>1</v>
      </c>
    </row>
    <row r="6" spans="1:7" ht="13.5">
      <c r="A6" s="92"/>
      <c r="B6" s="676"/>
      <c r="C6" s="677" t="s">
        <v>19</v>
      </c>
      <c r="D6" s="678">
        <v>25167</v>
      </c>
      <c r="E6" s="679">
        <v>2</v>
      </c>
      <c r="F6" s="678">
        <v>23532</v>
      </c>
      <c r="G6" s="679">
        <v>2</v>
      </c>
    </row>
    <row r="7" spans="1:7" ht="13.5">
      <c r="A7" s="92"/>
      <c r="B7" s="676"/>
      <c r="C7" s="677" t="s">
        <v>34</v>
      </c>
      <c r="D7" s="678">
        <v>12710</v>
      </c>
      <c r="E7" s="679">
        <v>3</v>
      </c>
      <c r="F7" s="678">
        <v>11902</v>
      </c>
      <c r="G7" s="679">
        <v>3</v>
      </c>
    </row>
    <row r="8" spans="1:7" ht="13.5">
      <c r="A8" s="92"/>
      <c r="B8" s="676" t="s">
        <v>156</v>
      </c>
      <c r="C8" s="677" t="s">
        <v>17</v>
      </c>
      <c r="D8" s="678">
        <v>12129</v>
      </c>
      <c r="E8" s="679">
        <v>4</v>
      </c>
      <c r="F8" s="678">
        <v>11337</v>
      </c>
      <c r="G8" s="679">
        <v>4</v>
      </c>
    </row>
    <row r="9" spans="1:7" ht="13.5">
      <c r="A9" s="92"/>
      <c r="B9" s="676"/>
      <c r="C9" s="677" t="s">
        <v>22</v>
      </c>
      <c r="D9" s="678">
        <v>11044</v>
      </c>
      <c r="E9" s="679">
        <v>5</v>
      </c>
      <c r="F9" s="678">
        <v>10342</v>
      </c>
      <c r="G9" s="679">
        <v>5</v>
      </c>
    </row>
    <row r="10" spans="1:7" ht="13.5">
      <c r="A10" s="92"/>
      <c r="B10" s="676"/>
      <c r="C10" s="677" t="s">
        <v>18</v>
      </c>
      <c r="D10" s="678">
        <v>9573</v>
      </c>
      <c r="E10" s="679">
        <v>6</v>
      </c>
      <c r="F10" s="678">
        <v>8930</v>
      </c>
      <c r="G10" s="679">
        <v>6</v>
      </c>
    </row>
    <row r="11" spans="1:7" ht="13.5">
      <c r="A11" s="92"/>
      <c r="B11" s="676" t="s">
        <v>157</v>
      </c>
      <c r="C11" s="677" t="s">
        <v>33</v>
      </c>
      <c r="D11" s="678">
        <v>8665</v>
      </c>
      <c r="E11" s="679">
        <v>7</v>
      </c>
      <c r="F11" s="678">
        <v>8007</v>
      </c>
      <c r="G11" s="679">
        <v>7</v>
      </c>
    </row>
    <row r="12" spans="1:7" ht="13.5">
      <c r="A12" s="92"/>
      <c r="B12" s="676"/>
      <c r="C12" s="677" t="s">
        <v>158</v>
      </c>
      <c r="D12" s="678">
        <v>8602</v>
      </c>
      <c r="E12" s="679">
        <v>8</v>
      </c>
      <c r="F12" s="678">
        <v>7937</v>
      </c>
      <c r="G12" s="679">
        <v>8</v>
      </c>
    </row>
    <row r="13" spans="1:7" ht="13.5">
      <c r="A13" s="92"/>
      <c r="B13" s="676"/>
      <c r="C13" s="677" t="s">
        <v>32</v>
      </c>
      <c r="D13" s="678">
        <v>6974</v>
      </c>
      <c r="E13" s="679">
        <v>9</v>
      </c>
      <c r="F13" s="678">
        <v>6539</v>
      </c>
      <c r="G13" s="679">
        <v>9</v>
      </c>
    </row>
    <row r="14" spans="1:7" ht="13.5">
      <c r="A14" s="92"/>
      <c r="B14" s="680"/>
      <c r="C14" s="681" t="s">
        <v>47</v>
      </c>
      <c r="D14" s="682">
        <v>5977</v>
      </c>
      <c r="E14" s="683">
        <v>12</v>
      </c>
      <c r="F14" s="682">
        <v>5783</v>
      </c>
      <c r="G14" s="683">
        <v>10</v>
      </c>
    </row>
    <row r="15" spans="1:7" ht="13.5">
      <c r="A15" s="92"/>
      <c r="B15" s="672"/>
      <c r="C15" s="684" t="s">
        <v>57</v>
      </c>
      <c r="D15" s="685">
        <v>1714</v>
      </c>
      <c r="E15" s="679">
        <v>1</v>
      </c>
      <c r="F15" s="685">
        <v>1633</v>
      </c>
      <c r="G15" s="679">
        <v>1</v>
      </c>
    </row>
    <row r="16" spans="1:7" ht="13.5">
      <c r="A16" s="92"/>
      <c r="B16" s="676"/>
      <c r="C16" s="684" t="s">
        <v>84</v>
      </c>
      <c r="D16" s="685">
        <v>1604</v>
      </c>
      <c r="E16" s="679">
        <v>2</v>
      </c>
      <c r="F16" s="685">
        <v>1520</v>
      </c>
      <c r="G16" s="679">
        <v>2</v>
      </c>
    </row>
    <row r="17" spans="1:7" ht="13.5">
      <c r="A17" s="92"/>
      <c r="B17" s="676" t="s">
        <v>159</v>
      </c>
      <c r="C17" s="686" t="s">
        <v>82</v>
      </c>
      <c r="D17" s="685">
        <v>1535</v>
      </c>
      <c r="E17" s="679">
        <v>3</v>
      </c>
      <c r="F17" s="685">
        <v>1423</v>
      </c>
      <c r="G17" s="679">
        <v>3</v>
      </c>
    </row>
    <row r="18" spans="1:7" ht="13.5">
      <c r="A18" s="92"/>
      <c r="B18" s="676"/>
      <c r="C18" s="686" t="s">
        <v>55</v>
      </c>
      <c r="D18" s="685">
        <v>1379</v>
      </c>
      <c r="E18" s="679">
        <v>5</v>
      </c>
      <c r="F18" s="685">
        <v>1395</v>
      </c>
      <c r="G18" s="679">
        <v>4</v>
      </c>
    </row>
    <row r="19" spans="1:7" ht="13.5">
      <c r="A19" s="92"/>
      <c r="B19" s="676" t="s">
        <v>160</v>
      </c>
      <c r="C19" s="686" t="s">
        <v>63</v>
      </c>
      <c r="D19" s="685">
        <v>1508</v>
      </c>
      <c r="E19" s="679">
        <v>4</v>
      </c>
      <c r="F19" s="685">
        <v>1350</v>
      </c>
      <c r="G19" s="679">
        <v>5</v>
      </c>
    </row>
    <row r="20" spans="1:7" ht="13.5">
      <c r="A20" s="92"/>
      <c r="B20" s="676"/>
      <c r="C20" s="686" t="s">
        <v>79</v>
      </c>
      <c r="D20" s="685">
        <v>1346</v>
      </c>
      <c r="E20" s="679">
        <v>6</v>
      </c>
      <c r="F20" s="685">
        <v>1292</v>
      </c>
      <c r="G20" s="679">
        <v>6</v>
      </c>
    </row>
    <row r="21" spans="1:7" ht="13.5">
      <c r="A21" s="92"/>
      <c r="B21" s="676" t="s">
        <v>157</v>
      </c>
      <c r="C21" s="686" t="s">
        <v>161</v>
      </c>
      <c r="D21" s="685">
        <v>1303</v>
      </c>
      <c r="E21" s="679">
        <v>7</v>
      </c>
      <c r="F21" s="685">
        <v>1186</v>
      </c>
      <c r="G21" s="679">
        <v>7</v>
      </c>
    </row>
    <row r="22" spans="1:7" ht="13.5">
      <c r="A22" s="92"/>
      <c r="B22" s="676"/>
      <c r="C22" s="686" t="s">
        <v>85</v>
      </c>
      <c r="D22" s="685">
        <v>1191</v>
      </c>
      <c r="E22" s="679">
        <v>8</v>
      </c>
      <c r="F22" s="685">
        <v>1129</v>
      </c>
      <c r="G22" s="679">
        <v>8</v>
      </c>
    </row>
    <row r="23" spans="1:7" ht="13.5">
      <c r="A23" s="92"/>
      <c r="B23" s="676"/>
      <c r="C23" s="686" t="s">
        <v>81</v>
      </c>
      <c r="D23" s="685">
        <v>1166</v>
      </c>
      <c r="E23" s="679">
        <v>9</v>
      </c>
      <c r="F23" s="685">
        <v>1093</v>
      </c>
      <c r="G23" s="679">
        <v>9</v>
      </c>
    </row>
    <row r="24" spans="1:7" ht="13.5">
      <c r="A24" s="92"/>
      <c r="B24" s="680"/>
      <c r="C24" s="687" t="s">
        <v>77</v>
      </c>
      <c r="D24" s="688">
        <v>1052</v>
      </c>
      <c r="E24" s="683">
        <v>10</v>
      </c>
      <c r="F24" s="688">
        <v>1041</v>
      </c>
      <c r="G24" s="683">
        <v>10</v>
      </c>
    </row>
    <row r="25" spans="1:7" ht="14.25">
      <c r="A25" s="62"/>
      <c r="B25" s="61"/>
      <c r="C25" s="62"/>
      <c r="D25" s="62"/>
      <c r="E25" s="62"/>
      <c r="F25" s="62"/>
      <c r="G25" s="62"/>
    </row>
    <row r="26" spans="2:7" ht="14.25">
      <c r="B26" s="93"/>
      <c r="C26" s="94"/>
      <c r="D26" s="93"/>
      <c r="E26" s="93"/>
      <c r="F26" s="93"/>
      <c r="G26" s="93"/>
    </row>
  </sheetData>
  <sheetProtection/>
  <mergeCells count="4">
    <mergeCell ref="B2:G2"/>
    <mergeCell ref="B3:C4"/>
    <mergeCell ref="D3:D4"/>
    <mergeCell ref="F3:F4"/>
  </mergeCells>
  <hyperlinks>
    <hyperlink ref="C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59" customWidth="1"/>
    <col min="2" max="2" width="13.00390625" style="83" customWidth="1"/>
    <col min="3" max="3" width="12.00390625" style="84" customWidth="1"/>
    <col min="4" max="4" width="4.625" style="84" customWidth="1"/>
    <col min="5" max="5" width="10.25390625" style="84" bestFit="1" customWidth="1"/>
    <col min="6" max="6" width="12.00390625" style="84" customWidth="1"/>
    <col min="7" max="7" width="4.625" style="84" customWidth="1"/>
    <col min="8" max="8" width="10.25390625" style="84" bestFit="1" customWidth="1"/>
    <col min="9" max="16384" width="9.00390625" style="59" customWidth="1"/>
  </cols>
  <sheetData>
    <row r="1" ht="14.25">
      <c r="B1" s="96" t="s">
        <v>317</v>
      </c>
    </row>
    <row r="2" spans="2:8" ht="14.25">
      <c r="B2" s="775" t="s">
        <v>205</v>
      </c>
      <c r="C2" s="775"/>
      <c r="D2" s="775"/>
      <c r="E2" s="775"/>
      <c r="F2" s="775"/>
      <c r="G2" s="775"/>
      <c r="H2" s="775"/>
    </row>
    <row r="3" spans="2:8" ht="13.5">
      <c r="B3" s="770" t="s">
        <v>0</v>
      </c>
      <c r="C3" s="772" t="s">
        <v>415</v>
      </c>
      <c r="D3" s="773"/>
      <c r="E3" s="774"/>
      <c r="F3" s="772" t="s">
        <v>414</v>
      </c>
      <c r="G3" s="773"/>
      <c r="H3" s="774"/>
    </row>
    <row r="4" spans="2:8" ht="14.25" thickBot="1">
      <c r="B4" s="771"/>
      <c r="C4" s="106" t="s">
        <v>152</v>
      </c>
      <c r="D4" s="106" t="s">
        <v>1</v>
      </c>
      <c r="E4" s="107" t="s">
        <v>198</v>
      </c>
      <c r="F4" s="106" t="s">
        <v>152</v>
      </c>
      <c r="G4" s="106" t="s">
        <v>1</v>
      </c>
      <c r="H4" s="107" t="s">
        <v>198</v>
      </c>
    </row>
    <row r="5" spans="2:8" ht="14.25" thickTop="1">
      <c r="B5" s="108" t="s">
        <v>89</v>
      </c>
      <c r="C5" s="109">
        <v>4480753</v>
      </c>
      <c r="D5" s="110" t="s">
        <v>92</v>
      </c>
      <c r="E5" s="111">
        <v>100</v>
      </c>
      <c r="F5" s="112">
        <v>4128215</v>
      </c>
      <c r="G5" s="110" t="s">
        <v>92</v>
      </c>
      <c r="H5" s="111">
        <v>100</v>
      </c>
    </row>
    <row r="6" spans="2:8" ht="13.5">
      <c r="B6" s="108" t="s">
        <v>149</v>
      </c>
      <c r="C6" s="109">
        <v>2354948</v>
      </c>
      <c r="D6" s="110" t="s">
        <v>92</v>
      </c>
      <c r="E6" s="111">
        <v>52.6</v>
      </c>
      <c r="F6" s="112">
        <v>2176901</v>
      </c>
      <c r="G6" s="110" t="s">
        <v>92</v>
      </c>
      <c r="H6" s="111">
        <v>52.73226982309065</v>
      </c>
    </row>
    <row r="7" spans="2:8" ht="13.5">
      <c r="B7" s="113"/>
      <c r="C7" s="114"/>
      <c r="D7" s="115"/>
      <c r="E7" s="111"/>
      <c r="F7" s="112"/>
      <c r="G7" s="115"/>
      <c r="H7" s="111"/>
    </row>
    <row r="8" spans="2:8" ht="13.5">
      <c r="B8" s="116" t="s">
        <v>94</v>
      </c>
      <c r="C8" s="117">
        <v>514313</v>
      </c>
      <c r="D8" s="118">
        <v>1</v>
      </c>
      <c r="E8" s="111">
        <v>11.5</v>
      </c>
      <c r="F8" s="112">
        <v>469554</v>
      </c>
      <c r="G8" s="118">
        <v>1</v>
      </c>
      <c r="H8" s="111">
        <v>11.374283709960913</v>
      </c>
    </row>
    <row r="9" spans="2:8" ht="13.5">
      <c r="B9" s="116" t="s">
        <v>95</v>
      </c>
      <c r="C9" s="117">
        <v>342556</v>
      </c>
      <c r="D9" s="118">
        <v>2</v>
      </c>
      <c r="E9" s="111">
        <v>7.6</v>
      </c>
      <c r="F9" s="117">
        <v>314145</v>
      </c>
      <c r="G9" s="118">
        <v>2</v>
      </c>
      <c r="H9" s="111">
        <v>7.6097035620229185</v>
      </c>
    </row>
    <row r="10" spans="2:8" ht="13.5">
      <c r="B10" s="116" t="s">
        <v>96</v>
      </c>
      <c r="C10" s="117">
        <v>252851</v>
      </c>
      <c r="D10" s="118">
        <v>3</v>
      </c>
      <c r="E10" s="111">
        <v>5.6</v>
      </c>
      <c r="F10" s="117">
        <v>235719</v>
      </c>
      <c r="G10" s="118">
        <v>3</v>
      </c>
      <c r="H10" s="111">
        <v>5.709948316657849</v>
      </c>
    </row>
    <row r="11" spans="2:8" ht="13.5">
      <c r="B11" s="116" t="s">
        <v>97</v>
      </c>
      <c r="C11" s="117">
        <v>227635</v>
      </c>
      <c r="D11" s="118">
        <v>4</v>
      </c>
      <c r="E11" s="111">
        <v>5.1</v>
      </c>
      <c r="F11" s="117">
        <v>211525</v>
      </c>
      <c r="G11" s="118">
        <v>4</v>
      </c>
      <c r="H11" s="111">
        <v>5.123884021572515</v>
      </c>
    </row>
    <row r="12" spans="2:8" ht="13.5">
      <c r="B12" s="85" t="s">
        <v>98</v>
      </c>
      <c r="C12" s="86">
        <v>195209</v>
      </c>
      <c r="D12" s="87">
        <v>5</v>
      </c>
      <c r="E12" s="88">
        <v>4.4</v>
      </c>
      <c r="F12" s="86">
        <v>183139</v>
      </c>
      <c r="G12" s="87">
        <v>5</v>
      </c>
      <c r="H12" s="88">
        <v>4.436274652295326</v>
      </c>
    </row>
    <row r="13" spans="2:8" ht="13.5">
      <c r="B13" s="116" t="s">
        <v>99</v>
      </c>
      <c r="C13" s="117">
        <v>182166</v>
      </c>
      <c r="D13" s="118">
        <v>6</v>
      </c>
      <c r="E13" s="111">
        <v>4.1</v>
      </c>
      <c r="F13" s="117">
        <v>168922</v>
      </c>
      <c r="G13" s="118">
        <v>6</v>
      </c>
      <c r="H13" s="111">
        <v>4.091888602728152</v>
      </c>
    </row>
    <row r="14" spans="2:8" ht="13.5">
      <c r="B14" s="116" t="s">
        <v>100</v>
      </c>
      <c r="C14" s="117">
        <v>180050</v>
      </c>
      <c r="D14" s="118">
        <v>7</v>
      </c>
      <c r="E14" s="111">
        <v>4</v>
      </c>
      <c r="F14" s="117">
        <v>165588</v>
      </c>
      <c r="G14" s="118">
        <v>7</v>
      </c>
      <c r="H14" s="111">
        <v>4.011127324733009</v>
      </c>
    </row>
    <row r="15" spans="2:8" ht="13.5">
      <c r="B15" s="116" t="s">
        <v>101</v>
      </c>
      <c r="C15" s="117">
        <v>165383</v>
      </c>
      <c r="D15" s="118">
        <v>8</v>
      </c>
      <c r="E15" s="111">
        <v>3.7</v>
      </c>
      <c r="F15" s="117">
        <v>153107</v>
      </c>
      <c r="G15" s="118">
        <v>8</v>
      </c>
      <c r="H15" s="111">
        <v>3.708793338333072</v>
      </c>
    </row>
    <row r="16" spans="2:8" ht="13.5">
      <c r="B16" s="116" t="s">
        <v>102</v>
      </c>
      <c r="C16" s="117">
        <v>147872</v>
      </c>
      <c r="D16" s="118">
        <v>9</v>
      </c>
      <c r="E16" s="111">
        <v>3.3</v>
      </c>
      <c r="F16" s="117">
        <v>137654</v>
      </c>
      <c r="G16" s="118">
        <v>9</v>
      </c>
      <c r="H16" s="111">
        <v>3.334466994944063</v>
      </c>
    </row>
    <row r="17" spans="2:8" ht="13.5">
      <c r="B17" s="119" t="s">
        <v>103</v>
      </c>
      <c r="C17" s="120">
        <v>146913</v>
      </c>
      <c r="D17" s="121">
        <v>10</v>
      </c>
      <c r="E17" s="122">
        <v>3.3</v>
      </c>
      <c r="F17" s="120">
        <v>137548</v>
      </c>
      <c r="G17" s="121">
        <v>10</v>
      </c>
      <c r="H17" s="122">
        <v>3.331899299842837</v>
      </c>
    </row>
    <row r="18" spans="2:8" ht="14.25">
      <c r="B18" s="89"/>
      <c r="C18" s="90"/>
      <c r="D18" s="90"/>
      <c r="E18" s="90"/>
      <c r="F18" s="90"/>
      <c r="G18" s="90"/>
      <c r="H18" s="90"/>
    </row>
    <row r="19" spans="2:8" ht="14.25">
      <c r="B19" s="89"/>
      <c r="C19" s="90"/>
      <c r="D19" s="90"/>
      <c r="E19" s="90"/>
      <c r="F19" s="90"/>
      <c r="G19" s="90"/>
      <c r="H19" s="90"/>
    </row>
    <row r="20" ht="14.25">
      <c r="B20" s="89"/>
    </row>
  </sheetData>
  <sheetProtection/>
  <mergeCells count="4">
    <mergeCell ref="B3:B4"/>
    <mergeCell ref="C3:E3"/>
    <mergeCell ref="F3:H3"/>
    <mergeCell ref="B2:H2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showGridLines="0" zoomScalePageLayoutView="0" workbookViewId="0" topLeftCell="A1">
      <selection activeCell="C1" sqref="C1"/>
    </sheetView>
  </sheetViews>
  <sheetFormatPr defaultColWidth="10.625" defaultRowHeight="13.5"/>
  <cols>
    <col min="1" max="1" width="1.25" style="5" customWidth="1"/>
    <col min="2" max="2" width="3.625" style="5" customWidth="1"/>
    <col min="3" max="3" width="16.75390625" style="5" customWidth="1"/>
    <col min="4" max="4" width="15.00390625" style="5" customWidth="1"/>
    <col min="5" max="5" width="5.625" style="5" customWidth="1"/>
    <col min="6" max="6" width="15.00390625" style="5" customWidth="1"/>
    <col min="7" max="7" width="5.625" style="5" customWidth="1"/>
    <col min="8" max="8" width="1.25" style="5" customWidth="1"/>
    <col min="9" max="16384" width="10.625" style="5" customWidth="1"/>
  </cols>
  <sheetData>
    <row r="1" ht="14.25">
      <c r="C1" s="102" t="s">
        <v>317</v>
      </c>
    </row>
    <row r="2" spans="2:7" ht="21" customHeight="1">
      <c r="B2" s="979" t="s">
        <v>641</v>
      </c>
      <c r="C2" s="979"/>
      <c r="D2" s="979"/>
      <c r="E2" s="979"/>
      <c r="F2" s="979"/>
      <c r="G2" s="979"/>
    </row>
    <row r="3" spans="2:7" s="6" customFormat="1" ht="7.5" customHeight="1">
      <c r="B3" s="980" t="s">
        <v>162</v>
      </c>
      <c r="C3" s="981"/>
      <c r="D3" s="980" t="s">
        <v>415</v>
      </c>
      <c r="E3" s="689"/>
      <c r="F3" s="980" t="s">
        <v>414</v>
      </c>
      <c r="G3" s="689"/>
    </row>
    <row r="4" spans="2:7" s="6" customFormat="1" ht="11.25" customHeight="1">
      <c r="B4" s="982"/>
      <c r="C4" s="983"/>
      <c r="D4" s="984"/>
      <c r="E4" s="690" t="s">
        <v>1</v>
      </c>
      <c r="F4" s="984"/>
      <c r="G4" s="690" t="s">
        <v>1</v>
      </c>
    </row>
    <row r="5" spans="2:7" s="6" customFormat="1" ht="11.25" customHeight="1">
      <c r="B5" s="691"/>
      <c r="C5" s="692" t="s">
        <v>642</v>
      </c>
      <c r="D5" s="693">
        <v>500855</v>
      </c>
      <c r="E5" s="694">
        <v>1</v>
      </c>
      <c r="F5" s="693">
        <v>483588</v>
      </c>
      <c r="G5" s="694">
        <v>1</v>
      </c>
    </row>
    <row r="6" spans="2:7" s="6" customFormat="1" ht="11.25" customHeight="1">
      <c r="B6" s="695"/>
      <c r="C6" s="696" t="s">
        <v>19</v>
      </c>
      <c r="D6" s="697">
        <v>192725</v>
      </c>
      <c r="E6" s="698">
        <v>2</v>
      </c>
      <c r="F6" s="697">
        <v>182328</v>
      </c>
      <c r="G6" s="698">
        <v>2</v>
      </c>
    </row>
    <row r="7" spans="2:7" s="6" customFormat="1" ht="11.25" customHeight="1">
      <c r="B7" s="695"/>
      <c r="C7" s="696" t="s">
        <v>17</v>
      </c>
      <c r="D7" s="697">
        <v>137578</v>
      </c>
      <c r="E7" s="698">
        <v>3</v>
      </c>
      <c r="F7" s="697">
        <v>127523</v>
      </c>
      <c r="G7" s="698">
        <v>3</v>
      </c>
    </row>
    <row r="8" spans="2:7" s="6" customFormat="1" ht="11.25" customHeight="1">
      <c r="B8" s="695" t="s">
        <v>156</v>
      </c>
      <c r="C8" s="696" t="s">
        <v>34</v>
      </c>
      <c r="D8" s="697">
        <v>106944</v>
      </c>
      <c r="E8" s="698">
        <v>5</v>
      </c>
      <c r="F8" s="697">
        <v>106415</v>
      </c>
      <c r="G8" s="698">
        <v>4</v>
      </c>
    </row>
    <row r="9" spans="2:7" s="6" customFormat="1" ht="11.25" customHeight="1">
      <c r="B9" s="695"/>
      <c r="C9" s="696" t="s">
        <v>22</v>
      </c>
      <c r="D9" s="697">
        <v>108623</v>
      </c>
      <c r="E9" s="698">
        <v>4</v>
      </c>
      <c r="F9" s="697">
        <v>102316</v>
      </c>
      <c r="G9" s="698">
        <v>5</v>
      </c>
    </row>
    <row r="10" spans="2:7" s="6" customFormat="1" ht="11.25" customHeight="1">
      <c r="B10" s="695"/>
      <c r="C10" s="696" t="s">
        <v>18</v>
      </c>
      <c r="D10" s="697">
        <v>89659</v>
      </c>
      <c r="E10" s="698">
        <v>6</v>
      </c>
      <c r="F10" s="697">
        <v>87755</v>
      </c>
      <c r="G10" s="698">
        <v>6</v>
      </c>
    </row>
    <row r="11" spans="2:7" s="6" customFormat="1" ht="11.25" customHeight="1">
      <c r="B11" s="695" t="s">
        <v>157</v>
      </c>
      <c r="C11" s="696" t="s">
        <v>33</v>
      </c>
      <c r="D11" s="697">
        <v>73621</v>
      </c>
      <c r="E11" s="698">
        <v>7</v>
      </c>
      <c r="F11" s="697">
        <v>68932</v>
      </c>
      <c r="G11" s="698">
        <v>7</v>
      </c>
    </row>
    <row r="12" spans="2:7" s="6" customFormat="1" ht="11.25" customHeight="1">
      <c r="B12" s="695"/>
      <c r="C12" s="696" t="s">
        <v>32</v>
      </c>
      <c r="D12" s="697">
        <v>70440</v>
      </c>
      <c r="E12" s="698">
        <v>8</v>
      </c>
      <c r="F12" s="697">
        <v>66525</v>
      </c>
      <c r="G12" s="698">
        <v>8</v>
      </c>
    </row>
    <row r="13" spans="2:7" s="6" customFormat="1" ht="11.25" customHeight="1">
      <c r="B13" s="695"/>
      <c r="C13" s="696" t="s">
        <v>158</v>
      </c>
      <c r="D13" s="697">
        <v>65136</v>
      </c>
      <c r="E13" s="698">
        <v>9</v>
      </c>
      <c r="F13" s="697">
        <v>62371</v>
      </c>
      <c r="G13" s="698">
        <v>9</v>
      </c>
    </row>
    <row r="14" spans="2:7" s="6" customFormat="1" ht="11.25" customHeight="1">
      <c r="B14" s="699"/>
      <c r="C14" s="700" t="s">
        <v>36</v>
      </c>
      <c r="D14" s="701">
        <v>62871</v>
      </c>
      <c r="E14" s="702">
        <v>10</v>
      </c>
      <c r="F14" s="701">
        <v>60176</v>
      </c>
      <c r="G14" s="702">
        <v>10</v>
      </c>
    </row>
    <row r="15" spans="2:7" s="6" customFormat="1" ht="11.25" customHeight="1">
      <c r="B15" s="691"/>
      <c r="C15" s="692" t="s">
        <v>57</v>
      </c>
      <c r="D15" s="693">
        <v>28214</v>
      </c>
      <c r="E15" s="698">
        <v>1</v>
      </c>
      <c r="F15" s="693">
        <v>24872</v>
      </c>
      <c r="G15" s="698">
        <v>1</v>
      </c>
    </row>
    <row r="16" spans="2:7" s="6" customFormat="1" ht="11.25" customHeight="1">
      <c r="B16" s="695"/>
      <c r="C16" s="696" t="s">
        <v>84</v>
      </c>
      <c r="D16" s="697">
        <v>15521</v>
      </c>
      <c r="E16" s="698">
        <v>2</v>
      </c>
      <c r="F16" s="697">
        <v>16598</v>
      </c>
      <c r="G16" s="698">
        <v>2</v>
      </c>
    </row>
    <row r="17" spans="2:7" s="6" customFormat="1" ht="11.25" customHeight="1">
      <c r="B17" s="695" t="s">
        <v>159</v>
      </c>
      <c r="C17" s="696" t="s">
        <v>55</v>
      </c>
      <c r="D17" s="697">
        <v>14132</v>
      </c>
      <c r="E17" s="698">
        <v>3</v>
      </c>
      <c r="F17" s="697">
        <v>13562</v>
      </c>
      <c r="G17" s="698">
        <v>3</v>
      </c>
    </row>
    <row r="18" spans="2:7" s="6" customFormat="1" ht="11.25" customHeight="1">
      <c r="B18" s="695"/>
      <c r="C18" s="696" t="s">
        <v>82</v>
      </c>
      <c r="D18" s="697">
        <v>13444</v>
      </c>
      <c r="E18" s="698">
        <v>4</v>
      </c>
      <c r="F18" s="697">
        <v>13087</v>
      </c>
      <c r="G18" s="698">
        <v>4</v>
      </c>
    </row>
    <row r="19" spans="2:7" s="6" customFormat="1" ht="11.25" customHeight="1">
      <c r="B19" s="695" t="s">
        <v>160</v>
      </c>
      <c r="C19" s="696" t="s">
        <v>77</v>
      </c>
      <c r="D19" s="697">
        <v>12884</v>
      </c>
      <c r="E19" s="698">
        <v>6</v>
      </c>
      <c r="F19" s="697">
        <v>12953</v>
      </c>
      <c r="G19" s="698">
        <v>5</v>
      </c>
    </row>
    <row r="20" spans="2:7" s="6" customFormat="1" ht="11.25" customHeight="1">
      <c r="B20" s="695"/>
      <c r="C20" s="696" t="s">
        <v>79</v>
      </c>
      <c r="D20" s="697">
        <v>12947</v>
      </c>
      <c r="E20" s="698">
        <v>5</v>
      </c>
      <c r="F20" s="697">
        <v>12336</v>
      </c>
      <c r="G20" s="698">
        <v>6</v>
      </c>
    </row>
    <row r="21" spans="2:7" s="6" customFormat="1" ht="11.25" customHeight="1">
      <c r="B21" s="695" t="s">
        <v>157</v>
      </c>
      <c r="C21" s="696" t="s">
        <v>161</v>
      </c>
      <c r="D21" s="697">
        <v>11877</v>
      </c>
      <c r="E21" s="698">
        <v>7</v>
      </c>
      <c r="F21" s="697">
        <v>11204</v>
      </c>
      <c r="G21" s="698">
        <v>7</v>
      </c>
    </row>
    <row r="22" spans="2:7" s="6" customFormat="1" ht="11.25" customHeight="1">
      <c r="B22" s="695"/>
      <c r="C22" s="696" t="s">
        <v>63</v>
      </c>
      <c r="D22" s="697">
        <v>10387</v>
      </c>
      <c r="E22" s="698">
        <v>8</v>
      </c>
      <c r="F22" s="697">
        <v>9848</v>
      </c>
      <c r="G22" s="698">
        <v>8</v>
      </c>
    </row>
    <row r="23" spans="2:7" s="6" customFormat="1" ht="11.25" customHeight="1">
      <c r="B23" s="695"/>
      <c r="C23" s="696" t="s">
        <v>64</v>
      </c>
      <c r="D23" s="697">
        <v>10043</v>
      </c>
      <c r="E23" s="698">
        <v>9</v>
      </c>
      <c r="F23" s="697">
        <v>9649</v>
      </c>
      <c r="G23" s="698">
        <v>9</v>
      </c>
    </row>
    <row r="24" spans="2:7" s="6" customFormat="1" ht="11.25" customHeight="1">
      <c r="B24" s="699"/>
      <c r="C24" s="700" t="s">
        <v>62</v>
      </c>
      <c r="D24" s="701">
        <v>8712</v>
      </c>
      <c r="E24" s="702">
        <v>10</v>
      </c>
      <c r="F24" s="701">
        <v>8735</v>
      </c>
      <c r="G24" s="702">
        <v>10</v>
      </c>
    </row>
    <row r="25" spans="2:7" s="3" customFormat="1" ht="12" customHeight="1">
      <c r="B25" s="703" t="s">
        <v>277</v>
      </c>
      <c r="C25" s="704"/>
      <c r="D25" s="704"/>
      <c r="E25" s="704"/>
      <c r="F25" s="704"/>
      <c r="G25" s="704"/>
    </row>
    <row r="26" spans="2:7" ht="14.25">
      <c r="B26" s="703" t="s">
        <v>278</v>
      </c>
      <c r="C26" s="705"/>
      <c r="D26" s="706"/>
      <c r="E26" s="706"/>
      <c r="F26" s="706"/>
      <c r="G26" s="706"/>
    </row>
  </sheetData>
  <sheetProtection/>
  <mergeCells count="4">
    <mergeCell ref="B2:G2"/>
    <mergeCell ref="B3:C4"/>
    <mergeCell ref="D3:D4"/>
    <mergeCell ref="F3:F4"/>
  </mergeCells>
  <hyperlinks>
    <hyperlink ref="C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3"/>
  <sheetViews>
    <sheetView showGridLines="0" zoomScalePageLayoutView="0" workbookViewId="0" topLeftCell="A1">
      <selection activeCell="B1" sqref="B1"/>
    </sheetView>
  </sheetViews>
  <sheetFormatPr defaultColWidth="10.625" defaultRowHeight="13.5"/>
  <cols>
    <col min="1" max="1" width="3.00390625" style="8" customWidth="1"/>
    <col min="2" max="2" width="10.50390625" style="8" customWidth="1"/>
    <col min="3" max="3" width="11.25390625" style="8" customWidth="1"/>
    <col min="4" max="4" width="6.75390625" style="8" bestFit="1" customWidth="1"/>
    <col min="5" max="5" width="11.25390625" style="8" customWidth="1"/>
    <col min="6" max="6" width="6.75390625" style="8" bestFit="1" customWidth="1"/>
    <col min="7" max="7" width="9.375" style="8" bestFit="1" customWidth="1"/>
    <col min="8" max="8" width="7.625" style="8" bestFit="1" customWidth="1"/>
    <col min="9" max="9" width="11.25390625" style="8" customWidth="1"/>
    <col min="10" max="10" width="6.75390625" style="8" bestFit="1" customWidth="1"/>
    <col min="11" max="11" width="11.25390625" style="8" customWidth="1"/>
    <col min="12" max="12" width="6.75390625" style="8" bestFit="1" customWidth="1"/>
    <col min="13" max="13" width="10.25390625" style="8" bestFit="1" customWidth="1"/>
    <col min="14" max="14" width="7.625" style="8" bestFit="1" customWidth="1"/>
    <col min="15" max="15" width="1.12109375" style="8" customWidth="1"/>
    <col min="16" max="16384" width="10.625" style="8" customWidth="1"/>
  </cols>
  <sheetData>
    <row r="1" ht="18" customHeight="1">
      <c r="B1" s="98" t="s">
        <v>317</v>
      </c>
    </row>
    <row r="2" spans="2:15" ht="18.75" customHeight="1">
      <c r="B2" s="47" t="s">
        <v>643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customHeight="1">
      <c r="B3" s="990"/>
      <c r="C3" s="993" t="s">
        <v>170</v>
      </c>
      <c r="D3" s="994"/>
      <c r="E3" s="994"/>
      <c r="F3" s="994"/>
      <c r="G3" s="994"/>
      <c r="H3" s="994"/>
      <c r="I3" s="994" t="s">
        <v>87</v>
      </c>
      <c r="J3" s="994"/>
      <c r="K3" s="994"/>
      <c r="L3" s="994"/>
      <c r="M3" s="994"/>
      <c r="N3" s="994"/>
      <c r="O3" s="48"/>
    </row>
    <row r="4" spans="2:15" ht="7.5" customHeight="1">
      <c r="B4" s="991"/>
      <c r="C4" s="995" t="s">
        <v>415</v>
      </c>
      <c r="D4" s="715"/>
      <c r="E4" s="941" t="s">
        <v>414</v>
      </c>
      <c r="F4" s="715"/>
      <c r="G4" s="986" t="s">
        <v>154</v>
      </c>
      <c r="H4" s="988" t="s">
        <v>179</v>
      </c>
      <c r="I4" s="997" t="s">
        <v>415</v>
      </c>
      <c r="J4" s="715"/>
      <c r="K4" s="941" t="s">
        <v>414</v>
      </c>
      <c r="L4" s="715"/>
      <c r="M4" s="986" t="s">
        <v>154</v>
      </c>
      <c r="N4" s="988" t="s">
        <v>179</v>
      </c>
      <c r="O4" s="48"/>
    </row>
    <row r="5" spans="2:15" ht="26.25" customHeight="1" thickBot="1">
      <c r="B5" s="992"/>
      <c r="C5" s="996"/>
      <c r="D5" s="716" t="s">
        <v>90</v>
      </c>
      <c r="E5" s="985"/>
      <c r="F5" s="716" t="s">
        <v>90</v>
      </c>
      <c r="G5" s="987"/>
      <c r="H5" s="989"/>
      <c r="I5" s="998"/>
      <c r="J5" s="716" t="s">
        <v>90</v>
      </c>
      <c r="K5" s="985"/>
      <c r="L5" s="716" t="s">
        <v>90</v>
      </c>
      <c r="M5" s="987"/>
      <c r="N5" s="989"/>
      <c r="O5" s="49"/>
    </row>
    <row r="6" spans="2:15" ht="13.5" customHeight="1" thickTop="1">
      <c r="B6" s="717" t="s">
        <v>4</v>
      </c>
      <c r="C6" s="718">
        <v>275063</v>
      </c>
      <c r="D6" s="719">
        <v>100</v>
      </c>
      <c r="E6" s="718">
        <v>258199</v>
      </c>
      <c r="F6" s="719">
        <v>100</v>
      </c>
      <c r="G6" s="720">
        <v>-16864</v>
      </c>
      <c r="H6" s="721">
        <v>-6.130959089372253</v>
      </c>
      <c r="I6" s="718">
        <v>2593162</v>
      </c>
      <c r="J6" s="719">
        <v>100</v>
      </c>
      <c r="K6" s="718">
        <v>2492294</v>
      </c>
      <c r="L6" s="719">
        <v>100</v>
      </c>
      <c r="M6" s="720">
        <v>-100868</v>
      </c>
      <c r="N6" s="721">
        <v>-3.8897685528324106</v>
      </c>
      <c r="O6" s="50"/>
    </row>
    <row r="7" spans="2:15" ht="13.5" customHeight="1">
      <c r="B7" s="717" t="s">
        <v>5</v>
      </c>
      <c r="C7" s="718">
        <v>253120</v>
      </c>
      <c r="D7" s="719">
        <v>92</v>
      </c>
      <c r="E7" s="718">
        <v>237447</v>
      </c>
      <c r="F7" s="719">
        <v>91.96278839189928</v>
      </c>
      <c r="G7" s="720">
        <v>-15673</v>
      </c>
      <c r="H7" s="721">
        <v>-6.191924778761062</v>
      </c>
      <c r="I7" s="718">
        <v>2382875</v>
      </c>
      <c r="J7" s="719">
        <v>91.9</v>
      </c>
      <c r="K7" s="718">
        <v>2290190</v>
      </c>
      <c r="L7" s="719">
        <v>91.89084433858928</v>
      </c>
      <c r="M7" s="720">
        <v>-92685</v>
      </c>
      <c r="N7" s="721">
        <v>-3.889629124481981</v>
      </c>
      <c r="O7" s="49"/>
    </row>
    <row r="8" spans="2:15" ht="13.5" customHeight="1">
      <c r="B8" s="717" t="s">
        <v>138</v>
      </c>
      <c r="C8" s="718">
        <v>21943</v>
      </c>
      <c r="D8" s="719">
        <v>8</v>
      </c>
      <c r="E8" s="718">
        <v>20752</v>
      </c>
      <c r="F8" s="719">
        <v>8.03721160810073</v>
      </c>
      <c r="G8" s="720">
        <v>-1191</v>
      </c>
      <c r="H8" s="721">
        <v>-5.427699038417718</v>
      </c>
      <c r="I8" s="718">
        <v>210287</v>
      </c>
      <c r="J8" s="719">
        <v>8.1</v>
      </c>
      <c r="K8" s="718">
        <v>202104</v>
      </c>
      <c r="L8" s="719">
        <v>8.109155661410734</v>
      </c>
      <c r="M8" s="720">
        <v>-8183</v>
      </c>
      <c r="N8" s="721">
        <v>-3.8913484903964584</v>
      </c>
      <c r="O8" s="49"/>
    </row>
    <row r="9" spans="2:15" ht="13.5" customHeight="1">
      <c r="B9" s="717"/>
      <c r="C9" s="718"/>
      <c r="D9" s="719"/>
      <c r="E9" s="718"/>
      <c r="F9" s="719"/>
      <c r="G9" s="720"/>
      <c r="H9" s="721"/>
      <c r="I9" s="722"/>
      <c r="J9" s="719"/>
      <c r="K9" s="723"/>
      <c r="L9" s="719"/>
      <c r="M9" s="720"/>
      <c r="N9" s="721"/>
      <c r="O9" s="49"/>
    </row>
    <row r="10" spans="2:15" ht="13.5" customHeight="1">
      <c r="B10" s="717" t="s">
        <v>6</v>
      </c>
      <c r="C10" s="724">
        <v>46385</v>
      </c>
      <c r="D10" s="719">
        <v>16.9</v>
      </c>
      <c r="E10" s="724">
        <v>43801</v>
      </c>
      <c r="F10" s="719">
        <v>16.964047110949306</v>
      </c>
      <c r="G10" s="720">
        <v>-2584</v>
      </c>
      <c r="H10" s="721">
        <v>-5.57076641155546</v>
      </c>
      <c r="I10" s="725">
        <v>500855</v>
      </c>
      <c r="J10" s="719">
        <v>19.3</v>
      </c>
      <c r="K10" s="725">
        <v>483588</v>
      </c>
      <c r="L10" s="719">
        <v>19.4033288207571</v>
      </c>
      <c r="M10" s="720">
        <v>-17267</v>
      </c>
      <c r="N10" s="721">
        <v>-3.4475047668486885</v>
      </c>
      <c r="O10" s="49"/>
    </row>
    <row r="11" spans="2:15" ht="13.5" customHeight="1">
      <c r="B11" s="717" t="s">
        <v>7</v>
      </c>
      <c r="C11" s="724">
        <v>2421</v>
      </c>
      <c r="D11" s="719">
        <v>0.9</v>
      </c>
      <c r="E11" s="724">
        <v>2265</v>
      </c>
      <c r="F11" s="719">
        <v>0.8772303533321198</v>
      </c>
      <c r="G11" s="720">
        <v>-156</v>
      </c>
      <c r="H11" s="721">
        <v>-6.443618339529119</v>
      </c>
      <c r="I11" s="725">
        <v>23872</v>
      </c>
      <c r="J11" s="719">
        <v>0.9</v>
      </c>
      <c r="K11" s="725">
        <v>22595</v>
      </c>
      <c r="L11" s="719">
        <v>0.906594486846255</v>
      </c>
      <c r="M11" s="720">
        <v>-1277</v>
      </c>
      <c r="N11" s="721">
        <v>-5.34936327077748</v>
      </c>
      <c r="O11" s="49"/>
    </row>
    <row r="12" spans="2:15" ht="13.5" customHeight="1">
      <c r="B12" s="717" t="s">
        <v>8</v>
      </c>
      <c r="C12" s="724">
        <v>5214</v>
      </c>
      <c r="D12" s="719">
        <v>1.9</v>
      </c>
      <c r="E12" s="724">
        <v>4943</v>
      </c>
      <c r="F12" s="719">
        <v>1.9144148505610015</v>
      </c>
      <c r="G12" s="720">
        <v>-271</v>
      </c>
      <c r="H12" s="721">
        <v>-5.197545070962793</v>
      </c>
      <c r="I12" s="725">
        <v>59120</v>
      </c>
      <c r="J12" s="719">
        <v>2.3</v>
      </c>
      <c r="K12" s="725">
        <v>58866</v>
      </c>
      <c r="L12" s="719">
        <v>2.3619203833897604</v>
      </c>
      <c r="M12" s="720">
        <v>-254</v>
      </c>
      <c r="N12" s="721">
        <v>-0.4296346414073071</v>
      </c>
      <c r="O12" s="49"/>
    </row>
    <row r="13" spans="2:15" ht="13.5" customHeight="1">
      <c r="B13" s="717" t="s">
        <v>9</v>
      </c>
      <c r="C13" s="724">
        <v>8047</v>
      </c>
      <c r="D13" s="719">
        <v>2.9</v>
      </c>
      <c r="E13" s="724">
        <v>7551</v>
      </c>
      <c r="F13" s="719">
        <v>2.9244884759429746</v>
      </c>
      <c r="G13" s="720">
        <v>-496</v>
      </c>
      <c r="H13" s="721">
        <v>-6.163787746986454</v>
      </c>
      <c r="I13" s="725">
        <v>113980</v>
      </c>
      <c r="J13" s="719">
        <v>4.4</v>
      </c>
      <c r="K13" s="725">
        <v>112148</v>
      </c>
      <c r="L13" s="719">
        <v>4.499790153168125</v>
      </c>
      <c r="M13" s="720">
        <v>-1832</v>
      </c>
      <c r="N13" s="721">
        <v>-1.6072995262326724</v>
      </c>
      <c r="O13" s="49"/>
    </row>
    <row r="14" spans="2:15" ht="13.5" customHeight="1">
      <c r="B14" s="717" t="s">
        <v>10</v>
      </c>
      <c r="C14" s="724">
        <v>4652</v>
      </c>
      <c r="D14" s="719">
        <v>1.7</v>
      </c>
      <c r="E14" s="724">
        <v>4326</v>
      </c>
      <c r="F14" s="719">
        <v>1.6754518801389624</v>
      </c>
      <c r="G14" s="720">
        <v>-326</v>
      </c>
      <c r="H14" s="721">
        <v>-7.007738607050731</v>
      </c>
      <c r="I14" s="725">
        <v>41200</v>
      </c>
      <c r="J14" s="719">
        <v>1.6</v>
      </c>
      <c r="K14" s="725">
        <v>39319</v>
      </c>
      <c r="L14" s="719">
        <v>1.5776228647182076</v>
      </c>
      <c r="M14" s="720">
        <v>-1881</v>
      </c>
      <c r="N14" s="721">
        <v>-4.565533980582524</v>
      </c>
      <c r="O14" s="49"/>
    </row>
    <row r="15" spans="2:15" ht="13.5" customHeight="1">
      <c r="B15" s="717" t="s">
        <v>11</v>
      </c>
      <c r="C15" s="724">
        <v>3285</v>
      </c>
      <c r="D15" s="719">
        <v>1.2</v>
      </c>
      <c r="E15" s="724">
        <v>3335</v>
      </c>
      <c r="F15" s="719">
        <v>1.2916393944205826</v>
      </c>
      <c r="G15" s="720">
        <v>50</v>
      </c>
      <c r="H15" s="721">
        <v>1.5220700152207</v>
      </c>
      <c r="I15" s="725">
        <v>43201</v>
      </c>
      <c r="J15" s="719">
        <v>1.7</v>
      </c>
      <c r="K15" s="725">
        <v>40438</v>
      </c>
      <c r="L15" s="719">
        <v>1.6225212595303764</v>
      </c>
      <c r="M15" s="720">
        <v>-2763</v>
      </c>
      <c r="N15" s="721">
        <v>-6.395685285062845</v>
      </c>
      <c r="O15" s="49"/>
    </row>
    <row r="16" spans="2:15" ht="13.5" customHeight="1">
      <c r="B16" s="717" t="s">
        <v>12</v>
      </c>
      <c r="C16" s="724">
        <v>2782</v>
      </c>
      <c r="D16" s="719">
        <v>1</v>
      </c>
      <c r="E16" s="724">
        <v>2571</v>
      </c>
      <c r="F16" s="719">
        <v>0.9957435931200354</v>
      </c>
      <c r="G16" s="720">
        <v>-211</v>
      </c>
      <c r="H16" s="721">
        <v>-7.584471603163193</v>
      </c>
      <c r="I16" s="725">
        <v>27681</v>
      </c>
      <c r="J16" s="719">
        <v>1.1</v>
      </c>
      <c r="K16" s="725">
        <v>26680</v>
      </c>
      <c r="L16" s="719">
        <v>1.0704997083008667</v>
      </c>
      <c r="M16" s="720">
        <v>-1001</v>
      </c>
      <c r="N16" s="721">
        <v>-3.6161988367472273</v>
      </c>
      <c r="O16" s="49"/>
    </row>
    <row r="17" spans="2:15" ht="13.5" customHeight="1">
      <c r="B17" s="717" t="s">
        <v>13</v>
      </c>
      <c r="C17" s="724">
        <v>6804</v>
      </c>
      <c r="D17" s="719">
        <v>2.5</v>
      </c>
      <c r="E17" s="724">
        <v>6333</v>
      </c>
      <c r="F17" s="719">
        <v>2.452759305806761</v>
      </c>
      <c r="G17" s="720">
        <v>-471</v>
      </c>
      <c r="H17" s="721">
        <v>-6.9223985890652555</v>
      </c>
      <c r="I17" s="725">
        <v>65196</v>
      </c>
      <c r="J17" s="719">
        <v>2.5</v>
      </c>
      <c r="K17" s="725">
        <v>64671</v>
      </c>
      <c r="L17" s="719">
        <v>2.5948383296673665</v>
      </c>
      <c r="M17" s="720">
        <v>-525</v>
      </c>
      <c r="N17" s="721">
        <v>-0.8052641266335357</v>
      </c>
      <c r="O17" s="49"/>
    </row>
    <row r="18" spans="2:15" ht="13.5" customHeight="1">
      <c r="B18" s="717" t="s">
        <v>14</v>
      </c>
      <c r="C18" s="724">
        <v>5052</v>
      </c>
      <c r="D18" s="719">
        <v>1.8</v>
      </c>
      <c r="E18" s="724">
        <v>4848</v>
      </c>
      <c r="F18" s="719">
        <v>1.8776215244830536</v>
      </c>
      <c r="G18" s="720">
        <v>-204</v>
      </c>
      <c r="H18" s="721">
        <v>-4.038004750593824</v>
      </c>
      <c r="I18" s="725">
        <v>49536</v>
      </c>
      <c r="J18" s="719">
        <v>1.9</v>
      </c>
      <c r="K18" s="725">
        <v>47067</v>
      </c>
      <c r="L18" s="719">
        <v>1.8885011158394633</v>
      </c>
      <c r="M18" s="720">
        <v>-2469</v>
      </c>
      <c r="N18" s="721">
        <v>-4.984253875968992</v>
      </c>
      <c r="O18" s="49"/>
    </row>
    <row r="19" spans="2:15" ht="13.5" customHeight="1">
      <c r="B19" s="717" t="s">
        <v>15</v>
      </c>
      <c r="C19" s="724">
        <v>3226</v>
      </c>
      <c r="D19" s="719">
        <v>1.2</v>
      </c>
      <c r="E19" s="724">
        <v>3024</v>
      </c>
      <c r="F19" s="719">
        <v>1.1711896637864592</v>
      </c>
      <c r="G19" s="720">
        <v>-202</v>
      </c>
      <c r="H19" s="721">
        <v>-6.261624302541848</v>
      </c>
      <c r="I19" s="725">
        <v>28701</v>
      </c>
      <c r="J19" s="719">
        <v>1.1</v>
      </c>
      <c r="K19" s="725">
        <v>27178</v>
      </c>
      <c r="L19" s="719">
        <v>1.0904812995577569</v>
      </c>
      <c r="M19" s="720">
        <v>-1523</v>
      </c>
      <c r="N19" s="721">
        <v>-5.306435315842654</v>
      </c>
      <c r="O19" s="49"/>
    </row>
    <row r="20" spans="2:15" ht="13.5" customHeight="1">
      <c r="B20" s="717" t="s">
        <v>16</v>
      </c>
      <c r="C20" s="724">
        <v>4902</v>
      </c>
      <c r="D20" s="719">
        <v>1.8</v>
      </c>
      <c r="E20" s="724">
        <v>4605</v>
      </c>
      <c r="F20" s="719">
        <v>1.7835080693573562</v>
      </c>
      <c r="G20" s="720">
        <v>-297</v>
      </c>
      <c r="H20" s="721">
        <v>-6.05875152998776</v>
      </c>
      <c r="I20" s="725">
        <v>48368</v>
      </c>
      <c r="J20" s="719">
        <v>1.9</v>
      </c>
      <c r="K20" s="725">
        <v>44626</v>
      </c>
      <c r="L20" s="719">
        <v>1.790559219738923</v>
      </c>
      <c r="M20" s="720">
        <v>-3742</v>
      </c>
      <c r="N20" s="721">
        <v>-7.736520013231889</v>
      </c>
      <c r="O20" s="49"/>
    </row>
    <row r="21" spans="2:15" ht="13.5" customHeight="1">
      <c r="B21" s="717" t="s">
        <v>17</v>
      </c>
      <c r="C21" s="724">
        <v>12129</v>
      </c>
      <c r="D21" s="719">
        <v>4.4</v>
      </c>
      <c r="E21" s="724">
        <v>11337</v>
      </c>
      <c r="F21" s="719">
        <v>4.390799344691498</v>
      </c>
      <c r="G21" s="720">
        <v>-792</v>
      </c>
      <c r="H21" s="721">
        <v>-6.529804600544151</v>
      </c>
      <c r="I21" s="725">
        <v>137578</v>
      </c>
      <c r="J21" s="719">
        <v>5.3</v>
      </c>
      <c r="K21" s="725">
        <v>127523</v>
      </c>
      <c r="L21" s="719">
        <v>5.116691690466695</v>
      </c>
      <c r="M21" s="720">
        <v>-10055</v>
      </c>
      <c r="N21" s="721">
        <v>-7.308581313872857</v>
      </c>
      <c r="O21" s="49"/>
    </row>
    <row r="22" spans="2:15" ht="13.5" customHeight="1">
      <c r="B22" s="717" t="s">
        <v>18</v>
      </c>
      <c r="C22" s="724">
        <v>9573</v>
      </c>
      <c r="D22" s="719">
        <v>3.5</v>
      </c>
      <c r="E22" s="724">
        <v>8930</v>
      </c>
      <c r="F22" s="719">
        <v>3.458572651327077</v>
      </c>
      <c r="G22" s="720">
        <v>-643</v>
      </c>
      <c r="H22" s="721">
        <v>-6.716807688289982</v>
      </c>
      <c r="I22" s="725">
        <v>89659</v>
      </c>
      <c r="J22" s="719">
        <v>3.5</v>
      </c>
      <c r="K22" s="725">
        <v>87755</v>
      </c>
      <c r="L22" s="719">
        <v>3.521053294675508</v>
      </c>
      <c r="M22" s="720">
        <v>-1904</v>
      </c>
      <c r="N22" s="721">
        <v>-2.123601646237411</v>
      </c>
      <c r="O22" s="49"/>
    </row>
    <row r="23" spans="2:15" ht="13.5" customHeight="1">
      <c r="B23" s="717" t="s">
        <v>19</v>
      </c>
      <c r="C23" s="724">
        <v>25167</v>
      </c>
      <c r="D23" s="719">
        <v>9.1</v>
      </c>
      <c r="E23" s="724">
        <v>23532</v>
      </c>
      <c r="F23" s="719">
        <v>9.113900518592247</v>
      </c>
      <c r="G23" s="720">
        <v>-1635</v>
      </c>
      <c r="H23" s="721">
        <v>-6.496602694004053</v>
      </c>
      <c r="I23" s="725">
        <v>192725</v>
      </c>
      <c r="J23" s="719">
        <v>7.4</v>
      </c>
      <c r="K23" s="725">
        <v>182328</v>
      </c>
      <c r="L23" s="719">
        <v>7.315669820655188</v>
      </c>
      <c r="M23" s="720">
        <v>-10397</v>
      </c>
      <c r="N23" s="721">
        <v>-5.394733428460241</v>
      </c>
      <c r="O23" s="49"/>
    </row>
    <row r="24" spans="2:15" ht="13.5" customHeight="1">
      <c r="B24" s="717" t="s">
        <v>20</v>
      </c>
      <c r="C24" s="724">
        <v>3876</v>
      </c>
      <c r="D24" s="719">
        <v>1.4</v>
      </c>
      <c r="E24" s="724">
        <v>3611</v>
      </c>
      <c r="F24" s="719">
        <v>1.3985336891312514</v>
      </c>
      <c r="G24" s="720">
        <v>-265</v>
      </c>
      <c r="H24" s="721">
        <v>-6.836945304437564</v>
      </c>
      <c r="I24" s="725">
        <v>34888</v>
      </c>
      <c r="J24" s="719">
        <v>1.3</v>
      </c>
      <c r="K24" s="725">
        <v>32999</v>
      </c>
      <c r="L24" s="719">
        <v>1.3240412246709257</v>
      </c>
      <c r="M24" s="720">
        <v>-1889</v>
      </c>
      <c r="N24" s="721">
        <v>-5.414469158449896</v>
      </c>
      <c r="O24" s="49"/>
    </row>
    <row r="25" spans="2:15" ht="13.5" customHeight="1">
      <c r="B25" s="717" t="s">
        <v>21</v>
      </c>
      <c r="C25" s="724">
        <v>3834</v>
      </c>
      <c r="D25" s="719">
        <v>1.4</v>
      </c>
      <c r="E25" s="724">
        <v>3589</v>
      </c>
      <c r="F25" s="719">
        <v>1.3900131294079374</v>
      </c>
      <c r="G25" s="720">
        <v>-245</v>
      </c>
      <c r="H25" s="721">
        <v>-6.39019300991132</v>
      </c>
      <c r="I25" s="725">
        <v>27400</v>
      </c>
      <c r="J25" s="719">
        <v>1.1</v>
      </c>
      <c r="K25" s="725">
        <v>26216</v>
      </c>
      <c r="L25" s="719">
        <v>1.0518823220695472</v>
      </c>
      <c r="M25" s="720">
        <v>-1184</v>
      </c>
      <c r="N25" s="721">
        <v>-4.321167883211679</v>
      </c>
      <c r="O25" s="49"/>
    </row>
    <row r="26" spans="2:15" ht="13.5" customHeight="1">
      <c r="B26" s="717" t="s">
        <v>22</v>
      </c>
      <c r="C26" s="724">
        <v>11044</v>
      </c>
      <c r="D26" s="719">
        <v>4</v>
      </c>
      <c r="E26" s="724">
        <v>10342</v>
      </c>
      <c r="F26" s="719">
        <v>4.005437666296151</v>
      </c>
      <c r="G26" s="720">
        <v>-702</v>
      </c>
      <c r="H26" s="721">
        <v>-6.356392611372691</v>
      </c>
      <c r="I26" s="725">
        <v>108623</v>
      </c>
      <c r="J26" s="719">
        <v>4.2</v>
      </c>
      <c r="K26" s="725">
        <v>102316</v>
      </c>
      <c r="L26" s="719">
        <v>4.105294158714823</v>
      </c>
      <c r="M26" s="720">
        <v>-6307</v>
      </c>
      <c r="N26" s="721">
        <v>-5.806320944919585</v>
      </c>
      <c r="O26" s="49"/>
    </row>
    <row r="27" spans="2:15" ht="13.5" customHeight="1">
      <c r="B27" s="717" t="s">
        <v>23</v>
      </c>
      <c r="C27" s="724">
        <v>3389</v>
      </c>
      <c r="D27" s="719">
        <v>1.2</v>
      </c>
      <c r="E27" s="724">
        <v>3163</v>
      </c>
      <c r="F27" s="719">
        <v>1.2250241093110352</v>
      </c>
      <c r="G27" s="720">
        <v>-226</v>
      </c>
      <c r="H27" s="721">
        <v>-6.668633815284744</v>
      </c>
      <c r="I27" s="725">
        <v>28289</v>
      </c>
      <c r="J27" s="719">
        <v>1.1</v>
      </c>
      <c r="K27" s="725">
        <v>27852</v>
      </c>
      <c r="L27" s="719">
        <v>1.1175246580058373</v>
      </c>
      <c r="M27" s="720">
        <v>-437</v>
      </c>
      <c r="N27" s="721">
        <v>-1.544770051963661</v>
      </c>
      <c r="O27" s="49"/>
    </row>
    <row r="28" spans="2:15" ht="13.5" customHeight="1">
      <c r="B28" s="717" t="s">
        <v>24</v>
      </c>
      <c r="C28" s="724">
        <v>4646</v>
      </c>
      <c r="D28" s="719">
        <v>1.7</v>
      </c>
      <c r="E28" s="724">
        <v>4445</v>
      </c>
      <c r="F28" s="719">
        <v>1.7215403622787075</v>
      </c>
      <c r="G28" s="720">
        <v>-201</v>
      </c>
      <c r="H28" s="721">
        <v>-4.326302195436935</v>
      </c>
      <c r="I28" s="725">
        <v>46289</v>
      </c>
      <c r="J28" s="719">
        <v>1.8</v>
      </c>
      <c r="K28" s="725">
        <v>44547</v>
      </c>
      <c r="L28" s="719">
        <v>1.7873894492383322</v>
      </c>
      <c r="M28" s="720">
        <v>-1742</v>
      </c>
      <c r="N28" s="721">
        <v>-3.763313098144268</v>
      </c>
      <c r="O28" s="49"/>
    </row>
    <row r="29" spans="2:15" ht="13.5" customHeight="1">
      <c r="B29" s="717" t="s">
        <v>25</v>
      </c>
      <c r="C29" s="724">
        <v>3992</v>
      </c>
      <c r="D29" s="719">
        <v>1.5</v>
      </c>
      <c r="E29" s="724">
        <v>3702</v>
      </c>
      <c r="F29" s="719">
        <v>1.4337778225322328</v>
      </c>
      <c r="G29" s="720">
        <v>-290</v>
      </c>
      <c r="H29" s="721">
        <v>-7.264529058116233</v>
      </c>
      <c r="I29" s="725">
        <v>34600</v>
      </c>
      <c r="J29" s="719">
        <v>1.3</v>
      </c>
      <c r="K29" s="725">
        <v>32442</v>
      </c>
      <c r="L29" s="719">
        <v>1.3016923364578978</v>
      </c>
      <c r="M29" s="720">
        <v>-2158</v>
      </c>
      <c r="N29" s="721">
        <v>-6.2369942196531785</v>
      </c>
      <c r="O29" s="49"/>
    </row>
    <row r="30" spans="2:15" ht="13.5" customHeight="1">
      <c r="B30" s="717" t="s">
        <v>26</v>
      </c>
      <c r="C30" s="724">
        <v>3695</v>
      </c>
      <c r="D30" s="719">
        <v>1.3</v>
      </c>
      <c r="E30" s="724">
        <v>3627</v>
      </c>
      <c r="F30" s="719">
        <v>1.4047304598391164</v>
      </c>
      <c r="G30" s="720">
        <v>-68</v>
      </c>
      <c r="H30" s="721">
        <v>-1.8403247631935047</v>
      </c>
      <c r="I30" s="725">
        <v>36422</v>
      </c>
      <c r="J30" s="719">
        <v>1.4</v>
      </c>
      <c r="K30" s="725">
        <v>36566</v>
      </c>
      <c r="L30" s="719">
        <v>1.4671623813241936</v>
      </c>
      <c r="M30" s="720">
        <v>144</v>
      </c>
      <c r="N30" s="721">
        <v>0.3953654384712536</v>
      </c>
      <c r="O30" s="49"/>
    </row>
    <row r="31" spans="2:15" ht="13.5" customHeight="1">
      <c r="B31" s="717" t="s">
        <v>27</v>
      </c>
      <c r="C31" s="724">
        <v>8602</v>
      </c>
      <c r="D31" s="719">
        <v>3.1</v>
      </c>
      <c r="E31" s="724">
        <v>7937</v>
      </c>
      <c r="F31" s="719">
        <v>3.073985569270214</v>
      </c>
      <c r="G31" s="720">
        <v>-665</v>
      </c>
      <c r="H31" s="721">
        <v>-7.730760288305046</v>
      </c>
      <c r="I31" s="725">
        <v>65136</v>
      </c>
      <c r="J31" s="719">
        <v>2.5</v>
      </c>
      <c r="K31" s="725">
        <v>62371</v>
      </c>
      <c r="L31" s="719">
        <v>2.502553872055223</v>
      </c>
      <c r="M31" s="720">
        <v>-2765</v>
      </c>
      <c r="N31" s="721">
        <v>-4.244964382215672</v>
      </c>
      <c r="O31" s="49"/>
    </row>
    <row r="32" spans="2:15" ht="13.5" customHeight="1">
      <c r="B32" s="717" t="s">
        <v>28</v>
      </c>
      <c r="C32" s="724">
        <v>5299</v>
      </c>
      <c r="D32" s="719">
        <v>1.9</v>
      </c>
      <c r="E32" s="724">
        <v>4946</v>
      </c>
      <c r="F32" s="719">
        <v>1.915576745068726</v>
      </c>
      <c r="G32" s="720">
        <v>-353</v>
      </c>
      <c r="H32" s="721">
        <v>-6.661634270617098</v>
      </c>
      <c r="I32" s="725">
        <v>61017</v>
      </c>
      <c r="J32" s="719">
        <v>2.4</v>
      </c>
      <c r="K32" s="725">
        <v>59590</v>
      </c>
      <c r="L32" s="719">
        <v>2.3909699256989745</v>
      </c>
      <c r="M32" s="720">
        <v>-1427</v>
      </c>
      <c r="N32" s="721">
        <v>-2.3386924955340316</v>
      </c>
      <c r="O32" s="49"/>
    </row>
    <row r="33" spans="2:15" ht="13.5" customHeight="1">
      <c r="B33" s="717" t="s">
        <v>29</v>
      </c>
      <c r="C33" s="724">
        <v>2449</v>
      </c>
      <c r="D33" s="719">
        <v>0.9</v>
      </c>
      <c r="E33" s="724">
        <v>2306</v>
      </c>
      <c r="F33" s="719">
        <v>0.8931095782710236</v>
      </c>
      <c r="G33" s="720">
        <v>-143</v>
      </c>
      <c r="H33" s="721">
        <v>-5.8391180073499385</v>
      </c>
      <c r="I33" s="725">
        <v>23334</v>
      </c>
      <c r="J33" s="719">
        <v>0.9</v>
      </c>
      <c r="K33" s="725">
        <v>23852</v>
      </c>
      <c r="L33" s="719">
        <v>0.9570299491151525</v>
      </c>
      <c r="M33" s="720">
        <v>518</v>
      </c>
      <c r="N33" s="721">
        <v>2.2199365732407648</v>
      </c>
      <c r="O33" s="49"/>
    </row>
    <row r="34" spans="2:15" ht="13.5" customHeight="1">
      <c r="B34" s="717" t="s">
        <v>30</v>
      </c>
      <c r="C34" s="724">
        <v>4031</v>
      </c>
      <c r="D34" s="719">
        <v>1.5</v>
      </c>
      <c r="E34" s="724">
        <v>3781</v>
      </c>
      <c r="F34" s="719">
        <v>1.4643743779023155</v>
      </c>
      <c r="G34" s="720">
        <v>-250</v>
      </c>
      <c r="H34" s="721">
        <v>-6.201935003721161</v>
      </c>
      <c r="I34" s="725">
        <v>34279</v>
      </c>
      <c r="J34" s="719">
        <v>1.3</v>
      </c>
      <c r="K34" s="725">
        <v>32155</v>
      </c>
      <c r="L34" s="719">
        <v>1.2901768410949912</v>
      </c>
      <c r="M34" s="720">
        <v>-2124</v>
      </c>
      <c r="N34" s="721">
        <v>-6.196213425129088</v>
      </c>
      <c r="O34" s="49"/>
    </row>
    <row r="35" spans="2:15" ht="13.5" customHeight="1">
      <c r="B35" s="717" t="s">
        <v>31</v>
      </c>
      <c r="C35" s="724">
        <v>6031</v>
      </c>
      <c r="D35" s="719">
        <v>2.2</v>
      </c>
      <c r="E35" s="724">
        <v>5689</v>
      </c>
      <c r="F35" s="719">
        <v>2.2033392848152005</v>
      </c>
      <c r="G35" s="720">
        <v>-342</v>
      </c>
      <c r="H35" s="721">
        <v>-5.670701376222849</v>
      </c>
      <c r="I35" s="725">
        <v>58715</v>
      </c>
      <c r="J35" s="719">
        <v>2.3</v>
      </c>
      <c r="K35" s="725">
        <v>54985</v>
      </c>
      <c r="L35" s="719">
        <v>2.206200392088574</v>
      </c>
      <c r="M35" s="720">
        <v>-3730</v>
      </c>
      <c r="N35" s="721">
        <v>-6.352720769820317</v>
      </c>
      <c r="O35" s="49"/>
    </row>
    <row r="36" spans="2:15" ht="13.5" customHeight="1">
      <c r="B36" s="717" t="s">
        <v>32</v>
      </c>
      <c r="C36" s="724">
        <v>6974</v>
      </c>
      <c r="D36" s="719">
        <v>2.5</v>
      </c>
      <c r="E36" s="724">
        <v>6539</v>
      </c>
      <c r="F36" s="719">
        <v>2.5325427286705215</v>
      </c>
      <c r="G36" s="720">
        <v>-435</v>
      </c>
      <c r="H36" s="721">
        <v>-6.2374533983366796</v>
      </c>
      <c r="I36" s="725">
        <v>70440</v>
      </c>
      <c r="J36" s="719">
        <v>2.7</v>
      </c>
      <c r="K36" s="725">
        <v>66525</v>
      </c>
      <c r="L36" s="719">
        <v>2.669227627238199</v>
      </c>
      <c r="M36" s="720">
        <v>-3915</v>
      </c>
      <c r="N36" s="721">
        <v>-5.557921635434412</v>
      </c>
      <c r="O36" s="49"/>
    </row>
    <row r="37" spans="2:15" ht="13.5" customHeight="1">
      <c r="B37" s="717" t="s">
        <v>33</v>
      </c>
      <c r="C37" s="724">
        <v>8665</v>
      </c>
      <c r="D37" s="719">
        <v>3.2</v>
      </c>
      <c r="E37" s="724">
        <v>8007</v>
      </c>
      <c r="F37" s="719">
        <v>3.101096441117123</v>
      </c>
      <c r="G37" s="720">
        <v>-658</v>
      </c>
      <c r="H37" s="721">
        <v>-7.593768032313906</v>
      </c>
      <c r="I37" s="725">
        <v>73621</v>
      </c>
      <c r="J37" s="719">
        <v>2.8</v>
      </c>
      <c r="K37" s="725">
        <v>68932</v>
      </c>
      <c r="L37" s="719">
        <v>2.7658053183131686</v>
      </c>
      <c r="M37" s="720">
        <v>-4689</v>
      </c>
      <c r="N37" s="721">
        <v>-6.369106640768258</v>
      </c>
      <c r="O37" s="49"/>
    </row>
    <row r="38" spans="2:15" ht="13.5" customHeight="1">
      <c r="B38" s="717" t="s">
        <v>34</v>
      </c>
      <c r="C38" s="724">
        <v>12710</v>
      </c>
      <c r="D38" s="719">
        <v>4.6</v>
      </c>
      <c r="E38" s="724">
        <v>11902</v>
      </c>
      <c r="F38" s="719">
        <v>4.609622810312976</v>
      </c>
      <c r="G38" s="720">
        <v>-808</v>
      </c>
      <c r="H38" s="721">
        <v>-6.357199055861526</v>
      </c>
      <c r="I38" s="725">
        <v>106944</v>
      </c>
      <c r="J38" s="719">
        <v>4.1</v>
      </c>
      <c r="K38" s="725">
        <v>106415</v>
      </c>
      <c r="L38" s="719">
        <v>4.269761111650552</v>
      </c>
      <c r="M38" s="720">
        <v>-529</v>
      </c>
      <c r="N38" s="721">
        <v>-0.4946514063435069</v>
      </c>
      <c r="O38" s="49"/>
    </row>
    <row r="39" spans="2:15" ht="13.5" customHeight="1">
      <c r="B39" s="717" t="s">
        <v>35</v>
      </c>
      <c r="C39" s="724">
        <v>3155</v>
      </c>
      <c r="D39" s="719">
        <v>1.1</v>
      </c>
      <c r="E39" s="724">
        <v>2914</v>
      </c>
      <c r="F39" s="719">
        <v>1.1285868651698883</v>
      </c>
      <c r="G39" s="720">
        <v>-241</v>
      </c>
      <c r="H39" s="721">
        <v>-7.638668779714738</v>
      </c>
      <c r="I39" s="725">
        <v>25157</v>
      </c>
      <c r="J39" s="719">
        <v>1</v>
      </c>
      <c r="K39" s="725">
        <v>23259</v>
      </c>
      <c r="L39" s="719">
        <v>0.9332366085221085</v>
      </c>
      <c r="M39" s="720">
        <v>-1898</v>
      </c>
      <c r="N39" s="721">
        <v>-7.544619787733037</v>
      </c>
      <c r="O39" s="49"/>
    </row>
    <row r="40" spans="2:15" ht="13.5" customHeight="1">
      <c r="B40" s="717" t="s">
        <v>36</v>
      </c>
      <c r="C40" s="724">
        <v>5986</v>
      </c>
      <c r="D40" s="719">
        <v>2.2</v>
      </c>
      <c r="E40" s="724">
        <v>5580</v>
      </c>
      <c r="F40" s="719">
        <v>2.161123784367871</v>
      </c>
      <c r="G40" s="720">
        <v>-406</v>
      </c>
      <c r="H40" s="721">
        <v>-6.782492482459071</v>
      </c>
      <c r="I40" s="725">
        <v>62871</v>
      </c>
      <c r="J40" s="719">
        <v>2.4</v>
      </c>
      <c r="K40" s="725">
        <v>60176</v>
      </c>
      <c r="L40" s="719">
        <v>2.41448240055146</v>
      </c>
      <c r="M40" s="720">
        <v>-2695</v>
      </c>
      <c r="N40" s="721">
        <v>-4.286555009463823</v>
      </c>
      <c r="O40" s="49"/>
    </row>
    <row r="41" spans="2:15" ht="13.5" customHeight="1">
      <c r="B41" s="717" t="s">
        <v>37</v>
      </c>
      <c r="C41" s="724">
        <v>5488</v>
      </c>
      <c r="D41" s="719">
        <v>2</v>
      </c>
      <c r="E41" s="724">
        <v>5092</v>
      </c>
      <c r="F41" s="719">
        <v>1.972122277777993</v>
      </c>
      <c r="G41" s="720">
        <v>-396</v>
      </c>
      <c r="H41" s="721">
        <v>-7.215743440233237</v>
      </c>
      <c r="I41" s="725">
        <v>51162</v>
      </c>
      <c r="J41" s="719">
        <v>2</v>
      </c>
      <c r="K41" s="725">
        <v>50511</v>
      </c>
      <c r="L41" s="719">
        <v>2.026687060194343</v>
      </c>
      <c r="M41" s="720">
        <v>-651</v>
      </c>
      <c r="N41" s="721">
        <v>-1.2724287557171339</v>
      </c>
      <c r="O41" s="49"/>
    </row>
    <row r="42" spans="2:15" ht="13.5" customHeight="1">
      <c r="B42" s="717" t="s">
        <v>38</v>
      </c>
      <c r="C42" s="724">
        <v>4141</v>
      </c>
      <c r="D42" s="719">
        <v>1.5</v>
      </c>
      <c r="E42" s="724">
        <v>3808</v>
      </c>
      <c r="F42" s="719">
        <v>1.4748314284718376</v>
      </c>
      <c r="G42" s="720">
        <v>-333</v>
      </c>
      <c r="H42" s="721">
        <v>-8.041535860903164</v>
      </c>
      <c r="I42" s="725">
        <v>41557</v>
      </c>
      <c r="J42" s="719">
        <v>1.6</v>
      </c>
      <c r="K42" s="725">
        <v>38869</v>
      </c>
      <c r="L42" s="719">
        <v>1.5595672099680054</v>
      </c>
      <c r="M42" s="720">
        <v>-2688</v>
      </c>
      <c r="N42" s="721">
        <v>-6.468224366532714</v>
      </c>
      <c r="O42" s="49"/>
    </row>
    <row r="43" spans="2:15" ht="13.5" customHeight="1">
      <c r="B43" s="717" t="s">
        <v>39</v>
      </c>
      <c r="C43" s="724">
        <v>2330</v>
      </c>
      <c r="D43" s="719">
        <v>0.8</v>
      </c>
      <c r="E43" s="724">
        <v>2168</v>
      </c>
      <c r="F43" s="719">
        <v>0.8396624309156892</v>
      </c>
      <c r="G43" s="720">
        <v>-162</v>
      </c>
      <c r="H43" s="721">
        <v>-6.9527896995708165</v>
      </c>
      <c r="I43" s="725">
        <v>17021</v>
      </c>
      <c r="J43" s="719">
        <v>0.7</v>
      </c>
      <c r="K43" s="725">
        <v>16485</v>
      </c>
      <c r="L43" s="719">
        <v>0.6614388190157341</v>
      </c>
      <c r="M43" s="720">
        <v>-536</v>
      </c>
      <c r="N43" s="721">
        <v>-3.1490511720815464</v>
      </c>
      <c r="O43" s="49"/>
    </row>
    <row r="44" spans="2:15" ht="13.5" customHeight="1">
      <c r="B44" s="717" t="s">
        <v>40</v>
      </c>
      <c r="C44" s="724">
        <v>2003</v>
      </c>
      <c r="D44" s="719">
        <v>0.7</v>
      </c>
      <c r="E44" s="724">
        <v>1861</v>
      </c>
      <c r="F44" s="719">
        <v>0.720761892958532</v>
      </c>
      <c r="G44" s="720">
        <v>-142</v>
      </c>
      <c r="H44" s="721">
        <v>-7.08936595107339</v>
      </c>
      <c r="I44" s="725">
        <v>25016</v>
      </c>
      <c r="J44" s="719">
        <v>1</v>
      </c>
      <c r="K44" s="725">
        <v>25165</v>
      </c>
      <c r="L44" s="719">
        <v>1.0097123373085197</v>
      </c>
      <c r="M44" s="720">
        <v>149</v>
      </c>
      <c r="N44" s="721">
        <v>0.5956188039654621</v>
      </c>
      <c r="O44" s="49"/>
    </row>
    <row r="45" spans="2:15" ht="13.5" customHeight="1">
      <c r="B45" s="717" t="s">
        <v>41</v>
      </c>
      <c r="C45" s="724">
        <v>5551</v>
      </c>
      <c r="D45" s="719">
        <v>2</v>
      </c>
      <c r="E45" s="724">
        <v>5191</v>
      </c>
      <c r="F45" s="719">
        <v>2.0104647965329066</v>
      </c>
      <c r="G45" s="720">
        <v>-360</v>
      </c>
      <c r="H45" s="721">
        <v>-6.485317960727797</v>
      </c>
      <c r="I45" s="725">
        <v>51475</v>
      </c>
      <c r="J45" s="719">
        <v>2</v>
      </c>
      <c r="K45" s="725">
        <v>50322</v>
      </c>
      <c r="L45" s="719">
        <v>2.0191036851992585</v>
      </c>
      <c r="M45" s="720">
        <v>-1153</v>
      </c>
      <c r="N45" s="721">
        <v>-2.2399222923749393</v>
      </c>
      <c r="O45" s="49"/>
    </row>
    <row r="46" spans="2:15" ht="13.5" customHeight="1">
      <c r="B46" s="717" t="s">
        <v>42</v>
      </c>
      <c r="C46" s="724">
        <v>2671</v>
      </c>
      <c r="D46" s="719">
        <v>1</v>
      </c>
      <c r="E46" s="724">
        <v>2440</v>
      </c>
      <c r="F46" s="719">
        <v>0.9450075329493917</v>
      </c>
      <c r="G46" s="720">
        <v>-231</v>
      </c>
      <c r="H46" s="721">
        <v>-8.648446274803444</v>
      </c>
      <c r="I46" s="725">
        <v>27368</v>
      </c>
      <c r="J46" s="719">
        <v>1.1</v>
      </c>
      <c r="K46" s="725">
        <v>24354</v>
      </c>
      <c r="L46" s="719">
        <v>0.9771720350809334</v>
      </c>
      <c r="M46" s="720">
        <v>-3014</v>
      </c>
      <c r="N46" s="721">
        <v>-11.012861736334404</v>
      </c>
      <c r="O46" s="49"/>
    </row>
    <row r="47" spans="2:15" ht="13.5" customHeight="1">
      <c r="B47" s="717" t="s">
        <v>43</v>
      </c>
      <c r="C47" s="726">
        <v>5575</v>
      </c>
      <c r="D47" s="719">
        <v>2</v>
      </c>
      <c r="E47" s="726">
        <v>5311</v>
      </c>
      <c r="F47" s="719">
        <v>2.0569405768418934</v>
      </c>
      <c r="G47" s="720">
        <v>-264</v>
      </c>
      <c r="H47" s="721">
        <v>-4.73542600896861</v>
      </c>
      <c r="I47" s="726">
        <v>52853</v>
      </c>
      <c r="J47" s="719">
        <v>2</v>
      </c>
      <c r="K47" s="726">
        <v>56467</v>
      </c>
      <c r="L47" s="719">
        <v>2.2656636817325726</v>
      </c>
      <c r="M47" s="720">
        <v>3614</v>
      </c>
      <c r="N47" s="721">
        <v>6.837833235577924</v>
      </c>
      <c r="O47" s="49"/>
    </row>
    <row r="48" spans="2:15" ht="13.5" customHeight="1">
      <c r="B48" s="717" t="s">
        <v>44</v>
      </c>
      <c r="C48" s="724">
        <v>2131</v>
      </c>
      <c r="D48" s="719">
        <v>0.8</v>
      </c>
      <c r="E48" s="724">
        <v>1990</v>
      </c>
      <c r="F48" s="719">
        <v>0.7707233567906925</v>
      </c>
      <c r="G48" s="720">
        <v>-141</v>
      </c>
      <c r="H48" s="721">
        <v>-6.61661191928672</v>
      </c>
      <c r="I48" s="725">
        <v>19516</v>
      </c>
      <c r="J48" s="719">
        <v>0.8</v>
      </c>
      <c r="K48" s="725">
        <v>18278</v>
      </c>
      <c r="L48" s="719">
        <v>0.7333805722759835</v>
      </c>
      <c r="M48" s="720">
        <v>-1238</v>
      </c>
      <c r="N48" s="721">
        <v>-6.343513014962082</v>
      </c>
      <c r="O48" s="49"/>
    </row>
    <row r="49" spans="2:15" ht="13.5" customHeight="1">
      <c r="B49" s="717" t="s">
        <v>45</v>
      </c>
      <c r="C49" s="724">
        <v>4974</v>
      </c>
      <c r="D49" s="719">
        <v>1.8</v>
      </c>
      <c r="E49" s="724">
        <v>4641</v>
      </c>
      <c r="F49" s="719">
        <v>1.797450803450052</v>
      </c>
      <c r="G49" s="720">
        <v>-333</v>
      </c>
      <c r="H49" s="721">
        <v>-6.69481302774427</v>
      </c>
      <c r="I49" s="725">
        <v>43374</v>
      </c>
      <c r="J49" s="719">
        <v>1.7</v>
      </c>
      <c r="K49" s="725">
        <v>41832</v>
      </c>
      <c r="L49" s="719">
        <v>1.6784536655787803</v>
      </c>
      <c r="M49" s="720">
        <v>-1542</v>
      </c>
      <c r="N49" s="721">
        <v>-3.555125190206114</v>
      </c>
      <c r="O49" s="49"/>
    </row>
    <row r="50" spans="2:15" ht="13.5" customHeight="1">
      <c r="B50" s="717" t="s">
        <v>46</v>
      </c>
      <c r="C50" s="724">
        <v>3197</v>
      </c>
      <c r="D50" s="719">
        <v>1.2</v>
      </c>
      <c r="E50" s="724">
        <v>2909</v>
      </c>
      <c r="F50" s="719">
        <v>1.1266503743236806</v>
      </c>
      <c r="G50" s="720">
        <v>-288</v>
      </c>
      <c r="H50" s="721">
        <v>-9.008445417578981</v>
      </c>
      <c r="I50" s="725">
        <v>22595</v>
      </c>
      <c r="J50" s="719">
        <v>0.9</v>
      </c>
      <c r="K50" s="725">
        <v>21409</v>
      </c>
      <c r="L50" s="719">
        <v>0.8590078056601669</v>
      </c>
      <c r="M50" s="720">
        <v>-1186</v>
      </c>
      <c r="N50" s="721">
        <v>-5.248948882496127</v>
      </c>
      <c r="O50" s="49"/>
    </row>
    <row r="51" spans="2:15" ht="13.5" customHeight="1">
      <c r="B51" s="717" t="s">
        <v>47</v>
      </c>
      <c r="C51" s="724">
        <v>5977</v>
      </c>
      <c r="D51" s="719">
        <v>2.2</v>
      </c>
      <c r="E51" s="724">
        <v>5783</v>
      </c>
      <c r="F51" s="719">
        <v>2.239745312723907</v>
      </c>
      <c r="G51" s="720">
        <v>-194</v>
      </c>
      <c r="H51" s="721">
        <v>-3.2457754726451395</v>
      </c>
      <c r="I51" s="725">
        <v>47759</v>
      </c>
      <c r="J51" s="719">
        <v>1.8</v>
      </c>
      <c r="K51" s="725">
        <v>46985</v>
      </c>
      <c r="L51" s="719">
        <v>1.8852109743072043</v>
      </c>
      <c r="M51" s="720">
        <v>-774</v>
      </c>
      <c r="N51" s="721">
        <v>-1.620636948009799</v>
      </c>
      <c r="O51" s="49"/>
    </row>
    <row r="52" spans="2:15" ht="13.5" customHeight="1">
      <c r="B52" s="717" t="s">
        <v>48</v>
      </c>
      <c r="C52" s="724">
        <v>1816</v>
      </c>
      <c r="D52" s="719">
        <v>0.7</v>
      </c>
      <c r="E52" s="724">
        <v>1705</v>
      </c>
      <c r="F52" s="719">
        <v>0.6603433785568495</v>
      </c>
      <c r="G52" s="720">
        <v>-111</v>
      </c>
      <c r="H52" s="721">
        <v>-6.112334801762115</v>
      </c>
      <c r="I52" s="725">
        <v>17033</v>
      </c>
      <c r="J52" s="719">
        <v>0.7</v>
      </c>
      <c r="K52" s="725">
        <v>17077</v>
      </c>
      <c r="L52" s="719">
        <v>0.6851920359315554</v>
      </c>
      <c r="M52" s="720">
        <v>44</v>
      </c>
      <c r="N52" s="721">
        <v>0.2583220806669406</v>
      </c>
      <c r="O52" s="49"/>
    </row>
    <row r="53" spans="2:15" ht="13.5" customHeight="1">
      <c r="B53" s="717" t="s">
        <v>49</v>
      </c>
      <c r="C53" s="724">
        <v>3313</v>
      </c>
      <c r="D53" s="719">
        <v>1.2</v>
      </c>
      <c r="E53" s="724">
        <v>3152</v>
      </c>
      <c r="F53" s="719">
        <v>1.2207638294493781</v>
      </c>
      <c r="G53" s="720">
        <v>-161</v>
      </c>
      <c r="H53" s="721">
        <v>-4.859643827346815</v>
      </c>
      <c r="I53" s="725">
        <v>30146</v>
      </c>
      <c r="J53" s="719">
        <v>1.2</v>
      </c>
      <c r="K53" s="725">
        <v>29673</v>
      </c>
      <c r="L53" s="719">
        <v>1.1905898742283214</v>
      </c>
      <c r="M53" s="720">
        <v>-473</v>
      </c>
      <c r="N53" s="721">
        <v>-1.5690307171764082</v>
      </c>
      <c r="O53" s="49"/>
    </row>
    <row r="54" spans="2:15" ht="13.5" customHeight="1">
      <c r="B54" s="717" t="s">
        <v>50</v>
      </c>
      <c r="C54" s="724">
        <v>2282</v>
      </c>
      <c r="D54" s="719">
        <v>0.8</v>
      </c>
      <c r="E54" s="724">
        <v>2266</v>
      </c>
      <c r="F54" s="719">
        <v>0.8776176515013614</v>
      </c>
      <c r="G54" s="720">
        <v>-16</v>
      </c>
      <c r="H54" s="721">
        <v>-0.7011393514461</v>
      </c>
      <c r="I54" s="725">
        <v>17437</v>
      </c>
      <c r="J54" s="719">
        <v>0.7</v>
      </c>
      <c r="K54" s="725">
        <v>17095</v>
      </c>
      <c r="L54" s="719">
        <v>0.6859142621215635</v>
      </c>
      <c r="M54" s="720">
        <v>-342</v>
      </c>
      <c r="N54" s="721">
        <v>-1.9613465619085853</v>
      </c>
      <c r="O54" s="49"/>
    </row>
    <row r="55" spans="2:15" ht="13.5" customHeight="1">
      <c r="B55" s="717" t="s">
        <v>51</v>
      </c>
      <c r="C55" s="724">
        <v>2371</v>
      </c>
      <c r="D55" s="719">
        <v>0.9</v>
      </c>
      <c r="E55" s="724">
        <v>2254</v>
      </c>
      <c r="F55" s="719">
        <v>0.8729700734704627</v>
      </c>
      <c r="G55" s="720">
        <v>-117</v>
      </c>
      <c r="H55" s="721">
        <v>-4.934626739772248</v>
      </c>
      <c r="I55" s="725">
        <v>24292</v>
      </c>
      <c r="J55" s="719">
        <v>0.9</v>
      </c>
      <c r="K55" s="725">
        <v>22165</v>
      </c>
      <c r="L55" s="719">
        <v>0.8893413056405062</v>
      </c>
      <c r="M55" s="720">
        <v>-2127</v>
      </c>
      <c r="N55" s="721">
        <v>-8.755969043306438</v>
      </c>
      <c r="O55" s="49"/>
    </row>
    <row r="56" spans="2:15" ht="13.5" customHeight="1">
      <c r="B56" s="717" t="s">
        <v>52</v>
      </c>
      <c r="C56" s="724">
        <v>1951</v>
      </c>
      <c r="D56" s="719">
        <v>0.7</v>
      </c>
      <c r="E56" s="724">
        <v>1921</v>
      </c>
      <c r="F56" s="719">
        <v>0.7439997831130253</v>
      </c>
      <c r="G56" s="720">
        <v>-30</v>
      </c>
      <c r="H56" s="721">
        <v>-1.537672988211174</v>
      </c>
      <c r="I56" s="725">
        <v>19680</v>
      </c>
      <c r="J56" s="719">
        <v>0.8</v>
      </c>
      <c r="K56" s="725">
        <v>20193</v>
      </c>
      <c r="L56" s="719">
        <v>0.8102174141573987</v>
      </c>
      <c r="M56" s="720">
        <v>513</v>
      </c>
      <c r="N56" s="721">
        <v>2.6067073170731705</v>
      </c>
      <c r="O56" s="49"/>
    </row>
    <row r="57" spans="2:15" ht="13.5" customHeight="1">
      <c r="B57" s="717" t="s">
        <v>139</v>
      </c>
      <c r="C57" s="724">
        <v>2257</v>
      </c>
      <c r="D57" s="719">
        <v>0.8</v>
      </c>
      <c r="E57" s="724">
        <v>2136</v>
      </c>
      <c r="F57" s="719">
        <v>0.8272688894999594</v>
      </c>
      <c r="G57" s="720">
        <v>-121</v>
      </c>
      <c r="H57" s="721">
        <v>-5.361098803721755</v>
      </c>
      <c r="I57" s="725">
        <v>24056</v>
      </c>
      <c r="J57" s="719">
        <v>0.9</v>
      </c>
      <c r="K57" s="725">
        <v>21815</v>
      </c>
      <c r="L57" s="719">
        <v>0.8752980186125714</v>
      </c>
      <c r="M57" s="720">
        <v>-2241</v>
      </c>
      <c r="N57" s="721">
        <v>-9.315763219155304</v>
      </c>
      <c r="O57" s="49"/>
    </row>
    <row r="58" spans="2:15" ht="13.5" customHeight="1">
      <c r="B58" s="727" t="s">
        <v>53</v>
      </c>
      <c r="C58" s="728">
        <v>3460</v>
      </c>
      <c r="D58" s="729">
        <v>1.3</v>
      </c>
      <c r="E58" s="728">
        <v>3139</v>
      </c>
      <c r="F58" s="729">
        <v>1.215728953249238</v>
      </c>
      <c r="G58" s="730">
        <v>-321</v>
      </c>
      <c r="H58" s="731">
        <v>-9.277456647398843</v>
      </c>
      <c r="I58" s="732">
        <v>31693</v>
      </c>
      <c r="J58" s="729">
        <v>1.2</v>
      </c>
      <c r="K58" s="733">
        <v>29103</v>
      </c>
      <c r="L58" s="729">
        <v>1.1677193782113988</v>
      </c>
      <c r="M58" s="730">
        <v>-2590</v>
      </c>
      <c r="N58" s="731">
        <v>-8.172151579213075</v>
      </c>
      <c r="O58" s="49"/>
    </row>
    <row r="59" spans="2:15" ht="13.5" customHeight="1">
      <c r="B59" s="734" t="s">
        <v>54</v>
      </c>
      <c r="C59" s="724">
        <v>1379</v>
      </c>
      <c r="D59" s="719">
        <v>0.5</v>
      </c>
      <c r="E59" s="724">
        <v>1395</v>
      </c>
      <c r="F59" s="719">
        <v>0.5402809460919678</v>
      </c>
      <c r="G59" s="720">
        <v>16</v>
      </c>
      <c r="H59" s="721">
        <v>1.160261058738216</v>
      </c>
      <c r="I59" s="724">
        <v>14132</v>
      </c>
      <c r="J59" s="719">
        <v>0.5</v>
      </c>
      <c r="K59" s="724">
        <v>13562</v>
      </c>
      <c r="L59" s="719">
        <v>0.5441573104938663</v>
      </c>
      <c r="M59" s="720">
        <v>-570</v>
      </c>
      <c r="N59" s="721">
        <v>-4.0333993772997445</v>
      </c>
      <c r="O59" s="49"/>
    </row>
    <row r="60" spans="2:15" ht="13.5" customHeight="1">
      <c r="B60" s="717" t="s">
        <v>55</v>
      </c>
      <c r="C60" s="724">
        <v>1379</v>
      </c>
      <c r="D60" s="719">
        <v>0.5</v>
      </c>
      <c r="E60" s="724">
        <v>1395</v>
      </c>
      <c r="F60" s="719">
        <v>0.5402809460919678</v>
      </c>
      <c r="G60" s="720">
        <v>16</v>
      </c>
      <c r="H60" s="721">
        <v>1.160261058738216</v>
      </c>
      <c r="I60" s="725">
        <v>14132</v>
      </c>
      <c r="J60" s="719">
        <v>0.5</v>
      </c>
      <c r="K60" s="725">
        <v>13562</v>
      </c>
      <c r="L60" s="719">
        <v>0.5441573104938663</v>
      </c>
      <c r="M60" s="720">
        <v>-570</v>
      </c>
      <c r="N60" s="721">
        <v>-4.0333993772997445</v>
      </c>
      <c r="O60" s="49"/>
    </row>
    <row r="61" spans="2:15" ht="13.5" customHeight="1">
      <c r="B61" s="734" t="s">
        <v>56</v>
      </c>
      <c r="C61" s="724">
        <v>3564</v>
      </c>
      <c r="D61" s="719">
        <v>1.3</v>
      </c>
      <c r="E61" s="724">
        <v>3319</v>
      </c>
      <c r="F61" s="719">
        <v>1.2854426237127177</v>
      </c>
      <c r="G61" s="720">
        <v>-245</v>
      </c>
      <c r="H61" s="721">
        <v>-6.874298540965208</v>
      </c>
      <c r="I61" s="724">
        <v>43638</v>
      </c>
      <c r="J61" s="719">
        <v>1.7</v>
      </c>
      <c r="K61" s="724">
        <v>39430</v>
      </c>
      <c r="L61" s="719">
        <v>1.5820765928899239</v>
      </c>
      <c r="M61" s="720">
        <v>-4208</v>
      </c>
      <c r="N61" s="721">
        <v>-9.642971721893764</v>
      </c>
      <c r="O61" s="49"/>
    </row>
    <row r="62" spans="2:15" ht="13.5" customHeight="1">
      <c r="B62" s="717" t="s">
        <v>57</v>
      </c>
      <c r="C62" s="724">
        <v>1714</v>
      </c>
      <c r="D62" s="719">
        <v>0.6</v>
      </c>
      <c r="E62" s="724">
        <v>1633</v>
      </c>
      <c r="F62" s="719">
        <v>0.6324579103714577</v>
      </c>
      <c r="G62" s="720">
        <v>-81</v>
      </c>
      <c r="H62" s="721">
        <v>-4.725787631271879</v>
      </c>
      <c r="I62" s="725">
        <v>28214</v>
      </c>
      <c r="J62" s="719">
        <v>1.1</v>
      </c>
      <c r="K62" s="725">
        <v>24872</v>
      </c>
      <c r="L62" s="719">
        <v>0.9979560998822771</v>
      </c>
      <c r="M62" s="720">
        <v>-3342</v>
      </c>
      <c r="N62" s="721">
        <v>-11.845183242361948</v>
      </c>
      <c r="O62" s="49"/>
    </row>
    <row r="63" spans="2:15" ht="13.5" customHeight="1">
      <c r="B63" s="717" t="s">
        <v>58</v>
      </c>
      <c r="C63" s="724">
        <v>1303</v>
      </c>
      <c r="D63" s="719">
        <v>0.5</v>
      </c>
      <c r="E63" s="724">
        <v>1186</v>
      </c>
      <c r="F63" s="719">
        <v>0.459335628720483</v>
      </c>
      <c r="G63" s="720">
        <v>-117</v>
      </c>
      <c r="H63" s="721">
        <v>-8.979278587874138</v>
      </c>
      <c r="I63" s="725">
        <v>11877</v>
      </c>
      <c r="J63" s="719">
        <v>0.5</v>
      </c>
      <c r="K63" s="725">
        <v>11204</v>
      </c>
      <c r="L63" s="719">
        <v>0.44954567960280767</v>
      </c>
      <c r="M63" s="720">
        <v>-673</v>
      </c>
      <c r="N63" s="721">
        <v>-5.666414077629031</v>
      </c>
      <c r="O63" s="49"/>
    </row>
    <row r="64" spans="2:15" ht="13.5" customHeight="1">
      <c r="B64" s="717" t="s">
        <v>59</v>
      </c>
      <c r="C64" s="724">
        <v>547</v>
      </c>
      <c r="D64" s="719">
        <v>0.2</v>
      </c>
      <c r="E64" s="724">
        <v>500</v>
      </c>
      <c r="F64" s="719">
        <v>0.193649084620777</v>
      </c>
      <c r="G64" s="720">
        <v>-47</v>
      </c>
      <c r="H64" s="721">
        <v>-8.592321755027422</v>
      </c>
      <c r="I64" s="725">
        <v>3547</v>
      </c>
      <c r="J64" s="719">
        <v>0.1</v>
      </c>
      <c r="K64" s="725">
        <v>3354</v>
      </c>
      <c r="L64" s="719">
        <v>0.13457481340483907</v>
      </c>
      <c r="M64" s="720">
        <v>-193</v>
      </c>
      <c r="N64" s="721">
        <v>-5.441217930645616</v>
      </c>
      <c r="O64" s="49"/>
    </row>
    <row r="65" spans="2:15" ht="13.5" customHeight="1">
      <c r="B65" s="734" t="s">
        <v>60</v>
      </c>
      <c r="C65" s="724">
        <v>5738</v>
      </c>
      <c r="D65" s="719">
        <v>2.1</v>
      </c>
      <c r="E65" s="724">
        <v>5368</v>
      </c>
      <c r="F65" s="719">
        <v>2.079016572488662</v>
      </c>
      <c r="G65" s="720">
        <v>-370</v>
      </c>
      <c r="H65" s="721">
        <v>-6.448239804810038</v>
      </c>
      <c r="I65" s="724">
        <v>54572</v>
      </c>
      <c r="J65" s="719">
        <v>2.1</v>
      </c>
      <c r="K65" s="724">
        <v>51622</v>
      </c>
      <c r="L65" s="719">
        <v>2.071264465588731</v>
      </c>
      <c r="M65" s="720">
        <v>-2950</v>
      </c>
      <c r="N65" s="721">
        <v>-5.405702558088397</v>
      </c>
      <c r="O65" s="49"/>
    </row>
    <row r="66" spans="2:15" ht="13.5" customHeight="1">
      <c r="B66" s="717" t="s">
        <v>61</v>
      </c>
      <c r="C66" s="724">
        <v>560</v>
      </c>
      <c r="D66" s="719">
        <v>0.2</v>
      </c>
      <c r="E66" s="724">
        <v>541</v>
      </c>
      <c r="F66" s="719">
        <v>0.20952830955968071</v>
      </c>
      <c r="G66" s="720">
        <v>-19</v>
      </c>
      <c r="H66" s="721">
        <v>-3.392857142857143</v>
      </c>
      <c r="I66" s="725">
        <v>8334</v>
      </c>
      <c r="J66" s="719">
        <v>0.3</v>
      </c>
      <c r="K66" s="725">
        <v>8433</v>
      </c>
      <c r="L66" s="719">
        <v>0.3383629700187859</v>
      </c>
      <c r="M66" s="720">
        <v>99</v>
      </c>
      <c r="N66" s="721">
        <v>1.187904967602592</v>
      </c>
      <c r="O66" s="49"/>
    </row>
    <row r="67" spans="2:15" ht="13.5" customHeight="1">
      <c r="B67" s="717" t="s">
        <v>62</v>
      </c>
      <c r="C67" s="724">
        <v>849</v>
      </c>
      <c r="D67" s="719">
        <v>0.3</v>
      </c>
      <c r="E67" s="724">
        <v>819</v>
      </c>
      <c r="F67" s="719">
        <v>0.3171972006088327</v>
      </c>
      <c r="G67" s="720">
        <v>-30</v>
      </c>
      <c r="H67" s="721">
        <v>-3.53356890459364</v>
      </c>
      <c r="I67" s="725">
        <v>8712</v>
      </c>
      <c r="J67" s="719">
        <v>0.3</v>
      </c>
      <c r="K67" s="725">
        <v>8735</v>
      </c>
      <c r="L67" s="719">
        <v>0.3504803205400326</v>
      </c>
      <c r="M67" s="720">
        <v>23</v>
      </c>
      <c r="N67" s="721">
        <v>0.26400367309458217</v>
      </c>
      <c r="O67" s="49"/>
    </row>
    <row r="68" spans="2:15" ht="13.5" customHeight="1">
      <c r="B68" s="717" t="s">
        <v>63</v>
      </c>
      <c r="C68" s="724">
        <v>1508</v>
      </c>
      <c r="D68" s="719">
        <v>0.5</v>
      </c>
      <c r="E68" s="724">
        <v>1350</v>
      </c>
      <c r="F68" s="719">
        <v>0.5228525284760979</v>
      </c>
      <c r="G68" s="720">
        <v>-158</v>
      </c>
      <c r="H68" s="721">
        <v>-10.477453580901857</v>
      </c>
      <c r="I68" s="725">
        <v>10387</v>
      </c>
      <c r="J68" s="719">
        <v>0.4</v>
      </c>
      <c r="K68" s="725">
        <v>9848</v>
      </c>
      <c r="L68" s="719">
        <v>0.3951379732888656</v>
      </c>
      <c r="M68" s="720">
        <v>-539</v>
      </c>
      <c r="N68" s="721">
        <v>-5.189178781168769</v>
      </c>
      <c r="O68" s="49"/>
    </row>
    <row r="69" spans="2:15" ht="13.5" customHeight="1">
      <c r="B69" s="717" t="s">
        <v>64</v>
      </c>
      <c r="C69" s="724">
        <v>969</v>
      </c>
      <c r="D69" s="719">
        <v>0.4</v>
      </c>
      <c r="E69" s="724">
        <v>923</v>
      </c>
      <c r="F69" s="719">
        <v>0.35747621020995435</v>
      </c>
      <c r="G69" s="720">
        <v>-46</v>
      </c>
      <c r="H69" s="721">
        <v>-4.747162022703819</v>
      </c>
      <c r="I69" s="725">
        <v>10043</v>
      </c>
      <c r="J69" s="719">
        <v>0.4</v>
      </c>
      <c r="K69" s="725">
        <v>9649</v>
      </c>
      <c r="L69" s="719">
        <v>0.38715336152155405</v>
      </c>
      <c r="M69" s="720">
        <v>-394</v>
      </c>
      <c r="N69" s="721">
        <v>-3.9231305386836604</v>
      </c>
      <c r="O69" s="49"/>
    </row>
    <row r="70" spans="2:15" ht="13.5" customHeight="1">
      <c r="B70" s="717" t="s">
        <v>65</v>
      </c>
      <c r="C70" s="724">
        <v>771</v>
      </c>
      <c r="D70" s="719">
        <v>0.3</v>
      </c>
      <c r="E70" s="724">
        <v>698</v>
      </c>
      <c r="F70" s="719">
        <v>0.2703341221306047</v>
      </c>
      <c r="G70" s="720">
        <v>-73</v>
      </c>
      <c r="H70" s="721">
        <v>-9.46822308690013</v>
      </c>
      <c r="I70" s="725">
        <v>7587</v>
      </c>
      <c r="J70" s="719">
        <v>0.3</v>
      </c>
      <c r="K70" s="725">
        <v>6587</v>
      </c>
      <c r="L70" s="719">
        <v>0.26429466186573497</v>
      </c>
      <c r="M70" s="720">
        <v>-1000</v>
      </c>
      <c r="N70" s="721">
        <v>-13.18044022670357</v>
      </c>
      <c r="O70" s="49"/>
    </row>
    <row r="71" spans="2:15" ht="13.5" customHeight="1">
      <c r="B71" s="717" t="s">
        <v>66</v>
      </c>
      <c r="C71" s="724">
        <v>454</v>
      </c>
      <c r="D71" s="719">
        <v>0.2</v>
      </c>
      <c r="E71" s="724">
        <v>449</v>
      </c>
      <c r="F71" s="719">
        <v>0.17389687798945774</v>
      </c>
      <c r="G71" s="720">
        <v>-5</v>
      </c>
      <c r="H71" s="721">
        <v>-1.1013215859030838</v>
      </c>
      <c r="I71" s="725">
        <v>4106</v>
      </c>
      <c r="J71" s="719">
        <v>0.2</v>
      </c>
      <c r="K71" s="725">
        <v>3118</v>
      </c>
      <c r="L71" s="719">
        <v>0.12510562558028868</v>
      </c>
      <c r="M71" s="720">
        <v>-988</v>
      </c>
      <c r="N71" s="721">
        <v>-24.062347783731123</v>
      </c>
      <c r="O71" s="49"/>
    </row>
    <row r="72" spans="2:15" ht="13.5" customHeight="1">
      <c r="B72" s="717" t="s">
        <v>67</v>
      </c>
      <c r="C72" s="724">
        <v>627</v>
      </c>
      <c r="D72" s="719">
        <v>0.2</v>
      </c>
      <c r="E72" s="724">
        <v>588</v>
      </c>
      <c r="F72" s="719">
        <v>0.22773132351403375</v>
      </c>
      <c r="G72" s="720">
        <v>-39</v>
      </c>
      <c r="H72" s="721">
        <v>-6.220095693779904</v>
      </c>
      <c r="I72" s="725">
        <v>5403</v>
      </c>
      <c r="J72" s="719">
        <v>0.2</v>
      </c>
      <c r="K72" s="725">
        <v>5252</v>
      </c>
      <c r="L72" s="719">
        <v>0.21072955277346891</v>
      </c>
      <c r="M72" s="720">
        <v>-151</v>
      </c>
      <c r="N72" s="721">
        <v>-2.794743660929113</v>
      </c>
      <c r="O72" s="49"/>
    </row>
    <row r="73" spans="2:15" ht="13.5" customHeight="1">
      <c r="B73" s="734" t="s">
        <v>68</v>
      </c>
      <c r="C73" s="724">
        <v>2369</v>
      </c>
      <c r="D73" s="719">
        <v>0.9</v>
      </c>
      <c r="E73" s="724">
        <v>2221</v>
      </c>
      <c r="F73" s="719">
        <v>0.8601892338854914</v>
      </c>
      <c r="G73" s="720">
        <v>-148</v>
      </c>
      <c r="H73" s="721">
        <v>-6.247361756015196</v>
      </c>
      <c r="I73" s="724">
        <v>16296</v>
      </c>
      <c r="J73" s="719">
        <v>0.6</v>
      </c>
      <c r="K73" s="724">
        <v>15294</v>
      </c>
      <c r="L73" s="719">
        <v>0.6136515194435328</v>
      </c>
      <c r="M73" s="720">
        <v>-1002</v>
      </c>
      <c r="N73" s="721">
        <v>-6.148748159057437</v>
      </c>
      <c r="O73" s="49"/>
    </row>
    <row r="74" spans="2:15" ht="13.5" customHeight="1">
      <c r="B74" s="717" t="s">
        <v>69</v>
      </c>
      <c r="C74" s="724">
        <v>368</v>
      </c>
      <c r="D74" s="719">
        <v>0.1</v>
      </c>
      <c r="E74" s="724">
        <v>355</v>
      </c>
      <c r="F74" s="719">
        <v>0.13749085008075168</v>
      </c>
      <c r="G74" s="720">
        <v>-13</v>
      </c>
      <c r="H74" s="721">
        <v>-3.532608695652174</v>
      </c>
      <c r="I74" s="725">
        <v>2901</v>
      </c>
      <c r="J74" s="719">
        <v>0.1</v>
      </c>
      <c r="K74" s="725">
        <v>2698</v>
      </c>
      <c r="L74" s="719">
        <v>0.10825368114676678</v>
      </c>
      <c r="M74" s="720">
        <v>-203</v>
      </c>
      <c r="N74" s="721">
        <v>-6.997587038952085</v>
      </c>
      <c r="O74" s="49"/>
    </row>
    <row r="75" spans="2:15" ht="13.5" customHeight="1">
      <c r="B75" s="717" t="s">
        <v>70</v>
      </c>
      <c r="C75" s="724">
        <v>636</v>
      </c>
      <c r="D75" s="719">
        <v>0.2</v>
      </c>
      <c r="E75" s="724">
        <v>599</v>
      </c>
      <c r="F75" s="719">
        <v>0.23199160337569083</v>
      </c>
      <c r="G75" s="720">
        <v>-37</v>
      </c>
      <c r="H75" s="721">
        <v>-5.817610062893082</v>
      </c>
      <c r="I75" s="725">
        <v>4706</v>
      </c>
      <c r="J75" s="719">
        <v>0.2</v>
      </c>
      <c r="K75" s="725">
        <v>4362</v>
      </c>
      <c r="L75" s="719">
        <v>0.1750194800452916</v>
      </c>
      <c r="M75" s="720">
        <v>-344</v>
      </c>
      <c r="N75" s="721">
        <v>-7.309817254568636</v>
      </c>
      <c r="O75" s="49"/>
    </row>
    <row r="76" spans="2:15" ht="13.5" customHeight="1">
      <c r="B76" s="717" t="s">
        <v>71</v>
      </c>
      <c r="C76" s="724">
        <v>472</v>
      </c>
      <c r="D76" s="719">
        <v>0.2</v>
      </c>
      <c r="E76" s="724">
        <v>439</v>
      </c>
      <c r="F76" s="719">
        <v>0.1700238962970422</v>
      </c>
      <c r="G76" s="720">
        <v>-33</v>
      </c>
      <c r="H76" s="721">
        <v>-6.991525423728813</v>
      </c>
      <c r="I76" s="725">
        <v>2953</v>
      </c>
      <c r="J76" s="719">
        <v>0.1</v>
      </c>
      <c r="K76" s="725">
        <v>2821</v>
      </c>
      <c r="L76" s="719">
        <v>0.11318889344515534</v>
      </c>
      <c r="M76" s="720">
        <v>-132</v>
      </c>
      <c r="N76" s="721">
        <v>-4.470030477480528</v>
      </c>
      <c r="O76" s="49"/>
    </row>
    <row r="77" spans="2:15" ht="13.5" customHeight="1">
      <c r="B77" s="717" t="s">
        <v>72</v>
      </c>
      <c r="C77" s="724">
        <v>734</v>
      </c>
      <c r="D77" s="719">
        <v>0.3</v>
      </c>
      <c r="E77" s="724">
        <v>680</v>
      </c>
      <c r="F77" s="719">
        <v>0.2633627550842567</v>
      </c>
      <c r="G77" s="720">
        <v>-54</v>
      </c>
      <c r="H77" s="721">
        <v>-7.3569482288828345</v>
      </c>
      <c r="I77" s="725">
        <v>4930</v>
      </c>
      <c r="J77" s="719">
        <v>0.2</v>
      </c>
      <c r="K77" s="725">
        <v>4673</v>
      </c>
      <c r="L77" s="719">
        <v>0.18749794366154235</v>
      </c>
      <c r="M77" s="720">
        <v>-257</v>
      </c>
      <c r="N77" s="721">
        <v>-5.212981744421906</v>
      </c>
      <c r="O77" s="49"/>
    </row>
    <row r="78" spans="2:15" ht="13.5" customHeight="1">
      <c r="B78" s="717" t="s">
        <v>73</v>
      </c>
      <c r="C78" s="724">
        <v>159</v>
      </c>
      <c r="D78" s="719">
        <v>0.1</v>
      </c>
      <c r="E78" s="724">
        <v>148</v>
      </c>
      <c r="F78" s="719">
        <v>0.05732012904774999</v>
      </c>
      <c r="G78" s="720">
        <v>-11</v>
      </c>
      <c r="H78" s="721">
        <v>-6.918238993710692</v>
      </c>
      <c r="I78" s="725">
        <v>806</v>
      </c>
      <c r="J78" s="719">
        <v>0</v>
      </c>
      <c r="K78" s="725">
        <v>740</v>
      </c>
      <c r="L78" s="719">
        <v>0.02969152114477666</v>
      </c>
      <c r="M78" s="720">
        <v>-66</v>
      </c>
      <c r="N78" s="721">
        <v>-8.188585607940446</v>
      </c>
      <c r="O78" s="49"/>
    </row>
    <row r="79" spans="2:15" ht="13.5" customHeight="1">
      <c r="B79" s="734" t="s">
        <v>74</v>
      </c>
      <c r="C79" s="724">
        <v>2051</v>
      </c>
      <c r="D79" s="719">
        <v>0.7</v>
      </c>
      <c r="E79" s="724">
        <v>1992</v>
      </c>
      <c r="F79" s="719">
        <v>0.7714979531291756</v>
      </c>
      <c r="G79" s="720">
        <v>-59</v>
      </c>
      <c r="H79" s="721">
        <v>-2.8766455387615797</v>
      </c>
      <c r="I79" s="724">
        <v>24392</v>
      </c>
      <c r="J79" s="719">
        <v>0.9</v>
      </c>
      <c r="K79" s="724">
        <v>24359</v>
      </c>
      <c r="L79" s="719">
        <v>0.9773726534670467</v>
      </c>
      <c r="M79" s="720">
        <v>-33</v>
      </c>
      <c r="N79" s="721">
        <v>-0.1352902591013447</v>
      </c>
      <c r="O79" s="49"/>
    </row>
    <row r="80" spans="2:15" ht="13.5" customHeight="1">
      <c r="B80" s="717" t="s">
        <v>75</v>
      </c>
      <c r="C80" s="724">
        <v>475</v>
      </c>
      <c r="D80" s="719">
        <v>0.2</v>
      </c>
      <c r="E80" s="724">
        <v>452</v>
      </c>
      <c r="F80" s="719">
        <v>0.1750587724971824</v>
      </c>
      <c r="G80" s="720">
        <v>-23</v>
      </c>
      <c r="H80" s="721">
        <v>-4.842105263157895</v>
      </c>
      <c r="I80" s="725">
        <v>5206</v>
      </c>
      <c r="J80" s="719">
        <v>0.2</v>
      </c>
      <c r="K80" s="725">
        <v>5610</v>
      </c>
      <c r="L80" s="719">
        <v>0.22509382921918525</v>
      </c>
      <c r="M80" s="720">
        <v>404</v>
      </c>
      <c r="N80" s="721">
        <v>7.760276603918556</v>
      </c>
      <c r="O80" s="49"/>
    </row>
    <row r="81" spans="2:15" ht="13.5" customHeight="1">
      <c r="B81" s="717" t="s">
        <v>76</v>
      </c>
      <c r="C81" s="724">
        <v>524</v>
      </c>
      <c r="D81" s="719">
        <v>0.2</v>
      </c>
      <c r="E81" s="724">
        <v>499</v>
      </c>
      <c r="F81" s="719">
        <v>0.19326178645153544</v>
      </c>
      <c r="G81" s="720">
        <v>-25</v>
      </c>
      <c r="H81" s="721">
        <v>-4.770992366412214</v>
      </c>
      <c r="I81" s="725">
        <v>6302</v>
      </c>
      <c r="J81" s="719">
        <v>0.2</v>
      </c>
      <c r="K81" s="725">
        <v>5796</v>
      </c>
      <c r="L81" s="719">
        <v>0.23255683318260206</v>
      </c>
      <c r="M81" s="720">
        <v>-506</v>
      </c>
      <c r="N81" s="721">
        <v>-8.02919708029197</v>
      </c>
      <c r="O81" s="49"/>
    </row>
    <row r="82" spans="2:15" ht="13.5" customHeight="1">
      <c r="B82" s="717" t="s">
        <v>77</v>
      </c>
      <c r="C82" s="724">
        <v>1052</v>
      </c>
      <c r="D82" s="719">
        <v>0.4</v>
      </c>
      <c r="E82" s="724">
        <v>1041</v>
      </c>
      <c r="F82" s="719">
        <v>0.40317739418045767</v>
      </c>
      <c r="G82" s="720">
        <v>-11</v>
      </c>
      <c r="H82" s="721">
        <v>-1.0456273764258555</v>
      </c>
      <c r="I82" s="725">
        <v>12884</v>
      </c>
      <c r="J82" s="719">
        <v>0.5</v>
      </c>
      <c r="K82" s="725">
        <v>12953</v>
      </c>
      <c r="L82" s="719">
        <v>0.5197219910652595</v>
      </c>
      <c r="M82" s="720">
        <v>69</v>
      </c>
      <c r="N82" s="721">
        <v>0.5355479664700404</v>
      </c>
      <c r="O82" s="49"/>
    </row>
    <row r="83" spans="2:15" ht="13.5" customHeight="1">
      <c r="B83" s="734" t="s">
        <v>78</v>
      </c>
      <c r="C83" s="724">
        <v>1346</v>
      </c>
      <c r="D83" s="719">
        <v>0.5</v>
      </c>
      <c r="E83" s="724">
        <v>1292</v>
      </c>
      <c r="F83" s="719">
        <v>0.5003892346600878</v>
      </c>
      <c r="G83" s="720">
        <v>-54</v>
      </c>
      <c r="H83" s="721">
        <v>-4.011887072808321</v>
      </c>
      <c r="I83" s="724">
        <v>12947</v>
      </c>
      <c r="J83" s="719">
        <v>0.5</v>
      </c>
      <c r="K83" s="724">
        <v>12336</v>
      </c>
      <c r="L83" s="719">
        <v>0.4949656822188715</v>
      </c>
      <c r="M83" s="720">
        <v>-611</v>
      </c>
      <c r="N83" s="721">
        <v>-4.719239978373368</v>
      </c>
      <c r="O83" s="49"/>
    </row>
    <row r="84" spans="2:15" ht="13.5" customHeight="1">
      <c r="B84" s="717" t="s">
        <v>79</v>
      </c>
      <c r="C84" s="724">
        <v>1346</v>
      </c>
      <c r="D84" s="719">
        <v>0.5</v>
      </c>
      <c r="E84" s="724">
        <v>1292</v>
      </c>
      <c r="F84" s="719">
        <v>0.5003892346600878</v>
      </c>
      <c r="G84" s="720">
        <v>-54</v>
      </c>
      <c r="H84" s="721">
        <v>-4.011887072808321</v>
      </c>
      <c r="I84" s="725">
        <v>12947</v>
      </c>
      <c r="J84" s="719">
        <v>0.5</v>
      </c>
      <c r="K84" s="725">
        <v>12336</v>
      </c>
      <c r="L84" s="719">
        <v>0.4949656822188715</v>
      </c>
      <c r="M84" s="720">
        <v>-611</v>
      </c>
      <c r="N84" s="721">
        <v>-4.719239978373368</v>
      </c>
      <c r="O84" s="49"/>
    </row>
    <row r="85" spans="2:15" ht="13.5" customHeight="1">
      <c r="B85" s="734" t="s">
        <v>80</v>
      </c>
      <c r="C85" s="724">
        <v>2701</v>
      </c>
      <c r="D85" s="719">
        <v>1</v>
      </c>
      <c r="E85" s="724">
        <v>2516</v>
      </c>
      <c r="F85" s="719">
        <v>0.9744421938117498</v>
      </c>
      <c r="G85" s="720">
        <v>-185</v>
      </c>
      <c r="H85" s="721">
        <v>-6.8493150684931505</v>
      </c>
      <c r="I85" s="724">
        <v>20604</v>
      </c>
      <c r="J85" s="719">
        <v>0.8</v>
      </c>
      <c r="K85" s="724">
        <v>20440</v>
      </c>
      <c r="L85" s="719">
        <v>0.8201279624313985</v>
      </c>
      <c r="M85" s="720">
        <v>-164</v>
      </c>
      <c r="N85" s="721">
        <v>-0.7959619491360901</v>
      </c>
      <c r="O85" s="49"/>
    </row>
    <row r="86" spans="2:15" ht="13.5" customHeight="1">
      <c r="B86" s="717" t="s">
        <v>81</v>
      </c>
      <c r="C86" s="724">
        <v>1166</v>
      </c>
      <c r="D86" s="719">
        <v>0.4</v>
      </c>
      <c r="E86" s="724">
        <v>1093</v>
      </c>
      <c r="F86" s="719">
        <v>0.4233168989810185</v>
      </c>
      <c r="G86" s="720">
        <v>-73</v>
      </c>
      <c r="H86" s="721">
        <v>-6.260720411663807</v>
      </c>
      <c r="I86" s="725">
        <v>7160</v>
      </c>
      <c r="J86" s="719">
        <v>0.3</v>
      </c>
      <c r="K86" s="725">
        <v>7353</v>
      </c>
      <c r="L86" s="719">
        <v>0.295029398618301</v>
      </c>
      <c r="M86" s="720">
        <v>193</v>
      </c>
      <c r="N86" s="721">
        <v>2.695530726256983</v>
      </c>
      <c r="O86" s="49"/>
    </row>
    <row r="87" spans="2:15" ht="13.5" customHeight="1">
      <c r="B87" s="717" t="s">
        <v>82</v>
      </c>
      <c r="C87" s="724">
        <v>1535</v>
      </c>
      <c r="D87" s="719">
        <v>0.6</v>
      </c>
      <c r="E87" s="724">
        <v>1423</v>
      </c>
      <c r="F87" s="719">
        <v>0.5511252948307314</v>
      </c>
      <c r="G87" s="720">
        <v>-112</v>
      </c>
      <c r="H87" s="721">
        <v>-7.296416938110749</v>
      </c>
      <c r="I87" s="725">
        <v>13444</v>
      </c>
      <c r="J87" s="719">
        <v>0.5</v>
      </c>
      <c r="K87" s="725">
        <v>13087</v>
      </c>
      <c r="L87" s="719">
        <v>0.5250985638130975</v>
      </c>
      <c r="M87" s="720">
        <v>-357</v>
      </c>
      <c r="N87" s="721">
        <v>-2.6554596846176732</v>
      </c>
      <c r="O87" s="49"/>
    </row>
    <row r="88" spans="2:15" ht="13.5" customHeight="1">
      <c r="B88" s="734" t="s">
        <v>83</v>
      </c>
      <c r="C88" s="724">
        <v>2795</v>
      </c>
      <c r="D88" s="719">
        <v>1</v>
      </c>
      <c r="E88" s="724">
        <v>2649</v>
      </c>
      <c r="F88" s="719">
        <v>1.0259528503208766</v>
      </c>
      <c r="G88" s="720">
        <v>-146</v>
      </c>
      <c r="H88" s="721">
        <v>-5.2236135957066185</v>
      </c>
      <c r="I88" s="724">
        <v>23706</v>
      </c>
      <c r="J88" s="719">
        <v>0.9</v>
      </c>
      <c r="K88" s="724">
        <v>25061</v>
      </c>
      <c r="L88" s="719">
        <v>1.005539474877362</v>
      </c>
      <c r="M88" s="720">
        <v>1355</v>
      </c>
      <c r="N88" s="721">
        <v>5.715852526786468</v>
      </c>
      <c r="O88" s="49"/>
    </row>
    <row r="89" spans="2:15" ht="13.5" customHeight="1">
      <c r="B89" s="717" t="s">
        <v>84</v>
      </c>
      <c r="C89" s="724">
        <v>1604</v>
      </c>
      <c r="D89" s="719">
        <v>0.6</v>
      </c>
      <c r="E89" s="724">
        <v>1520</v>
      </c>
      <c r="F89" s="719">
        <v>0.5886932172471621</v>
      </c>
      <c r="G89" s="720">
        <v>-84</v>
      </c>
      <c r="H89" s="721">
        <v>-5.236907730673317</v>
      </c>
      <c r="I89" s="725">
        <v>15521</v>
      </c>
      <c r="J89" s="719">
        <v>0.6</v>
      </c>
      <c r="K89" s="725">
        <v>16598</v>
      </c>
      <c r="L89" s="719">
        <v>0.665972794541896</v>
      </c>
      <c r="M89" s="720">
        <v>1077</v>
      </c>
      <c r="N89" s="721">
        <v>6.938985890084402</v>
      </c>
      <c r="O89" s="49"/>
    </row>
    <row r="90" spans="2:15" ht="13.5" customHeight="1">
      <c r="B90" s="727" t="s">
        <v>85</v>
      </c>
      <c r="C90" s="728">
        <v>1191</v>
      </c>
      <c r="D90" s="729">
        <v>0.4</v>
      </c>
      <c r="E90" s="728">
        <v>1129</v>
      </c>
      <c r="F90" s="729">
        <v>0.43725963307371446</v>
      </c>
      <c r="G90" s="730">
        <v>-62</v>
      </c>
      <c r="H90" s="731">
        <v>-5.205709487825357</v>
      </c>
      <c r="I90" s="732">
        <v>8185</v>
      </c>
      <c r="J90" s="729">
        <v>0.3</v>
      </c>
      <c r="K90" s="733">
        <v>8463</v>
      </c>
      <c r="L90" s="729">
        <v>0.33956668033546605</v>
      </c>
      <c r="M90" s="730">
        <v>278</v>
      </c>
      <c r="N90" s="731">
        <v>3.3964569334147834</v>
      </c>
      <c r="O90" s="49"/>
    </row>
    <row r="91" spans="2:14" s="29" customFormat="1" ht="12" customHeight="1">
      <c r="B91" s="648" t="s">
        <v>277</v>
      </c>
      <c r="C91" s="649"/>
      <c r="D91" s="649"/>
      <c r="E91" s="649"/>
      <c r="F91" s="649"/>
      <c r="G91" s="649"/>
      <c r="H91" s="649"/>
      <c r="I91" s="649"/>
      <c r="J91" s="649"/>
      <c r="K91" s="649"/>
      <c r="L91" s="649"/>
      <c r="M91" s="649"/>
      <c r="N91" s="649"/>
    </row>
    <row r="92" spans="2:15" ht="12">
      <c r="B92" s="648" t="s">
        <v>279</v>
      </c>
      <c r="C92" s="735"/>
      <c r="D92" s="735"/>
      <c r="E92" s="735"/>
      <c r="F92" s="735"/>
      <c r="G92" s="735"/>
      <c r="H92" s="735"/>
      <c r="I92" s="735"/>
      <c r="J92" s="735"/>
      <c r="K92" s="735"/>
      <c r="L92" s="735"/>
      <c r="M92" s="735"/>
      <c r="N92" s="735"/>
      <c r="O92" s="48"/>
    </row>
    <row r="93" spans="2:14" ht="1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</sheetData>
  <sheetProtection/>
  <mergeCells count="11">
    <mergeCell ref="I4:I5"/>
    <mergeCell ref="K4:K5"/>
    <mergeCell ref="M4:M5"/>
    <mergeCell ref="N4:N5"/>
    <mergeCell ref="B3:B5"/>
    <mergeCell ref="C3:H3"/>
    <mergeCell ref="I3:N3"/>
    <mergeCell ref="C4:C5"/>
    <mergeCell ref="E4:E5"/>
    <mergeCell ref="G4:G5"/>
    <mergeCell ref="H4:H5"/>
  </mergeCells>
  <hyperlinks>
    <hyperlink ref="B1" location="概要表一覧!A1" display="［表一覧に戻る］"/>
  </hyperlinks>
  <printOptions horizontalCentered="1"/>
  <pageMargins left="0.68" right="0.23" top="0.3937007874015748" bottom="0.5118110236220472" header="0.2362204724409449" footer="0.31496062992125984"/>
  <pageSetup fitToHeight="1" fitToWidth="1" horizontalDpi="600" verticalDpi="600" orientation="portrait" paperSize="9" scale="65" r:id="rId1"/>
  <rowBreaks count="1" manualBreakCount="1">
    <brk id="58" min="1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75390625" style="70" customWidth="1"/>
    <col min="2" max="2" width="4.875" style="70" customWidth="1"/>
    <col min="3" max="3" width="9.00390625" style="70" customWidth="1"/>
    <col min="4" max="4" width="5.50390625" style="70" bestFit="1" customWidth="1"/>
    <col min="5" max="5" width="9.00390625" style="70" customWidth="1"/>
    <col min="6" max="6" width="6.50390625" style="70" bestFit="1" customWidth="1"/>
    <col min="7" max="7" width="9.00390625" style="70" customWidth="1"/>
    <col min="8" max="8" width="6.50390625" style="70" bestFit="1" customWidth="1"/>
    <col min="9" max="9" width="9.00390625" style="70" customWidth="1"/>
    <col min="10" max="10" width="5.50390625" style="70" bestFit="1" customWidth="1"/>
    <col min="11" max="11" width="9.00390625" style="70" customWidth="1"/>
    <col min="12" max="12" width="5.50390625" style="70" bestFit="1" customWidth="1"/>
    <col min="13" max="16384" width="9.00390625" style="70" customWidth="1"/>
  </cols>
  <sheetData>
    <row r="1" ht="17.25" customHeight="1">
      <c r="C1" s="100" t="s">
        <v>317</v>
      </c>
    </row>
    <row r="2" ht="13.5">
      <c r="B2" s="70" t="s">
        <v>644</v>
      </c>
    </row>
    <row r="3" spans="2:12" ht="30.75" customHeight="1" thickBot="1">
      <c r="B3" s="663" t="s">
        <v>232</v>
      </c>
      <c r="C3" s="999" t="s">
        <v>645</v>
      </c>
      <c r="D3" s="1000"/>
      <c r="E3" s="1001" t="s">
        <v>646</v>
      </c>
      <c r="F3" s="1001"/>
      <c r="G3" s="1001" t="s">
        <v>647</v>
      </c>
      <c r="H3" s="1001"/>
      <c r="I3" s="999" t="s">
        <v>648</v>
      </c>
      <c r="J3" s="1000"/>
      <c r="K3" s="1001" t="s">
        <v>649</v>
      </c>
      <c r="L3" s="1001"/>
    </row>
    <row r="4" spans="2:12" ht="15" thickBot="1" thickTop="1">
      <c r="B4" s="707" t="s">
        <v>650</v>
      </c>
      <c r="C4" s="708" t="s">
        <v>233</v>
      </c>
      <c r="D4" s="709">
        <v>21.0062296</v>
      </c>
      <c r="E4" s="708" t="s">
        <v>233</v>
      </c>
      <c r="F4" s="709">
        <v>19.54</v>
      </c>
      <c r="G4" s="708" t="s">
        <v>233</v>
      </c>
      <c r="H4" s="709">
        <v>10.6946</v>
      </c>
      <c r="I4" s="708" t="s">
        <v>233</v>
      </c>
      <c r="J4" s="709">
        <v>9.24</v>
      </c>
      <c r="K4" s="708" t="s">
        <v>233</v>
      </c>
      <c r="L4" s="709">
        <v>7.87</v>
      </c>
    </row>
    <row r="5" spans="2:12" ht="14.25" thickTop="1">
      <c r="B5" s="535">
        <v>1</v>
      </c>
      <c r="C5" s="710" t="s">
        <v>234</v>
      </c>
      <c r="D5" s="711">
        <v>28.850459353045625</v>
      </c>
      <c r="E5" s="710" t="s">
        <v>235</v>
      </c>
      <c r="F5" s="711">
        <v>52.156659765355414</v>
      </c>
      <c r="G5" s="710" t="s">
        <v>161</v>
      </c>
      <c r="H5" s="711">
        <v>29.926811852909672</v>
      </c>
      <c r="I5" s="710" t="s">
        <v>236</v>
      </c>
      <c r="J5" s="711">
        <v>15.809996455157746</v>
      </c>
      <c r="K5" s="710" t="s">
        <v>237</v>
      </c>
      <c r="L5" s="711">
        <v>17.74467109786844</v>
      </c>
    </row>
    <row r="6" spans="2:12" ht="13.5">
      <c r="B6" s="537">
        <v>2</v>
      </c>
      <c r="C6" s="712" t="s">
        <v>238</v>
      </c>
      <c r="D6" s="713">
        <v>26.129654175201832</v>
      </c>
      <c r="E6" s="712" t="s">
        <v>239</v>
      </c>
      <c r="F6" s="713">
        <v>51.72905525846703</v>
      </c>
      <c r="G6" s="712" t="s">
        <v>240</v>
      </c>
      <c r="H6" s="713">
        <v>20.62219371391918</v>
      </c>
      <c r="I6" s="712" t="s">
        <v>241</v>
      </c>
      <c r="J6" s="713">
        <v>14.661160641032653</v>
      </c>
      <c r="K6" s="712" t="s">
        <v>242</v>
      </c>
      <c r="L6" s="713">
        <v>15.909456416854296</v>
      </c>
    </row>
    <row r="7" spans="2:12" ht="13.5">
      <c r="B7" s="537">
        <v>3</v>
      </c>
      <c r="C7" s="712" t="s">
        <v>243</v>
      </c>
      <c r="D7" s="713">
        <v>26.12677644935709</v>
      </c>
      <c r="E7" s="714" t="s">
        <v>67</v>
      </c>
      <c r="F7" s="713">
        <v>47.22010662604722</v>
      </c>
      <c r="G7" s="712" t="s">
        <v>244</v>
      </c>
      <c r="H7" s="713">
        <v>17.978420290532018</v>
      </c>
      <c r="I7" s="712" t="s">
        <v>245</v>
      </c>
      <c r="J7" s="713">
        <v>12.395201857345544</v>
      </c>
      <c r="K7" s="712" t="s">
        <v>246</v>
      </c>
      <c r="L7" s="713">
        <v>15.860143578835418</v>
      </c>
    </row>
    <row r="8" spans="2:12" ht="13.5">
      <c r="B8" s="537">
        <v>4</v>
      </c>
      <c r="C8" s="712" t="s">
        <v>247</v>
      </c>
      <c r="D8" s="713">
        <v>26.124302440091913</v>
      </c>
      <c r="E8" s="712" t="s">
        <v>248</v>
      </c>
      <c r="F8" s="713">
        <v>44.481554577197514</v>
      </c>
      <c r="G8" s="712" t="s">
        <v>249</v>
      </c>
      <c r="H8" s="713">
        <v>17.081454588042398</v>
      </c>
      <c r="I8" s="714" t="s">
        <v>53</v>
      </c>
      <c r="J8" s="713">
        <v>12.308009483558397</v>
      </c>
      <c r="K8" s="712" t="s">
        <v>250</v>
      </c>
      <c r="L8" s="713">
        <v>14.426530144418127</v>
      </c>
    </row>
    <row r="9" spans="2:12" ht="13.5">
      <c r="B9" s="537">
        <v>5</v>
      </c>
      <c r="C9" s="712" t="s">
        <v>251</v>
      </c>
      <c r="D9" s="713">
        <v>25.828020525579227</v>
      </c>
      <c r="E9" s="712" t="s">
        <v>252</v>
      </c>
      <c r="F9" s="713">
        <v>42.20126437972847</v>
      </c>
      <c r="G9" s="712" t="s">
        <v>253</v>
      </c>
      <c r="H9" s="713">
        <v>15.942323314378553</v>
      </c>
      <c r="I9" s="712" t="s">
        <v>244</v>
      </c>
      <c r="J9" s="713">
        <v>11.999626325377177</v>
      </c>
      <c r="K9" s="712" t="s">
        <v>254</v>
      </c>
      <c r="L9" s="713">
        <v>14.389296697869666</v>
      </c>
    </row>
    <row r="10" spans="2:12" ht="13.5">
      <c r="B10" s="537">
        <v>6</v>
      </c>
      <c r="C10" s="712" t="s">
        <v>255</v>
      </c>
      <c r="D10" s="713">
        <v>24.860217074660525</v>
      </c>
      <c r="E10" s="712" t="s">
        <v>256</v>
      </c>
      <c r="F10" s="713">
        <v>41.51547491995731</v>
      </c>
      <c r="G10" s="712" t="s">
        <v>257</v>
      </c>
      <c r="H10" s="713">
        <v>15.81081081081081</v>
      </c>
      <c r="I10" s="712" t="s">
        <v>255</v>
      </c>
      <c r="J10" s="713">
        <v>11.984212751961659</v>
      </c>
      <c r="K10" s="712" t="s">
        <v>258</v>
      </c>
      <c r="L10" s="713">
        <v>13.8130439966615</v>
      </c>
    </row>
    <row r="11" spans="2:12" ht="13.5">
      <c r="B11" s="537">
        <v>7</v>
      </c>
      <c r="C11" s="712" t="s">
        <v>259</v>
      </c>
      <c r="D11" s="713">
        <v>24.24021838034577</v>
      </c>
      <c r="E11" s="712" t="s">
        <v>260</v>
      </c>
      <c r="F11" s="713">
        <v>39.52493045153007</v>
      </c>
      <c r="G11" s="712" t="s">
        <v>261</v>
      </c>
      <c r="H11" s="713">
        <v>15.248998282770462</v>
      </c>
      <c r="I11" s="712" t="s">
        <v>243</v>
      </c>
      <c r="J11" s="713">
        <v>11.337694563501016</v>
      </c>
      <c r="K11" s="712" t="s">
        <v>262</v>
      </c>
      <c r="L11" s="713">
        <v>13.151843639648517</v>
      </c>
    </row>
    <row r="12" spans="2:12" ht="13.5">
      <c r="B12" s="537">
        <v>8</v>
      </c>
      <c r="C12" s="712" t="s">
        <v>263</v>
      </c>
      <c r="D12" s="713">
        <v>23.966071950862826</v>
      </c>
      <c r="E12" s="712" t="s">
        <v>242</v>
      </c>
      <c r="F12" s="713">
        <v>39.36153103891927</v>
      </c>
      <c r="G12" s="712" t="s">
        <v>247</v>
      </c>
      <c r="H12" s="713">
        <v>15.22595469963891</v>
      </c>
      <c r="I12" s="712" t="s">
        <v>264</v>
      </c>
      <c r="J12" s="713">
        <v>11.092462618248398</v>
      </c>
      <c r="K12" s="712" t="s">
        <v>238</v>
      </c>
      <c r="L12" s="713">
        <v>12.501506205566937</v>
      </c>
    </row>
    <row r="13" spans="2:12" ht="13.5">
      <c r="B13" s="537">
        <v>9</v>
      </c>
      <c r="C13" s="712" t="s">
        <v>265</v>
      </c>
      <c r="D13" s="713">
        <v>23.72672129403001</v>
      </c>
      <c r="E13" s="712" t="s">
        <v>266</v>
      </c>
      <c r="F13" s="713">
        <v>38.738286479250334</v>
      </c>
      <c r="G13" s="712" t="s">
        <v>267</v>
      </c>
      <c r="H13" s="713">
        <v>14.332902484561252</v>
      </c>
      <c r="I13" s="712" t="s">
        <v>268</v>
      </c>
      <c r="J13" s="713">
        <v>10.64092148784309</v>
      </c>
      <c r="K13" s="712" t="s">
        <v>266</v>
      </c>
      <c r="L13" s="713">
        <v>12.260948556129279</v>
      </c>
    </row>
    <row r="14" spans="2:12" ht="13.5">
      <c r="B14" s="537">
        <v>10</v>
      </c>
      <c r="C14" s="712" t="s">
        <v>158</v>
      </c>
      <c r="D14" s="713">
        <v>23.68889387696205</v>
      </c>
      <c r="E14" s="712" t="s">
        <v>257</v>
      </c>
      <c r="F14" s="713">
        <v>36.21621621621622</v>
      </c>
      <c r="G14" s="712" t="s">
        <v>158</v>
      </c>
      <c r="H14" s="713">
        <v>14.31594811691331</v>
      </c>
      <c r="I14" s="712" t="s">
        <v>269</v>
      </c>
      <c r="J14" s="713">
        <v>10.594315245478036</v>
      </c>
      <c r="K14" s="712" t="s">
        <v>270</v>
      </c>
      <c r="L14" s="713">
        <v>11.81046952578287</v>
      </c>
    </row>
  </sheetData>
  <sheetProtection/>
  <mergeCells count="5">
    <mergeCell ref="C3:D3"/>
    <mergeCell ref="E3:F3"/>
    <mergeCell ref="G3:H3"/>
    <mergeCell ref="I3:J3"/>
    <mergeCell ref="K3:L3"/>
  </mergeCells>
  <hyperlinks>
    <hyperlink ref="C1" location="概要表一覧!A1" display="［表一覧に戻る］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2.25390625" style="10" customWidth="1"/>
    <col min="2" max="2" width="2.50390625" style="28" customWidth="1"/>
    <col min="3" max="3" width="11.25390625" style="27" customWidth="1"/>
    <col min="4" max="4" width="13.875" style="28" customWidth="1"/>
    <col min="5" max="5" width="4.625" style="28" customWidth="1"/>
    <col min="6" max="6" width="10.125" style="28" customWidth="1"/>
    <col min="7" max="7" width="2.50390625" style="28" customWidth="1"/>
    <col min="8" max="8" width="11.25390625" style="27" customWidth="1"/>
    <col min="9" max="9" width="12.50390625" style="28" customWidth="1"/>
    <col min="10" max="10" width="4.625" style="28" customWidth="1"/>
    <col min="11" max="11" width="11.375" style="28" customWidth="1"/>
    <col min="12" max="12" width="1.25" style="10" customWidth="1"/>
    <col min="13" max="16384" width="10.625" style="10" customWidth="1"/>
  </cols>
  <sheetData>
    <row r="1" ht="14.25">
      <c r="C1" s="97" t="s">
        <v>317</v>
      </c>
    </row>
    <row r="2" spans="2:11" ht="21" customHeight="1">
      <c r="B2" s="24"/>
      <c r="C2" s="779" t="s">
        <v>206</v>
      </c>
      <c r="D2" s="779"/>
      <c r="E2" s="779"/>
      <c r="F2" s="779"/>
      <c r="G2" s="779"/>
      <c r="H2" s="779"/>
      <c r="I2" s="779"/>
      <c r="J2" s="779"/>
      <c r="K2" s="779"/>
    </row>
    <row r="3" spans="2:11" s="11" customFormat="1" ht="13.5" customHeight="1">
      <c r="B3" s="25"/>
      <c r="C3" s="780" t="s">
        <v>0</v>
      </c>
      <c r="D3" s="776" t="s">
        <v>163</v>
      </c>
      <c r="E3" s="776"/>
      <c r="F3" s="777"/>
      <c r="G3" s="326"/>
      <c r="H3" s="780" t="s">
        <v>0</v>
      </c>
      <c r="I3" s="776" t="s">
        <v>164</v>
      </c>
      <c r="J3" s="776"/>
      <c r="K3" s="777"/>
    </row>
    <row r="4" spans="2:11" s="11" customFormat="1" ht="27" customHeight="1" thickBot="1">
      <c r="B4" s="26"/>
      <c r="C4" s="781"/>
      <c r="D4" s="327" t="s">
        <v>153</v>
      </c>
      <c r="E4" s="328" t="s">
        <v>1</v>
      </c>
      <c r="F4" s="329" t="s">
        <v>198</v>
      </c>
      <c r="G4" s="330"/>
      <c r="H4" s="781"/>
      <c r="I4" s="327" t="s">
        <v>153</v>
      </c>
      <c r="J4" s="328" t="s">
        <v>1</v>
      </c>
      <c r="K4" s="329" t="s">
        <v>198</v>
      </c>
    </row>
    <row r="5" spans="2:11" s="12" customFormat="1" ht="18.75" customHeight="1" thickTop="1">
      <c r="B5" s="16"/>
      <c r="C5" s="108" t="s">
        <v>89</v>
      </c>
      <c r="D5" s="331">
        <v>1335508287</v>
      </c>
      <c r="E5" s="110" t="s">
        <v>92</v>
      </c>
      <c r="F5" s="111">
        <v>100</v>
      </c>
      <c r="G5" s="111"/>
      <c r="H5" s="108" t="s">
        <v>89</v>
      </c>
      <c r="I5" s="331">
        <v>244667152</v>
      </c>
      <c r="J5" s="110" t="s">
        <v>92</v>
      </c>
      <c r="K5" s="111">
        <v>100</v>
      </c>
    </row>
    <row r="6" spans="2:11" s="12" customFormat="1" ht="18.75" customHeight="1">
      <c r="B6" s="16"/>
      <c r="C6" s="108" t="s">
        <v>149</v>
      </c>
      <c r="D6" s="331">
        <f>SUM(D8:D17)</f>
        <v>1050131794</v>
      </c>
      <c r="E6" s="110" t="s">
        <v>92</v>
      </c>
      <c r="F6" s="111">
        <v>78.6</v>
      </c>
      <c r="G6" s="111"/>
      <c r="H6" s="108" t="s">
        <v>149</v>
      </c>
      <c r="I6" s="331">
        <f>SUM(I8:I17)</f>
        <v>178693095</v>
      </c>
      <c r="J6" s="110" t="s">
        <v>92</v>
      </c>
      <c r="K6" s="111">
        <v>73</v>
      </c>
    </row>
    <row r="7" spans="2:11" s="12" customFormat="1" ht="18.75" customHeight="1">
      <c r="B7" s="16"/>
      <c r="C7" s="113"/>
      <c r="D7" s="332"/>
      <c r="E7" s="115"/>
      <c r="F7" s="111"/>
      <c r="G7" s="111"/>
      <c r="H7" s="113"/>
      <c r="I7" s="332"/>
      <c r="J7" s="115"/>
      <c r="K7" s="111"/>
    </row>
    <row r="8" spans="2:11" s="12" customFormat="1" ht="18.75" customHeight="1">
      <c r="B8" s="16"/>
      <c r="C8" s="116" t="s">
        <v>94</v>
      </c>
      <c r="D8" s="333">
        <v>609592541</v>
      </c>
      <c r="E8" s="118">
        <v>1</v>
      </c>
      <c r="F8" s="111">
        <f>+D8/$D$5*100</f>
        <v>45.644983781369824</v>
      </c>
      <c r="G8" s="111"/>
      <c r="H8" s="116" t="s">
        <v>94</v>
      </c>
      <c r="I8" s="333">
        <v>92299384</v>
      </c>
      <c r="J8" s="118">
        <v>1</v>
      </c>
      <c r="K8" s="111">
        <f>+I8/$I$5*100</f>
        <v>37.72446903702055</v>
      </c>
    </row>
    <row r="9" spans="2:11" s="12" customFormat="1" ht="18.75" customHeight="1">
      <c r="B9" s="16"/>
      <c r="C9" s="116" t="s">
        <v>95</v>
      </c>
      <c r="D9" s="333">
        <v>124944127</v>
      </c>
      <c r="E9" s="118">
        <v>2</v>
      </c>
      <c r="F9" s="111">
        <f aca="true" t="shared" si="0" ref="F9:F17">+D9/$D$5*100</f>
        <v>9.355548611432914</v>
      </c>
      <c r="G9" s="111"/>
      <c r="H9" s="116" t="s">
        <v>95</v>
      </c>
      <c r="I9" s="333">
        <v>22079742</v>
      </c>
      <c r="J9" s="118">
        <v>2</v>
      </c>
      <c r="K9" s="111">
        <f aca="true" t="shared" si="1" ref="K9:K17">+I9/$I$5*100</f>
        <v>9.024399809909914</v>
      </c>
    </row>
    <row r="10" spans="2:11" ht="18.75" customHeight="1">
      <c r="B10" s="16"/>
      <c r="C10" s="116" t="s">
        <v>96</v>
      </c>
      <c r="D10" s="333">
        <v>89384150</v>
      </c>
      <c r="E10" s="118">
        <v>3</v>
      </c>
      <c r="F10" s="111">
        <f t="shared" si="0"/>
        <v>6.69289369973037</v>
      </c>
      <c r="G10" s="111"/>
      <c r="H10" s="116" t="s">
        <v>96</v>
      </c>
      <c r="I10" s="333">
        <v>14554848</v>
      </c>
      <c r="J10" s="118">
        <v>3</v>
      </c>
      <c r="K10" s="111">
        <f t="shared" si="1"/>
        <v>5.948836155987134</v>
      </c>
    </row>
    <row r="11" spans="2:11" ht="18.75" customHeight="1">
      <c r="B11" s="16"/>
      <c r="C11" s="116" t="s">
        <v>97</v>
      </c>
      <c r="D11" s="333">
        <v>50148216</v>
      </c>
      <c r="E11" s="118">
        <v>4</v>
      </c>
      <c r="F11" s="111">
        <f t="shared" si="0"/>
        <v>3.7549910014148793</v>
      </c>
      <c r="G11" s="111"/>
      <c r="H11" s="116" t="s">
        <v>97</v>
      </c>
      <c r="I11" s="333">
        <v>11172859</v>
      </c>
      <c r="J11" s="118">
        <v>4</v>
      </c>
      <c r="K11" s="111">
        <f t="shared" si="1"/>
        <v>4.566554565526639</v>
      </c>
    </row>
    <row r="12" spans="2:11" ht="18.75" customHeight="1">
      <c r="B12" s="17"/>
      <c r="C12" s="116" t="s">
        <v>320</v>
      </c>
      <c r="D12" s="333">
        <v>34223131</v>
      </c>
      <c r="E12" s="118">
        <v>5</v>
      </c>
      <c r="F12" s="111">
        <f t="shared" si="0"/>
        <v>2.562554746618356</v>
      </c>
      <c r="G12" s="111"/>
      <c r="H12" s="85" t="s">
        <v>210</v>
      </c>
      <c r="I12" s="334">
        <v>7251612</v>
      </c>
      <c r="J12" s="87">
        <v>5</v>
      </c>
      <c r="K12" s="111">
        <f t="shared" si="1"/>
        <v>2.9638682351605583</v>
      </c>
    </row>
    <row r="13" spans="2:11" ht="18.75" customHeight="1">
      <c r="B13" s="16"/>
      <c r="C13" s="335" t="s">
        <v>199</v>
      </c>
      <c r="D13" s="336">
        <v>33080077</v>
      </c>
      <c r="E13" s="118">
        <v>6</v>
      </c>
      <c r="F13" s="111">
        <f t="shared" si="0"/>
        <v>2.4769653114103067</v>
      </c>
      <c r="G13" s="111"/>
      <c r="H13" s="335" t="s">
        <v>321</v>
      </c>
      <c r="I13" s="336">
        <v>7158331</v>
      </c>
      <c r="J13" s="118">
        <v>6</v>
      </c>
      <c r="K13" s="111">
        <f t="shared" si="1"/>
        <v>2.9257425614697965</v>
      </c>
    </row>
    <row r="14" spans="2:11" ht="18.75" customHeight="1">
      <c r="B14" s="16"/>
      <c r="C14" s="85" t="s">
        <v>98</v>
      </c>
      <c r="D14" s="334">
        <v>30724953</v>
      </c>
      <c r="E14" s="87">
        <v>7</v>
      </c>
      <c r="F14" s="111">
        <f t="shared" si="0"/>
        <v>2.3006186707398544</v>
      </c>
      <c r="G14" s="111"/>
      <c r="H14" s="116" t="s">
        <v>101</v>
      </c>
      <c r="I14" s="333">
        <v>7016937</v>
      </c>
      <c r="J14" s="118">
        <v>7</v>
      </c>
      <c r="K14" s="111">
        <f t="shared" si="1"/>
        <v>2.8679522128904336</v>
      </c>
    </row>
    <row r="15" spans="2:11" ht="18.75" customHeight="1">
      <c r="B15" s="16"/>
      <c r="C15" s="116" t="s">
        <v>99</v>
      </c>
      <c r="D15" s="333">
        <v>28082833</v>
      </c>
      <c r="E15" s="118">
        <v>8</v>
      </c>
      <c r="F15" s="111">
        <f t="shared" si="0"/>
        <v>2.102782384307287</v>
      </c>
      <c r="G15" s="111"/>
      <c r="H15" s="116" t="s">
        <v>99</v>
      </c>
      <c r="I15" s="333">
        <v>5980242</v>
      </c>
      <c r="J15" s="118">
        <v>8</v>
      </c>
      <c r="K15" s="111">
        <f t="shared" si="1"/>
        <v>2.4442357509437964</v>
      </c>
    </row>
    <row r="16" spans="2:11" ht="18.75" customHeight="1">
      <c r="B16" s="16"/>
      <c r="C16" s="116" t="s">
        <v>102</v>
      </c>
      <c r="D16" s="333">
        <v>25744621</v>
      </c>
      <c r="E16" s="118">
        <v>9</v>
      </c>
      <c r="F16" s="111">
        <f t="shared" si="0"/>
        <v>1.9277020779729537</v>
      </c>
      <c r="G16" s="111"/>
      <c r="H16" s="116" t="s">
        <v>103</v>
      </c>
      <c r="I16" s="333">
        <v>5601029</v>
      </c>
      <c r="J16" s="118">
        <v>9</v>
      </c>
      <c r="K16" s="111">
        <f t="shared" si="1"/>
        <v>2.289244369019344</v>
      </c>
    </row>
    <row r="17" spans="2:11" ht="18.75" customHeight="1">
      <c r="B17" s="16"/>
      <c r="C17" s="119" t="s">
        <v>103</v>
      </c>
      <c r="D17" s="337">
        <v>24207145</v>
      </c>
      <c r="E17" s="338">
        <v>10</v>
      </c>
      <c r="F17" s="339">
        <f t="shared" si="0"/>
        <v>1.812579168218969</v>
      </c>
      <c r="G17" s="111"/>
      <c r="H17" s="119" t="s">
        <v>102</v>
      </c>
      <c r="I17" s="337">
        <v>5578111</v>
      </c>
      <c r="J17" s="338">
        <v>10</v>
      </c>
      <c r="K17" s="339">
        <f t="shared" si="1"/>
        <v>2.279877357627476</v>
      </c>
    </row>
    <row r="18" spans="2:11" ht="12" customHeight="1">
      <c r="B18" s="24"/>
      <c r="C18" s="778" t="s">
        <v>185</v>
      </c>
      <c r="D18" s="778"/>
      <c r="E18" s="778"/>
      <c r="F18" s="778"/>
      <c r="G18" s="778"/>
      <c r="H18" s="778"/>
      <c r="I18" s="778"/>
      <c r="J18" s="778"/>
      <c r="K18" s="778"/>
    </row>
    <row r="19" ht="7.5" customHeight="1">
      <c r="B19" s="24"/>
    </row>
  </sheetData>
  <sheetProtection/>
  <mergeCells count="6">
    <mergeCell ref="I3:K3"/>
    <mergeCell ref="C18:K18"/>
    <mergeCell ref="C2:K2"/>
    <mergeCell ref="C3:C4"/>
    <mergeCell ref="D3:F3"/>
    <mergeCell ref="H3:H4"/>
  </mergeCells>
  <hyperlinks>
    <hyperlink ref="C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2" width="1.25" style="29" customWidth="1"/>
    <col min="3" max="3" width="3.25390625" style="29" bestFit="1" customWidth="1"/>
    <col min="4" max="4" width="11.375" style="29" customWidth="1"/>
    <col min="5" max="5" width="10.50390625" style="29" customWidth="1"/>
    <col min="6" max="6" width="10.50390625" style="29" bestFit="1" customWidth="1"/>
    <col min="7" max="7" width="7.125" style="29" bestFit="1" customWidth="1"/>
    <col min="8" max="8" width="9.50390625" style="29" customWidth="1"/>
    <col min="9" max="9" width="3.625" style="29" customWidth="1"/>
    <col min="10" max="10" width="11.375" style="29" customWidth="1"/>
    <col min="11" max="11" width="10.50390625" style="29" bestFit="1" customWidth="1"/>
    <col min="12" max="12" width="10.50390625" style="29" customWidth="1"/>
    <col min="13" max="13" width="10.25390625" style="29" bestFit="1" customWidth="1"/>
    <col min="14" max="14" width="9.50390625" style="29" customWidth="1"/>
    <col min="15" max="16384" width="10.625" style="29" customWidth="1"/>
  </cols>
  <sheetData>
    <row r="1" spans="3:4" ht="14.25">
      <c r="C1" s="98"/>
      <c r="D1" s="98" t="s">
        <v>319</v>
      </c>
    </row>
    <row r="2" spans="1:3" ht="21" customHeight="1">
      <c r="A2" s="28"/>
      <c r="B2" s="28"/>
      <c r="C2" s="29" t="s">
        <v>207</v>
      </c>
    </row>
    <row r="3" spans="1:14" ht="15" customHeight="1">
      <c r="A3" s="123"/>
      <c r="B3" s="123"/>
      <c r="C3" s="782" t="s">
        <v>86</v>
      </c>
      <c r="D3" s="783"/>
      <c r="E3" s="783"/>
      <c r="F3" s="783"/>
      <c r="G3" s="783"/>
      <c r="H3" s="784"/>
      <c r="I3" s="783" t="s">
        <v>87</v>
      </c>
      <c r="J3" s="783"/>
      <c r="K3" s="783"/>
      <c r="L3" s="783"/>
      <c r="M3" s="783"/>
      <c r="N3" s="785"/>
    </row>
    <row r="4" spans="1:14" ht="39" customHeight="1" thickBot="1">
      <c r="A4" s="123"/>
      <c r="B4" s="123"/>
      <c r="C4" s="340" t="s">
        <v>171</v>
      </c>
      <c r="D4" s="341" t="s">
        <v>191</v>
      </c>
      <c r="E4" s="342" t="s">
        <v>415</v>
      </c>
      <c r="F4" s="342" t="s">
        <v>414</v>
      </c>
      <c r="G4" s="342" t="s">
        <v>190</v>
      </c>
      <c r="H4" s="343" t="s">
        <v>323</v>
      </c>
      <c r="I4" s="344" t="s">
        <v>171</v>
      </c>
      <c r="J4" s="341" t="s">
        <v>191</v>
      </c>
      <c r="K4" s="342" t="s">
        <v>415</v>
      </c>
      <c r="L4" s="342" t="s">
        <v>414</v>
      </c>
      <c r="M4" s="342" t="s">
        <v>190</v>
      </c>
      <c r="N4" s="345" t="s">
        <v>323</v>
      </c>
    </row>
    <row r="5" spans="1:14" ht="16.5" customHeight="1" thickTop="1">
      <c r="A5" s="123"/>
      <c r="B5" s="123"/>
      <c r="C5" s="346"/>
      <c r="D5" s="108"/>
      <c r="E5" s="347"/>
      <c r="F5" s="109"/>
      <c r="G5" s="348" t="s">
        <v>322</v>
      </c>
      <c r="H5" s="349" t="s">
        <v>322</v>
      </c>
      <c r="I5" s="350"/>
      <c r="J5" s="351"/>
      <c r="K5" s="352" t="s">
        <v>192</v>
      </c>
      <c r="L5" s="352" t="s">
        <v>192</v>
      </c>
      <c r="M5" s="348" t="s">
        <v>322</v>
      </c>
      <c r="N5" s="348" t="s">
        <v>322</v>
      </c>
    </row>
    <row r="6" spans="1:14" ht="16.5" customHeight="1">
      <c r="A6" s="123"/>
      <c r="B6" s="123"/>
      <c r="C6" s="346"/>
      <c r="D6" s="108" t="s">
        <v>2</v>
      </c>
      <c r="E6" s="347">
        <v>6199222</v>
      </c>
      <c r="F6" s="109">
        <v>5768489</v>
      </c>
      <c r="G6" s="353">
        <v>-6.948162204870225</v>
      </c>
      <c r="H6" s="354">
        <v>100</v>
      </c>
      <c r="I6" s="355"/>
      <c r="J6" s="351" t="s">
        <v>2</v>
      </c>
      <c r="K6" s="347">
        <v>58442129</v>
      </c>
      <c r="L6" s="347">
        <v>55837252</v>
      </c>
      <c r="M6" s="353">
        <f>+(L6-K6)/K6*100</f>
        <v>-4.457190462722534</v>
      </c>
      <c r="N6" s="356">
        <v>100</v>
      </c>
    </row>
    <row r="7" spans="1:16" ht="16.5" customHeight="1">
      <c r="A7" s="123"/>
      <c r="B7" s="123"/>
      <c r="C7" s="346"/>
      <c r="D7" s="108" t="s">
        <v>3</v>
      </c>
      <c r="E7" s="347">
        <v>3359476</v>
      </c>
      <c r="F7" s="109">
        <v>3131283</v>
      </c>
      <c r="G7" s="353">
        <v>-6.7925176426323635</v>
      </c>
      <c r="H7" s="354">
        <v>54.3</v>
      </c>
      <c r="I7" s="355"/>
      <c r="J7" s="351" t="s">
        <v>3</v>
      </c>
      <c r="K7" s="347">
        <v>34291740</v>
      </c>
      <c r="L7" s="347">
        <v>32777111</v>
      </c>
      <c r="M7" s="299">
        <f aca="true" t="shared" si="0" ref="M7:M18">+(L7-K7)/K7*100</f>
        <v>-4.416891647959538</v>
      </c>
      <c r="N7" s="356">
        <v>58.7</v>
      </c>
      <c r="P7" s="103"/>
    </row>
    <row r="8" spans="1:14" ht="16.5" customHeight="1">
      <c r="A8" s="123"/>
      <c r="B8" s="123"/>
      <c r="C8" s="357"/>
      <c r="D8" s="358"/>
      <c r="E8" s="359"/>
      <c r="F8" s="360"/>
      <c r="G8" s="353"/>
      <c r="H8" s="354"/>
      <c r="I8" s="361"/>
      <c r="J8" s="362"/>
      <c r="K8" s="359"/>
      <c r="L8" s="359"/>
      <c r="M8" s="299"/>
      <c r="N8" s="356"/>
    </row>
    <row r="9" spans="1:16" ht="16.5" customHeight="1">
      <c r="A9" s="123"/>
      <c r="B9" s="123"/>
      <c r="C9" s="278">
        <v>1</v>
      </c>
      <c r="D9" s="363" t="s">
        <v>94</v>
      </c>
      <c r="E9" s="347">
        <v>757551</v>
      </c>
      <c r="F9" s="109">
        <v>701848</v>
      </c>
      <c r="G9" s="353">
        <v>-7.353036297226194</v>
      </c>
      <c r="H9" s="354">
        <v>12.2</v>
      </c>
      <c r="I9" s="364">
        <v>1</v>
      </c>
      <c r="J9" s="365" t="s">
        <v>94</v>
      </c>
      <c r="K9" s="347">
        <v>9046553</v>
      </c>
      <c r="L9" s="347">
        <v>8655267</v>
      </c>
      <c r="M9" s="299">
        <f t="shared" si="0"/>
        <v>-4.325249628228564</v>
      </c>
      <c r="N9" s="356">
        <v>15.5</v>
      </c>
      <c r="P9" s="103"/>
    </row>
    <row r="10" spans="1:16" ht="16.5" customHeight="1">
      <c r="A10" s="123"/>
      <c r="B10" s="123"/>
      <c r="C10" s="278">
        <v>2</v>
      </c>
      <c r="D10" s="363" t="s">
        <v>95</v>
      </c>
      <c r="E10" s="347">
        <v>480304</v>
      </c>
      <c r="F10" s="109">
        <v>442249</v>
      </c>
      <c r="G10" s="353">
        <v>-7.923107032212933</v>
      </c>
      <c r="H10" s="354">
        <v>7.7</v>
      </c>
      <c r="I10" s="364">
        <v>2</v>
      </c>
      <c r="J10" s="365" t="s">
        <v>95</v>
      </c>
      <c r="K10" s="347">
        <v>4645072</v>
      </c>
      <c r="L10" s="347">
        <v>4334776</v>
      </c>
      <c r="M10" s="299">
        <f t="shared" si="0"/>
        <v>-6.6801117399256675</v>
      </c>
      <c r="N10" s="356">
        <v>7.8</v>
      </c>
      <c r="P10" s="103"/>
    </row>
    <row r="11" spans="1:16" ht="16.5" customHeight="1">
      <c r="A11" s="123"/>
      <c r="B11" s="123"/>
      <c r="C11" s="278">
        <v>3</v>
      </c>
      <c r="D11" s="363" t="s">
        <v>96</v>
      </c>
      <c r="E11" s="347">
        <v>354453</v>
      </c>
      <c r="F11" s="109">
        <v>331581</v>
      </c>
      <c r="G11" s="353">
        <v>-6.452759604235259</v>
      </c>
      <c r="H11" s="354">
        <v>5.7</v>
      </c>
      <c r="I11" s="280">
        <v>3</v>
      </c>
      <c r="J11" s="363" t="s">
        <v>96</v>
      </c>
      <c r="K11" s="347">
        <v>3784792</v>
      </c>
      <c r="L11" s="347">
        <v>3637298</v>
      </c>
      <c r="M11" s="299">
        <f t="shared" si="0"/>
        <v>-3.897017326183315</v>
      </c>
      <c r="N11" s="356">
        <v>6.5</v>
      </c>
      <c r="P11" s="103"/>
    </row>
    <row r="12" spans="1:16" ht="16.5" customHeight="1">
      <c r="A12" s="123"/>
      <c r="B12" s="123"/>
      <c r="C12" s="278">
        <v>4</v>
      </c>
      <c r="D12" s="363" t="s">
        <v>97</v>
      </c>
      <c r="E12" s="347">
        <v>335961</v>
      </c>
      <c r="F12" s="109">
        <v>313856</v>
      </c>
      <c r="G12" s="353">
        <v>-6.579632754992396</v>
      </c>
      <c r="H12" s="354">
        <v>5.4</v>
      </c>
      <c r="I12" s="280">
        <v>4</v>
      </c>
      <c r="J12" s="363" t="s">
        <v>97</v>
      </c>
      <c r="K12" s="347">
        <v>3467948</v>
      </c>
      <c r="L12" s="347">
        <v>3370740</v>
      </c>
      <c r="M12" s="299">
        <f t="shared" si="0"/>
        <v>-2.803040876045431</v>
      </c>
      <c r="N12" s="356">
        <v>6</v>
      </c>
      <c r="P12" s="103"/>
    </row>
    <row r="13" spans="1:16" s="57" customFormat="1" ht="16.5" customHeight="1">
      <c r="A13" s="56"/>
      <c r="B13" s="56"/>
      <c r="C13" s="366">
        <v>5</v>
      </c>
      <c r="D13" s="367" t="s">
        <v>98</v>
      </c>
      <c r="E13" s="368">
        <v>275063</v>
      </c>
      <c r="F13" s="369">
        <v>258199</v>
      </c>
      <c r="G13" s="370">
        <v>-6.130959089372253</v>
      </c>
      <c r="H13" s="371">
        <v>4.5</v>
      </c>
      <c r="I13" s="372">
        <v>5</v>
      </c>
      <c r="J13" s="367" t="s">
        <v>98</v>
      </c>
      <c r="K13" s="368">
        <v>2593162</v>
      </c>
      <c r="L13" s="368">
        <v>2492294</v>
      </c>
      <c r="M13" s="373">
        <f t="shared" si="0"/>
        <v>-3.8897685528324106</v>
      </c>
      <c r="N13" s="374">
        <v>4.5</v>
      </c>
      <c r="P13" s="103"/>
    </row>
    <row r="14" spans="1:16" ht="16.5" customHeight="1">
      <c r="A14" s="123"/>
      <c r="B14" s="123"/>
      <c r="C14" s="278">
        <v>6</v>
      </c>
      <c r="D14" s="363" t="s">
        <v>99</v>
      </c>
      <c r="E14" s="347">
        <v>257684</v>
      </c>
      <c r="F14" s="109">
        <v>242432</v>
      </c>
      <c r="G14" s="353">
        <v>-5.9188773847037455</v>
      </c>
      <c r="H14" s="354">
        <v>4.2</v>
      </c>
      <c r="I14" s="280">
        <v>6</v>
      </c>
      <c r="J14" s="363" t="s">
        <v>101</v>
      </c>
      <c r="K14" s="347">
        <v>2267485</v>
      </c>
      <c r="L14" s="347">
        <v>2174722</v>
      </c>
      <c r="M14" s="299">
        <f t="shared" si="0"/>
        <v>-4.091008319790428</v>
      </c>
      <c r="N14" s="356">
        <v>3.9</v>
      </c>
      <c r="P14" s="103"/>
    </row>
    <row r="15" spans="1:16" ht="16.5" customHeight="1">
      <c r="A15" s="123"/>
      <c r="B15" s="123"/>
      <c r="C15" s="278">
        <v>7</v>
      </c>
      <c r="D15" s="363" t="s">
        <v>100</v>
      </c>
      <c r="E15" s="347">
        <v>248242</v>
      </c>
      <c r="F15" s="109">
        <v>231113</v>
      </c>
      <c r="G15" s="353">
        <v>-6.900121655481345</v>
      </c>
      <c r="H15" s="354">
        <v>4</v>
      </c>
      <c r="I15" s="280">
        <v>7</v>
      </c>
      <c r="J15" s="363" t="s">
        <v>100</v>
      </c>
      <c r="K15" s="347">
        <v>2270959</v>
      </c>
      <c r="L15" s="347">
        <v>2173594</v>
      </c>
      <c r="M15" s="299">
        <f t="shared" si="0"/>
        <v>-4.287395765401312</v>
      </c>
      <c r="N15" s="356">
        <v>3.9</v>
      </c>
      <c r="P15" s="103"/>
    </row>
    <row r="16" spans="1:16" ht="16.5" customHeight="1">
      <c r="A16" s="123"/>
      <c r="B16" s="123"/>
      <c r="C16" s="278">
        <v>8</v>
      </c>
      <c r="D16" s="363" t="s">
        <v>101</v>
      </c>
      <c r="E16" s="347">
        <v>237836</v>
      </c>
      <c r="F16" s="109">
        <v>224833</v>
      </c>
      <c r="G16" s="353">
        <v>-5.467212701189054</v>
      </c>
      <c r="H16" s="354">
        <v>3.9</v>
      </c>
      <c r="I16" s="280">
        <v>8</v>
      </c>
      <c r="J16" s="363" t="s">
        <v>99</v>
      </c>
      <c r="K16" s="347">
        <v>2285139</v>
      </c>
      <c r="L16" s="347">
        <v>2159641</v>
      </c>
      <c r="M16" s="299">
        <f t="shared" si="0"/>
        <v>-5.491919747551462</v>
      </c>
      <c r="N16" s="356">
        <v>3.9</v>
      </c>
      <c r="P16" s="103"/>
    </row>
    <row r="17" spans="1:16" ht="16.5" customHeight="1">
      <c r="A17" s="123"/>
      <c r="B17" s="123"/>
      <c r="C17" s="278">
        <v>9</v>
      </c>
      <c r="D17" s="363" t="s">
        <v>103</v>
      </c>
      <c r="E17" s="347">
        <v>213775</v>
      </c>
      <c r="F17" s="109">
        <v>200702</v>
      </c>
      <c r="G17" s="353">
        <v>-6.11530815109344</v>
      </c>
      <c r="H17" s="354">
        <v>3.5</v>
      </c>
      <c r="I17" s="280">
        <v>9</v>
      </c>
      <c r="J17" s="363" t="s">
        <v>103</v>
      </c>
      <c r="K17" s="347">
        <v>2118886</v>
      </c>
      <c r="L17" s="347">
        <v>2042622</v>
      </c>
      <c r="M17" s="299">
        <f t="shared" si="0"/>
        <v>-3.5992497944674704</v>
      </c>
      <c r="N17" s="356">
        <v>3.7</v>
      </c>
      <c r="P17" s="103"/>
    </row>
    <row r="18" spans="1:16" ht="16.5" customHeight="1">
      <c r="A18" s="123"/>
      <c r="B18" s="123"/>
      <c r="C18" s="338">
        <v>10</v>
      </c>
      <c r="D18" s="375" t="s">
        <v>102</v>
      </c>
      <c r="E18" s="376">
        <v>198607</v>
      </c>
      <c r="F18" s="377">
        <v>184470</v>
      </c>
      <c r="G18" s="378">
        <v>-7.118077409154763</v>
      </c>
      <c r="H18" s="379">
        <v>3.2</v>
      </c>
      <c r="I18" s="380">
        <v>10</v>
      </c>
      <c r="J18" s="375" t="s">
        <v>102</v>
      </c>
      <c r="K18" s="376">
        <v>1811744</v>
      </c>
      <c r="L18" s="376">
        <v>1736157</v>
      </c>
      <c r="M18" s="381">
        <f t="shared" si="0"/>
        <v>-4.172057420915979</v>
      </c>
      <c r="N18" s="382">
        <v>3.1</v>
      </c>
      <c r="P18" s="103"/>
    </row>
    <row r="19" ht="7.5" customHeight="1"/>
    <row r="20" spans="6:12" ht="14.25">
      <c r="F20" s="30"/>
      <c r="L20" s="30"/>
    </row>
  </sheetData>
  <sheetProtection/>
  <mergeCells count="2">
    <mergeCell ref="C3:H3"/>
    <mergeCell ref="I3:N3"/>
  </mergeCells>
  <hyperlinks>
    <hyperlink ref="D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59" customWidth="1"/>
    <col min="2" max="2" width="28.125" style="59" bestFit="1" customWidth="1"/>
    <col min="3" max="16384" width="9.00390625" style="59" customWidth="1"/>
  </cols>
  <sheetData>
    <row r="1" spans="1:2" s="29" customFormat="1" ht="14.25">
      <c r="A1" s="98"/>
      <c r="B1" s="98" t="s">
        <v>318</v>
      </c>
    </row>
    <row r="2" ht="14.25" thickBot="1">
      <c r="B2" s="420" t="s">
        <v>461</v>
      </c>
    </row>
    <row r="3" spans="2:13" ht="13.5">
      <c r="B3" s="383"/>
      <c r="C3" s="786" t="s">
        <v>86</v>
      </c>
      <c r="D3" s="787"/>
      <c r="E3" s="787"/>
      <c r="F3" s="788"/>
      <c r="G3" s="789" t="s">
        <v>440</v>
      </c>
      <c r="H3" s="790"/>
      <c r="I3" s="790"/>
      <c r="J3" s="791"/>
      <c r="K3" s="792" t="s">
        <v>441</v>
      </c>
      <c r="L3" s="793"/>
      <c r="M3" s="794"/>
    </row>
    <row r="4" spans="2:13" ht="23.25" thickBot="1">
      <c r="B4" s="384"/>
      <c r="C4" s="385" t="s">
        <v>422</v>
      </c>
      <c r="D4" s="386" t="s">
        <v>423</v>
      </c>
      <c r="E4" s="203" t="s">
        <v>190</v>
      </c>
      <c r="F4" s="387" t="s">
        <v>442</v>
      </c>
      <c r="G4" s="385" t="s">
        <v>422</v>
      </c>
      <c r="H4" s="386" t="s">
        <v>423</v>
      </c>
      <c r="I4" s="203" t="s">
        <v>190</v>
      </c>
      <c r="J4" s="388" t="s">
        <v>442</v>
      </c>
      <c r="K4" s="389" t="s">
        <v>422</v>
      </c>
      <c r="L4" s="390" t="s">
        <v>423</v>
      </c>
      <c r="M4" s="391" t="s">
        <v>154</v>
      </c>
    </row>
    <row r="5" spans="2:13" ht="14.25" thickTop="1">
      <c r="B5" s="392" t="s">
        <v>443</v>
      </c>
      <c r="C5" s="393">
        <v>262185</v>
      </c>
      <c r="D5" s="394">
        <v>244825</v>
      </c>
      <c r="E5" s="395">
        <f aca="true" t="shared" si="0" ref="E5:E22">((D5/C5)-1)*100</f>
        <v>-6.6212788679749</v>
      </c>
      <c r="F5" s="396">
        <f>(D5/'[2]不詳を除く'!$C$5)*100</f>
        <v>100</v>
      </c>
      <c r="G5" s="397">
        <v>2593162</v>
      </c>
      <c r="H5" s="394">
        <v>2492294</v>
      </c>
      <c r="I5" s="395">
        <f aca="true" t="shared" si="1" ref="I5:I22">((H5/G5)-1)*100</f>
        <v>-3.8897685528324066</v>
      </c>
      <c r="J5" s="398">
        <f>(H5/'[2]不詳を除く'!$G$5)*100</f>
        <v>100</v>
      </c>
      <c r="K5" s="399">
        <f aca="true" t="shared" si="2" ref="K5:K22">+G5/C5</f>
        <v>9.890581078246276</v>
      </c>
      <c r="L5" s="400">
        <v>10.2</v>
      </c>
      <c r="M5" s="401">
        <f aca="true" t="shared" si="3" ref="M5:M22">+L5-K5</f>
        <v>0.3094189217537231</v>
      </c>
    </row>
    <row r="6" spans="2:13" ht="13.5">
      <c r="B6" s="402" t="s">
        <v>444</v>
      </c>
      <c r="C6" s="403">
        <v>559</v>
      </c>
      <c r="D6" s="404">
        <v>562</v>
      </c>
      <c r="E6" s="405">
        <f t="shared" si="0"/>
        <v>0.5366726296958779</v>
      </c>
      <c r="F6" s="406">
        <f>(D6/'[2]不詳を除く'!$C$5)*100</f>
        <v>0.2295517206167671</v>
      </c>
      <c r="G6" s="403">
        <v>5688</v>
      </c>
      <c r="H6" s="404">
        <v>6167</v>
      </c>
      <c r="I6" s="405">
        <f t="shared" si="1"/>
        <v>8.421237693389582</v>
      </c>
      <c r="J6" s="407">
        <f>(H6/'[2]不詳を除く'!$G$5)*100</f>
        <v>0.24744271743221305</v>
      </c>
      <c r="K6" s="408">
        <f t="shared" si="2"/>
        <v>10.17531305903399</v>
      </c>
      <c r="L6" s="409">
        <v>11</v>
      </c>
      <c r="M6" s="410">
        <f t="shared" si="3"/>
        <v>0.8246869409660107</v>
      </c>
    </row>
    <row r="7" spans="2:13" ht="13.5">
      <c r="B7" s="402" t="s">
        <v>445</v>
      </c>
      <c r="C7" s="403">
        <v>38</v>
      </c>
      <c r="D7" s="404">
        <v>44</v>
      </c>
      <c r="E7" s="405">
        <f t="shared" si="0"/>
        <v>15.789473684210531</v>
      </c>
      <c r="F7" s="406">
        <f>(D7/'[2]不詳を除く'!$C$5)*100</f>
        <v>0.017972020831205963</v>
      </c>
      <c r="G7" s="403">
        <v>703</v>
      </c>
      <c r="H7" s="404">
        <v>518</v>
      </c>
      <c r="I7" s="405">
        <f t="shared" si="1"/>
        <v>-26.315789473684216</v>
      </c>
      <c r="J7" s="407">
        <f>(H7/'[2]不詳を除く'!$G$5)*100</f>
        <v>0.020784064801343663</v>
      </c>
      <c r="K7" s="408">
        <f t="shared" si="2"/>
        <v>18.5</v>
      </c>
      <c r="L7" s="409">
        <v>11.8</v>
      </c>
      <c r="M7" s="410">
        <f t="shared" si="3"/>
        <v>-6.699999999999999</v>
      </c>
    </row>
    <row r="8" spans="2:13" ht="13.5">
      <c r="B8" s="402" t="s">
        <v>446</v>
      </c>
      <c r="C8" s="403">
        <v>30678</v>
      </c>
      <c r="D8" s="404">
        <v>27644</v>
      </c>
      <c r="E8" s="405">
        <f t="shared" si="0"/>
        <v>-9.889823326162073</v>
      </c>
      <c r="F8" s="406">
        <f>(D8/'[2]不詳を除く'!$C$5)*100</f>
        <v>11.291330542224037</v>
      </c>
      <c r="G8" s="403">
        <v>197818</v>
      </c>
      <c r="H8" s="404">
        <v>173815</v>
      </c>
      <c r="I8" s="405">
        <f t="shared" si="1"/>
        <v>-12.133880637757944</v>
      </c>
      <c r="J8" s="407">
        <f>(H8/'[2]不詳を除く'!$G$5)*100</f>
        <v>6.974096956458588</v>
      </c>
      <c r="K8" s="408">
        <f t="shared" si="2"/>
        <v>6.448203924636547</v>
      </c>
      <c r="L8" s="409">
        <v>6.3</v>
      </c>
      <c r="M8" s="410">
        <f t="shared" si="3"/>
        <v>-0.1482039246365474</v>
      </c>
    </row>
    <row r="9" spans="2:13" ht="13.5">
      <c r="B9" s="402" t="s">
        <v>447</v>
      </c>
      <c r="C9" s="403">
        <v>32156</v>
      </c>
      <c r="D9" s="404">
        <v>29417</v>
      </c>
      <c r="E9" s="405">
        <f t="shared" si="0"/>
        <v>-8.517850478915289</v>
      </c>
      <c r="F9" s="406">
        <f>(D9/'[2]不詳を除く'!$C$5)*100</f>
        <v>12.01552129071786</v>
      </c>
      <c r="G9" s="403">
        <v>502689</v>
      </c>
      <c r="H9" s="404">
        <v>487051</v>
      </c>
      <c r="I9" s="405">
        <f t="shared" si="1"/>
        <v>-3.1108697425247023</v>
      </c>
      <c r="J9" s="407">
        <f>(H9/'[2]不詳を除く'!$G$5)*100</f>
        <v>19.54227711497921</v>
      </c>
      <c r="K9" s="408">
        <f t="shared" si="2"/>
        <v>15.632821246423685</v>
      </c>
      <c r="L9" s="409">
        <v>16.6</v>
      </c>
      <c r="M9" s="410">
        <f t="shared" si="3"/>
        <v>0.9671787535763166</v>
      </c>
    </row>
    <row r="10" spans="2:13" ht="13.5">
      <c r="B10" s="402" t="s">
        <v>448</v>
      </c>
      <c r="C10" s="403">
        <v>149</v>
      </c>
      <c r="D10" s="404">
        <v>143</v>
      </c>
      <c r="E10" s="405">
        <f t="shared" si="0"/>
        <v>-4.026845637583898</v>
      </c>
      <c r="F10" s="406">
        <f>(D10/'[2]不詳を除く'!$C$5)*100</f>
        <v>0.05840906770141938</v>
      </c>
      <c r="G10" s="403">
        <v>6990</v>
      </c>
      <c r="H10" s="404">
        <v>6336</v>
      </c>
      <c r="I10" s="405">
        <f t="shared" si="1"/>
        <v>-9.356223175965662</v>
      </c>
      <c r="J10" s="407">
        <f>(H10/'[2]不詳を除く'!$G$5)*100</f>
        <v>0.2542236188828445</v>
      </c>
      <c r="K10" s="408">
        <f t="shared" si="2"/>
        <v>46.91275167785235</v>
      </c>
      <c r="L10" s="409">
        <v>44.3</v>
      </c>
      <c r="M10" s="410">
        <f t="shared" si="3"/>
        <v>-2.6127516778523514</v>
      </c>
    </row>
    <row r="11" spans="2:13" ht="13.5">
      <c r="B11" s="402" t="s">
        <v>449</v>
      </c>
      <c r="C11" s="403">
        <v>2230</v>
      </c>
      <c r="D11" s="404">
        <v>1917</v>
      </c>
      <c r="E11" s="405">
        <f t="shared" si="0"/>
        <v>-14.035874439461882</v>
      </c>
      <c r="F11" s="406">
        <f>(D11/'[2]不詳を除く'!$C$5)*100</f>
        <v>0.7830082712141325</v>
      </c>
      <c r="G11" s="403">
        <v>24623</v>
      </c>
      <c r="H11" s="404">
        <v>24632</v>
      </c>
      <c r="I11" s="405">
        <f t="shared" si="1"/>
        <v>0.03655119197498724</v>
      </c>
      <c r="J11" s="407">
        <f>(H11/'[2]不詳を除く'!$G$5)*100</f>
        <v>0.988326417348836</v>
      </c>
      <c r="K11" s="408">
        <f t="shared" si="2"/>
        <v>11.041704035874439</v>
      </c>
      <c r="L11" s="409">
        <v>12.8</v>
      </c>
      <c r="M11" s="410">
        <f t="shared" si="3"/>
        <v>1.758295964125562</v>
      </c>
    </row>
    <row r="12" spans="2:13" ht="13.5">
      <c r="B12" s="402" t="s">
        <v>450</v>
      </c>
      <c r="C12" s="403">
        <v>7275</v>
      </c>
      <c r="D12" s="404">
        <v>6766</v>
      </c>
      <c r="E12" s="405">
        <f t="shared" si="0"/>
        <v>-6.996563573883163</v>
      </c>
      <c r="F12" s="406">
        <f>(D12/'[2]不詳を除く'!$C$5)*100</f>
        <v>2.763606657816808</v>
      </c>
      <c r="G12" s="403">
        <v>218263</v>
      </c>
      <c r="H12" s="404">
        <v>196246</v>
      </c>
      <c r="I12" s="405">
        <f t="shared" si="1"/>
        <v>-10.08737165712924</v>
      </c>
      <c r="J12" s="407">
        <f>(H12/'[2]不詳を除く'!$G$5)*100</f>
        <v>7.874111160240324</v>
      </c>
      <c r="K12" s="408">
        <f t="shared" si="2"/>
        <v>30.001786941580757</v>
      </c>
      <c r="L12" s="409">
        <v>29</v>
      </c>
      <c r="M12" s="410">
        <f t="shared" si="3"/>
        <v>-1.0017869415807574</v>
      </c>
    </row>
    <row r="13" spans="2:13" ht="13.5">
      <c r="B13" s="402" t="s">
        <v>451</v>
      </c>
      <c r="C13" s="403">
        <v>63455</v>
      </c>
      <c r="D13" s="404">
        <v>57812</v>
      </c>
      <c r="E13" s="405">
        <f t="shared" si="0"/>
        <v>-8.892916239855019</v>
      </c>
      <c r="F13" s="406">
        <f>(D13/'[2]不詳を除く'!$C$5)*100</f>
        <v>23.613601552129072</v>
      </c>
      <c r="G13" s="403">
        <v>566615</v>
      </c>
      <c r="H13" s="404">
        <v>523537</v>
      </c>
      <c r="I13" s="405">
        <f t="shared" si="1"/>
        <v>-7.602693186731734</v>
      </c>
      <c r="J13" s="407">
        <f>(H13/'[2]不詳を除く'!$G$5)*100</f>
        <v>21.006229602125593</v>
      </c>
      <c r="K13" s="408">
        <f t="shared" si="2"/>
        <v>8.929398786541643</v>
      </c>
      <c r="L13" s="409">
        <v>9.1</v>
      </c>
      <c r="M13" s="410">
        <f t="shared" si="3"/>
        <v>0.17060121345835633</v>
      </c>
    </row>
    <row r="14" spans="2:13" ht="13.5">
      <c r="B14" s="402" t="s">
        <v>452</v>
      </c>
      <c r="C14" s="403">
        <v>3325</v>
      </c>
      <c r="D14" s="404">
        <v>3226</v>
      </c>
      <c r="E14" s="405">
        <f t="shared" si="0"/>
        <v>-2.9774436090225564</v>
      </c>
      <c r="F14" s="406">
        <f>(D14/'[2]不詳を除く'!$C$5)*100</f>
        <v>1.31767589094251</v>
      </c>
      <c r="G14" s="403">
        <v>57343</v>
      </c>
      <c r="H14" s="404">
        <v>56581</v>
      </c>
      <c r="I14" s="405">
        <f t="shared" si="1"/>
        <v>-1.3288457178731505</v>
      </c>
      <c r="J14" s="407">
        <f>(H14/'[2]不詳を除く'!$G$5)*100</f>
        <v>2.2702377809359566</v>
      </c>
      <c r="K14" s="408">
        <f t="shared" si="2"/>
        <v>17.246015037593985</v>
      </c>
      <c r="L14" s="409">
        <v>17.5</v>
      </c>
      <c r="M14" s="410">
        <f t="shared" si="3"/>
        <v>0.2539849624060153</v>
      </c>
    </row>
    <row r="15" spans="2:13" ht="13.5">
      <c r="B15" s="402" t="s">
        <v>453</v>
      </c>
      <c r="C15" s="403">
        <v>18995</v>
      </c>
      <c r="D15" s="404">
        <v>17996</v>
      </c>
      <c r="E15" s="405">
        <f t="shared" si="0"/>
        <v>-5.259278757567776</v>
      </c>
      <c r="F15" s="406">
        <f>(D15/'[2]不詳を除く'!$C$5)*100</f>
        <v>7.350556519963239</v>
      </c>
      <c r="G15" s="403">
        <v>70487</v>
      </c>
      <c r="H15" s="404">
        <v>65957</v>
      </c>
      <c r="I15" s="405">
        <f t="shared" si="1"/>
        <v>-6.426716983273506</v>
      </c>
      <c r="J15" s="407">
        <f>(H15/'[2]不詳を除く'!$G$5)*100</f>
        <v>2.646437378575722</v>
      </c>
      <c r="K15" s="408">
        <f t="shared" si="2"/>
        <v>3.710818636483285</v>
      </c>
      <c r="L15" s="409">
        <v>3.7</v>
      </c>
      <c r="M15" s="410">
        <f t="shared" si="3"/>
        <v>-0.010818636483284738</v>
      </c>
    </row>
    <row r="16" spans="2:13" ht="13.5">
      <c r="B16" s="402" t="s">
        <v>454</v>
      </c>
      <c r="C16" s="403">
        <v>9211</v>
      </c>
      <c r="D16" s="404">
        <v>8457</v>
      </c>
      <c r="E16" s="405">
        <f t="shared" si="0"/>
        <v>-8.185864726956904</v>
      </c>
      <c r="F16" s="406">
        <f>(D16/'[2]不詳を除く'!$C$5)*100</f>
        <v>3.4543040947615644</v>
      </c>
      <c r="G16" s="403">
        <v>61434</v>
      </c>
      <c r="H16" s="404">
        <v>57134</v>
      </c>
      <c r="I16" s="405">
        <f t="shared" si="1"/>
        <v>-6.999381450011399</v>
      </c>
      <c r="J16" s="407">
        <f>(H16/'[2]不詳を除く'!$G$5)*100</f>
        <v>2.292426174440094</v>
      </c>
      <c r="K16" s="408">
        <f t="shared" si="2"/>
        <v>6.669634133101726</v>
      </c>
      <c r="L16" s="409">
        <v>6.8</v>
      </c>
      <c r="M16" s="410">
        <f t="shared" si="3"/>
        <v>0.13036586689827345</v>
      </c>
    </row>
    <row r="17" spans="2:13" ht="13.5">
      <c r="B17" s="402" t="s">
        <v>455</v>
      </c>
      <c r="C17" s="403">
        <v>30781</v>
      </c>
      <c r="D17" s="404">
        <v>28253</v>
      </c>
      <c r="E17" s="405">
        <f t="shared" si="0"/>
        <v>-8.212858581592542</v>
      </c>
      <c r="F17" s="406">
        <f>(D17/'[2]不詳を除く'!$C$5)*100</f>
        <v>11.540079648728684</v>
      </c>
      <c r="G17" s="403">
        <v>241297</v>
      </c>
      <c r="H17" s="404">
        <v>230911</v>
      </c>
      <c r="I17" s="405">
        <f t="shared" si="1"/>
        <v>-4.304239174129809</v>
      </c>
      <c r="J17" s="407">
        <f>(H17/'[2]不詳を除く'!$G$5)*100</f>
        <v>9.264998431164221</v>
      </c>
      <c r="K17" s="408">
        <f t="shared" si="2"/>
        <v>7.839154023585978</v>
      </c>
      <c r="L17" s="409">
        <v>8.2</v>
      </c>
      <c r="M17" s="410">
        <f t="shared" si="3"/>
        <v>0.36084597641402105</v>
      </c>
    </row>
    <row r="18" spans="2:13" ht="13.5">
      <c r="B18" s="402" t="s">
        <v>456</v>
      </c>
      <c r="C18" s="403">
        <v>24117</v>
      </c>
      <c r="D18" s="404">
        <v>22960</v>
      </c>
      <c r="E18" s="405">
        <f t="shared" si="0"/>
        <v>-4.797445785130816</v>
      </c>
      <c r="F18" s="406">
        <f>(D18/'[2]不詳を除く'!$C$5)*100</f>
        <v>9.378127233738384</v>
      </c>
      <c r="G18" s="403">
        <v>131195</v>
      </c>
      <c r="H18" s="404">
        <v>120892</v>
      </c>
      <c r="I18" s="405">
        <f t="shared" si="1"/>
        <v>-7.853195624833265</v>
      </c>
      <c r="J18" s="407">
        <f>(H18/'[2]不詳を除く'!$G$5)*100</f>
        <v>4.850631586803162</v>
      </c>
      <c r="K18" s="408">
        <f t="shared" si="2"/>
        <v>5.439938632499897</v>
      </c>
      <c r="L18" s="409">
        <v>5.3</v>
      </c>
      <c r="M18" s="410">
        <f t="shared" si="3"/>
        <v>-0.1399386324998968</v>
      </c>
    </row>
    <row r="19" spans="2:13" ht="13.5">
      <c r="B19" s="402" t="s">
        <v>457</v>
      </c>
      <c r="C19" s="403">
        <v>9225</v>
      </c>
      <c r="D19" s="404">
        <v>8828</v>
      </c>
      <c r="E19" s="405">
        <f t="shared" si="0"/>
        <v>-4.30352303523035</v>
      </c>
      <c r="F19" s="406">
        <f>(D19/'[2]不詳を除く'!$C$5)*100</f>
        <v>3.6058409067701422</v>
      </c>
      <c r="G19" s="403">
        <v>80016</v>
      </c>
      <c r="H19" s="404">
        <v>81776</v>
      </c>
      <c r="I19" s="405">
        <f t="shared" si="1"/>
        <v>2.1995600879824106</v>
      </c>
      <c r="J19" s="407">
        <f>(H19/'[2]不詳を除く'!$G$5)*100</f>
        <v>3.2811538285611572</v>
      </c>
      <c r="K19" s="408">
        <f t="shared" si="2"/>
        <v>8.673821138211382</v>
      </c>
      <c r="L19" s="409">
        <v>9.3</v>
      </c>
      <c r="M19" s="410">
        <f t="shared" si="3"/>
        <v>0.6261788617886186</v>
      </c>
    </row>
    <row r="20" spans="2:13" ht="13.5">
      <c r="B20" s="402" t="s">
        <v>458</v>
      </c>
      <c r="C20" s="403">
        <v>15390</v>
      </c>
      <c r="D20" s="404">
        <v>16354</v>
      </c>
      <c r="E20" s="405">
        <f t="shared" si="0"/>
        <v>6.263807667316446</v>
      </c>
      <c r="F20" s="406">
        <f>(D20/'[2]不詳を除く'!$C$5)*100</f>
        <v>6.679873378944144</v>
      </c>
      <c r="G20" s="403">
        <v>240935</v>
      </c>
      <c r="H20" s="404">
        <v>266541</v>
      </c>
      <c r="I20" s="405">
        <f t="shared" si="1"/>
        <v>10.627762674580277</v>
      </c>
      <c r="J20" s="407">
        <f>(H20/'[2]不詳を除く'!$G$5)*100</f>
        <v>10.694605050607993</v>
      </c>
      <c r="K20" s="408">
        <f t="shared" si="2"/>
        <v>15.655295646523717</v>
      </c>
      <c r="L20" s="409">
        <v>16.3</v>
      </c>
      <c r="M20" s="410">
        <f t="shared" si="3"/>
        <v>0.6447043534762837</v>
      </c>
    </row>
    <row r="21" spans="2:13" ht="13.5">
      <c r="B21" s="402" t="s">
        <v>459</v>
      </c>
      <c r="C21" s="403">
        <v>1028</v>
      </c>
      <c r="D21" s="404">
        <v>907</v>
      </c>
      <c r="E21" s="405">
        <f t="shared" si="0"/>
        <v>-11.770428015564205</v>
      </c>
      <c r="F21" s="406">
        <f>(D21/'[2]不詳を除く'!$C$5)*100</f>
        <v>0.3704687021341775</v>
      </c>
      <c r="G21" s="403">
        <v>12405</v>
      </c>
      <c r="H21" s="404">
        <v>11475</v>
      </c>
      <c r="I21" s="405">
        <f t="shared" si="1"/>
        <v>-7.496977025392981</v>
      </c>
      <c r="J21" s="407">
        <f>(H21/'[2]不詳を除く'!$G$5)*100</f>
        <v>0.46041919613015153</v>
      </c>
      <c r="K21" s="408">
        <f t="shared" si="2"/>
        <v>12.067120622568094</v>
      </c>
      <c r="L21" s="409">
        <v>12.7</v>
      </c>
      <c r="M21" s="410">
        <f t="shared" si="3"/>
        <v>0.6328793774319053</v>
      </c>
    </row>
    <row r="22" spans="2:13" ht="14.25" thickBot="1">
      <c r="B22" s="411" t="s">
        <v>460</v>
      </c>
      <c r="C22" s="412">
        <v>13573</v>
      </c>
      <c r="D22" s="413">
        <v>13539</v>
      </c>
      <c r="E22" s="414">
        <f t="shared" si="0"/>
        <v>-0.250497310837694</v>
      </c>
      <c r="F22" s="415">
        <f>(D22/'[2]不詳を除く'!$C$5)*100</f>
        <v>5.530072500765852</v>
      </c>
      <c r="G22" s="412">
        <v>174661</v>
      </c>
      <c r="H22" s="413">
        <v>182725</v>
      </c>
      <c r="I22" s="414">
        <f t="shared" si="1"/>
        <v>4.61694367947052</v>
      </c>
      <c r="J22" s="416">
        <f>(H22/'[2]不詳を除く'!$G$5)*100</f>
        <v>7.331598920512588</v>
      </c>
      <c r="K22" s="417">
        <f t="shared" si="2"/>
        <v>12.868267884771237</v>
      </c>
      <c r="L22" s="418">
        <v>13.5</v>
      </c>
      <c r="M22" s="419">
        <f t="shared" si="3"/>
        <v>0.6317321152287629</v>
      </c>
    </row>
  </sheetData>
  <sheetProtection/>
  <mergeCells count="3">
    <mergeCell ref="C3:F3"/>
    <mergeCell ref="G3:J3"/>
    <mergeCell ref="K3:M3"/>
  </mergeCells>
  <hyperlinks>
    <hyperlink ref="B1" location="概要表一覧!A1" display="［表一覧に戻る］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2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2.50390625" style="29" customWidth="1"/>
    <col min="2" max="2" width="3.25390625" style="29" customWidth="1"/>
    <col min="3" max="3" width="5.625" style="29" customWidth="1"/>
    <col min="4" max="4" width="27.875" style="29" customWidth="1"/>
    <col min="5" max="5" width="10.00390625" style="29" customWidth="1"/>
    <col min="6" max="6" width="6.125" style="29" customWidth="1"/>
    <col min="7" max="7" width="7.50390625" style="29" bestFit="1" customWidth="1"/>
    <col min="8" max="8" width="10.00390625" style="29" customWidth="1"/>
    <col min="9" max="9" width="6.75390625" style="29" bestFit="1" customWidth="1"/>
    <col min="10" max="10" width="7.50390625" style="29" bestFit="1" customWidth="1"/>
    <col min="11" max="11" width="9.50390625" style="29" customWidth="1"/>
    <col min="12" max="12" width="7.625" style="29" customWidth="1"/>
    <col min="13" max="13" width="10.00390625" style="29" customWidth="1"/>
    <col min="14" max="14" width="6.125" style="29" customWidth="1"/>
    <col min="15" max="15" width="10.00390625" style="29" customWidth="1"/>
    <col min="16" max="16" width="6.125" style="29" customWidth="1"/>
    <col min="17" max="17" width="9.50390625" style="29" customWidth="1"/>
    <col min="18" max="18" width="7.625" style="29" customWidth="1"/>
    <col min="19" max="19" width="1.25" style="29" customWidth="1"/>
    <col min="20" max="16384" width="10.625" style="29" customWidth="1"/>
  </cols>
  <sheetData>
    <row r="1" ht="14.25">
      <c r="C1" s="98" t="s">
        <v>317</v>
      </c>
    </row>
    <row r="2" spans="2:19" ht="21" customHeight="1">
      <c r="B2" s="23" t="s">
        <v>462</v>
      </c>
      <c r="C2" s="24"/>
      <c r="D2" s="24"/>
      <c r="E2" s="24"/>
      <c r="F2" s="28"/>
      <c r="G2" s="28"/>
      <c r="H2" s="24"/>
      <c r="I2" s="24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18.75" customHeight="1">
      <c r="B3" s="805" t="s">
        <v>330</v>
      </c>
      <c r="C3" s="806"/>
      <c r="D3" s="807"/>
      <c r="E3" s="800" t="s">
        <v>415</v>
      </c>
      <c r="F3" s="801"/>
      <c r="G3" s="802"/>
      <c r="H3" s="796" t="s">
        <v>414</v>
      </c>
      <c r="I3" s="796"/>
      <c r="J3" s="796"/>
      <c r="K3" s="797" t="s">
        <v>193</v>
      </c>
      <c r="L3" s="797" t="s">
        <v>179</v>
      </c>
      <c r="M3" s="799"/>
      <c r="N3" s="795"/>
      <c r="O3" s="795"/>
      <c r="P3" s="795"/>
      <c r="Q3" s="795"/>
      <c r="R3" s="795"/>
      <c r="S3" s="28"/>
    </row>
    <row r="4" spans="2:19" ht="27.75" customHeight="1" thickBot="1">
      <c r="B4" s="808"/>
      <c r="C4" s="809"/>
      <c r="D4" s="810"/>
      <c r="E4" s="128" t="s">
        <v>155</v>
      </c>
      <c r="F4" s="129" t="s">
        <v>331</v>
      </c>
      <c r="G4" s="129" t="s">
        <v>195</v>
      </c>
      <c r="H4" s="128" t="s">
        <v>155</v>
      </c>
      <c r="I4" s="128" t="s">
        <v>331</v>
      </c>
      <c r="J4" s="128" t="s">
        <v>195</v>
      </c>
      <c r="K4" s="798"/>
      <c r="L4" s="798"/>
      <c r="M4" s="52"/>
      <c r="N4" s="26"/>
      <c r="O4" s="26"/>
      <c r="P4" s="26"/>
      <c r="Q4" s="795"/>
      <c r="R4" s="795"/>
      <c r="S4" s="28"/>
    </row>
    <row r="5" spans="2:19" ht="12.75" customHeight="1" thickTop="1">
      <c r="B5" s="803" t="s">
        <v>151</v>
      </c>
      <c r="C5" s="130" t="s">
        <v>144</v>
      </c>
      <c r="D5" s="125" t="s">
        <v>141</v>
      </c>
      <c r="E5" s="131">
        <v>195209</v>
      </c>
      <c r="F5" s="132">
        <v>100</v>
      </c>
      <c r="G5" s="133">
        <v>4.4</v>
      </c>
      <c r="H5" s="131">
        <v>183139</v>
      </c>
      <c r="I5" s="134">
        <v>100.00000000000001</v>
      </c>
      <c r="J5" s="135">
        <v>4.436274652295326</v>
      </c>
      <c r="K5" s="136">
        <v>-12070</v>
      </c>
      <c r="L5" s="137">
        <v>-6.183116557125952</v>
      </c>
      <c r="M5" s="19"/>
      <c r="N5" s="44"/>
      <c r="O5" s="13"/>
      <c r="P5" s="44"/>
      <c r="Q5" s="45"/>
      <c r="R5" s="46"/>
      <c r="S5" s="28"/>
    </row>
    <row r="6" spans="2:19" ht="12.75" customHeight="1">
      <c r="B6" s="804"/>
      <c r="C6" s="138" t="s">
        <v>332</v>
      </c>
      <c r="D6" s="139" t="s">
        <v>146</v>
      </c>
      <c r="E6" s="140">
        <v>482</v>
      </c>
      <c r="F6" s="132">
        <v>0.2</v>
      </c>
      <c r="G6" s="133">
        <v>1.9</v>
      </c>
      <c r="H6" s="140">
        <v>462</v>
      </c>
      <c r="I6" s="134">
        <v>0.2522674034476545</v>
      </c>
      <c r="J6" s="135">
        <v>1.8768280792980176</v>
      </c>
      <c r="K6" s="136">
        <v>-20</v>
      </c>
      <c r="L6" s="137">
        <v>-4.149377593360995</v>
      </c>
      <c r="M6" s="19"/>
      <c r="N6" s="44"/>
      <c r="O6" s="20"/>
      <c r="P6" s="44"/>
      <c r="Q6" s="45"/>
      <c r="R6" s="46"/>
      <c r="S6" s="28"/>
    </row>
    <row r="7" spans="2:19" ht="12.75" customHeight="1">
      <c r="B7" s="804"/>
      <c r="C7" s="141" t="s">
        <v>110</v>
      </c>
      <c r="D7" s="125" t="s">
        <v>333</v>
      </c>
      <c r="E7" s="140">
        <v>13</v>
      </c>
      <c r="F7" s="132">
        <v>0</v>
      </c>
      <c r="G7" s="133">
        <v>0.6</v>
      </c>
      <c r="H7" s="140">
        <v>22</v>
      </c>
      <c r="I7" s="134">
        <v>0.012012733497507358</v>
      </c>
      <c r="J7" s="135">
        <v>1.245753114382786</v>
      </c>
      <c r="K7" s="136">
        <v>9</v>
      </c>
      <c r="L7" s="137">
        <v>69.23076923076923</v>
      </c>
      <c r="M7" s="19"/>
      <c r="N7" s="44"/>
      <c r="O7" s="20"/>
      <c r="P7" s="44"/>
      <c r="Q7" s="45"/>
      <c r="R7" s="46"/>
      <c r="S7" s="28"/>
    </row>
    <row r="8" spans="2:19" ht="12.75" customHeight="1">
      <c r="B8" s="804"/>
      <c r="C8" s="141" t="s">
        <v>111</v>
      </c>
      <c r="D8" s="125" t="s">
        <v>104</v>
      </c>
      <c r="E8" s="140">
        <v>27465</v>
      </c>
      <c r="F8" s="132">
        <v>14.1</v>
      </c>
      <c r="G8" s="133">
        <v>5.3</v>
      </c>
      <c r="H8" s="140">
        <v>24901</v>
      </c>
      <c r="I8" s="134">
        <v>13.596776219155943</v>
      </c>
      <c r="J8" s="135">
        <v>5.318465011672387</v>
      </c>
      <c r="K8" s="136">
        <v>-2564</v>
      </c>
      <c r="L8" s="137">
        <v>-9.335517931913344</v>
      </c>
      <c r="M8" s="19"/>
      <c r="N8" s="44"/>
      <c r="O8" s="20"/>
      <c r="P8" s="44"/>
      <c r="Q8" s="45"/>
      <c r="R8" s="46"/>
      <c r="S8" s="28"/>
    </row>
    <row r="9" spans="2:19" ht="12.75" customHeight="1">
      <c r="B9" s="804"/>
      <c r="C9" s="141" t="s">
        <v>112</v>
      </c>
      <c r="D9" s="125" t="s">
        <v>105</v>
      </c>
      <c r="E9" s="142">
        <v>24829</v>
      </c>
      <c r="F9" s="132">
        <v>12.7</v>
      </c>
      <c r="G9" s="133">
        <v>5.5</v>
      </c>
      <c r="H9" s="142">
        <v>25080</v>
      </c>
      <c r="I9" s="134">
        <v>13.694516187158387</v>
      </c>
      <c r="J9" s="135">
        <v>5.777071384147606</v>
      </c>
      <c r="K9" s="136">
        <v>251</v>
      </c>
      <c r="L9" s="137">
        <v>1.0109146562487414</v>
      </c>
      <c r="M9" s="19"/>
      <c r="N9" s="44"/>
      <c r="O9" s="15"/>
      <c r="P9" s="44"/>
      <c r="Q9" s="45"/>
      <c r="R9" s="46"/>
      <c r="S9" s="28"/>
    </row>
    <row r="10" spans="2:19" ht="12.75" customHeight="1">
      <c r="B10" s="804"/>
      <c r="C10" s="141" t="s">
        <v>113</v>
      </c>
      <c r="D10" s="125" t="s">
        <v>328</v>
      </c>
      <c r="E10" s="142">
        <v>34</v>
      </c>
      <c r="F10" s="132">
        <v>0</v>
      </c>
      <c r="G10" s="133">
        <v>3.7</v>
      </c>
      <c r="H10" s="142">
        <v>33</v>
      </c>
      <c r="I10" s="134">
        <v>0.018019100246261036</v>
      </c>
      <c r="J10" s="135">
        <v>4.3478260869565215</v>
      </c>
      <c r="K10" s="136">
        <v>-1</v>
      </c>
      <c r="L10" s="137">
        <v>-2.941176470588235</v>
      </c>
      <c r="M10" s="19"/>
      <c r="N10" s="44"/>
      <c r="O10" s="15"/>
      <c r="P10" s="44"/>
      <c r="Q10" s="45"/>
      <c r="R10" s="46"/>
      <c r="S10" s="28"/>
    </row>
    <row r="11" spans="2:19" ht="12.75" customHeight="1">
      <c r="B11" s="804"/>
      <c r="C11" s="141" t="s">
        <v>114</v>
      </c>
      <c r="D11" s="125" t="s">
        <v>107</v>
      </c>
      <c r="E11" s="142">
        <v>1563</v>
      </c>
      <c r="F11" s="132">
        <v>0.8</v>
      </c>
      <c r="G11" s="133">
        <v>3</v>
      </c>
      <c r="H11" s="142">
        <v>1342</v>
      </c>
      <c r="I11" s="134">
        <v>0.7327767433479488</v>
      </c>
      <c r="J11" s="135">
        <v>2.953280077463084</v>
      </c>
      <c r="K11" s="136">
        <v>-221</v>
      </c>
      <c r="L11" s="137">
        <v>-14.139475367882278</v>
      </c>
      <c r="M11" s="19"/>
      <c r="N11" s="44"/>
      <c r="O11" s="15"/>
      <c r="P11" s="44"/>
      <c r="Q11" s="45"/>
      <c r="R11" s="46"/>
      <c r="S11" s="28"/>
    </row>
    <row r="12" spans="2:19" ht="12.75" customHeight="1">
      <c r="B12" s="804"/>
      <c r="C12" s="141" t="s">
        <v>115</v>
      </c>
      <c r="D12" s="125" t="s">
        <v>126</v>
      </c>
      <c r="E12" s="143">
        <v>3443</v>
      </c>
      <c r="F12" s="132">
        <v>1.8</v>
      </c>
      <c r="G12" s="133">
        <v>4.1</v>
      </c>
      <c r="H12" s="143">
        <v>3339</v>
      </c>
      <c r="I12" s="134">
        <v>1.8232053249171394</v>
      </c>
      <c r="J12" s="135">
        <v>4.406001345948299</v>
      </c>
      <c r="K12" s="136">
        <v>-104</v>
      </c>
      <c r="L12" s="137">
        <v>-3.020621550972989</v>
      </c>
      <c r="M12" s="19"/>
      <c r="N12" s="44"/>
      <c r="O12" s="15"/>
      <c r="P12" s="44"/>
      <c r="Q12" s="45"/>
      <c r="R12" s="46"/>
      <c r="S12" s="28"/>
    </row>
    <row r="13" spans="2:19" ht="12.75" customHeight="1">
      <c r="B13" s="804"/>
      <c r="C13" s="141" t="s">
        <v>116</v>
      </c>
      <c r="D13" s="125" t="s">
        <v>127</v>
      </c>
      <c r="E13" s="142">
        <v>41066</v>
      </c>
      <c r="F13" s="132">
        <v>21</v>
      </c>
      <c r="G13" s="133">
        <v>3.9</v>
      </c>
      <c r="H13" s="142">
        <v>36187</v>
      </c>
      <c r="I13" s="134">
        <v>19.759308503377216</v>
      </c>
      <c r="J13" s="135">
        <v>3.890769864300974</v>
      </c>
      <c r="K13" s="136">
        <v>-4879</v>
      </c>
      <c r="L13" s="137">
        <v>-11.88087468952418</v>
      </c>
      <c r="M13" s="19"/>
      <c r="N13" s="44"/>
      <c r="O13" s="15"/>
      <c r="P13" s="44"/>
      <c r="Q13" s="45"/>
      <c r="R13" s="46"/>
      <c r="S13" s="28"/>
    </row>
    <row r="14" spans="2:19" ht="12.75" customHeight="1">
      <c r="B14" s="804"/>
      <c r="C14" s="141" t="s">
        <v>117</v>
      </c>
      <c r="D14" s="125" t="s">
        <v>128</v>
      </c>
      <c r="E14" s="142">
        <v>1361</v>
      </c>
      <c r="F14" s="132">
        <v>0.7</v>
      </c>
      <c r="G14" s="133">
        <v>3.6</v>
      </c>
      <c r="H14" s="142">
        <v>1179</v>
      </c>
      <c r="I14" s="134">
        <v>0.6437733087982352</v>
      </c>
      <c r="J14" s="135">
        <v>3.6367562232024433</v>
      </c>
      <c r="K14" s="136">
        <v>-182</v>
      </c>
      <c r="L14" s="137">
        <v>-13.372520205731082</v>
      </c>
      <c r="M14" s="19"/>
      <c r="N14" s="44"/>
      <c r="O14" s="15"/>
      <c r="P14" s="44"/>
      <c r="Q14" s="45"/>
      <c r="R14" s="46"/>
      <c r="S14" s="28"/>
    </row>
    <row r="15" spans="2:19" ht="12.75" customHeight="1">
      <c r="B15" s="804"/>
      <c r="C15" s="141" t="s">
        <v>118</v>
      </c>
      <c r="D15" s="125" t="s">
        <v>129</v>
      </c>
      <c r="E15" s="142">
        <v>16487</v>
      </c>
      <c r="F15" s="132">
        <v>8.4</v>
      </c>
      <c r="G15" s="133">
        <v>4.6</v>
      </c>
      <c r="H15" s="142">
        <v>15511</v>
      </c>
      <c r="I15" s="134">
        <v>8.469523149083482</v>
      </c>
      <c r="J15" s="135">
        <v>4.708164237863827</v>
      </c>
      <c r="K15" s="136">
        <v>-976</v>
      </c>
      <c r="L15" s="137">
        <v>-5.9198156123006</v>
      </c>
      <c r="M15" s="19"/>
      <c r="N15" s="44"/>
      <c r="O15" s="15"/>
      <c r="P15" s="44"/>
      <c r="Q15" s="45"/>
      <c r="R15" s="46"/>
      <c r="S15" s="28"/>
    </row>
    <row r="16" spans="2:19" ht="12.75" customHeight="1">
      <c r="B16" s="804"/>
      <c r="C16" s="141" t="s">
        <v>119</v>
      </c>
      <c r="D16" s="125" t="s">
        <v>130</v>
      </c>
      <c r="E16" s="142">
        <v>8075</v>
      </c>
      <c r="F16" s="132">
        <v>4.1</v>
      </c>
      <c r="G16" s="133">
        <v>3.9</v>
      </c>
      <c r="H16" s="142">
        <v>7454</v>
      </c>
      <c r="I16" s="134">
        <v>4.070132522291811</v>
      </c>
      <c r="J16" s="135">
        <v>3.8810384146785935</v>
      </c>
      <c r="K16" s="136">
        <v>-621</v>
      </c>
      <c r="L16" s="137">
        <v>-7.690402476780185</v>
      </c>
      <c r="M16" s="19"/>
      <c r="N16" s="44"/>
      <c r="O16" s="15"/>
      <c r="P16" s="44"/>
      <c r="Q16" s="45"/>
      <c r="R16" s="46"/>
      <c r="S16" s="28"/>
    </row>
    <row r="17" spans="2:19" ht="12.75" customHeight="1">
      <c r="B17" s="804"/>
      <c r="C17" s="141" t="s">
        <v>120</v>
      </c>
      <c r="D17" s="125" t="s">
        <v>131</v>
      </c>
      <c r="E17" s="142">
        <v>22906</v>
      </c>
      <c r="F17" s="132">
        <v>11.7</v>
      </c>
      <c r="G17" s="133">
        <v>3.8</v>
      </c>
      <c r="H17" s="142">
        <v>20462</v>
      </c>
      <c r="I17" s="134">
        <v>11.172934219363434</v>
      </c>
      <c r="J17" s="135">
        <v>3.7489854360838475</v>
      </c>
      <c r="K17" s="136">
        <v>-2444</v>
      </c>
      <c r="L17" s="137">
        <v>-10.669693530079455</v>
      </c>
      <c r="M17" s="19"/>
      <c r="N17" s="44"/>
      <c r="O17" s="15"/>
      <c r="P17" s="44"/>
      <c r="Q17" s="45"/>
      <c r="R17" s="46"/>
      <c r="S17" s="28"/>
    </row>
    <row r="18" spans="2:19" ht="12.75" customHeight="1">
      <c r="B18" s="804"/>
      <c r="C18" s="141" t="s">
        <v>121</v>
      </c>
      <c r="D18" s="125" t="s">
        <v>132</v>
      </c>
      <c r="E18" s="142">
        <v>18781</v>
      </c>
      <c r="F18" s="132">
        <v>9.6</v>
      </c>
      <c r="G18" s="133">
        <v>4.6</v>
      </c>
      <c r="H18" s="142">
        <v>18027</v>
      </c>
      <c r="I18" s="134">
        <v>9.843343034525688</v>
      </c>
      <c r="J18" s="135">
        <v>4.670243551115682</v>
      </c>
      <c r="K18" s="136">
        <v>-754</v>
      </c>
      <c r="L18" s="137">
        <v>-4.014695703104201</v>
      </c>
      <c r="M18" s="19"/>
      <c r="N18" s="44"/>
      <c r="O18" s="15"/>
      <c r="P18" s="44"/>
      <c r="Q18" s="45"/>
      <c r="R18" s="46"/>
      <c r="S18" s="28"/>
    </row>
    <row r="19" spans="2:19" ht="12.75" customHeight="1">
      <c r="B19" s="804"/>
      <c r="C19" s="141" t="s">
        <v>122</v>
      </c>
      <c r="D19" s="125" t="s">
        <v>133</v>
      </c>
      <c r="E19" s="142">
        <v>6691</v>
      </c>
      <c r="F19" s="132">
        <v>3.4</v>
      </c>
      <c r="G19" s="133">
        <v>5.5</v>
      </c>
      <c r="H19" s="142">
        <v>6407</v>
      </c>
      <c r="I19" s="134">
        <v>3.4984356144786197</v>
      </c>
      <c r="J19" s="135">
        <v>5.520848592429191</v>
      </c>
      <c r="K19" s="136">
        <v>-284</v>
      </c>
      <c r="L19" s="137">
        <v>-4.244507547451801</v>
      </c>
      <c r="M19" s="19"/>
      <c r="N19" s="44"/>
      <c r="O19" s="15"/>
      <c r="P19" s="44"/>
      <c r="Q19" s="45"/>
      <c r="R19" s="46"/>
      <c r="S19" s="28"/>
    </row>
    <row r="20" spans="2:19" ht="12.75" customHeight="1">
      <c r="B20" s="804"/>
      <c r="C20" s="141" t="s">
        <v>123</v>
      </c>
      <c r="D20" s="125" t="s">
        <v>329</v>
      </c>
      <c r="E20" s="142">
        <v>12324</v>
      </c>
      <c r="F20" s="132">
        <v>6.3</v>
      </c>
      <c r="G20" s="133">
        <v>4.5</v>
      </c>
      <c r="H20" s="142">
        <v>12738</v>
      </c>
      <c r="I20" s="134">
        <v>6.955372695056761</v>
      </c>
      <c r="J20" s="135">
        <v>4.599004235069844</v>
      </c>
      <c r="K20" s="136">
        <v>414</v>
      </c>
      <c r="L20" s="137">
        <v>3.359298928919182</v>
      </c>
      <c r="M20" s="19"/>
      <c r="N20" s="44"/>
      <c r="O20" s="15"/>
      <c r="P20" s="44"/>
      <c r="Q20" s="45"/>
      <c r="R20" s="46"/>
      <c r="S20" s="28"/>
    </row>
    <row r="21" spans="2:19" ht="12.75" customHeight="1">
      <c r="B21" s="804"/>
      <c r="C21" s="141" t="s">
        <v>124</v>
      </c>
      <c r="D21" s="125" t="s">
        <v>108</v>
      </c>
      <c r="E21" s="143">
        <v>82</v>
      </c>
      <c r="F21" s="132">
        <v>0</v>
      </c>
      <c r="G21" s="133">
        <v>1.2</v>
      </c>
      <c r="H21" s="143">
        <v>74</v>
      </c>
      <c r="I21" s="134">
        <v>0.04040646721888839</v>
      </c>
      <c r="J21" s="135">
        <v>1.1439171432988096</v>
      </c>
      <c r="K21" s="136">
        <v>-8</v>
      </c>
      <c r="L21" s="137">
        <v>-9.75609756097561</v>
      </c>
      <c r="M21" s="19"/>
      <c r="N21" s="44"/>
      <c r="O21" s="15"/>
      <c r="P21" s="44"/>
      <c r="Q21" s="45"/>
      <c r="R21" s="46"/>
      <c r="S21" s="28"/>
    </row>
    <row r="22" spans="2:19" ht="12.75" customHeight="1">
      <c r="B22" s="804"/>
      <c r="C22" s="144" t="s">
        <v>88</v>
      </c>
      <c r="D22" s="145" t="s">
        <v>334</v>
      </c>
      <c r="E22" s="146">
        <v>9607</v>
      </c>
      <c r="F22" s="147">
        <v>4.9</v>
      </c>
      <c r="G22" s="148">
        <v>3.6</v>
      </c>
      <c r="H22" s="146">
        <v>9921</v>
      </c>
      <c r="I22" s="134">
        <v>5.417196774035022</v>
      </c>
      <c r="J22" s="135">
        <v>3.7833488414662053</v>
      </c>
      <c r="K22" s="149">
        <v>314</v>
      </c>
      <c r="L22" s="150">
        <v>3.268450088477152</v>
      </c>
      <c r="M22" s="19"/>
      <c r="N22" s="44"/>
      <c r="O22" s="15"/>
      <c r="P22" s="44"/>
      <c r="Q22" s="45"/>
      <c r="R22" s="46"/>
      <c r="S22" s="28"/>
    </row>
    <row r="23" spans="2:19" ht="12.75" customHeight="1">
      <c r="B23" s="804" t="s">
        <v>89</v>
      </c>
      <c r="C23" s="151" t="s">
        <v>144</v>
      </c>
      <c r="D23" s="152" t="s">
        <v>141</v>
      </c>
      <c r="E23" s="153">
        <v>4480753</v>
      </c>
      <c r="F23" s="154">
        <v>100</v>
      </c>
      <c r="G23" s="155"/>
      <c r="H23" s="153">
        <v>4128215</v>
      </c>
      <c r="I23" s="156">
        <v>100.00000000000003</v>
      </c>
      <c r="J23" s="157"/>
      <c r="K23" s="136">
        <v>-352538</v>
      </c>
      <c r="L23" s="137">
        <v>-7.867807040468422</v>
      </c>
      <c r="M23" s="19"/>
      <c r="N23" s="44"/>
      <c r="O23" s="13"/>
      <c r="P23" s="44"/>
      <c r="Q23" s="45"/>
      <c r="R23" s="46"/>
      <c r="S23" s="28"/>
    </row>
    <row r="24" spans="2:19" ht="12.75" customHeight="1">
      <c r="B24" s="804"/>
      <c r="C24" s="138" t="s">
        <v>326</v>
      </c>
      <c r="D24" s="139" t="s">
        <v>146</v>
      </c>
      <c r="E24" s="158">
        <v>25738</v>
      </c>
      <c r="F24" s="132">
        <v>0.6</v>
      </c>
      <c r="G24" s="159"/>
      <c r="H24" s="158">
        <v>24616</v>
      </c>
      <c r="I24" s="134">
        <v>0.5962866284128543</v>
      </c>
      <c r="J24" s="160"/>
      <c r="K24" s="136">
        <v>-1122</v>
      </c>
      <c r="L24" s="137">
        <v>-4.359313077939234</v>
      </c>
      <c r="M24" s="19"/>
      <c r="N24" s="44"/>
      <c r="O24" s="20"/>
      <c r="P24" s="44"/>
      <c r="Q24" s="45"/>
      <c r="R24" s="46"/>
      <c r="S24" s="28"/>
    </row>
    <row r="25" spans="2:19" ht="12.75" customHeight="1">
      <c r="B25" s="804"/>
      <c r="C25" s="141" t="s">
        <v>110</v>
      </c>
      <c r="D25" s="125" t="s">
        <v>327</v>
      </c>
      <c r="E25" s="158">
        <v>2187</v>
      </c>
      <c r="F25" s="132">
        <v>0</v>
      </c>
      <c r="G25" s="159"/>
      <c r="H25" s="158">
        <v>1766</v>
      </c>
      <c r="I25" s="134">
        <v>0.04277876932796152</v>
      </c>
      <c r="J25" s="160"/>
      <c r="K25" s="136">
        <v>-421</v>
      </c>
      <c r="L25" s="137">
        <v>-19.250114311842704</v>
      </c>
      <c r="M25" s="19"/>
      <c r="N25" s="44"/>
      <c r="O25" s="20"/>
      <c r="P25" s="44"/>
      <c r="Q25" s="45"/>
      <c r="R25" s="46"/>
      <c r="S25" s="28"/>
    </row>
    <row r="26" spans="2:19" ht="12.75" customHeight="1">
      <c r="B26" s="804"/>
      <c r="C26" s="141" t="s">
        <v>111</v>
      </c>
      <c r="D26" s="125" t="s">
        <v>104</v>
      </c>
      <c r="E26" s="158">
        <v>520473</v>
      </c>
      <c r="F26" s="132">
        <v>11.6</v>
      </c>
      <c r="G26" s="159"/>
      <c r="H26" s="158">
        <v>468199</v>
      </c>
      <c r="I26" s="134">
        <v>11.341436591496182</v>
      </c>
      <c r="J26" s="160"/>
      <c r="K26" s="136">
        <v>-52274</v>
      </c>
      <c r="L26" s="137">
        <v>-10.043556534152588</v>
      </c>
      <c r="M26" s="19"/>
      <c r="N26" s="44"/>
      <c r="O26" s="20"/>
      <c r="P26" s="44"/>
      <c r="Q26" s="45"/>
      <c r="R26" s="46"/>
      <c r="S26" s="28"/>
    </row>
    <row r="27" spans="2:19" ht="12.75" customHeight="1">
      <c r="B27" s="804"/>
      <c r="C27" s="141" t="s">
        <v>112</v>
      </c>
      <c r="D27" s="125" t="s">
        <v>105</v>
      </c>
      <c r="E27" s="158">
        <v>450966</v>
      </c>
      <c r="F27" s="132">
        <v>10.1</v>
      </c>
      <c r="G27" s="159"/>
      <c r="H27" s="158">
        <v>434130</v>
      </c>
      <c r="I27" s="134">
        <v>10.516164851839148</v>
      </c>
      <c r="J27" s="160"/>
      <c r="K27" s="136">
        <v>-16836</v>
      </c>
      <c r="L27" s="137">
        <v>-3.733319141576083</v>
      </c>
      <c r="M27" s="19"/>
      <c r="N27" s="44"/>
      <c r="O27" s="15"/>
      <c r="P27" s="44"/>
      <c r="Q27" s="45"/>
      <c r="R27" s="46"/>
      <c r="S27" s="28"/>
    </row>
    <row r="28" spans="2:19" ht="12.75" customHeight="1">
      <c r="B28" s="804"/>
      <c r="C28" s="141" t="s">
        <v>113</v>
      </c>
      <c r="D28" s="125" t="s">
        <v>328</v>
      </c>
      <c r="E28" s="158">
        <v>922</v>
      </c>
      <c r="F28" s="132">
        <v>0</v>
      </c>
      <c r="G28" s="159"/>
      <c r="H28" s="158">
        <v>759</v>
      </c>
      <c r="I28" s="134">
        <v>0.018385665866320948</v>
      </c>
      <c r="J28" s="160"/>
      <c r="K28" s="136">
        <v>-163</v>
      </c>
      <c r="L28" s="137">
        <v>-17.678958785249456</v>
      </c>
      <c r="M28" s="19"/>
      <c r="N28" s="44"/>
      <c r="O28" s="15"/>
      <c r="P28" s="44"/>
      <c r="Q28" s="45"/>
      <c r="R28" s="46"/>
      <c r="S28" s="28"/>
    </row>
    <row r="29" spans="2:19" ht="12.75" customHeight="1">
      <c r="B29" s="804"/>
      <c r="C29" s="141" t="s">
        <v>114</v>
      </c>
      <c r="D29" s="125" t="s">
        <v>107</v>
      </c>
      <c r="E29" s="158">
        <v>51576</v>
      </c>
      <c r="F29" s="132">
        <v>1.2</v>
      </c>
      <c r="G29" s="159"/>
      <c r="H29" s="158">
        <v>45440</v>
      </c>
      <c r="I29" s="134">
        <v>1.1007418216488671</v>
      </c>
      <c r="J29" s="160"/>
      <c r="K29" s="136">
        <f>+H29-E29</f>
        <v>-6136</v>
      </c>
      <c r="L29" s="137">
        <v>-11.895067473243369</v>
      </c>
      <c r="M29" s="19"/>
      <c r="N29" s="44"/>
      <c r="O29" s="15"/>
      <c r="P29" s="44"/>
      <c r="Q29" s="45"/>
      <c r="R29" s="46"/>
      <c r="S29" s="28"/>
    </row>
    <row r="30" spans="2:19" ht="12.75" customHeight="1">
      <c r="B30" s="804"/>
      <c r="C30" s="141" t="s">
        <v>115</v>
      </c>
      <c r="D30" s="125" t="s">
        <v>126</v>
      </c>
      <c r="E30" s="158">
        <v>82970</v>
      </c>
      <c r="F30" s="132">
        <v>1.9</v>
      </c>
      <c r="G30" s="159"/>
      <c r="H30" s="158">
        <v>75783</v>
      </c>
      <c r="I30" s="134">
        <v>1.8357324326052706</v>
      </c>
      <c r="J30" s="160"/>
      <c r="K30" s="136">
        <v>-7187</v>
      </c>
      <c r="L30" s="137">
        <v>-8.662167048330723</v>
      </c>
      <c r="M30" s="19"/>
      <c r="N30" s="44"/>
      <c r="O30" s="15"/>
      <c r="P30" s="44"/>
      <c r="Q30" s="45"/>
      <c r="R30" s="46"/>
      <c r="S30" s="28"/>
    </row>
    <row r="31" spans="2:19" ht="12.75" customHeight="1">
      <c r="B31" s="804"/>
      <c r="C31" s="141" t="s">
        <v>116</v>
      </c>
      <c r="D31" s="125" t="s">
        <v>127</v>
      </c>
      <c r="E31" s="158">
        <v>1059676</v>
      </c>
      <c r="F31" s="132">
        <v>23.6</v>
      </c>
      <c r="G31" s="159"/>
      <c r="H31" s="158">
        <v>930073</v>
      </c>
      <c r="I31" s="134">
        <v>22.529659300773023</v>
      </c>
      <c r="J31" s="160"/>
      <c r="K31" s="136">
        <v>-129603</v>
      </c>
      <c r="L31" s="137">
        <v>-12.230436473035153</v>
      </c>
      <c r="M31" s="19"/>
      <c r="N31" s="44"/>
      <c r="O31" s="15"/>
      <c r="P31" s="44"/>
      <c r="Q31" s="45"/>
      <c r="R31" s="46"/>
      <c r="S31" s="28"/>
    </row>
    <row r="32" spans="2:19" ht="12.75" customHeight="1">
      <c r="B32" s="804"/>
      <c r="C32" s="141" t="s">
        <v>117</v>
      </c>
      <c r="D32" s="125" t="s">
        <v>128</v>
      </c>
      <c r="E32" s="158">
        <v>37529</v>
      </c>
      <c r="F32" s="132">
        <v>0.8</v>
      </c>
      <c r="G32" s="159"/>
      <c r="H32" s="158">
        <v>32419</v>
      </c>
      <c r="I32" s="134">
        <v>0.7853029008172052</v>
      </c>
      <c r="J32" s="160"/>
      <c r="K32" s="136">
        <v>-5110</v>
      </c>
      <c r="L32" s="137">
        <v>-13.616136854166111</v>
      </c>
      <c r="M32" s="19"/>
      <c r="N32" s="44"/>
      <c r="O32" s="15"/>
      <c r="P32" s="44"/>
      <c r="Q32" s="45"/>
      <c r="R32" s="46"/>
      <c r="S32" s="28"/>
    </row>
    <row r="33" spans="2:19" ht="12.75" customHeight="1">
      <c r="B33" s="804"/>
      <c r="C33" s="141" t="s">
        <v>118</v>
      </c>
      <c r="D33" s="125" t="s">
        <v>129</v>
      </c>
      <c r="E33" s="158">
        <v>356486</v>
      </c>
      <c r="F33" s="132">
        <v>8</v>
      </c>
      <c r="G33" s="159"/>
      <c r="H33" s="158">
        <v>329449</v>
      </c>
      <c r="I33" s="134">
        <v>7.9804205981469964</v>
      </c>
      <c r="J33" s="160"/>
      <c r="K33" s="136">
        <v>-27037</v>
      </c>
      <c r="L33" s="137">
        <v>-7.584309061225405</v>
      </c>
      <c r="M33" s="19"/>
      <c r="N33" s="44"/>
      <c r="O33" s="15"/>
      <c r="P33" s="44"/>
      <c r="Q33" s="45"/>
      <c r="R33" s="46"/>
      <c r="S33" s="28"/>
    </row>
    <row r="34" spans="2:19" ht="12.75" customHeight="1">
      <c r="B34" s="804"/>
      <c r="C34" s="141" t="s">
        <v>119</v>
      </c>
      <c r="D34" s="125" t="s">
        <v>130</v>
      </c>
      <c r="E34" s="158">
        <v>209160</v>
      </c>
      <c r="F34" s="132">
        <v>4.7</v>
      </c>
      <c r="G34" s="159"/>
      <c r="H34" s="158">
        <v>192062</v>
      </c>
      <c r="I34" s="134">
        <v>4.652421288033378</v>
      </c>
      <c r="J34" s="160"/>
      <c r="K34" s="136">
        <v>-17098</v>
      </c>
      <c r="L34" s="137">
        <v>-8.174603174603174</v>
      </c>
      <c r="M34" s="19"/>
      <c r="N34" s="44"/>
      <c r="O34" s="15"/>
      <c r="P34" s="44"/>
      <c r="Q34" s="45"/>
      <c r="R34" s="46"/>
      <c r="S34" s="28"/>
    </row>
    <row r="35" spans="2:19" ht="12.75" customHeight="1">
      <c r="B35" s="804"/>
      <c r="C35" s="141" t="s">
        <v>120</v>
      </c>
      <c r="D35" s="125" t="s">
        <v>131</v>
      </c>
      <c r="E35" s="158">
        <v>606517</v>
      </c>
      <c r="F35" s="132">
        <v>13.5</v>
      </c>
      <c r="G35" s="159"/>
      <c r="H35" s="158">
        <v>545801</v>
      </c>
      <c r="I35" s="134">
        <v>13.221231640980028</v>
      </c>
      <c r="J35" s="160"/>
      <c r="K35" s="136">
        <v>-60716</v>
      </c>
      <c r="L35" s="137">
        <v>-10.010601516527979</v>
      </c>
      <c r="M35" s="19"/>
      <c r="N35" s="44"/>
      <c r="O35" s="15"/>
      <c r="P35" s="44"/>
      <c r="Q35" s="45"/>
      <c r="R35" s="46"/>
      <c r="S35" s="28"/>
    </row>
    <row r="36" spans="2:19" ht="12.75" customHeight="1">
      <c r="B36" s="804"/>
      <c r="C36" s="141" t="s">
        <v>121</v>
      </c>
      <c r="D36" s="125" t="s">
        <v>132</v>
      </c>
      <c r="E36" s="158">
        <v>407667</v>
      </c>
      <c r="F36" s="132">
        <v>9.1</v>
      </c>
      <c r="G36" s="159"/>
      <c r="H36" s="158">
        <v>385997</v>
      </c>
      <c r="I36" s="134">
        <v>9.350213264034632</v>
      </c>
      <c r="J36" s="160"/>
      <c r="K36" s="136">
        <v>-21670</v>
      </c>
      <c r="L36" s="137">
        <v>-5.315612988051523</v>
      </c>
      <c r="M36" s="19"/>
      <c r="N36" s="44"/>
      <c r="O36" s="15"/>
      <c r="P36" s="44"/>
      <c r="Q36" s="45"/>
      <c r="R36" s="46"/>
      <c r="S36" s="28"/>
    </row>
    <row r="37" spans="2:19" ht="12.75" customHeight="1">
      <c r="B37" s="804"/>
      <c r="C37" s="141" t="s">
        <v>122</v>
      </c>
      <c r="D37" s="125" t="s">
        <v>133</v>
      </c>
      <c r="E37" s="158">
        <v>122497</v>
      </c>
      <c r="F37" s="132">
        <v>2.7</v>
      </c>
      <c r="G37" s="159"/>
      <c r="H37" s="158">
        <v>116051</v>
      </c>
      <c r="I37" s="134">
        <v>2.8111658886066038</v>
      </c>
      <c r="J37" s="160"/>
      <c r="K37" s="136">
        <v>-6446</v>
      </c>
      <c r="L37" s="137">
        <v>-5.262169685788224</v>
      </c>
      <c r="M37" s="19"/>
      <c r="N37" s="44"/>
      <c r="O37" s="15"/>
      <c r="P37" s="44"/>
      <c r="Q37" s="45"/>
      <c r="R37" s="46"/>
      <c r="S37" s="28"/>
    </row>
    <row r="38" spans="2:19" ht="12.75" customHeight="1">
      <c r="B38" s="804"/>
      <c r="C38" s="141" t="s">
        <v>123</v>
      </c>
      <c r="D38" s="125" t="s">
        <v>329</v>
      </c>
      <c r="E38" s="158">
        <v>272217</v>
      </c>
      <c r="F38" s="132">
        <v>6.1</v>
      </c>
      <c r="G38" s="159"/>
      <c r="H38" s="158">
        <v>276972</v>
      </c>
      <c r="I38" s="134">
        <v>6.709266181808317</v>
      </c>
      <c r="J38" s="160"/>
      <c r="K38" s="136">
        <v>4755</v>
      </c>
      <c r="L38" s="137">
        <v>1.7471355572943645</v>
      </c>
      <c r="M38" s="19"/>
      <c r="N38" s="44"/>
      <c r="O38" s="15"/>
      <c r="P38" s="44"/>
      <c r="Q38" s="45"/>
      <c r="R38" s="46"/>
      <c r="S38" s="28"/>
    </row>
    <row r="39" spans="2:19" ht="12.75" customHeight="1">
      <c r="B39" s="804"/>
      <c r="C39" s="141" t="s">
        <v>124</v>
      </c>
      <c r="D39" s="125" t="s">
        <v>108</v>
      </c>
      <c r="E39" s="158">
        <v>6923</v>
      </c>
      <c r="F39" s="132">
        <v>0.2</v>
      </c>
      <c r="G39" s="159"/>
      <c r="H39" s="158">
        <v>6469</v>
      </c>
      <c r="I39" s="134">
        <v>0.15670207179081713</v>
      </c>
      <c r="J39" s="159"/>
      <c r="K39" s="136">
        <v>-454</v>
      </c>
      <c r="L39" s="137">
        <v>-6.55785064278492</v>
      </c>
      <c r="M39" s="19"/>
      <c r="N39" s="44"/>
      <c r="O39" s="15"/>
      <c r="P39" s="44"/>
      <c r="Q39" s="45"/>
      <c r="R39" s="46"/>
      <c r="S39" s="28"/>
    </row>
    <row r="40" spans="2:19" ht="12.75" customHeight="1">
      <c r="B40" s="804"/>
      <c r="C40" s="144" t="s">
        <v>88</v>
      </c>
      <c r="D40" s="145" t="s">
        <v>334</v>
      </c>
      <c r="E40" s="161">
        <v>267249</v>
      </c>
      <c r="F40" s="147">
        <v>6</v>
      </c>
      <c r="G40" s="162"/>
      <c r="H40" s="161">
        <v>262229</v>
      </c>
      <c r="I40" s="163">
        <v>6.352090103812398</v>
      </c>
      <c r="J40" s="162"/>
      <c r="K40" s="164">
        <f>+H40-E40</f>
        <v>-5020</v>
      </c>
      <c r="L40" s="150">
        <v>-1.8787722311402477</v>
      </c>
      <c r="M40" s="19"/>
      <c r="N40" s="44"/>
      <c r="O40" s="15"/>
      <c r="P40" s="44"/>
      <c r="Q40" s="45"/>
      <c r="R40" s="46"/>
      <c r="S40" s="28"/>
    </row>
    <row r="41" ht="12" customHeight="1">
      <c r="B41" s="22" t="s">
        <v>186</v>
      </c>
    </row>
    <row r="42" ht="12" customHeight="1">
      <c r="B42" s="22"/>
    </row>
  </sheetData>
  <sheetProtection/>
  <mergeCells count="11">
    <mergeCell ref="E3:G3"/>
    <mergeCell ref="B5:B22"/>
    <mergeCell ref="B23:B40"/>
    <mergeCell ref="B3:D4"/>
    <mergeCell ref="R3:R4"/>
    <mergeCell ref="O3:P3"/>
    <mergeCell ref="Q3:Q4"/>
    <mergeCell ref="H3:J3"/>
    <mergeCell ref="K3:K4"/>
    <mergeCell ref="L3:L4"/>
    <mergeCell ref="M3:N3"/>
  </mergeCells>
  <hyperlinks>
    <hyperlink ref="C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1" customWidth="1"/>
    <col min="2" max="2" width="3.125" style="1" customWidth="1"/>
    <col min="3" max="3" width="17.625" style="1" customWidth="1"/>
    <col min="4" max="4" width="10.625" style="1" customWidth="1"/>
    <col min="5" max="6" width="6.75390625" style="1" bestFit="1" customWidth="1"/>
    <col min="7" max="7" width="10.625" style="1" customWidth="1"/>
    <col min="8" max="9" width="6.75390625" style="1" bestFit="1" customWidth="1"/>
    <col min="10" max="10" width="10.25390625" style="1" bestFit="1" customWidth="1"/>
    <col min="11" max="11" width="7.625" style="1" bestFit="1" customWidth="1"/>
    <col min="12" max="12" width="1.25" style="1" customWidth="1"/>
    <col min="13" max="16384" width="10.625" style="1" customWidth="1"/>
  </cols>
  <sheetData>
    <row r="1" ht="14.25">
      <c r="C1" s="95" t="s">
        <v>317</v>
      </c>
    </row>
    <row r="2" spans="2:3" ht="21" customHeight="1">
      <c r="B2" s="2" t="s">
        <v>463</v>
      </c>
      <c r="C2" s="2"/>
    </row>
    <row r="3" spans="2:11" s="7" customFormat="1" ht="13.5" customHeight="1">
      <c r="B3" s="819" t="s">
        <v>335</v>
      </c>
      <c r="C3" s="820"/>
      <c r="D3" s="823" t="s">
        <v>415</v>
      </c>
      <c r="E3" s="824"/>
      <c r="F3" s="825"/>
      <c r="G3" s="811" t="s">
        <v>414</v>
      </c>
      <c r="H3" s="811"/>
      <c r="I3" s="811"/>
      <c r="J3" s="812" t="s">
        <v>193</v>
      </c>
      <c r="K3" s="814" t="s">
        <v>179</v>
      </c>
    </row>
    <row r="4" spans="2:11" s="7" customFormat="1" ht="27" customHeight="1" thickBot="1">
      <c r="B4" s="821"/>
      <c r="C4" s="822"/>
      <c r="D4" s="421" t="s">
        <v>140</v>
      </c>
      <c r="E4" s="422" t="s">
        <v>325</v>
      </c>
      <c r="F4" s="422" t="s">
        <v>196</v>
      </c>
      <c r="G4" s="423" t="s">
        <v>140</v>
      </c>
      <c r="H4" s="422" t="s">
        <v>325</v>
      </c>
      <c r="I4" s="422" t="s">
        <v>196</v>
      </c>
      <c r="J4" s="813"/>
      <c r="K4" s="815"/>
    </row>
    <row r="5" spans="2:11" s="8" customFormat="1" ht="15" customHeight="1" thickTop="1">
      <c r="B5" s="816" t="s">
        <v>151</v>
      </c>
      <c r="C5" s="424" t="s">
        <v>336</v>
      </c>
      <c r="D5" s="425">
        <v>195209</v>
      </c>
      <c r="E5" s="188">
        <v>100</v>
      </c>
      <c r="F5" s="426">
        <v>4.4</v>
      </c>
      <c r="G5" s="425">
        <v>183139</v>
      </c>
      <c r="H5" s="188">
        <v>100</v>
      </c>
      <c r="I5" s="427">
        <v>4.436274652295326</v>
      </c>
      <c r="J5" s="428">
        <v>-12070</v>
      </c>
      <c r="K5" s="299">
        <v>-6.183116557125952</v>
      </c>
    </row>
    <row r="6" spans="2:11" s="8" customFormat="1" ht="15" customHeight="1">
      <c r="B6" s="817"/>
      <c r="C6" s="424" t="s">
        <v>93</v>
      </c>
      <c r="D6" s="425">
        <v>95745</v>
      </c>
      <c r="E6" s="188">
        <v>49</v>
      </c>
      <c r="F6" s="429">
        <v>4.7</v>
      </c>
      <c r="G6" s="425">
        <v>92964</v>
      </c>
      <c r="H6" s="188">
        <v>50.76144349373973</v>
      </c>
      <c r="I6" s="427">
        <v>4.760173562715763</v>
      </c>
      <c r="J6" s="428">
        <v>-2781</v>
      </c>
      <c r="K6" s="299">
        <v>-2.904590318032273</v>
      </c>
    </row>
    <row r="7" spans="2:11" s="8" customFormat="1" ht="15" customHeight="1">
      <c r="B7" s="817"/>
      <c r="C7" s="424" t="s">
        <v>148</v>
      </c>
      <c r="D7" s="430">
        <v>88022</v>
      </c>
      <c r="E7" s="188">
        <v>45.1</v>
      </c>
      <c r="F7" s="429">
        <v>4.9</v>
      </c>
      <c r="G7" s="430">
        <v>85027</v>
      </c>
      <c r="H7" s="188">
        <v>46.42757686784355</v>
      </c>
      <c r="I7" s="427">
        <v>4.982622031080516</v>
      </c>
      <c r="J7" s="428">
        <v>-2995</v>
      </c>
      <c r="K7" s="299">
        <v>-3.402558451296267</v>
      </c>
    </row>
    <row r="8" spans="2:11" s="8" customFormat="1" ht="15" customHeight="1">
      <c r="B8" s="817"/>
      <c r="C8" s="424" t="s">
        <v>145</v>
      </c>
      <c r="D8" s="430">
        <v>7723</v>
      </c>
      <c r="E8" s="188">
        <v>4</v>
      </c>
      <c r="F8" s="429">
        <v>3.1</v>
      </c>
      <c r="G8" s="430">
        <v>7937</v>
      </c>
      <c r="H8" s="188">
        <v>4.333866625896177</v>
      </c>
      <c r="I8" s="427">
        <v>3.2201003720337713</v>
      </c>
      <c r="J8" s="428">
        <v>214</v>
      </c>
      <c r="K8" s="299">
        <v>2.770943933704519</v>
      </c>
    </row>
    <row r="9" spans="2:11" s="8" customFormat="1" ht="15" customHeight="1">
      <c r="B9" s="817"/>
      <c r="C9" s="431" t="s">
        <v>137</v>
      </c>
      <c r="D9" s="432">
        <v>99464</v>
      </c>
      <c r="E9" s="199">
        <v>51</v>
      </c>
      <c r="F9" s="433">
        <v>4.1</v>
      </c>
      <c r="G9" s="432">
        <v>90175</v>
      </c>
      <c r="H9" s="200">
        <v>49.238556506260274</v>
      </c>
      <c r="I9" s="434">
        <v>4.145477648209733</v>
      </c>
      <c r="J9" s="435">
        <v>-9289</v>
      </c>
      <c r="K9" s="381">
        <v>-9.339057347381967</v>
      </c>
    </row>
    <row r="10" spans="2:11" ht="15" customHeight="1">
      <c r="B10" s="817" t="s">
        <v>89</v>
      </c>
      <c r="C10" s="436" t="s">
        <v>336</v>
      </c>
      <c r="D10" s="425">
        <v>4480753</v>
      </c>
      <c r="E10" s="188">
        <v>100</v>
      </c>
      <c r="F10" s="188"/>
      <c r="G10" s="425">
        <v>4218215</v>
      </c>
      <c r="H10" s="188">
        <v>100</v>
      </c>
      <c r="I10" s="188"/>
      <c r="J10" s="437">
        <f>+G10-D10</f>
        <v>-262538</v>
      </c>
      <c r="K10" s="299">
        <v>-7.867807040468422</v>
      </c>
    </row>
    <row r="11" spans="2:11" ht="15" customHeight="1">
      <c r="B11" s="817"/>
      <c r="C11" s="424" t="s">
        <v>93</v>
      </c>
      <c r="D11" s="425">
        <v>2054519</v>
      </c>
      <c r="E11" s="188">
        <v>45.9</v>
      </c>
      <c r="F11" s="188"/>
      <c r="G11" s="425">
        <v>1952953</v>
      </c>
      <c r="H11" s="188">
        <v>47.307456780362266</v>
      </c>
      <c r="I11" s="188"/>
      <c r="J11" s="428">
        <f>+G11-D11</f>
        <v>-101566</v>
      </c>
      <c r="K11" s="299">
        <v>-4.943492856478816</v>
      </c>
    </row>
    <row r="12" spans="2:11" ht="15" customHeight="1">
      <c r="B12" s="817"/>
      <c r="C12" s="424" t="s">
        <v>148</v>
      </c>
      <c r="D12" s="430">
        <v>1805545</v>
      </c>
      <c r="E12" s="188">
        <v>40.3</v>
      </c>
      <c r="F12" s="188"/>
      <c r="G12" s="430">
        <v>1706470</v>
      </c>
      <c r="H12" s="188">
        <v>41.33676629323659</v>
      </c>
      <c r="I12" s="188"/>
      <c r="J12" s="428">
        <f>+G12-D12</f>
        <v>-99075</v>
      </c>
      <c r="K12" s="299">
        <v>-5.4872074636744035</v>
      </c>
    </row>
    <row r="13" spans="2:11" ht="15" customHeight="1">
      <c r="B13" s="817"/>
      <c r="C13" s="424" t="s">
        <v>145</v>
      </c>
      <c r="D13" s="430">
        <v>248974</v>
      </c>
      <c r="E13" s="188">
        <v>5.6</v>
      </c>
      <c r="F13" s="188"/>
      <c r="G13" s="430">
        <v>246483</v>
      </c>
      <c r="H13" s="188">
        <v>5.970690487125674</v>
      </c>
      <c r="I13" s="188"/>
      <c r="J13" s="428">
        <f>+G13-D13</f>
        <v>-2491</v>
      </c>
      <c r="K13" s="299">
        <v>-1.0005060769397607</v>
      </c>
    </row>
    <row r="14" spans="2:11" ht="15" customHeight="1">
      <c r="B14" s="818"/>
      <c r="C14" s="431" t="s">
        <v>137</v>
      </c>
      <c r="D14" s="432">
        <v>2426234</v>
      </c>
      <c r="E14" s="438">
        <v>54.1</v>
      </c>
      <c r="F14" s="438"/>
      <c r="G14" s="432">
        <v>2175262</v>
      </c>
      <c r="H14" s="439">
        <v>52.692543219637734</v>
      </c>
      <c r="I14" s="438"/>
      <c r="J14" s="435">
        <f>+G14-D14</f>
        <v>-250972</v>
      </c>
      <c r="K14" s="381">
        <v>-10.344097065658135</v>
      </c>
    </row>
    <row r="15" spans="2:3" ht="7.5" customHeight="1">
      <c r="B15" s="51"/>
      <c r="C15" s="51"/>
    </row>
  </sheetData>
  <sheetProtection/>
  <mergeCells count="7">
    <mergeCell ref="G3:I3"/>
    <mergeCell ref="J3:J4"/>
    <mergeCell ref="K3:K4"/>
    <mergeCell ref="B5:B9"/>
    <mergeCell ref="B10:B14"/>
    <mergeCell ref="B3:C4"/>
    <mergeCell ref="D3:F3"/>
  </mergeCells>
  <hyperlinks>
    <hyperlink ref="C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10" customWidth="1"/>
    <col min="2" max="2" width="11.25390625" style="14" customWidth="1"/>
    <col min="3" max="3" width="18.625" style="9" customWidth="1"/>
    <col min="4" max="4" width="5.00390625" style="9" customWidth="1"/>
    <col min="5" max="16384" width="10.625" style="10" customWidth="1"/>
  </cols>
  <sheetData>
    <row r="1" ht="14.25">
      <c r="B1" s="99" t="s">
        <v>317</v>
      </c>
    </row>
    <row r="2" spans="2:4" ht="17.25" customHeight="1">
      <c r="B2" s="63" t="s">
        <v>464</v>
      </c>
      <c r="C2" s="63"/>
      <c r="D2" s="63"/>
    </row>
    <row r="3" spans="2:4" ht="13.5" customHeight="1">
      <c r="B3" s="826" t="s">
        <v>0</v>
      </c>
      <c r="C3" s="829" t="s">
        <v>208</v>
      </c>
      <c r="D3" s="736"/>
    </row>
    <row r="4" spans="2:4" ht="21.75" customHeight="1">
      <c r="B4" s="827"/>
      <c r="C4" s="830"/>
      <c r="D4" s="737" t="s">
        <v>171</v>
      </c>
    </row>
    <row r="5" spans="2:4" s="28" customFormat="1" ht="15" customHeight="1">
      <c r="B5" s="755" t="s">
        <v>177</v>
      </c>
      <c r="C5" s="756">
        <v>113927926</v>
      </c>
      <c r="D5" s="757" t="s">
        <v>92</v>
      </c>
    </row>
    <row r="6" spans="2:4" s="28" customFormat="1" ht="6.75" customHeight="1">
      <c r="B6" s="758"/>
      <c r="C6" s="759"/>
      <c r="D6" s="760"/>
    </row>
    <row r="7" spans="2:4" s="28" customFormat="1" ht="15" customHeight="1">
      <c r="B7" s="749" t="s">
        <v>652</v>
      </c>
      <c r="C7" s="750">
        <v>91980162</v>
      </c>
      <c r="D7" s="751">
        <v>1</v>
      </c>
    </row>
    <row r="8" spans="2:4" s="28" customFormat="1" ht="15" customHeight="1">
      <c r="B8" s="749" t="s">
        <v>200</v>
      </c>
      <c r="C8" s="750">
        <v>8210854</v>
      </c>
      <c r="D8" s="751">
        <v>2</v>
      </c>
    </row>
    <row r="9" spans="2:4" ht="15" customHeight="1">
      <c r="B9" s="761" t="s">
        <v>653</v>
      </c>
      <c r="C9" s="762">
        <v>1986801</v>
      </c>
      <c r="D9" s="763">
        <v>3</v>
      </c>
    </row>
    <row r="10" spans="2:4" ht="15" customHeight="1">
      <c r="B10" s="749" t="s">
        <v>209</v>
      </c>
      <c r="C10" s="750">
        <v>887513</v>
      </c>
      <c r="D10" s="751">
        <v>4</v>
      </c>
    </row>
    <row r="11" spans="2:4" ht="15" customHeight="1">
      <c r="B11" s="752" t="s">
        <v>201</v>
      </c>
      <c r="C11" s="750">
        <v>844540</v>
      </c>
      <c r="D11" s="751">
        <v>5</v>
      </c>
    </row>
    <row r="12" spans="2:4" ht="15" customHeight="1">
      <c r="B12" s="165" t="s">
        <v>211</v>
      </c>
      <c r="C12" s="65"/>
      <c r="D12" s="66"/>
    </row>
    <row r="13" spans="2:4" ht="15" customHeight="1">
      <c r="B13" s="67"/>
      <c r="C13" s="64"/>
      <c r="D13" s="68"/>
    </row>
    <row r="14" spans="2:4" ht="15" customHeight="1">
      <c r="B14" s="67"/>
      <c r="C14" s="64"/>
      <c r="D14" s="68"/>
    </row>
    <row r="15" spans="2:4" ht="15" customHeight="1">
      <c r="B15" s="67"/>
      <c r="C15" s="64"/>
      <c r="D15" s="68"/>
    </row>
    <row r="16" spans="2:4" ht="15" customHeight="1">
      <c r="B16" s="67"/>
      <c r="C16" s="64"/>
      <c r="D16" s="68"/>
    </row>
    <row r="17" spans="2:4" ht="7.5" customHeight="1">
      <c r="B17" s="828"/>
      <c r="C17" s="828"/>
      <c r="D17" s="828"/>
    </row>
    <row r="18" ht="7.5" customHeight="1"/>
  </sheetData>
  <sheetProtection/>
  <mergeCells count="3">
    <mergeCell ref="B3:B4"/>
    <mergeCell ref="B17:D17"/>
    <mergeCell ref="C3:C4"/>
  </mergeCells>
  <hyperlinks>
    <hyperlink ref="B1" location="概要表一覧!A1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106166</cp:lastModifiedBy>
  <cp:lastPrinted>2014-03-27T06:29:17Z</cp:lastPrinted>
  <dcterms:created xsi:type="dcterms:W3CDTF">1997-01-08T22:48:59Z</dcterms:created>
  <dcterms:modified xsi:type="dcterms:W3CDTF">2014-03-27T07:25:50Z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