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115762\Box\【02_課所共有】06_04_高齢者福祉課\R08年度\03_施設整備担当\33_施設整備補助金\33_14_介護テクノロジー補助\34_14_080_交付決定(県補助事業)\01事前協議（作成中）\"/>
    </mc:Choice>
  </mc:AlternateContent>
  <xr:revisionPtr revIDLastSave="0" documentId="13_ncr:1_{C38E17A7-CFC1-4EDD-8715-AC4CFBC26F16}" xr6:coauthVersionLast="47" xr6:coauthVersionMax="47" xr10:uidLastSave="{00000000-0000-0000-0000-000000000000}"/>
  <bookViews>
    <workbookView xWindow="390" yWindow="0" windowWidth="19455" windowHeight="15480" activeTab="1" xr2:uid="{00000000-000D-0000-FFFF-FFFF00000000}"/>
  </bookViews>
  <sheets>
    <sheet name="経費所要額調書" sheetId="13" r:id="rId1"/>
    <sheet name="チェックリスト" sheetId="17" r:id="rId2"/>
    <sheet name="リスト" sheetId="14" state="hidden" r:id="rId3"/>
    <sheet name="ソフト上限額" sheetId="15" state="hidden"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チェックリスト!$A$1:$E$21</definedName>
    <definedName name="_xlnm.Print_Area" localSheetId="0">経費所要額調書!$A$1:$K$104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13" l="1"/>
  <c r="N93" i="13" l="1"/>
  <c r="D103" i="13" s="1"/>
  <c r="L19" i="13"/>
  <c r="N62" i="13"/>
  <c r="F57" i="13"/>
  <c r="F47" i="13"/>
  <c r="L20" i="13"/>
  <c r="H20" i="13"/>
  <c r="H21" i="13"/>
  <c r="H22" i="13"/>
  <c r="H19" i="13"/>
  <c r="J19" i="13" s="1"/>
  <c r="C3" i="17"/>
  <c r="C4" i="17"/>
  <c r="C5" i="17"/>
  <c r="C6" i="17"/>
  <c r="C7" i="17"/>
  <c r="C8" i="17"/>
  <c r="F78" i="13"/>
  <c r="B68" i="13" l="1"/>
  <c r="F88" i="13"/>
  <c r="B103" i="13" s="1"/>
  <c r="O62" i="13"/>
  <c r="E5" i="15"/>
  <c r="E8" i="15" s="1"/>
  <c r="L21" i="13"/>
  <c r="L22" i="13"/>
  <c r="F33" i="13"/>
  <c r="J20" i="13"/>
  <c r="J21" i="13"/>
  <c r="J22" i="13"/>
  <c r="I23" i="13"/>
  <c r="L23" i="13" l="1"/>
  <c r="D38" i="13" s="1"/>
  <c r="C68" i="13"/>
  <c r="C103" i="13"/>
  <c r="E103" i="13" s="1"/>
  <c r="E7" i="15"/>
  <c r="E6" i="15"/>
  <c r="E9" i="15"/>
  <c r="J23" i="13"/>
  <c r="B38" i="13" s="1"/>
  <c r="C38" i="13" s="1"/>
  <c r="M62" i="13" l="1"/>
  <c r="D68" i="13" s="1"/>
  <c r="E68" i="13" s="1"/>
  <c r="E38" i="13"/>
</calcChain>
</file>

<file path=xl/sharedStrings.xml><?xml version="1.0" encoding="utf-8"?>
<sst xmlns="http://schemas.openxmlformats.org/spreadsheetml/2006/main" count="203" uniqueCount="130">
  <si>
    <t>機器名</t>
    <rPh sb="0" eb="2">
      <t>キキ</t>
    </rPh>
    <rPh sb="2" eb="3">
      <t>メイ</t>
    </rPh>
    <phoneticPr fontId="4"/>
  </si>
  <si>
    <t>事業所名</t>
    <rPh sb="0" eb="3">
      <t>ジギョウショ</t>
    </rPh>
    <rPh sb="3" eb="4">
      <t>メイ</t>
    </rPh>
    <phoneticPr fontId="4"/>
  </si>
  <si>
    <t>（F）</t>
    <phoneticPr fontId="4"/>
  </si>
  <si>
    <t>（G）</t>
    <phoneticPr fontId="4"/>
  </si>
  <si>
    <t>補助率</t>
    <rPh sb="0" eb="3">
      <t>ホジョリツ</t>
    </rPh>
    <phoneticPr fontId="4"/>
  </si>
  <si>
    <t>（B）</t>
    <phoneticPr fontId="4"/>
  </si>
  <si>
    <t>導入台数</t>
    <rPh sb="0" eb="2">
      <t>ドウニュウ</t>
    </rPh>
    <rPh sb="2" eb="4">
      <t>ダイスウ</t>
    </rPh>
    <phoneticPr fontId="4"/>
  </si>
  <si>
    <t>1台あたりの所要経費
（機器購入価格）</t>
    <rPh sb="1" eb="2">
      <t>ダイ</t>
    </rPh>
    <rPh sb="6" eb="8">
      <t>ショヨウ</t>
    </rPh>
    <rPh sb="8" eb="10">
      <t>ケイヒ</t>
    </rPh>
    <phoneticPr fontId="4"/>
  </si>
  <si>
    <t>補助上限額</t>
    <rPh sb="0" eb="2">
      <t>ホジョ</t>
    </rPh>
    <rPh sb="2" eb="5">
      <t>ジョウゲンガク</t>
    </rPh>
    <phoneticPr fontId="4"/>
  </si>
  <si>
    <t>項目</t>
    <rPh sb="0" eb="2">
      <t>コウモク</t>
    </rPh>
    <phoneticPr fontId="4"/>
  </si>
  <si>
    <t>所要経費</t>
    <rPh sb="0" eb="2">
      <t>ショヨウ</t>
    </rPh>
    <rPh sb="2" eb="4">
      <t>ケイヒ</t>
    </rPh>
    <phoneticPr fontId="4"/>
  </si>
  <si>
    <t>（A）</t>
    <phoneticPr fontId="4"/>
  </si>
  <si>
    <t>（C）</t>
    <phoneticPr fontId="4"/>
  </si>
  <si>
    <t>（D）</t>
    <phoneticPr fontId="4"/>
  </si>
  <si>
    <t>（E）</t>
    <phoneticPr fontId="4"/>
  </si>
  <si>
    <t>（H）</t>
    <phoneticPr fontId="4"/>
  </si>
  <si>
    <r>
      <t>１台あたりの申請額
※（</t>
    </r>
    <r>
      <rPr>
        <sz val="12"/>
        <rFont val="ＪＳＰ明朝"/>
        <family val="1"/>
      </rPr>
      <t>B</t>
    </r>
    <r>
      <rPr>
        <sz val="12"/>
        <rFont val="ＪＳＰ明朝"/>
        <family val="1"/>
        <charset val="128"/>
      </rPr>
      <t>）と（</t>
    </r>
    <r>
      <rPr>
        <sz val="12"/>
        <rFont val="ＪＳＰ明朝"/>
        <family val="1"/>
      </rPr>
      <t>C</t>
    </r>
    <r>
      <rPr>
        <sz val="12"/>
        <rFont val="ＪＳＰ明朝"/>
        <family val="1"/>
        <charset val="128"/>
      </rPr>
      <t>）の
いずれか低い額</t>
    </r>
    <rPh sb="1" eb="2">
      <t>ダイ</t>
    </rPh>
    <rPh sb="6" eb="8">
      <t>シンセイ</t>
    </rPh>
    <rPh sb="8" eb="9">
      <t>ガク</t>
    </rPh>
    <rPh sb="24" eb="25">
      <t>ヒク</t>
    </rPh>
    <rPh sb="26" eb="27">
      <t>ガク</t>
    </rPh>
    <phoneticPr fontId="4"/>
  </si>
  <si>
    <t>１　申請区分</t>
    <rPh sb="2" eb="4">
      <t>シンセイ</t>
    </rPh>
    <rPh sb="4" eb="6">
      <t>クブン</t>
    </rPh>
    <phoneticPr fontId="4"/>
  </si>
  <si>
    <t>　申請する区分に「○」を記入してください。</t>
    <rPh sb="1" eb="3">
      <t>シンセイ</t>
    </rPh>
    <rPh sb="5" eb="7">
      <t>クブン</t>
    </rPh>
    <rPh sb="12" eb="14">
      <t>キニュウ</t>
    </rPh>
    <phoneticPr fontId="4"/>
  </si>
  <si>
    <t>区分</t>
    <rPh sb="0" eb="2">
      <t>クブン</t>
    </rPh>
    <phoneticPr fontId="4"/>
  </si>
  <si>
    <t>選択欄</t>
    <rPh sb="0" eb="2">
      <t>センタク</t>
    </rPh>
    <rPh sb="2" eb="3">
      <t>ラン</t>
    </rPh>
    <phoneticPr fontId="4"/>
  </si>
  <si>
    <t>○</t>
    <phoneticPr fontId="4"/>
  </si>
  <si>
    <t>２　介護テクノロジー導入支援（介護ソフト以外）に係る所要額</t>
    <rPh sb="24" eb="25">
      <t>カカ</t>
    </rPh>
    <rPh sb="26" eb="28">
      <t>ショヨウ</t>
    </rPh>
    <rPh sb="28" eb="29">
      <t>ガク</t>
    </rPh>
    <phoneticPr fontId="4"/>
  </si>
  <si>
    <t>TAISコード</t>
    <phoneticPr fontId="4"/>
  </si>
  <si>
    <t>種別</t>
    <rPh sb="0" eb="2">
      <t>シュベツ</t>
    </rPh>
    <phoneticPr fontId="4"/>
  </si>
  <si>
    <t>移乗支援（装着）</t>
    <rPh sb="0" eb="2">
      <t>イジョウ</t>
    </rPh>
    <rPh sb="2" eb="4">
      <t>シエン</t>
    </rPh>
    <rPh sb="5" eb="7">
      <t>ソウチャク</t>
    </rPh>
    <phoneticPr fontId="4"/>
  </si>
  <si>
    <t>移乗支援（非装着）</t>
    <rPh sb="0" eb="2">
      <t>イジョウ</t>
    </rPh>
    <rPh sb="2" eb="4">
      <t>シエン</t>
    </rPh>
    <rPh sb="5" eb="6">
      <t>ヒ</t>
    </rPh>
    <rPh sb="6" eb="8">
      <t>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</si>
  <si>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</si>
  <si>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</si>
  <si>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2">
      <t>イドウ</t>
    </rPh>
    <rPh sb="2" eb="4">
      <t>シエン</t>
    </rPh>
    <rPh sb="5" eb="7">
      <t>ソウチャク</t>
    </rPh>
    <phoneticPr fontId="4"/>
  </si>
  <si>
    <t>排泄支援（排泄物処理）</t>
    <rPh sb="0" eb="2">
      <t>ハイセツ</t>
    </rPh>
    <rPh sb="2" eb="4">
      <t>シエン</t>
    </rPh>
    <rPh sb="5" eb="8">
      <t>ハイセツブツ</t>
    </rPh>
    <rPh sb="8" eb="10">
      <t>ショリ</t>
    </rPh>
    <phoneticPr fontId="4"/>
  </si>
  <si>
    <t>排泄支援（排泄予測・検知）</t>
    <rPh sb="0" eb="2">
      <t>ハイセツ</t>
    </rPh>
    <rPh sb="2" eb="4">
      <t>シエン</t>
    </rPh>
    <rPh sb="5" eb="7">
      <t>ハイセツ</t>
    </rPh>
    <rPh sb="7" eb="9">
      <t>ヨソク</t>
    </rPh>
    <rPh sb="10" eb="12">
      <t>ケンチ</t>
    </rPh>
    <phoneticPr fontId="4"/>
  </si>
  <si>
    <t>排泄支援（動作支援）</t>
    <rPh sb="0" eb="2">
      <t>ハイセツ</t>
    </rPh>
    <rPh sb="2" eb="4">
      <t>シエン</t>
    </rPh>
    <rPh sb="5" eb="7">
      <t>ドウサ</t>
    </rPh>
    <rPh sb="7" eb="9">
      <t>シエン</t>
    </rPh>
    <phoneticPr fontId="4"/>
  </si>
  <si>
    <t>見守り・コミュニケーション（施設）</t>
    <rPh sb="0" eb="2">
      <t>ミマモ</t>
    </rPh>
    <rPh sb="14" eb="16">
      <t>シセツ</t>
    </rPh>
    <phoneticPr fontId="4"/>
  </si>
  <si>
    <t>見守り・コミュニケーション（在宅）</t>
    <rPh sb="0" eb="2">
      <t>ミマモ</t>
    </rPh>
    <rPh sb="14" eb="16">
      <t>ザイタク</t>
    </rPh>
    <phoneticPr fontId="4"/>
  </si>
  <si>
    <t>見守り・コミュニケーション（コミュニケーション）</t>
    <rPh sb="0" eb="2">
      <t>ミマモ</t>
    </rPh>
    <phoneticPr fontId="4"/>
  </si>
  <si>
    <t>入浴支援</t>
    <rPh sb="0" eb="2">
      <t>ニュウヨク</t>
    </rPh>
    <rPh sb="2" eb="4">
      <t>シエン</t>
    </rPh>
    <phoneticPr fontId="4"/>
  </si>
  <si>
    <t>介護業務支援</t>
    <rPh sb="0" eb="2">
      <t>カイゴ</t>
    </rPh>
    <rPh sb="2" eb="4">
      <t>ギョウム</t>
    </rPh>
    <rPh sb="4" eb="6">
      <t>シエン</t>
    </rPh>
    <phoneticPr fontId="4"/>
  </si>
  <si>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</si>
  <si>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</si>
  <si>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</si>
  <si>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製造会社</t>
    <rPh sb="0" eb="2">
      <t>セイゾウ</t>
    </rPh>
    <rPh sb="2" eb="4">
      <t>ガイシャ</t>
    </rPh>
    <phoneticPr fontId="4"/>
  </si>
  <si>
    <t>（A）</t>
  </si>
  <si>
    <t>１台あたりの
補助金基準額</t>
    <rPh sb="1" eb="2">
      <t>ダイ</t>
    </rPh>
    <rPh sb="7" eb="10">
      <t>ホジョキン</t>
    </rPh>
    <rPh sb="10" eb="12">
      <t>キジュン</t>
    </rPh>
    <rPh sb="12" eb="13">
      <t>ガク</t>
    </rPh>
    <phoneticPr fontId="4"/>
  </si>
  <si>
    <t>№</t>
    <phoneticPr fontId="4"/>
  </si>
  <si>
    <t>合  計</t>
    <rPh sb="0" eb="1">
      <t>ア</t>
    </rPh>
    <rPh sb="3" eb="4">
      <t>ケイ</t>
    </rPh>
    <phoneticPr fontId="4"/>
  </si>
  <si>
    <t>（１）機器の導入に係る経費</t>
    <rPh sb="3" eb="5">
      <t>キキ</t>
    </rPh>
    <rPh sb="6" eb="8">
      <t>ドウニュウ</t>
    </rPh>
    <rPh sb="9" eb="10">
      <t>カカ</t>
    </rPh>
    <rPh sb="11" eb="13">
      <t>ケイヒ</t>
    </rPh>
    <phoneticPr fontId="4"/>
  </si>
  <si>
    <t>経費名</t>
    <rPh sb="0" eb="2">
      <t>ケイヒ</t>
    </rPh>
    <rPh sb="2" eb="3">
      <t>メイ</t>
    </rPh>
    <phoneticPr fontId="4"/>
  </si>
  <si>
    <t>製造/施工会社</t>
    <rPh sb="0" eb="2">
      <t>セイゾウ</t>
    </rPh>
    <rPh sb="3" eb="5">
      <t>セコウ</t>
    </rPh>
    <rPh sb="5" eb="7">
      <t>カイシャ</t>
    </rPh>
    <phoneticPr fontId="4"/>
  </si>
  <si>
    <t>Wi-Fi環境整備</t>
    <rPh sb="5" eb="7">
      <t>カンキョウ</t>
    </rPh>
    <rPh sb="7" eb="9">
      <t>セイビ</t>
    </rPh>
    <phoneticPr fontId="4"/>
  </si>
  <si>
    <t>PC・タブレット端末の購入</t>
    <rPh sb="8" eb="10">
      <t>タンマツ</t>
    </rPh>
    <rPh sb="11" eb="13">
      <t>コウニュウ</t>
    </rPh>
    <phoneticPr fontId="4"/>
  </si>
  <si>
    <t>その他</t>
    <rPh sb="2" eb="3">
      <t>タ</t>
    </rPh>
    <phoneticPr fontId="4"/>
  </si>
  <si>
    <t>合　　計</t>
    <rPh sb="0" eb="1">
      <t>ア</t>
    </rPh>
    <rPh sb="3" eb="4">
      <t>ケイ</t>
    </rPh>
    <phoneticPr fontId="4"/>
  </si>
  <si>
    <t>（３）協議申請額</t>
    <rPh sb="3" eb="5">
      <t>キョウギ</t>
    </rPh>
    <rPh sb="5" eb="8">
      <t>シンセイガク</t>
    </rPh>
    <phoneticPr fontId="4"/>
  </si>
  <si>
    <t>（I）</t>
    <phoneticPr fontId="4"/>
  </si>
  <si>
    <t>（J）</t>
    <phoneticPr fontId="4"/>
  </si>
  <si>
    <t>補助上限額計算</t>
    <rPh sb="0" eb="2">
      <t>ホジョ</t>
    </rPh>
    <rPh sb="2" eb="4">
      <t>ジョウゲン</t>
    </rPh>
    <rPh sb="4" eb="5">
      <t>ガク</t>
    </rPh>
    <rPh sb="5" eb="7">
      <t>ケイサン</t>
    </rPh>
    <phoneticPr fontId="4"/>
  </si>
  <si>
    <t>（１）ソフトの導入に係る経費</t>
    <rPh sb="7" eb="9">
      <t>ドウニュウ</t>
    </rPh>
    <rPh sb="10" eb="11">
      <t>カカ</t>
    </rPh>
    <rPh sb="12" eb="14">
      <t>ケイヒ</t>
    </rPh>
    <phoneticPr fontId="4"/>
  </si>
  <si>
    <t>ソフト名</t>
    <rPh sb="3" eb="4">
      <t>メイ</t>
    </rPh>
    <phoneticPr fontId="4"/>
  </si>
  <si>
    <t>開発会社</t>
    <rPh sb="0" eb="2">
      <t>カイハツ</t>
    </rPh>
    <rPh sb="2" eb="4">
      <t>カイシャ</t>
    </rPh>
    <phoneticPr fontId="4"/>
  </si>
  <si>
    <t>ベンダーによるサポート費用</t>
    <rPh sb="11" eb="13">
      <t>ヒヨウ</t>
    </rPh>
    <phoneticPr fontId="4"/>
  </si>
  <si>
    <t>所要経費
（A）+（B）</t>
    <rPh sb="0" eb="2">
      <t>ショヨウ</t>
    </rPh>
    <rPh sb="2" eb="4">
      <t>ケイヒ</t>
    </rPh>
    <phoneticPr fontId="4"/>
  </si>
  <si>
    <t>（C）×4/5
（1,000円未満切捨て）</t>
    <rPh sb="14" eb="15">
      <t>エン</t>
    </rPh>
    <rPh sb="15" eb="17">
      <t>ミマン</t>
    </rPh>
    <rPh sb="17" eb="19">
      <t>キリス</t>
    </rPh>
    <phoneticPr fontId="4"/>
  </si>
  <si>
    <t>協議額
（I）と（J）のいずれか低い額</t>
    <rPh sb="0" eb="2">
      <t>キョウギ</t>
    </rPh>
    <rPh sb="2" eb="3">
      <t>ガク</t>
    </rPh>
    <rPh sb="16" eb="17">
      <t>ヒク</t>
    </rPh>
    <rPh sb="18" eb="19">
      <t>ガク</t>
    </rPh>
    <phoneticPr fontId="4"/>
  </si>
  <si>
    <t>（４）協議申請額</t>
    <rPh sb="3" eb="5">
      <t>キョウギ</t>
    </rPh>
    <rPh sb="5" eb="8">
      <t>シンセイガク</t>
    </rPh>
    <phoneticPr fontId="4"/>
  </si>
  <si>
    <t>経　費　所　要　額　調　書</t>
    <rPh sb="0" eb="1">
      <t>ヘ</t>
    </rPh>
    <rPh sb="2" eb="3">
      <t>ヒ</t>
    </rPh>
    <rPh sb="4" eb="5">
      <t>ショ</t>
    </rPh>
    <rPh sb="6" eb="7">
      <t>ヨウ</t>
    </rPh>
    <rPh sb="8" eb="9">
      <t>ガク</t>
    </rPh>
    <rPh sb="10" eb="11">
      <t>チョウ</t>
    </rPh>
    <rPh sb="12" eb="13">
      <t>ショ</t>
    </rPh>
    <phoneticPr fontId="4"/>
  </si>
  <si>
    <t>事業所種別</t>
    <rPh sb="0" eb="3">
      <t>ジギョウショ</t>
    </rPh>
    <rPh sb="3" eb="5">
      <t>シュベツ</t>
    </rPh>
    <phoneticPr fontId="4"/>
  </si>
  <si>
    <t>事業所番号</t>
    <rPh sb="0" eb="3">
      <t>ジギョウショ</t>
    </rPh>
    <rPh sb="3" eb="5">
      <t>バンゴウ</t>
    </rPh>
    <phoneticPr fontId="4"/>
  </si>
  <si>
    <t>担当者氏名</t>
    <rPh sb="0" eb="3">
      <t>タントウシャ</t>
    </rPh>
    <rPh sb="3" eb="5">
      <t>シメイ</t>
    </rPh>
    <phoneticPr fontId="4"/>
  </si>
  <si>
    <t>担当者TEL</t>
    <rPh sb="0" eb="3">
      <t>タントウシャ</t>
    </rPh>
    <phoneticPr fontId="4"/>
  </si>
  <si>
    <t>担当者mail</t>
    <rPh sb="0" eb="3">
      <t>タントウシャ</t>
    </rPh>
    <phoneticPr fontId="4"/>
  </si>
  <si>
    <t>（３）事業所情報</t>
    <rPh sb="3" eb="6">
      <t>ジギョウショ</t>
    </rPh>
    <rPh sb="6" eb="8">
      <t>ジョウホウ</t>
    </rPh>
    <phoneticPr fontId="4"/>
  </si>
  <si>
    <t>回答</t>
    <rPh sb="0" eb="2">
      <t>カイトウ</t>
    </rPh>
    <phoneticPr fontId="4"/>
  </si>
  <si>
    <t>（２）付帯経費</t>
    <rPh sb="3" eb="5">
      <t>フタイ</t>
    </rPh>
    <rPh sb="5" eb="7">
      <t>ケイヒ</t>
    </rPh>
    <phoneticPr fontId="4"/>
  </si>
  <si>
    <t>ケアプランデータ連携システムにより令和8年度中に5事業所以上とデータ連携を実施するか</t>
    <rPh sb="8" eb="10">
      <t>レンケイ</t>
    </rPh>
    <rPh sb="17" eb="19">
      <t>レイワ</t>
    </rPh>
    <rPh sb="20" eb="22">
      <t>ネンド</t>
    </rPh>
    <rPh sb="22" eb="23">
      <t>チュウ</t>
    </rPh>
    <rPh sb="25" eb="28">
      <t>ジギョウショ</t>
    </rPh>
    <rPh sb="28" eb="30">
      <t>イジョウ</t>
    </rPh>
    <rPh sb="34" eb="36">
      <t>レンケイ</t>
    </rPh>
    <rPh sb="37" eb="39">
      <t>ジッシ</t>
    </rPh>
    <phoneticPr fontId="4"/>
  </si>
  <si>
    <t>※居宅サービス又は居宅介護支援事業所（予防を含む）のみ回答してください。</t>
    <rPh sb="1" eb="3">
      <t>キョタク</t>
    </rPh>
    <rPh sb="7" eb="8">
      <t>マタ</t>
    </rPh>
    <rPh sb="9" eb="11">
      <t>キョタク</t>
    </rPh>
    <rPh sb="11" eb="13">
      <t>カイゴ</t>
    </rPh>
    <rPh sb="13" eb="15">
      <t>シエン</t>
    </rPh>
    <rPh sb="15" eb="18">
      <t>ジギョウショ</t>
    </rPh>
    <rPh sb="19" eb="21">
      <t>ヨボウ</t>
    </rPh>
    <rPh sb="22" eb="23">
      <t>フク</t>
    </rPh>
    <rPh sb="27" eb="29">
      <t>カイトウ</t>
    </rPh>
    <phoneticPr fontId="4"/>
  </si>
  <si>
    <t>協議額
（D）と（E）のいずれか低い額</t>
    <rPh sb="0" eb="2">
      <t>キョウギ</t>
    </rPh>
    <rPh sb="2" eb="3">
      <t>ガク</t>
    </rPh>
    <rPh sb="16" eb="17">
      <t>ヒク</t>
    </rPh>
    <rPh sb="18" eb="19">
      <t>ガク</t>
    </rPh>
    <phoneticPr fontId="4"/>
  </si>
  <si>
    <t>事業所の職員数</t>
    <rPh sb="0" eb="3">
      <t>ジギョウショ</t>
    </rPh>
    <rPh sb="4" eb="6">
      <t>ショクイン</t>
    </rPh>
    <rPh sb="6" eb="7">
      <t>スウ</t>
    </rPh>
    <phoneticPr fontId="4"/>
  </si>
  <si>
    <t>補助上限の計算</t>
    <rPh sb="0" eb="2">
      <t>ホジョ</t>
    </rPh>
    <rPh sb="2" eb="4">
      <t>ジョウゲン</t>
    </rPh>
    <rPh sb="5" eb="7">
      <t>ケイサン</t>
    </rPh>
    <phoneticPr fontId="4"/>
  </si>
  <si>
    <t>基本額</t>
    <rPh sb="0" eb="2">
      <t>キホン</t>
    </rPh>
    <rPh sb="2" eb="3">
      <t>ガク</t>
    </rPh>
    <phoneticPr fontId="4"/>
  </si>
  <si>
    <t>ケアプ加算額</t>
    <rPh sb="3" eb="5">
      <t>カサン</t>
    </rPh>
    <rPh sb="5" eb="6">
      <t>ガク</t>
    </rPh>
    <phoneticPr fontId="4"/>
  </si>
  <si>
    <t>職員数</t>
    <rPh sb="0" eb="3">
      <t>ショクインスウ</t>
    </rPh>
    <phoneticPr fontId="4"/>
  </si>
  <si>
    <t>補助上限</t>
    <rPh sb="0" eb="2">
      <t>ホジョ</t>
    </rPh>
    <rPh sb="2" eb="4">
      <t>ジョウゲン</t>
    </rPh>
    <phoneticPr fontId="4"/>
  </si>
  <si>
    <t>~</t>
    <phoneticPr fontId="4"/>
  </si>
  <si>
    <t>※職員数により合計金額が変動しない契約の場合は「99」と回答してください。</t>
    <rPh sb="1" eb="3">
      <t>ショクイン</t>
    </rPh>
    <rPh sb="3" eb="4">
      <t>スウ</t>
    </rPh>
    <rPh sb="7" eb="9">
      <t>ゴウケイ</t>
    </rPh>
    <rPh sb="9" eb="11">
      <t>キンガク</t>
    </rPh>
    <rPh sb="12" eb="14">
      <t>ヘンドウ</t>
    </rPh>
    <rPh sb="17" eb="19">
      <t>ケイヤク</t>
    </rPh>
    <rPh sb="20" eb="22">
      <t>バアイ</t>
    </rPh>
    <rPh sb="28" eb="30">
      <t>カイトウ</t>
    </rPh>
    <phoneticPr fontId="4"/>
  </si>
  <si>
    <t>４　パッケージ型導入支援に係る所要額</t>
    <rPh sb="7" eb="8">
      <t>ガタ</t>
    </rPh>
    <rPh sb="8" eb="10">
      <t>ドウニュウ</t>
    </rPh>
    <rPh sb="10" eb="12">
      <t>シエン</t>
    </rPh>
    <rPh sb="13" eb="14">
      <t>カカ</t>
    </rPh>
    <rPh sb="15" eb="17">
      <t>ショヨウ</t>
    </rPh>
    <rPh sb="17" eb="18">
      <t>ガク</t>
    </rPh>
    <phoneticPr fontId="4"/>
  </si>
  <si>
    <t>（１）機器・ソフトの導入に係る経費</t>
    <rPh sb="3" eb="5">
      <t>キキ</t>
    </rPh>
    <rPh sb="10" eb="12">
      <t>ドウニュウ</t>
    </rPh>
    <rPh sb="13" eb="14">
      <t>カカ</t>
    </rPh>
    <rPh sb="15" eb="17">
      <t>ケイヒ</t>
    </rPh>
    <phoneticPr fontId="4"/>
  </si>
  <si>
    <t>厚生労働省等が実施する効果検証事業等に可能な限り協力するか。</t>
    <phoneticPr fontId="13"/>
  </si>
  <si>
    <t>独立行政法人情報処理推進機構（IPA）が実施する「SECURITY ACTION」の「★一つ星」又は「★★二つ星」のいずれかを宣言しているか</t>
    <phoneticPr fontId="13"/>
  </si>
  <si>
    <t>「科学的介護情報システム（ライフ）」での情報収集に協力するか。</t>
    <rPh sb="1" eb="4">
      <t>カガクテキ</t>
    </rPh>
    <rPh sb="4" eb="6">
      <t>カイゴ</t>
    </rPh>
    <rPh sb="6" eb="8">
      <t>ジョウホウ</t>
    </rPh>
    <rPh sb="20" eb="22">
      <t>ジョウホウ</t>
    </rPh>
    <rPh sb="22" eb="24">
      <t>シュウシュウ</t>
    </rPh>
    <rPh sb="25" eb="27">
      <t>キョウリョク</t>
    </rPh>
    <phoneticPr fontId="13"/>
  </si>
  <si>
    <t>本事業による機器等の導入・活用により収支の改善が図られた場合には、職員の賃金へ適切に還元するか（その旨職員に周知するか）。</t>
    <rPh sb="0" eb="1">
      <t>ホン</t>
    </rPh>
    <rPh sb="1" eb="3">
      <t>ジギョウ</t>
    </rPh>
    <rPh sb="6" eb="8">
      <t>キキ</t>
    </rPh>
    <rPh sb="8" eb="9">
      <t>トウ</t>
    </rPh>
    <rPh sb="10" eb="12">
      <t>ドウニュウ</t>
    </rPh>
    <rPh sb="13" eb="15">
      <t>カツヨウ</t>
    </rPh>
    <rPh sb="18" eb="20">
      <t>シュウシ</t>
    </rPh>
    <rPh sb="21" eb="23">
      <t>カイゼン</t>
    </rPh>
    <rPh sb="24" eb="25">
      <t>ハカ</t>
    </rPh>
    <rPh sb="28" eb="30">
      <t>バアイ</t>
    </rPh>
    <rPh sb="33" eb="35">
      <t>ショクイン</t>
    </rPh>
    <rPh sb="36" eb="38">
      <t>チンギン</t>
    </rPh>
    <rPh sb="39" eb="41">
      <t>テキセツ</t>
    </rPh>
    <rPh sb="42" eb="44">
      <t>カンゲン</t>
    </rPh>
    <rPh sb="50" eb="51">
      <t>ムネ</t>
    </rPh>
    <rPh sb="51" eb="53">
      <t>ショクイン</t>
    </rPh>
    <rPh sb="54" eb="56">
      <t>シュウチ</t>
    </rPh>
    <phoneticPr fontId="13"/>
  </si>
  <si>
    <t>なし</t>
    <phoneticPr fontId="13"/>
  </si>
  <si>
    <t>★★★三ツ星</t>
    <rPh sb="3" eb="4">
      <t>ミ</t>
    </rPh>
    <rPh sb="5" eb="6">
      <t>ボシ</t>
    </rPh>
    <phoneticPr fontId="13"/>
  </si>
  <si>
    <t>いいえ</t>
    <phoneticPr fontId="13"/>
  </si>
  <si>
    <t>紙廃止</t>
    <rPh sb="0" eb="1">
      <t>カミ</t>
    </rPh>
    <rPh sb="1" eb="3">
      <t>ハイシ</t>
    </rPh>
    <phoneticPr fontId="13"/>
  </si>
  <si>
    <t>他の補助金等により助成されていないことを確認したか。</t>
    <rPh sb="0" eb="1">
      <t>ホカ</t>
    </rPh>
    <rPh sb="2" eb="5">
      <t>ホジョキン</t>
    </rPh>
    <rPh sb="5" eb="6">
      <t>トウ</t>
    </rPh>
    <rPh sb="9" eb="11">
      <t>ジョセイ</t>
    </rPh>
    <rPh sb="20" eb="22">
      <t>カクニン</t>
    </rPh>
    <phoneticPr fontId="13"/>
  </si>
  <si>
    <t>★★二つ星</t>
    <rPh sb="2" eb="3">
      <t>フタ</t>
    </rPh>
    <rPh sb="4" eb="5">
      <t>ボシ</t>
    </rPh>
    <phoneticPr fontId="13"/>
  </si>
  <si>
    <t>ロボット</t>
    <phoneticPr fontId="13"/>
  </si>
  <si>
    <t>削減</t>
    <rPh sb="0" eb="2">
      <t>サクゲン</t>
    </rPh>
    <phoneticPr fontId="13"/>
  </si>
  <si>
    <t>★一つ星</t>
    <rPh sb="1" eb="2">
      <t>ヒト</t>
    </rPh>
    <rPh sb="3" eb="4">
      <t>ボシ</t>
    </rPh>
    <phoneticPr fontId="13"/>
  </si>
  <si>
    <t>ICT</t>
    <phoneticPr fontId="13"/>
  </si>
  <si>
    <t>変化なし</t>
    <rPh sb="0" eb="2">
      <t>ヘンカ</t>
    </rPh>
    <phoneticPr fontId="13"/>
  </si>
  <si>
    <t>〇</t>
    <phoneticPr fontId="13"/>
  </si>
  <si>
    <t>はい</t>
    <phoneticPr fontId="13"/>
  </si>
  <si>
    <t>チェック</t>
    <phoneticPr fontId="13"/>
  </si>
  <si>
    <t>項目</t>
    <rPh sb="0" eb="2">
      <t>コウモク</t>
    </rPh>
    <phoneticPr fontId="13"/>
  </si>
  <si>
    <t>№</t>
    <phoneticPr fontId="13"/>
  </si>
  <si>
    <t>介護テクノロジー定着支援事業　事前協議チェックリスト</t>
    <rPh sb="0" eb="2">
      <t>カイゴ</t>
    </rPh>
    <rPh sb="8" eb="10">
      <t>テイチャク</t>
    </rPh>
    <rPh sb="10" eb="12">
      <t>シエン</t>
    </rPh>
    <rPh sb="12" eb="14">
      <t>ジギョウ</t>
    </rPh>
    <rPh sb="15" eb="17">
      <t>ジゼン</t>
    </rPh>
    <rPh sb="17" eb="19">
      <t>キョウギ</t>
    </rPh>
    <phoneticPr fontId="13"/>
  </si>
  <si>
    <t>補助所要額
（C）×（D）</t>
    <rPh sb="0" eb="2">
      <t>ホジョ</t>
    </rPh>
    <rPh sb="2" eb="4">
      <t>ショヨウ</t>
    </rPh>
    <rPh sb="4" eb="5">
      <t>ガク</t>
    </rPh>
    <phoneticPr fontId="4"/>
  </si>
  <si>
    <t>所要経費
（E）+（F）</t>
    <rPh sb="0" eb="2">
      <t>ショヨウ</t>
    </rPh>
    <rPh sb="2" eb="4">
      <t>ケイヒ</t>
    </rPh>
    <phoneticPr fontId="4"/>
  </si>
  <si>
    <t>導入台数（件数）</t>
    <rPh sb="0" eb="2">
      <t>ドウニュウ</t>
    </rPh>
    <rPh sb="2" eb="4">
      <t>ダイスウ</t>
    </rPh>
    <rPh sb="5" eb="7">
      <t>ケンスウ</t>
    </rPh>
    <phoneticPr fontId="4"/>
  </si>
  <si>
    <t>導入支援と一体的に行う業務改善支援を受ける予定であるか。
（県の相談窓口で行う研修を受ける予定であるか）</t>
    <rPh sb="18" eb="19">
      <t>ウ</t>
    </rPh>
    <rPh sb="21" eb="23">
      <t>ヨテイ</t>
    </rPh>
    <rPh sb="30" eb="31">
      <t>ケン</t>
    </rPh>
    <rPh sb="32" eb="34">
      <t>ソウダン</t>
    </rPh>
    <rPh sb="34" eb="36">
      <t>マドグチ</t>
    </rPh>
    <rPh sb="37" eb="38">
      <t>オコナ</t>
    </rPh>
    <rPh sb="39" eb="41">
      <t>ケンシュウ</t>
    </rPh>
    <rPh sb="42" eb="43">
      <t>ウ</t>
    </rPh>
    <rPh sb="45" eb="47">
      <t>ヨテイ</t>
    </rPh>
    <phoneticPr fontId="13"/>
  </si>
  <si>
    <t>1事業所当たりの上限額</t>
    <rPh sb="1" eb="4">
      <t>ジギョウショ</t>
    </rPh>
    <rPh sb="4" eb="5">
      <t>ア</t>
    </rPh>
    <rPh sb="8" eb="11">
      <t>ジョウゲンガク</t>
    </rPh>
    <phoneticPr fontId="4"/>
  </si>
  <si>
    <t>３　介護テクノロジー導入支援（介護ソフト）に係る所要額、介護ソフトの定着促進支援に係る所要額</t>
    <rPh sb="22" eb="23">
      <t>カカ</t>
    </rPh>
    <rPh sb="24" eb="26">
      <t>ショヨウ</t>
    </rPh>
    <rPh sb="26" eb="27">
      <t>ガク</t>
    </rPh>
    <phoneticPr fontId="4"/>
  </si>
  <si>
    <r>
      <t>（２）介護ソフトの定着促進支援に係る経費</t>
    </r>
    <r>
      <rPr>
        <b/>
        <sz val="11"/>
        <color rgb="FFFF0000"/>
        <rFont val="ＭＳ Ｐゴシック"/>
        <family val="3"/>
        <charset val="128"/>
      </rPr>
      <t>※当該経費について補助申請する場合のみ回答してください。</t>
    </r>
    <rPh sb="18" eb="20">
      <t>ケイヒ</t>
    </rPh>
    <rPh sb="21" eb="25">
      <t>トウガイケイヒ</t>
    </rPh>
    <rPh sb="29" eb="33">
      <t>ホジョシンセイ</t>
    </rPh>
    <rPh sb="35" eb="37">
      <t>バアイ</t>
    </rPh>
    <rPh sb="39" eb="41">
      <t>カイトウ</t>
    </rPh>
    <phoneticPr fontId="4"/>
  </si>
  <si>
    <t>介護ソフトの定着促進支援に係る経費を計上しているか</t>
    <rPh sb="18" eb="20">
      <t>ケイジョウ</t>
    </rPh>
    <phoneticPr fontId="4"/>
  </si>
  <si>
    <t>定着促進支援加算額</t>
    <rPh sb="0" eb="2">
      <t>テイチャク</t>
    </rPh>
    <rPh sb="2" eb="4">
      <t>ソクシン</t>
    </rPh>
    <rPh sb="4" eb="6">
      <t>シエン</t>
    </rPh>
    <rPh sb="6" eb="8">
      <t>カサン</t>
    </rPh>
    <rPh sb="8" eb="9">
      <t>ガク</t>
    </rPh>
    <phoneticPr fontId="4"/>
  </si>
  <si>
    <r>
      <t>（３）介護ソフトの定着促進支援に係る経費</t>
    </r>
    <r>
      <rPr>
        <b/>
        <sz val="11"/>
        <color rgb="FFFF0000"/>
        <rFont val="ＭＳ Ｐゴシック"/>
        <family val="3"/>
        <charset val="128"/>
      </rPr>
      <t>※当該経費について補助申請する場合のみ回答してください。</t>
    </r>
    <rPh sb="18" eb="20">
      <t>ケイヒ</t>
    </rPh>
    <rPh sb="21" eb="25">
      <t>トウガイケイヒ</t>
    </rPh>
    <rPh sb="29" eb="33">
      <t>ホジョシンセイ</t>
    </rPh>
    <rPh sb="35" eb="37">
      <t>バアイ</t>
    </rPh>
    <rPh sb="39" eb="41">
      <t>カイトウ</t>
    </rPh>
    <phoneticPr fontId="4"/>
  </si>
  <si>
    <t>（４）協議申請額</t>
    <rPh sb="3" eb="5">
      <t>キョウギ</t>
    </rPh>
    <rPh sb="5" eb="7">
      <t>シンセイ</t>
    </rPh>
    <rPh sb="7" eb="8">
      <t>ガク</t>
    </rPh>
    <phoneticPr fontId="4"/>
  </si>
  <si>
    <t>（D）×4/5
（1,000円未満切捨て）</t>
    <rPh sb="14" eb="15">
      <t>エン</t>
    </rPh>
    <rPh sb="15" eb="17">
      <t>ミマン</t>
    </rPh>
    <rPh sb="17" eb="19">
      <t>キリス</t>
    </rPh>
    <phoneticPr fontId="4"/>
  </si>
  <si>
    <t>協議額
（E）と（F）のいずれか低い額</t>
    <rPh sb="0" eb="2">
      <t>キョウギ</t>
    </rPh>
    <rPh sb="2" eb="3">
      <t>ガク</t>
    </rPh>
    <rPh sb="16" eb="17">
      <t>ヒク</t>
    </rPh>
    <rPh sb="18" eb="19">
      <t>ガク</t>
    </rPh>
    <phoneticPr fontId="4"/>
  </si>
  <si>
    <r>
      <rPr>
        <b/>
        <sz val="11"/>
        <rFont val="ＭＳ Ｐゴシック"/>
        <family val="3"/>
        <charset val="128"/>
      </rPr>
      <t>介護テクノロジー導入支援</t>
    </r>
    <r>
      <rPr>
        <b/>
        <sz val="11"/>
        <color rgb="FFFF0000"/>
        <rFont val="ＭＳ Ｐゴシック"/>
        <family val="3"/>
        <charset val="128"/>
      </rPr>
      <t>（介護ソフト以外）</t>
    </r>
    <rPh sb="0" eb="2">
      <t>カイゴ</t>
    </rPh>
    <rPh sb="8" eb="10">
      <t>ドウニュウ</t>
    </rPh>
    <rPh sb="10" eb="12">
      <t>シエン</t>
    </rPh>
    <rPh sb="13" eb="15">
      <t>カイゴ</t>
    </rPh>
    <rPh sb="18" eb="20">
      <t>イガイ</t>
    </rPh>
    <phoneticPr fontId="4"/>
  </si>
  <si>
    <r>
      <rPr>
        <b/>
        <sz val="11"/>
        <rFont val="ＭＳ Ｐゴシック"/>
        <family val="3"/>
        <charset val="128"/>
      </rPr>
      <t>パッケージ型導入支援</t>
    </r>
    <r>
      <rPr>
        <sz val="11"/>
        <rFont val="ＭＳ Ｐゴシック"/>
        <family val="3"/>
        <charset val="128"/>
      </rPr>
      <t xml:space="preserve">
※介護ソフトの定着促進支援の申請も含む</t>
    </r>
    <rPh sb="5" eb="6">
      <t>ガタ</t>
    </rPh>
    <rPh sb="6" eb="8">
      <t>ドウニュウ</t>
    </rPh>
    <rPh sb="8" eb="10">
      <t>シエン</t>
    </rPh>
    <rPh sb="25" eb="27">
      <t>シンセイ</t>
    </rPh>
    <rPh sb="28" eb="29">
      <t>フク</t>
    </rPh>
    <phoneticPr fontId="4"/>
  </si>
  <si>
    <r>
      <rPr>
        <b/>
        <sz val="11"/>
        <color rgb="FFFF0000"/>
        <rFont val="ＭＳ Ｐゴシック"/>
        <family val="3"/>
        <charset val="128"/>
      </rPr>
      <t>＜県実施要領第５条第1項（3）に記載のサービス事業所のみ回答＞</t>
    </r>
    <r>
      <rPr>
        <sz val="11"/>
        <rFont val="ＭＳ Ｐゴシック"/>
        <family val="3"/>
        <charset val="128"/>
      </rPr>
      <t xml:space="preserve">
利用者の安全並びに介護サービスの質の確保及び職員の負担軽減に資する方策を検討するための委員会（名称は問わない）を設置しているか。</t>
    </r>
    <rPh sb="1" eb="2">
      <t>ケン</t>
    </rPh>
    <rPh sb="2" eb="4">
      <t>ジッシ</t>
    </rPh>
    <rPh sb="4" eb="6">
      <t>ヨウリョウ</t>
    </rPh>
    <rPh sb="6" eb="7">
      <t>ダイ</t>
    </rPh>
    <rPh sb="8" eb="9">
      <t>ジョウ</t>
    </rPh>
    <rPh sb="9" eb="10">
      <t>ダイ</t>
    </rPh>
    <rPh sb="11" eb="12">
      <t>コウ</t>
    </rPh>
    <rPh sb="16" eb="18">
      <t>キサイ</t>
    </rPh>
    <rPh sb="23" eb="26">
      <t>ジギョウショ</t>
    </rPh>
    <rPh sb="28" eb="30">
      <t>カイトウ</t>
    </rPh>
    <rPh sb="32" eb="34">
      <t>リヨウ</t>
    </rPh>
    <rPh sb="34" eb="35">
      <t>シャ</t>
    </rPh>
    <rPh sb="36" eb="38">
      <t>アンゼン</t>
    </rPh>
    <rPh sb="38" eb="39">
      <t>ナラ</t>
    </rPh>
    <rPh sb="41" eb="43">
      <t>カイゴ</t>
    </rPh>
    <rPh sb="48" eb="49">
      <t>シツ</t>
    </rPh>
    <rPh sb="50" eb="52">
      <t>カクホ</t>
    </rPh>
    <rPh sb="52" eb="53">
      <t>オヨ</t>
    </rPh>
    <rPh sb="54" eb="56">
      <t>ショクイン</t>
    </rPh>
    <rPh sb="57" eb="59">
      <t>フタン</t>
    </rPh>
    <rPh sb="59" eb="61">
      <t>ケイゲン</t>
    </rPh>
    <rPh sb="62" eb="63">
      <t>シ</t>
    </rPh>
    <rPh sb="65" eb="67">
      <t>ホウサク</t>
    </rPh>
    <rPh sb="68" eb="70">
      <t>ケントウ</t>
    </rPh>
    <rPh sb="75" eb="78">
      <t>イインカイ</t>
    </rPh>
    <rPh sb="79" eb="81">
      <t>メイショウ</t>
    </rPh>
    <rPh sb="82" eb="83">
      <t>ト</t>
    </rPh>
    <rPh sb="88" eb="90">
      <t>セッチ</t>
    </rPh>
    <phoneticPr fontId="13"/>
  </si>
  <si>
    <r>
      <rPr>
        <b/>
        <sz val="11"/>
        <rFont val="ＭＳ Ｐゴシック"/>
        <family val="3"/>
        <charset val="128"/>
      </rPr>
      <t>介護テクノロジー導入支援</t>
    </r>
    <r>
      <rPr>
        <b/>
        <sz val="11"/>
        <color rgb="FFFF0000"/>
        <rFont val="ＭＳ Ｐゴシック"/>
        <family val="3"/>
        <charset val="128"/>
      </rPr>
      <t>（介護ソフト）</t>
    </r>
    <r>
      <rPr>
        <sz val="11"/>
        <color rgb="FFFF0000"/>
        <rFont val="ＭＳ Ｐゴシック"/>
        <family val="3"/>
        <charset val="128"/>
      </rPr>
      <t xml:space="preserve">
</t>
    </r>
    <r>
      <rPr>
        <sz val="11"/>
        <rFont val="ＭＳ Ｐゴシック"/>
        <family val="3"/>
        <charset val="128"/>
      </rPr>
      <t>※介護ソフトの定着促進支援の申請も含む</t>
    </r>
    <rPh sb="0" eb="2">
      <t>カイゴ</t>
    </rPh>
    <rPh sb="8" eb="10">
      <t>ドウニュウ</t>
    </rPh>
    <rPh sb="10" eb="12">
      <t>シエン</t>
    </rPh>
    <rPh sb="13" eb="15">
      <t>カイゴ</t>
    </rPh>
    <rPh sb="35" eb="36">
      <t>フク</t>
    </rPh>
    <phoneticPr fontId="4"/>
  </si>
  <si>
    <t>（G）×4/5
（1,000円未満切捨て）</t>
    <rPh sb="14" eb="15">
      <t>エン</t>
    </rPh>
    <rPh sb="15" eb="17">
      <t>ミマン</t>
    </rPh>
    <rPh sb="17" eb="19">
      <t>キリス</t>
    </rPh>
    <phoneticPr fontId="4"/>
  </si>
  <si>
    <t>機器・ソフト名</t>
    <rPh sb="0" eb="2">
      <t>キキ</t>
    </rPh>
    <rPh sb="6" eb="7">
      <t>メイ</t>
    </rPh>
    <phoneticPr fontId="4"/>
  </si>
  <si>
    <t>見守り機器・インカム・介護ソフトのいずれかを導入するか。</t>
    <rPh sb="0" eb="2">
      <t>ミマモ</t>
    </rPh>
    <rPh sb="3" eb="5">
      <t>キキ</t>
    </rPh>
    <rPh sb="11" eb="13">
      <t>カイゴ</t>
    </rPh>
    <rPh sb="22" eb="24">
      <t>ドウニュウ</t>
    </rPh>
    <phoneticPr fontId="13"/>
  </si>
  <si>
    <t>埼玉県介護人材採用・育成事業者認証制度の認証を受けているか。</t>
    <rPh sb="0" eb="3">
      <t>サイタマケン</t>
    </rPh>
    <rPh sb="3" eb="5">
      <t>カイゴ</t>
    </rPh>
    <rPh sb="5" eb="7">
      <t>ジンザイ</t>
    </rPh>
    <rPh sb="7" eb="9">
      <t>サイヨウ</t>
    </rPh>
    <rPh sb="10" eb="12">
      <t>イクセイ</t>
    </rPh>
    <rPh sb="12" eb="14">
      <t>ジギョウ</t>
    </rPh>
    <rPh sb="14" eb="15">
      <t>シャ</t>
    </rPh>
    <rPh sb="15" eb="17">
      <t>ニンショウ</t>
    </rPh>
    <rPh sb="17" eb="19">
      <t>セイド</t>
    </rPh>
    <rPh sb="20" eb="22">
      <t>ニンショウ</t>
    </rPh>
    <rPh sb="23" eb="24">
      <t>ウ</t>
    </rPh>
    <phoneticPr fontId="13"/>
  </si>
  <si>
    <r>
      <rPr>
        <b/>
        <sz val="11"/>
        <color rgb="FFFF0000"/>
        <rFont val="ＭＳ Ｐゴシック"/>
        <family val="3"/>
        <charset val="128"/>
      </rPr>
      <t>＜県実施要領第５条第1項（4）に記載のサービス事業所のみ回答＞</t>
    </r>
    <r>
      <rPr>
        <sz val="11"/>
        <rFont val="ＭＳ Ｐゴシック"/>
        <family val="3"/>
        <charset val="128"/>
      </rPr>
      <t xml:space="preserve">
令和8年度内に「ケアプランデータ連携システム」の利用を開始するか</t>
    </r>
    <r>
      <rPr>
        <sz val="11"/>
        <color theme="1"/>
        <rFont val="ＭＳ Ｐゴシック"/>
        <family val="3"/>
        <charset val="128"/>
      </rPr>
      <t>(データ連携を行うか)。</t>
    </r>
    <rPh sb="32" eb="34">
      <t>レイワ</t>
    </rPh>
    <rPh sb="35" eb="37">
      <t>ネンド</t>
    </rPh>
    <rPh sb="37" eb="38">
      <t>ナイ</t>
    </rPh>
    <rPh sb="48" eb="50">
      <t>レンケイ</t>
    </rPh>
    <rPh sb="56" eb="58">
      <t>リヨウ</t>
    </rPh>
    <rPh sb="59" eb="61">
      <t>カイシ</t>
    </rPh>
    <rPh sb="68" eb="70">
      <t>レンケイ</t>
    </rPh>
    <rPh sb="71" eb="72">
      <t>オコナ</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</si>
</sst>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name val="ＭＳ Ｐゴシック"/>
      <family val="3"/>
      <charset val="128"/>
    </font>
    <font>
      <sz val="11"/>
      <color theme="1"/>
      <name val="ＭＳ Ｐゴシック"/>
      <family val="2"/>
      <charset val="128"/>
    </font>
    <font>
      <sz val="11"/>
      <name val="ＭＳ Ｐゴシック"/>
      <family val="3"/>
      <charset val="128"/>
    </font>
    <font>
      <sz val="12"/>
      <name val="ＪＳＰ明朝"/>
      <family val="1"/>
      <charset val="128"/>
    </font>
    <font>
      <sz val="6"/>
      <name val="ＭＳ Ｐゴシック"/>
      <family val="3"/>
      <charset val="128"/>
    </font>
    <font>
      <sz val="11"/>
      <name val="ＭＳ Ｐ明朝"/>
      <family val="1"/>
      <charset val="128"/>
    </font>
    <font>
      <sz val="14"/>
      <name val="ＭＳ 明朝"/>
      <family val="1"/>
      <charset val="128"/>
    </font>
    <font>
      <sz val="12"/>
      <name val="ＪＳＰ明朝"/>
      <family val="1"/>
    </font>
    <font>
      <sz val="11"/>
      <color rgb="FFFF0000"/>
      <name val="ＭＳ Ｐゴシック"/>
      <family val="3"/>
      <charset val="128"/>
    </font>
    <font>
      <b/>
      <sz val="11"/>
      <name val="ＭＳ Ｐゴシック"/>
      <family val="3"/>
      <charset val="128"/>
    </font>
    <font>
      <b/>
      <sz val="11"/>
      <color rgb="FFFF0000"/>
      <name val="ＭＳ Ｐゴシック"/>
      <family val="3"/>
      <charset val="128"/>
    </font>
    <font>
      <b/>
      <sz val="18"/>
      <name val="ＭＳ Ｐゴシック"/>
      <family val="3"/>
      <charset val="128"/>
    </font>
    <font>
      <sz val="11"/>
      <color theme="1"/>
      <name val="ＭＳ Ｐゴシック"/>
      <family val="3"/>
      <charset val="128"/>
    </font>
    <font>
      <sz val="6"/>
      <name val="ＭＳ Ｐゴシック"/>
      <family val="2"/>
      <charset val="128"/>
    </font>
    <font>
      <sz val="16"/>
      <color theme="1"/>
      <name val="ＭＳ Ｐゴシック"/>
      <family val="2"/>
      <charset val="128"/>
    </font>
    <font>
      <sz val="11"/>
      <color rgb="FFFF0000"/>
      <name val="ＭＳ Ｐゴシック"/>
      <family val="2"/>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s>
  <cellStyleXfs count="8">
    <xf numFmtId="0" fontId="0" fillId="0" borderId="0"/>
    <xf numFmtId="38" fontId="5" fillId="0" borderId="0" applyFont="0" applyFill="0" applyBorder="0" applyAlignment="0" applyProtection="0"/>
    <xf numFmtId="0" fontId="5" fillId="0" borderId="0"/>
    <xf numFmtId="0" fontId="2" fillId="0" borderId="0"/>
    <xf numFmtId="0" fontId="2" fillId="0" borderId="0">
      <alignment vertical="center"/>
    </xf>
    <xf numFmtId="1" fontId="6" fillId="0" borderId="0"/>
    <xf numFmtId="38" fontId="2" fillId="0" borderId="0" applyFont="0" applyFill="0" applyBorder="0" applyAlignment="0" applyProtection="0">
      <alignment vertical="center"/>
    </xf>
    <xf numFmtId="0" fontId="1" fillId="0" borderId="0">
      <alignment vertical="center"/>
    </xf>
  </cellStyleXfs>
  <cellXfs count="66">
    <xf numFmtId="0" fontId="0" fillId="0" borderId="0" xfId="0"/>
    <xf numFmtId="0" fontId="0" fillId="0" borderId="3" xfId="0" applyBorder="1"/>
    <xf numFmtId="0" fontId="0" fillId="2" borderId="3" xfId="0" applyFill="1" applyBorder="1"/>
    <xf numFmtId="0" fontId="0" fillId="3" borderId="3" xfId="0" applyFill="1" applyBorder="1"/>
    <xf numFmtId="0" fontId="0" fillId="3" borderId="3" xfId="0" applyFill="1" applyBorder="1" applyAlignment="1">
      <alignment horizontal="center"/>
    </xf>
    <xf numFmtId="0" fontId="9" fillId="0" borderId="0" xfId="0" applyFont="1"/>
    <xf numFmtId="0" fontId="0" fillId="0" borderId="0" xfId="0" applyAlignment="1">
      <alignment vertical="center"/>
    </xf>
    <xf numFmtId="0" fontId="10" fillId="0" borderId="0" xfId="0" applyFont="1"/>
    <xf numFmtId="38" fontId="0" fillId="0" borderId="0" xfId="6" applyFont="1" applyAlignment="1"/>
    <xf numFmtId="0" fontId="0" fillId="0" borderId="8" xfId="0"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xf>
    <xf numFmtId="0" fontId="0" fillId="2" borderId="2" xfId="0"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7" xfId="0" applyFill="1" applyBorder="1" applyAlignment="1">
      <alignment horizontal="center"/>
    </xf>
    <xf numFmtId="0" fontId="0" fillId="0" borderId="3" xfId="0" applyBorder="1" applyAlignment="1">
      <alignment wrapText="1"/>
    </xf>
    <xf numFmtId="0" fontId="10" fillId="0" borderId="0" xfId="0" applyFont="1" applyAlignment="1">
      <alignment vertical="center"/>
    </xf>
    <xf numFmtId="3" fontId="0" fillId="0" borderId="0" xfId="0" applyNumberFormat="1"/>
    <xf numFmtId="176" fontId="0" fillId="0" borderId="0" xfId="0" applyNumberFormat="1"/>
    <xf numFmtId="0" fontId="0" fillId="2" borderId="2" xfId="0" applyFill="1" applyBorder="1"/>
    <xf numFmtId="0" fontId="0" fillId="2" borderId="7" xfId="0" applyFill="1" applyBorder="1"/>
    <xf numFmtId="38" fontId="0" fillId="0" borderId="6" xfId="6" applyFont="1" applyBorder="1" applyAlignment="1"/>
    <xf numFmtId="38" fontId="0" fillId="3" borderId="3" xfId="6" applyFont="1" applyFill="1" applyBorder="1" applyAlignment="1"/>
    <xf numFmtId="38" fontId="0" fillId="0" borderId="3" xfId="6" applyFont="1" applyBorder="1" applyAlignment="1"/>
    <xf numFmtId="38" fontId="0" fillId="0" borderId="11" xfId="6" applyFont="1" applyBorder="1" applyAlignment="1"/>
    <xf numFmtId="0" fontId="1" fillId="0" borderId="0" xfId="7">
      <alignment vertical="center"/>
    </xf>
    <xf numFmtId="0" fontId="1" fillId="0" borderId="0" xfId="7" applyAlignment="1">
      <alignment vertical="center" wrapText="1"/>
    </xf>
    <xf numFmtId="0" fontId="1" fillId="0" borderId="3" xfId="7" applyBorder="1">
      <alignment vertical="center"/>
    </xf>
    <xf numFmtId="0" fontId="1" fillId="0" borderId="3" xfId="7" applyBorder="1" applyAlignment="1">
      <alignment vertical="center" wrapText="1"/>
    </xf>
    <xf numFmtId="0" fontId="12" fillId="0" borderId="3" xfId="7" applyFont="1" applyBorder="1" applyAlignment="1">
      <alignment vertical="center" wrapText="1"/>
    </xf>
    <xf numFmtId="0" fontId="1" fillId="0" borderId="0" xfId="7" applyAlignment="1">
      <alignment horizontal="right" vertical="center"/>
    </xf>
    <xf numFmtId="0" fontId="14" fillId="0" borderId="0" xfId="7" applyFont="1">
      <alignment vertical="center"/>
    </xf>
    <xf numFmtId="0" fontId="1" fillId="0" borderId="0" xfId="7" applyAlignment="1">
      <alignment horizontal="centerContinuous" vertical="center"/>
    </xf>
    <xf numFmtId="0" fontId="14" fillId="0" borderId="0" xfId="7" applyFont="1" applyAlignment="1">
      <alignment horizontal="centerContinuous" vertical="center"/>
    </xf>
    <xf numFmtId="0" fontId="1" fillId="3" borderId="3" xfId="7" applyFill="1" applyBorder="1" applyProtection="1">
      <alignment vertical="center"/>
      <protection locked="0"/>
    </xf>
    <xf numFmtId="0" fontId="1" fillId="0" borderId="0" xfId="7" applyProtection="1">
      <alignment vertical="center"/>
      <protection locked="0"/>
    </xf>
    <xf numFmtId="0" fontId="9" fillId="0" borderId="0" xfId="0" applyFont="1" applyAlignment="1">
      <alignment horizontal="center"/>
    </xf>
    <xf numFmtId="38" fontId="0" fillId="0" borderId="0" xfId="6" applyFont="1" applyBorder="1" applyAlignment="1"/>
    <xf numFmtId="38" fontId="0" fillId="0" borderId="6" xfId="6" applyFont="1" applyBorder="1" applyAlignment="1" applyProtection="1"/>
    <xf numFmtId="0" fontId="9" fillId="0" borderId="3" xfId="0" applyFont="1" applyBorder="1"/>
    <xf numFmtId="0" fontId="15" fillId="0" borderId="0" xfId="7" applyFont="1">
      <alignment vertical="center"/>
    </xf>
    <xf numFmtId="0" fontId="0" fillId="0" borderId="3" xfId="7" applyFont="1" applyBorder="1" applyAlignment="1">
      <alignment horizontal="left" vertical="center" wrapText="1"/>
    </xf>
    <xf numFmtId="0" fontId="0" fillId="0" borderId="3" xfId="0" applyBorder="1" applyAlignment="1">
      <alignment vertical="center"/>
    </xf>
    <xf numFmtId="0" fontId="0" fillId="0" borderId="3" xfId="0" applyBorder="1" applyAlignment="1">
      <alignment vertical="center" wrapText="1"/>
    </xf>
    <xf numFmtId="0" fontId="0" fillId="3" borderId="3" xfId="0" applyFill="1" applyBorder="1" applyAlignment="1" applyProtection="1">
      <alignment vertical="center"/>
      <protection locked="0"/>
    </xf>
    <xf numFmtId="0" fontId="1" fillId="0" borderId="4" xfId="7" applyBorder="1" applyProtection="1">
      <alignment vertical="center"/>
      <protection locked="0"/>
    </xf>
    <xf numFmtId="0" fontId="9" fillId="0" borderId="3" xfId="0" applyFont="1" applyBorder="1" applyAlignment="1">
      <alignment horizont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9" fillId="0" borderId="6" xfId="0" applyFont="1" applyBorder="1" applyAlignment="1">
      <alignment horizontal="center"/>
    </xf>
    <xf numFmtId="0" fontId="9" fillId="0" borderId="9" xfId="0" applyFont="1" applyBorder="1" applyAlignment="1">
      <alignment horizontal="center"/>
    </xf>
    <xf numFmtId="0" fontId="0" fillId="0" borderId="0" xfId="0" applyAlignment="1">
      <alignment horizontal="center" vertical="center" wrapText="1"/>
    </xf>
    <xf numFmtId="0" fontId="11" fillId="0" borderId="0" xfId="0" applyFont="1" applyAlignment="1">
      <alignment horizontal="center"/>
    </xf>
    <xf numFmtId="0" fontId="0" fillId="3" borderId="10" xfId="0" applyFill="1" applyBorder="1"/>
    <xf numFmtId="0" fontId="0" fillId="3" borderId="2" xfId="0" applyFill="1" applyBorder="1"/>
    <xf numFmtId="0" fontId="0" fillId="3" borderId="5" xfId="0" applyFill="1" applyBorder="1"/>
    <xf numFmtId="0" fontId="0" fillId="3" borderId="9" xfId="0" applyFill="1" applyBorder="1"/>
    <xf numFmtId="0" fontId="0" fillId="3" borderId="3" xfId="0" applyFill="1" applyBorder="1"/>
    <xf numFmtId="0" fontId="0" fillId="3" borderId="6" xfId="0" applyFill="1" applyBorder="1"/>
    <xf numFmtId="0" fontId="0" fillId="2" borderId="1" xfId="0" applyFill="1" applyBorder="1" applyAlignment="1">
      <alignment horizontal="center"/>
    </xf>
    <xf numFmtId="0" fontId="0" fillId="2" borderId="2" xfId="0" applyFill="1" applyBorder="1" applyAlignment="1">
      <alignment horizontal="center"/>
    </xf>
    <xf numFmtId="0" fontId="0" fillId="0" borderId="0" xfId="0" applyAlignment="1">
      <alignment horizontal="center"/>
    </xf>
  </cellXfs>
  <cellStyles count="8">
    <cellStyle name="桁区切り" xfId="6"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7" xr:uid="{7405532F-BBF6-456D-9B90-63273296FD00}"/>
    <cellStyle name="未定義" xfId="5" xr:uid="{00000000-0005-0000-0000-000006000000}"/>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EAA5-8FBD-480A-816C-686199360917}">
  <sheetPr>
    <tabColor theme="9"/>
  </sheetPr>
  <dimension ref="A1:O104"/>
  <sheetViews>
    <sheetView view="pageBreakPreview" topLeftCell="A22" zoomScaleNormal="100" zoomScaleSheetLayoutView="100" workbookViewId="0">
      <selection activeCell="H9" sqref="H9"/>
    </sheetView>
  </sheetViews>
  <sheetFormatPr defaultRowHeight="13.5"/>
  <cols>
    <col min="1" max="1" width="4" customWidth="1"/>
    <col min="2" max="2" width="39.75" customWidth="1"/>
    <col min="3" max="3" width="18.125" customWidth="1"/>
    <col min="4" max="4" width="21.5" bestFit="1" customWidth="1"/>
    <col min="5" max="5" width="23.375" customWidth="1"/>
    <col min="6" max="6" width="19.5" bestFit="1" customWidth="1"/>
    <col min="7" max="7" width="19.125" bestFit="1" customWidth="1"/>
    <col min="8" max="8" width="13" bestFit="1" customWidth="1"/>
    <col min="9" max="9" width="17.75" bestFit="1" customWidth="1"/>
    <col min="10" max="10" width="13.75" customWidth="1"/>
    <col min="11" max="11" width="13.5" customWidth="1"/>
    <col min="13" max="13" width="15.125" bestFit="1" customWidth="1"/>
  </cols>
  <sheetData>
    <row r="1" spans="1:11" ht="21">
      <c r="A1" s="56" t="s">
        <v>65</v>
      </c>
      <c r="B1" s="56"/>
      <c r="C1" s="56"/>
      <c r="D1" s="56"/>
      <c r="E1" s="56"/>
      <c r="F1" s="56"/>
      <c r="G1" s="56"/>
      <c r="H1" s="56"/>
      <c r="I1" s="56"/>
      <c r="J1" s="56"/>
      <c r="K1" s="56"/>
    </row>
    <row r="2" spans="1:11">
      <c r="H2" t="s">
        <v>67</v>
      </c>
      <c r="I2" s="57"/>
      <c r="J2" s="58"/>
      <c r="K2" s="59"/>
    </row>
    <row r="3" spans="1:11">
      <c r="H3" t="s">
        <v>1</v>
      </c>
      <c r="I3" s="60"/>
      <c r="J3" s="61"/>
      <c r="K3" s="62"/>
    </row>
    <row r="4" spans="1:11">
      <c r="H4" t="s">
        <v>66</v>
      </c>
      <c r="I4" s="60"/>
      <c r="J4" s="61"/>
      <c r="K4" s="62"/>
    </row>
    <row r="5" spans="1:11">
      <c r="H5" t="s">
        <v>68</v>
      </c>
      <c r="I5" s="60"/>
      <c r="J5" s="61"/>
      <c r="K5" s="62"/>
    </row>
    <row r="6" spans="1:11">
      <c r="H6" t="s">
        <v>69</v>
      </c>
      <c r="I6" s="60"/>
      <c r="J6" s="61"/>
      <c r="K6" s="62"/>
    </row>
    <row r="7" spans="1:11">
      <c r="H7" t="s">
        <v>70</v>
      </c>
      <c r="I7" s="60"/>
      <c r="J7" s="61"/>
      <c r="K7" s="62"/>
    </row>
    <row r="8" spans="1:11">
      <c r="A8" s="5" t="s">
        <v>17</v>
      </c>
    </row>
    <row r="9" spans="1:11">
      <c r="A9" t="s">
        <v>18</v>
      </c>
    </row>
    <row r="10" spans="1:11">
      <c r="A10" s="2" t="s">
        <v>44</v>
      </c>
      <c r="B10" s="2" t="s">
        <v>19</v>
      </c>
      <c r="C10" s="2" t="s">
        <v>20</v>
      </c>
    </row>
    <row r="11" spans="1:11">
      <c r="A11" s="1">
        <v>1</v>
      </c>
      <c r="B11" s="42" t="s">
        <v>121</v>
      </c>
      <c r="C11" s="4"/>
    </row>
    <row r="12" spans="1:11" ht="27">
      <c r="A12" s="1">
        <v>2</v>
      </c>
      <c r="B12" s="18" t="s">
        <v>124</v>
      </c>
      <c r="C12" s="4"/>
    </row>
    <row r="13" spans="1:11" ht="27">
      <c r="A13" s="1">
        <v>3</v>
      </c>
      <c r="B13" s="18" t="s">
        <v>122</v>
      </c>
      <c r="C13" s="4"/>
    </row>
    <row r="15" spans="1:11">
      <c r="A15" s="5" t="s">
        <v>22</v>
      </c>
    </row>
    <row r="16" spans="1:11">
      <c r="A16" t="s">
        <v>46</v>
      </c>
    </row>
    <row r="17" spans="1:13" ht="69.75">
      <c r="A17" s="50" t="s">
        <v>44</v>
      </c>
      <c r="B17" s="50" t="s">
        <v>0</v>
      </c>
      <c r="C17" s="50" t="s">
        <v>41</v>
      </c>
      <c r="D17" s="50" t="s">
        <v>23</v>
      </c>
      <c r="E17" s="50" t="s">
        <v>24</v>
      </c>
      <c r="F17" s="10" t="s">
        <v>7</v>
      </c>
      <c r="G17" s="10" t="s">
        <v>43</v>
      </c>
      <c r="H17" s="10" t="s">
        <v>16</v>
      </c>
      <c r="I17" s="11" t="s">
        <v>6</v>
      </c>
      <c r="J17" s="10" t="s">
        <v>108</v>
      </c>
      <c r="L17" s="55" t="s">
        <v>56</v>
      </c>
      <c r="M17" t="s">
        <v>112</v>
      </c>
    </row>
    <row r="18" spans="1:13">
      <c r="A18" s="50"/>
      <c r="B18" s="50"/>
      <c r="C18" s="50"/>
      <c r="D18" s="50"/>
      <c r="E18" s="50"/>
      <c r="F18" s="12" t="s">
        <v>42</v>
      </c>
      <c r="G18" s="12" t="s">
        <v>5</v>
      </c>
      <c r="H18" s="12" t="s">
        <v>12</v>
      </c>
      <c r="I18" s="12" t="s">
        <v>13</v>
      </c>
      <c r="J18" s="12" t="s">
        <v>14</v>
      </c>
      <c r="L18" s="55"/>
    </row>
    <row r="19" spans="1:13">
      <c r="A19" s="1">
        <v>1</v>
      </c>
      <c r="B19" s="3"/>
      <c r="C19" s="3"/>
      <c r="D19" s="3"/>
      <c r="E19" s="3"/>
      <c r="F19" s="25"/>
      <c r="G19" s="25"/>
      <c r="H19" s="26">
        <f>MIN(F19:G19)</f>
        <v>0</v>
      </c>
      <c r="I19" s="25"/>
      <c r="J19" s="26">
        <f>H19*I19</f>
        <v>0</v>
      </c>
      <c r="L19">
        <f>G19*I19</f>
        <v>0</v>
      </c>
    </row>
    <row r="20" spans="1:13">
      <c r="A20" s="1">
        <v>2</v>
      </c>
      <c r="B20" s="3"/>
      <c r="C20" s="3"/>
      <c r="D20" s="3"/>
      <c r="E20" s="3"/>
      <c r="F20" s="25"/>
      <c r="G20" s="25"/>
      <c r="H20" s="26">
        <f>MIN(F20:G20)</f>
        <v>0</v>
      </c>
      <c r="I20" s="25"/>
      <c r="J20" s="26">
        <f t="shared" ref="J20:J22" si="0">H20*I20</f>
        <v>0</v>
      </c>
      <c r="L20">
        <f>G20*I20</f>
        <v>0</v>
      </c>
    </row>
    <row r="21" spans="1:13">
      <c r="A21" s="1">
        <v>3</v>
      </c>
      <c r="B21" s="3"/>
      <c r="C21" s="3"/>
      <c r="D21" s="3"/>
      <c r="E21" s="3"/>
      <c r="F21" s="25"/>
      <c r="G21" s="25"/>
      <c r="H21" s="26">
        <f t="shared" ref="H21:H22" si="1">MIN(F21:G21)</f>
        <v>0</v>
      </c>
      <c r="I21" s="25"/>
      <c r="J21" s="26">
        <f t="shared" si="0"/>
        <v>0</v>
      </c>
      <c r="L21">
        <f t="shared" ref="L21:L22" si="2">G21*I21</f>
        <v>0</v>
      </c>
    </row>
    <row r="22" spans="1:13">
      <c r="A22" s="1">
        <v>4</v>
      </c>
      <c r="B22" s="3"/>
      <c r="C22" s="3"/>
      <c r="D22" s="3"/>
      <c r="E22" s="3"/>
      <c r="F22" s="25"/>
      <c r="G22" s="25"/>
      <c r="H22" s="26">
        <f t="shared" si="1"/>
        <v>0</v>
      </c>
      <c r="I22" s="25"/>
      <c r="J22" s="26">
        <f t="shared" si="0"/>
        <v>0</v>
      </c>
      <c r="L22">
        <f t="shared" si="2"/>
        <v>0</v>
      </c>
    </row>
    <row r="23" spans="1:13">
      <c r="A23" s="53" t="s">
        <v>45</v>
      </c>
      <c r="B23" s="54"/>
      <c r="C23" s="9"/>
      <c r="D23" s="9"/>
      <c r="E23" s="9"/>
      <c r="F23" s="9"/>
      <c r="G23" s="9"/>
      <c r="H23" s="9"/>
      <c r="I23" s="26">
        <f>SUM(I19:I22)</f>
        <v>0</v>
      </c>
      <c r="J23" s="26">
        <f>SUM(J19:J22)</f>
        <v>0</v>
      </c>
      <c r="L23">
        <f>SUM(L19:L22)</f>
        <v>0</v>
      </c>
      <c r="M23">
        <v>5000000</v>
      </c>
    </row>
    <row r="25" spans="1:13">
      <c r="A25" t="s">
        <v>73</v>
      </c>
    </row>
    <row r="26" spans="1:13">
      <c r="A26" s="51" t="s">
        <v>44</v>
      </c>
      <c r="B26" s="51" t="s">
        <v>47</v>
      </c>
      <c r="C26" s="51" t="s">
        <v>48</v>
      </c>
      <c r="D26" s="51" t="s">
        <v>24</v>
      </c>
      <c r="E26" s="51" t="s">
        <v>110</v>
      </c>
      <c r="F26" s="11" t="s">
        <v>10</v>
      </c>
    </row>
    <row r="27" spans="1:13">
      <c r="A27" s="52"/>
      <c r="B27" s="52"/>
      <c r="C27" s="52"/>
      <c r="D27" s="52"/>
      <c r="E27" s="52"/>
      <c r="F27" s="13" t="s">
        <v>2</v>
      </c>
    </row>
    <row r="28" spans="1:13">
      <c r="A28" s="1">
        <v>1</v>
      </c>
      <c r="B28" s="3"/>
      <c r="C28" s="3"/>
      <c r="D28" s="3"/>
      <c r="E28" s="3"/>
      <c r="F28" s="25"/>
    </row>
    <row r="29" spans="1:13">
      <c r="A29" s="1">
        <v>2</v>
      </c>
      <c r="B29" s="3"/>
      <c r="C29" s="3"/>
      <c r="D29" s="3"/>
      <c r="E29" s="3"/>
      <c r="F29" s="25"/>
    </row>
    <row r="30" spans="1:13">
      <c r="A30" s="1">
        <v>3</v>
      </c>
      <c r="B30" s="3"/>
      <c r="C30" s="3"/>
      <c r="D30" s="3"/>
      <c r="E30" s="3"/>
      <c r="F30" s="25"/>
    </row>
    <row r="31" spans="1:13">
      <c r="A31" s="1">
        <v>4</v>
      </c>
      <c r="B31" s="3"/>
      <c r="C31" s="3"/>
      <c r="D31" s="3"/>
      <c r="E31" s="3"/>
      <c r="F31" s="25"/>
    </row>
    <row r="32" spans="1:13">
      <c r="A32" s="1">
        <v>5</v>
      </c>
      <c r="B32" s="3"/>
      <c r="C32" s="3"/>
      <c r="D32" s="3"/>
      <c r="E32" s="3"/>
      <c r="F32" s="25"/>
    </row>
    <row r="33" spans="1:7">
      <c r="A33" s="49" t="s">
        <v>52</v>
      </c>
      <c r="B33" s="49"/>
      <c r="C33" s="9"/>
      <c r="D33" s="9"/>
      <c r="E33" s="9"/>
      <c r="F33" s="26">
        <f>SUM(F28:F32)</f>
        <v>0</v>
      </c>
    </row>
    <row r="35" spans="1:7">
      <c r="A35" t="s">
        <v>53</v>
      </c>
    </row>
    <row r="36" spans="1:7" ht="27">
      <c r="A36" s="63"/>
      <c r="B36" s="15" t="s">
        <v>109</v>
      </c>
      <c r="C36" s="15" t="s">
        <v>125</v>
      </c>
      <c r="D36" s="16" t="s">
        <v>8</v>
      </c>
      <c r="E36" s="15" t="s">
        <v>63</v>
      </c>
      <c r="F36" s="6"/>
      <c r="G36" s="6"/>
    </row>
    <row r="37" spans="1:7" ht="14.25" thickBot="1">
      <c r="A37" s="64"/>
      <c r="B37" s="12" t="s">
        <v>3</v>
      </c>
      <c r="C37" s="12" t="s">
        <v>15</v>
      </c>
      <c r="D37" s="12" t="s">
        <v>54</v>
      </c>
      <c r="E37" s="17" t="s">
        <v>55</v>
      </c>
    </row>
    <row r="38" spans="1:7" ht="15" thickTop="1" thickBot="1">
      <c r="A38" s="1"/>
      <c r="B38" s="26">
        <f>F33+J23</f>
        <v>0</v>
      </c>
      <c r="C38" s="26">
        <f>ROUNDDOWN(B38*4/5,-3)</f>
        <v>0</v>
      </c>
      <c r="D38" s="24">
        <f>MIN(L23:M23)</f>
        <v>0</v>
      </c>
      <c r="E38" s="27">
        <f>MIN(C38:D38)</f>
        <v>0</v>
      </c>
    </row>
    <row r="39" spans="1:7" ht="14.25" thickTop="1"/>
    <row r="40" spans="1:7">
      <c r="A40" s="5" t="s">
        <v>113</v>
      </c>
    </row>
    <row r="41" spans="1:7">
      <c r="A41" t="s">
        <v>57</v>
      </c>
    </row>
    <row r="42" spans="1:7">
      <c r="A42" s="50" t="s">
        <v>44</v>
      </c>
      <c r="B42" s="50" t="s">
        <v>58</v>
      </c>
      <c r="C42" s="50" t="s">
        <v>59</v>
      </c>
      <c r="D42" s="50" t="s">
        <v>23</v>
      </c>
      <c r="E42" s="50" t="s">
        <v>24</v>
      </c>
      <c r="F42" s="14" t="s">
        <v>10</v>
      </c>
    </row>
    <row r="43" spans="1:7">
      <c r="A43" s="50"/>
      <c r="B43" s="50"/>
      <c r="C43" s="50"/>
      <c r="D43" s="50"/>
      <c r="E43" s="50"/>
      <c r="F43" s="12" t="s">
        <v>11</v>
      </c>
    </row>
    <row r="44" spans="1:7">
      <c r="A44" s="1">
        <v>1</v>
      </c>
      <c r="B44" s="3"/>
      <c r="C44" s="3"/>
      <c r="D44" s="3"/>
      <c r="E44" s="1" t="s">
        <v>37</v>
      </c>
      <c r="F44" s="25"/>
    </row>
    <row r="45" spans="1:7">
      <c r="A45" s="1">
        <v>2</v>
      </c>
      <c r="B45" s="3"/>
      <c r="C45" s="3"/>
      <c r="D45" s="3"/>
      <c r="E45" s="1" t="s">
        <v>37</v>
      </c>
      <c r="F45" s="25"/>
    </row>
    <row r="46" spans="1:7">
      <c r="A46" s="1">
        <v>3</v>
      </c>
      <c r="B46" s="3"/>
      <c r="C46" s="3"/>
      <c r="D46" s="3"/>
      <c r="E46" s="1" t="s">
        <v>37</v>
      </c>
      <c r="F46" s="25"/>
    </row>
    <row r="47" spans="1:7">
      <c r="A47" s="49" t="s">
        <v>52</v>
      </c>
      <c r="B47" s="49"/>
      <c r="C47" s="9"/>
      <c r="D47" s="9"/>
      <c r="E47" s="9"/>
      <c r="F47" s="26">
        <f>SUM(F44:F46)</f>
        <v>0</v>
      </c>
    </row>
    <row r="49" spans="1:15">
      <c r="A49" t="s">
        <v>114</v>
      </c>
    </row>
    <row r="50" spans="1:15">
      <c r="A50" s="50" t="s">
        <v>44</v>
      </c>
      <c r="B50" s="50" t="s">
        <v>47</v>
      </c>
      <c r="C50" s="50" t="s">
        <v>48</v>
      </c>
      <c r="D50" s="50" t="s">
        <v>24</v>
      </c>
      <c r="E50" s="51" t="s">
        <v>110</v>
      </c>
      <c r="F50" s="11" t="s">
        <v>10</v>
      </c>
    </row>
    <row r="51" spans="1:15">
      <c r="A51" s="50"/>
      <c r="B51" s="50"/>
      <c r="C51" s="50"/>
      <c r="D51" s="50"/>
      <c r="E51" s="52"/>
      <c r="F51" s="13" t="s">
        <v>5</v>
      </c>
    </row>
    <row r="52" spans="1:15">
      <c r="A52" s="1">
        <v>1</v>
      </c>
      <c r="B52" s="3"/>
      <c r="C52" s="3"/>
      <c r="D52" s="3"/>
      <c r="E52" s="3"/>
      <c r="F52" s="25"/>
    </row>
    <row r="53" spans="1:15">
      <c r="A53" s="1">
        <v>2</v>
      </c>
      <c r="B53" s="3"/>
      <c r="C53" s="3"/>
      <c r="D53" s="3"/>
      <c r="E53" s="3"/>
      <c r="F53" s="25"/>
    </row>
    <row r="54" spans="1:15">
      <c r="A54" s="1">
        <v>3</v>
      </c>
      <c r="B54" s="3"/>
      <c r="C54" s="3"/>
      <c r="D54" s="3"/>
      <c r="E54" s="3"/>
      <c r="F54" s="25"/>
    </row>
    <row r="55" spans="1:15">
      <c r="A55" s="1">
        <v>4</v>
      </c>
      <c r="B55" s="3"/>
      <c r="C55" s="3"/>
      <c r="D55" s="3"/>
      <c r="E55" s="3"/>
      <c r="F55" s="25"/>
    </row>
    <row r="56" spans="1:15">
      <c r="A56" s="1">
        <v>5</v>
      </c>
      <c r="B56" s="3"/>
      <c r="C56" s="3"/>
      <c r="D56" s="3"/>
      <c r="E56" s="3"/>
      <c r="F56" s="25"/>
    </row>
    <row r="57" spans="1:15">
      <c r="A57" s="49" t="s">
        <v>52</v>
      </c>
      <c r="B57" s="49"/>
      <c r="C57" s="9"/>
      <c r="D57" s="9"/>
      <c r="E57" s="9"/>
      <c r="F57" s="26">
        <f>SUM(F52:F56)</f>
        <v>0</v>
      </c>
    </row>
    <row r="59" spans="1:15">
      <c r="A59" t="s">
        <v>71</v>
      </c>
    </row>
    <row r="60" spans="1:15">
      <c r="A60" s="2" t="s">
        <v>44</v>
      </c>
      <c r="B60" s="2" t="s">
        <v>9</v>
      </c>
      <c r="C60" s="2" t="s">
        <v>72</v>
      </c>
      <c r="M60" t="s">
        <v>78</v>
      </c>
    </row>
    <row r="61" spans="1:15">
      <c r="A61" s="1">
        <v>1</v>
      </c>
      <c r="B61" s="1" t="s">
        <v>77</v>
      </c>
      <c r="C61" s="4"/>
      <c r="D61" s="7" t="s">
        <v>84</v>
      </c>
      <c r="M61" t="s">
        <v>79</v>
      </c>
      <c r="N61" t="s">
        <v>116</v>
      </c>
      <c r="O61" t="s">
        <v>80</v>
      </c>
    </row>
    <row r="62" spans="1:15" ht="27">
      <c r="A62" s="1">
        <v>2</v>
      </c>
      <c r="B62" s="18" t="s">
        <v>115</v>
      </c>
      <c r="C62" s="4"/>
      <c r="M62" s="21" t="str">
        <f>IFERROR(INDEX(ソフト上限額!$D$6:$D$9,MATCH(TRUE,ソフト上限額!$E$6:$E$9,0)),"0")</f>
        <v>0</v>
      </c>
      <c r="N62" s="21">
        <f>IF(C62=リスト!A2,リスト!A33,0)</f>
        <v>0</v>
      </c>
      <c r="O62" s="21">
        <f>IF(C63=リスト!A2,リスト!A34,0)</f>
        <v>0</v>
      </c>
    </row>
    <row r="63" spans="1:15" ht="27">
      <c r="A63" s="1">
        <v>3</v>
      </c>
      <c r="B63" s="18" t="s">
        <v>74</v>
      </c>
      <c r="C63" s="4"/>
      <c r="D63" s="19" t="s">
        <v>75</v>
      </c>
    </row>
    <row r="65" spans="1:9">
      <c r="A65" t="s">
        <v>64</v>
      </c>
    </row>
    <row r="66" spans="1:9" ht="27">
      <c r="A66" s="63"/>
      <c r="B66" s="15" t="s">
        <v>61</v>
      </c>
      <c r="C66" s="15" t="s">
        <v>62</v>
      </c>
      <c r="D66" s="16" t="s">
        <v>8</v>
      </c>
      <c r="E66" s="15" t="s">
        <v>76</v>
      </c>
      <c r="F66" s="6"/>
      <c r="G66" s="6"/>
      <c r="H66" s="6"/>
      <c r="I66" s="6"/>
    </row>
    <row r="67" spans="1:9" ht="14.25" thickBot="1">
      <c r="A67" s="64"/>
      <c r="B67" s="22" t="s">
        <v>12</v>
      </c>
      <c r="C67" s="22" t="s">
        <v>13</v>
      </c>
      <c r="D67" s="22" t="s">
        <v>14</v>
      </c>
      <c r="E67" s="23" t="s">
        <v>2</v>
      </c>
    </row>
    <row r="68" spans="1:9" ht="15" thickTop="1" thickBot="1">
      <c r="A68" s="1"/>
      <c r="B68" s="26">
        <f>F47+F57</f>
        <v>0</v>
      </c>
      <c r="C68" s="26">
        <f>ROUNDDOWN(B68*4/5,-3)</f>
        <v>0</v>
      </c>
      <c r="D68" s="24">
        <f>SUM(M62:O62)</f>
        <v>0</v>
      </c>
      <c r="E68" s="27">
        <f>MIN(C68:D68)</f>
        <v>0</v>
      </c>
    </row>
    <row r="69" spans="1:9" ht="14.25" thickTop="1"/>
    <row r="70" spans="1:9">
      <c r="A70" s="5" t="s">
        <v>85</v>
      </c>
    </row>
    <row r="71" spans="1:9">
      <c r="A71" t="s">
        <v>86</v>
      </c>
    </row>
    <row r="72" spans="1:9">
      <c r="A72" s="50" t="s">
        <v>44</v>
      </c>
      <c r="B72" s="50" t="s">
        <v>126</v>
      </c>
      <c r="C72" s="50" t="s">
        <v>59</v>
      </c>
      <c r="D72" s="50" t="s">
        <v>23</v>
      </c>
      <c r="E72" s="50" t="s">
        <v>24</v>
      </c>
      <c r="F72" s="14" t="s">
        <v>10</v>
      </c>
    </row>
    <row r="73" spans="1:9">
      <c r="A73" s="50"/>
      <c r="B73" s="50"/>
      <c r="C73" s="50"/>
      <c r="D73" s="50"/>
      <c r="E73" s="50"/>
      <c r="F73" s="12" t="s">
        <v>11</v>
      </c>
    </row>
    <row r="74" spans="1:9">
      <c r="A74" s="3">
        <v>1</v>
      </c>
      <c r="B74" s="3"/>
      <c r="C74" s="3"/>
      <c r="D74" s="3"/>
      <c r="E74" s="3"/>
      <c r="F74" s="25"/>
    </row>
    <row r="75" spans="1:9">
      <c r="A75" s="3">
        <v>2</v>
      </c>
      <c r="B75" s="3"/>
      <c r="C75" s="3"/>
      <c r="D75" s="3"/>
      <c r="E75" s="3"/>
      <c r="F75" s="25"/>
    </row>
    <row r="76" spans="1:9">
      <c r="A76" s="3">
        <v>3</v>
      </c>
      <c r="B76" s="3"/>
      <c r="C76" s="3"/>
      <c r="D76" s="3"/>
      <c r="E76" s="3"/>
      <c r="F76" s="25"/>
    </row>
    <row r="77" spans="1:9">
      <c r="A77" s="3">
        <v>4</v>
      </c>
      <c r="B77" s="3"/>
      <c r="C77" s="3"/>
      <c r="D77" s="3"/>
      <c r="E77" s="3"/>
      <c r="F77" s="25"/>
    </row>
    <row r="78" spans="1:9">
      <c r="A78" s="49" t="s">
        <v>52</v>
      </c>
      <c r="B78" s="49"/>
      <c r="C78" s="9"/>
      <c r="D78" s="9"/>
      <c r="E78" s="9"/>
      <c r="F78" s="26">
        <f>SUM(F74:F77)</f>
        <v>0</v>
      </c>
    </row>
    <row r="80" spans="1:9">
      <c r="A80" t="s">
        <v>73</v>
      </c>
    </row>
    <row r="81" spans="1:14">
      <c r="A81" s="50" t="s">
        <v>44</v>
      </c>
      <c r="B81" s="50" t="s">
        <v>47</v>
      </c>
      <c r="C81" s="50" t="s">
        <v>48</v>
      </c>
      <c r="D81" s="50" t="s">
        <v>24</v>
      </c>
      <c r="E81" s="51" t="s">
        <v>110</v>
      </c>
      <c r="F81" s="11" t="s">
        <v>10</v>
      </c>
    </row>
    <row r="82" spans="1:14">
      <c r="A82" s="50"/>
      <c r="B82" s="50"/>
      <c r="C82" s="50"/>
      <c r="D82" s="50"/>
      <c r="E82" s="52"/>
      <c r="F82" s="13" t="s">
        <v>5</v>
      </c>
    </row>
    <row r="83" spans="1:14">
      <c r="A83" s="1">
        <v>1</v>
      </c>
      <c r="B83" s="3"/>
      <c r="C83" s="3"/>
      <c r="D83" s="3"/>
      <c r="E83" s="3"/>
      <c r="F83" s="25"/>
    </row>
    <row r="84" spans="1:14">
      <c r="A84" s="1">
        <v>2</v>
      </c>
      <c r="B84" s="3"/>
      <c r="C84" s="3"/>
      <c r="D84" s="3"/>
      <c r="E84" s="3"/>
      <c r="F84" s="25"/>
    </row>
    <row r="85" spans="1:14">
      <c r="A85" s="1">
        <v>3</v>
      </c>
      <c r="B85" s="3"/>
      <c r="C85" s="3"/>
      <c r="D85" s="3"/>
      <c r="E85" s="3"/>
      <c r="F85" s="25"/>
    </row>
    <row r="86" spans="1:14">
      <c r="A86" s="1">
        <v>4</v>
      </c>
      <c r="B86" s="3"/>
      <c r="C86" s="3"/>
      <c r="D86" s="3"/>
      <c r="E86" s="3"/>
      <c r="F86" s="25"/>
    </row>
    <row r="87" spans="1:14">
      <c r="A87" s="1">
        <v>5</v>
      </c>
      <c r="B87" s="3"/>
      <c r="C87" s="3"/>
      <c r="D87" s="3"/>
      <c r="E87" s="3"/>
      <c r="F87" s="25"/>
    </row>
    <row r="88" spans="1:14">
      <c r="A88" s="49" t="s">
        <v>52</v>
      </c>
      <c r="B88" s="49"/>
      <c r="C88" s="9"/>
      <c r="D88" s="9"/>
      <c r="E88" s="9"/>
      <c r="F88" s="26">
        <f>SUM(F83:F87)</f>
        <v>0</v>
      </c>
    </row>
    <row r="89" spans="1:14">
      <c r="A89" s="39"/>
      <c r="B89" s="39"/>
      <c r="F89" s="40"/>
    </row>
    <row r="90" spans="1:14">
      <c r="A90" t="s">
        <v>117</v>
      </c>
    </row>
    <row r="91" spans="1:14">
      <c r="A91" s="50" t="s">
        <v>44</v>
      </c>
      <c r="B91" s="50" t="s">
        <v>47</v>
      </c>
      <c r="C91" s="50" t="s">
        <v>48</v>
      </c>
      <c r="D91" s="50" t="s">
        <v>24</v>
      </c>
      <c r="E91" s="51" t="s">
        <v>110</v>
      </c>
      <c r="F91" s="11" t="s">
        <v>10</v>
      </c>
      <c r="M91" t="s">
        <v>78</v>
      </c>
    </row>
    <row r="92" spans="1:14">
      <c r="A92" s="50"/>
      <c r="B92" s="50"/>
      <c r="C92" s="50"/>
      <c r="D92" s="50"/>
      <c r="E92" s="52"/>
      <c r="F92" s="13" t="s">
        <v>12</v>
      </c>
      <c r="M92" t="s">
        <v>79</v>
      </c>
      <c r="N92" t="s">
        <v>116</v>
      </c>
    </row>
    <row r="93" spans="1:14">
      <c r="A93" s="1">
        <v>1</v>
      </c>
      <c r="B93" s="3"/>
      <c r="C93" s="3"/>
      <c r="D93" s="3"/>
      <c r="E93" s="3"/>
      <c r="F93" s="25"/>
      <c r="M93" s="8">
        <v>7500000</v>
      </c>
      <c r="N93" s="8">
        <f>IF(F98&gt;0,150000,0)</f>
        <v>0</v>
      </c>
    </row>
    <row r="94" spans="1:14">
      <c r="A94" s="1">
        <v>2</v>
      </c>
      <c r="B94" s="3"/>
      <c r="C94" s="3"/>
      <c r="D94" s="3"/>
      <c r="E94" s="3"/>
      <c r="F94" s="25"/>
    </row>
    <row r="95" spans="1:14">
      <c r="A95" s="1">
        <v>3</v>
      </c>
      <c r="B95" s="3"/>
      <c r="C95" s="3"/>
      <c r="D95" s="3"/>
      <c r="E95" s="3"/>
      <c r="F95" s="25"/>
    </row>
    <row r="96" spans="1:14">
      <c r="A96" s="1">
        <v>4</v>
      </c>
      <c r="B96" s="3"/>
      <c r="C96" s="3"/>
      <c r="D96" s="3"/>
      <c r="E96" s="3"/>
      <c r="F96" s="25"/>
    </row>
    <row r="97" spans="1:6">
      <c r="A97" s="1">
        <v>5</v>
      </c>
      <c r="B97" s="3"/>
      <c r="C97" s="3"/>
      <c r="D97" s="3"/>
      <c r="E97" s="3"/>
      <c r="F97" s="25"/>
    </row>
    <row r="98" spans="1:6">
      <c r="A98" s="49" t="s">
        <v>52</v>
      </c>
      <c r="B98" s="49"/>
      <c r="C98" s="9"/>
      <c r="D98" s="9"/>
      <c r="E98" s="9"/>
      <c r="F98" s="26">
        <f>SUM(F93:F97)</f>
        <v>0</v>
      </c>
    </row>
    <row r="100" spans="1:6">
      <c r="A100" t="s">
        <v>118</v>
      </c>
    </row>
    <row r="101" spans="1:6" ht="27">
      <c r="A101" s="63"/>
      <c r="B101" s="15" t="s">
        <v>61</v>
      </c>
      <c r="C101" s="15" t="s">
        <v>119</v>
      </c>
      <c r="D101" s="16" t="s">
        <v>8</v>
      </c>
      <c r="E101" s="15" t="s">
        <v>120</v>
      </c>
    </row>
    <row r="102" spans="1:6" ht="14.25" thickBot="1">
      <c r="A102" s="64"/>
      <c r="B102" s="22" t="s">
        <v>13</v>
      </c>
      <c r="C102" s="22" t="s">
        <v>14</v>
      </c>
      <c r="D102" s="22" t="s">
        <v>2</v>
      </c>
      <c r="E102" s="23" t="s">
        <v>3</v>
      </c>
    </row>
    <row r="103" spans="1:6" ht="15" thickTop="1" thickBot="1">
      <c r="A103" s="1"/>
      <c r="B103" s="26">
        <f>F78+F88+F98</f>
        <v>0</v>
      </c>
      <c r="C103" s="26">
        <f>ROUNDDOWN(B103*4/5,-3)</f>
        <v>0</v>
      </c>
      <c r="D103" s="41">
        <f>M93+N93</f>
        <v>7500000</v>
      </c>
      <c r="E103" s="27">
        <f>MIN(C103:D103)</f>
        <v>0</v>
      </c>
    </row>
    <row r="104" spans="1:6" ht="14.25" thickTop="1"/>
  </sheetData>
  <mergeCells count="53">
    <mergeCell ref="A101:A102"/>
    <mergeCell ref="E26:E27"/>
    <mergeCell ref="E50:E51"/>
    <mergeCell ref="E81:E82"/>
    <mergeCell ref="A78:B78"/>
    <mergeCell ref="A81:A82"/>
    <mergeCell ref="B81:B82"/>
    <mergeCell ref="C81:C82"/>
    <mergeCell ref="D81:D82"/>
    <mergeCell ref="A88:B88"/>
    <mergeCell ref="A66:A67"/>
    <mergeCell ref="A72:A73"/>
    <mergeCell ref="B72:B73"/>
    <mergeCell ref="C72:C73"/>
    <mergeCell ref="D72:D73"/>
    <mergeCell ref="E72:E73"/>
    <mergeCell ref="E42:E43"/>
    <mergeCell ref="A57:B57"/>
    <mergeCell ref="A1:K1"/>
    <mergeCell ref="I2:K2"/>
    <mergeCell ref="I3:K3"/>
    <mergeCell ref="I4:K4"/>
    <mergeCell ref="I5:K5"/>
    <mergeCell ref="I6:K6"/>
    <mergeCell ref="I7:K7"/>
    <mergeCell ref="A36:A37"/>
    <mergeCell ref="A47:B47"/>
    <mergeCell ref="A50:A51"/>
    <mergeCell ref="B50:B51"/>
    <mergeCell ref="C50:C51"/>
    <mergeCell ref="D50:D51"/>
    <mergeCell ref="A42:A43"/>
    <mergeCell ref="E91:E92"/>
    <mergeCell ref="A17:A18"/>
    <mergeCell ref="A23:B23"/>
    <mergeCell ref="L17:L18"/>
    <mergeCell ref="B17:B18"/>
    <mergeCell ref="C17:C18"/>
    <mergeCell ref="D17:D18"/>
    <mergeCell ref="E17:E18"/>
    <mergeCell ref="B42:B43"/>
    <mergeCell ref="C42:C43"/>
    <mergeCell ref="D42:D43"/>
    <mergeCell ref="A33:B33"/>
    <mergeCell ref="A26:A27"/>
    <mergeCell ref="B26:B27"/>
    <mergeCell ref="C26:C27"/>
    <mergeCell ref="D26:D27"/>
    <mergeCell ref="A98:B98"/>
    <mergeCell ref="A91:A92"/>
    <mergeCell ref="B91:B92"/>
    <mergeCell ref="C91:C92"/>
    <mergeCell ref="D91:D92"/>
  </mergeCells>
  <phoneticPr fontId="4"/>
  <pageMargins left="0.7" right="0.7" top="0.75" bottom="0.75" header="0.3" footer="0.3"/>
  <pageSetup paperSize="9" scale="43" orientation="portrait" r:id="rId1"/>
  <extLst>
    <ext xmlns:x14="http://schemas.microsoft.com/office/spreadsheetml/2009/9/main" uri="{78C0D931-6437-407d-A8EE-F0AAD7539E65}">
      <x14:conditionalFormattings>
        <x14:conditionalFormatting xmlns:xm="http://schemas.microsoft.com/office/excel/2006/main">
          <x14:cfRule type="expression" priority="3" id="{84B7F470-D33D-4E53-AD0E-E44AF1846BDD}">
            <xm:f>$C$12=リスト!$A$2</xm:f>
            <x14:dxf>
              <fill>
                <patternFill>
                  <bgColor theme="1"/>
                </patternFill>
              </fill>
            </x14:dxf>
          </x14:cfRule>
          <xm:sqref>A15:K38 A70:K104</xm:sqref>
        </x14:conditionalFormatting>
        <x14:conditionalFormatting xmlns:xm="http://schemas.microsoft.com/office/excel/2006/main">
          <x14:cfRule type="expression" priority="2" id="{4ABD11AA-30DD-4FE8-86B4-C77FA3669E6E}">
            <xm:f>$C$13=リスト!$A$2</xm:f>
            <x14:dxf>
              <fill>
                <patternFill>
                  <bgColor theme="1"/>
                </patternFill>
              </fill>
            </x14:dxf>
          </x14:cfRule>
          <xm:sqref>A15:K68</xm:sqref>
        </x14:conditionalFormatting>
        <x14:conditionalFormatting xmlns:xm="http://schemas.microsoft.com/office/excel/2006/main">
          <x14:cfRule type="expression" priority="4" id="{062A807A-FB04-489C-A26F-F9A28BC1238C}">
            <xm:f>$C$11=リスト!$A$2</xm:f>
            <x14:dxf>
              <fill>
                <patternFill>
                  <bgColor theme="1"/>
                </patternFill>
              </fill>
            </x14:dxf>
          </x14:cfRule>
          <xm:sqref>A40:K104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34265F3-FC40-4AEA-9E9E-356B29D596D5}">
          <x14:formula1>
            <xm:f>リスト!$A$1:$A$2</xm:f>
          </x14:formula1>
          <xm:sqref>C11:C13 C62:C63</xm:sqref>
        </x14:dataValidation>
        <x14:dataValidation type="list" allowBlank="1" showInputMessage="1" showErrorMessage="1" xr:uid="{BDC0CB16-2D43-4BA5-A7BA-F04EDB7C1DAA}">
          <x14:formula1>
            <xm:f>リスト!$A$20:$A$22</xm:f>
          </x14:formula1>
          <xm:sqref>G19:G22</xm:sqref>
        </x14:dataValidation>
        <x14:dataValidation type="list" allowBlank="1" showInputMessage="1" showErrorMessage="1" xr:uid="{EE959D3E-2BAD-4024-87CB-4D00452C6FC3}">
          <x14:formula1>
            <xm:f>リスト!$A$23:$A$26</xm:f>
          </x14:formula1>
          <xm:sqref>D28:D32</xm:sqref>
        </x14:dataValidation>
        <x14:dataValidation type="list" allowBlank="1" showInputMessage="1" showErrorMessage="1" xr:uid="{C2680943-C844-4396-8095-3FB9597888BE}">
          <x14:formula1>
            <xm:f>リスト!$A$3:$A$19</xm:f>
          </x14:formula1>
          <xm:sqref>E19:E22 E74:E77</xm:sqref>
        </x14:dataValidation>
        <x14:dataValidation type="list" allowBlank="1" showInputMessage="1" showErrorMessage="1" xr:uid="{E718671D-21BD-4A94-B894-0536B7D3B689}">
          <x14:formula1>
            <xm:f>リスト!$A$27:$A$31</xm:f>
          </x14:formula1>
          <xm:sqref>D52:D56 D83:D87 D93:D97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011A-14C8-47CB-B7ED-51D39BD1DF53}">
  <sheetPr>
    <tabColor theme="9"/>
    <pageSetUpPr fitToPage="1"/>
  </sheetPr>
  <dimension ref="A1:M33"/>
  <sheetViews>
    <sheetView tabSelected="1" view="pageBreakPreview" topLeftCell="A12" zoomScale="130" zoomScaleNormal="100" zoomScaleSheetLayoutView="130" workbookViewId="0">
      <selection activeCell="B14" sqref="B14"/>
    </sheetView>
  </sheetViews>
  <sheetFormatPr defaultColWidth="9" defaultRowHeight="13.5"/>
  <cols>
    <col min="1" max="1" width="3.5" style="28" bestFit="1" customWidth="1"/>
    <col min="2" max="2" width="65.375" style="28" customWidth="1"/>
    <col min="3" max="3" width="12.75" style="28" bestFit="1" customWidth="1"/>
    <col min="4" max="5" width="11.75" style="28" customWidth="1"/>
    <col min="6" max="7" width="9" style="28"/>
    <col min="8" max="13" width="9" style="28" hidden="1" customWidth="1"/>
    <col min="14" max="14" width="9" style="28" customWidth="1"/>
    <col min="15" max="16384" width="9" style="28"/>
  </cols>
  <sheetData>
    <row r="1" spans="1:13" ht="18.75">
      <c r="A1" s="36" t="s">
        <v>107</v>
      </c>
      <c r="B1" s="35"/>
      <c r="C1" s="35"/>
      <c r="D1" s="35"/>
      <c r="E1" s="35"/>
    </row>
    <row r="2" spans="1:13" ht="18.75">
      <c r="A2" s="34"/>
    </row>
    <row r="3" spans="1:13">
      <c r="B3" s="33" t="s">
        <v>67</v>
      </c>
      <c r="C3" s="48">
        <f>IFERROR(経費所要額調書!I2,"")</f>
        <v>0</v>
      </c>
      <c r="D3" s="48"/>
      <c r="E3" s="48"/>
    </row>
    <row r="4" spans="1:13">
      <c r="B4" s="33" t="s">
        <v>1</v>
      </c>
      <c r="C4" s="48">
        <f>経費所要額調書!I3</f>
        <v>0</v>
      </c>
      <c r="D4" s="48"/>
      <c r="E4" s="48"/>
    </row>
    <row r="5" spans="1:13">
      <c r="B5" s="33" t="s">
        <v>66</v>
      </c>
      <c r="C5" s="48">
        <f>経費所要額調書!I4</f>
        <v>0</v>
      </c>
      <c r="D5" s="48"/>
      <c r="E5" s="48"/>
    </row>
    <row r="6" spans="1:13">
      <c r="B6" s="33" t="s">
        <v>68</v>
      </c>
      <c r="C6" s="48">
        <f>経費所要額調書!I5</f>
        <v>0</v>
      </c>
      <c r="D6" s="48"/>
      <c r="E6" s="48"/>
    </row>
    <row r="7" spans="1:13">
      <c r="B7" s="33" t="s">
        <v>69</v>
      </c>
      <c r="C7" s="48">
        <f>経費所要額調書!I6</f>
        <v>0</v>
      </c>
      <c r="D7" s="48"/>
      <c r="E7" s="48"/>
    </row>
    <row r="8" spans="1:13">
      <c r="B8" s="33" t="s">
        <v>70</v>
      </c>
      <c r="C8" s="48">
        <f>経費所要額調書!I7</f>
        <v>0</v>
      </c>
      <c r="D8" s="48"/>
      <c r="E8" s="48"/>
    </row>
    <row r="9" spans="1:13">
      <c r="B9" s="33"/>
      <c r="C9" s="38"/>
      <c r="D9" s="38"/>
      <c r="E9" s="38"/>
    </row>
    <row r="11" spans="1:13" ht="30" customHeight="1">
      <c r="A11" s="30" t="s">
        <v>106</v>
      </c>
      <c r="B11" s="30" t="s">
        <v>105</v>
      </c>
      <c r="C11" s="30" t="s">
        <v>104</v>
      </c>
      <c r="D11" s="43"/>
      <c r="E11" s="43"/>
      <c r="H11" s="28" t="s">
        <v>103</v>
      </c>
      <c r="I11" s="28" t="s">
        <v>102</v>
      </c>
      <c r="J11" s="28" t="s">
        <v>101</v>
      </c>
      <c r="K11" s="28" t="s">
        <v>100</v>
      </c>
      <c r="L11" s="28" t="s">
        <v>99</v>
      </c>
      <c r="M11" s="28" t="s">
        <v>99</v>
      </c>
    </row>
    <row r="12" spans="1:13" ht="30" customHeight="1">
      <c r="A12" s="30">
        <v>1</v>
      </c>
      <c r="B12" s="31" t="s">
        <v>111</v>
      </c>
      <c r="C12" s="37"/>
      <c r="H12" s="28" t="s">
        <v>93</v>
      </c>
      <c r="J12" s="28" t="s">
        <v>98</v>
      </c>
      <c r="K12" s="28" t="s">
        <v>97</v>
      </c>
      <c r="L12" s="28" t="s">
        <v>96</v>
      </c>
      <c r="M12" s="28" t="s">
        <v>96</v>
      </c>
    </row>
    <row r="13" spans="1:13" ht="30" customHeight="1">
      <c r="A13" s="30">
        <v>2</v>
      </c>
      <c r="B13" s="31" t="s">
        <v>95</v>
      </c>
      <c r="C13" s="37"/>
      <c r="J13" s="28" t="s">
        <v>94</v>
      </c>
      <c r="L13" s="28" t="s">
        <v>93</v>
      </c>
      <c r="M13" s="28" t="s">
        <v>92</v>
      </c>
    </row>
    <row r="14" spans="1:13" ht="40.5">
      <c r="A14" s="30">
        <v>3</v>
      </c>
      <c r="B14" s="32" t="s">
        <v>123</v>
      </c>
      <c r="C14" s="37"/>
      <c r="M14" s="28" t="s">
        <v>91</v>
      </c>
    </row>
    <row r="15" spans="1:13" ht="40.5">
      <c r="A15" s="30">
        <v>4</v>
      </c>
      <c r="B15" s="32" t="s">
        <v>129</v>
      </c>
      <c r="C15" s="37"/>
    </row>
    <row r="16" spans="1:13" ht="30" customHeight="1">
      <c r="A16" s="30">
        <v>5</v>
      </c>
      <c r="B16" s="31" t="s">
        <v>90</v>
      </c>
      <c r="C16" s="37"/>
    </row>
    <row r="17" spans="1:3" ht="30" customHeight="1">
      <c r="A17" s="30">
        <v>6</v>
      </c>
      <c r="B17" s="31" t="s">
        <v>89</v>
      </c>
      <c r="C17" s="37"/>
    </row>
    <row r="18" spans="1:3" ht="30" customHeight="1">
      <c r="A18" s="30">
        <v>7</v>
      </c>
      <c r="B18" s="31" t="s">
        <v>88</v>
      </c>
      <c r="C18" s="37"/>
    </row>
    <row r="19" spans="1:3" ht="30" customHeight="1">
      <c r="A19" s="30">
        <v>8</v>
      </c>
      <c r="B19" s="31" t="s">
        <v>87</v>
      </c>
      <c r="C19" s="37"/>
    </row>
    <row r="20" spans="1:3" s="6" customFormat="1" ht="30" customHeight="1">
      <c r="A20" s="45">
        <v>9</v>
      </c>
      <c r="B20" s="46" t="s">
        <v>128</v>
      </c>
      <c r="C20" s="47"/>
    </row>
    <row r="21" spans="1:3" ht="30" customHeight="1">
      <c r="A21" s="30">
        <v>10</v>
      </c>
      <c r="B21" s="44" t="s">
        <v>127</v>
      </c>
      <c r="C21" s="37"/>
    </row>
    <row r="22" spans="1:3" ht="30" customHeight="1">
      <c r="B22" s="29"/>
    </row>
    <row r="23" spans="1:3">
      <c r="B23" s="29"/>
    </row>
    <row r="24" spans="1:3">
      <c r="B24" s="29"/>
    </row>
    <row r="25" spans="1:3">
      <c r="B25" s="29"/>
    </row>
    <row r="26" spans="1:3">
      <c r="B26" s="29"/>
    </row>
    <row r="27" spans="1:3">
      <c r="B27" s="29"/>
    </row>
    <row r="28" spans="1:3">
      <c r="B28" s="29"/>
    </row>
    <row r="29" spans="1:3">
      <c r="B29" s="29"/>
    </row>
    <row r="30" spans="1:3">
      <c r="B30" s="29"/>
    </row>
    <row r="31" spans="1:3">
      <c r="B31" s="29"/>
    </row>
    <row r="32" spans="1:3">
      <c r="B32" s="29"/>
    </row>
    <row r="33" spans="2:2">
      <c r="B33" s="29"/>
    </row>
  </sheetData>
  <mergeCells count="6">
    <mergeCell ref="C8:E8"/>
    <mergeCell ref="C3:E3"/>
    <mergeCell ref="C4:E4"/>
    <mergeCell ref="C6:E6"/>
    <mergeCell ref="C5:E5"/>
    <mergeCell ref="C7:E7"/>
  </mergeCells>
  <phoneticPr fontId="4"/>
  <dataValidations count="4">
    <dataValidation type="list" allowBlank="1" showInputMessage="1" showErrorMessage="1" sqref="C18" xr:uid="{1F7CEAB6-9782-49FF-AEB6-D2930C8E81B0}">
      <formula1>$L$10:$L$13</formula1>
    </dataValidation>
    <dataValidation type="list" allowBlank="1" showInputMessage="1" showErrorMessage="1" sqref="C9:E9" xr:uid="{B57776F0-7DD2-4711-BB61-638AD9623D7E}">
      <formula1>$K$10:$K$13</formula1>
    </dataValidation>
    <dataValidation type="list" allowBlank="1" showInputMessage="1" showErrorMessage="1" sqref="C12:C17 C21 C19" xr:uid="{94808FF5-454A-4492-8EE0-29DD7D070E61}">
      <formula1>$H$10:$H$12</formula1>
    </dataValidation>
    <dataValidation type="list" allowBlank="1" showInputMessage="1" showErrorMessage="1" sqref="C20" xr:uid="{2F39E48A-BE92-423E-8378-040A50FADBCC}">
      <formula1>$M$7:$M$14</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3542-8549-4D71-B5F2-F0AAF2831384}">
  <dimension ref="A2:A34"/>
  <sheetViews>
    <sheetView workbookViewId="0">
      <selection activeCell="A33" sqref="A33"/>
    </sheetView>
  </sheetViews>
  <sheetFormatPr defaultRowHeight="13.5"/>
  <cols>
    <col min="1" max="1" width="9.25" bestFit="1" customWidth="1"/>
  </cols>
  <sheetData>
    <row r="2" spans="1:1">
      <c r="A2" t="s">
        <v>21</v>
      </c>
    </row>
    <row r="4" spans="1:1">
      <c r="A4" t="s">
        <v>25</v>
      </c>
    </row>
    <row r="5" spans="1:1">
      <c r="A5" t="s">
        <v>26</v>
      </c>
    </row>
    <row r="6" spans="1:1">
      <c r="A6" t="s">
        <v>27</v>
      </c>
    </row>
    <row r="7" spans="1:1">
      <c r="A7" t="s">
        <v>28</v>
      </c>
    </row>
    <row r="8" spans="1:1">
      <c r="A8" t="s">
        <v>29</v>
      </c>
    </row>
    <row r="9" spans="1:1">
      <c r="A9" t="s">
        <v>30</v>
      </c>
    </row>
    <row r="10" spans="1:1">
      <c r="A10" t="s">
        <v>31</v>
      </c>
    </row>
    <row r="11" spans="1:1">
      <c r="A11" t="s">
        <v>32</v>
      </c>
    </row>
    <row r="12" spans="1:1">
      <c r="A12" t="s">
        <v>33</v>
      </c>
    </row>
    <row r="13" spans="1:1">
      <c r="A13" t="s">
        <v>34</v>
      </c>
    </row>
    <row r="14" spans="1:1">
      <c r="A14" t="s">
        <v>35</v>
      </c>
    </row>
    <row r="15" spans="1:1">
      <c r="A15" t="s">
        <v>36</v>
      </c>
    </row>
    <row r="16" spans="1:1">
      <c r="A16" t="s">
        <v>37</v>
      </c>
    </row>
    <row r="17" spans="1:1">
      <c r="A17" t="s">
        <v>38</v>
      </c>
    </row>
    <row r="18" spans="1:1">
      <c r="A18" t="s">
        <v>39</v>
      </c>
    </row>
    <row r="19" spans="1:1">
      <c r="A19" t="s">
        <v>40</v>
      </c>
    </row>
    <row r="21" spans="1:1">
      <c r="A21" s="8">
        <v>300000</v>
      </c>
    </row>
    <row r="22" spans="1:1">
      <c r="A22" s="8">
        <v>1000000</v>
      </c>
    </row>
    <row r="24" spans="1:1">
      <c r="A24" t="s">
        <v>49</v>
      </c>
    </row>
    <row r="25" spans="1:1">
      <c r="A25" t="s">
        <v>50</v>
      </c>
    </row>
    <row r="26" spans="1:1">
      <c r="A26" t="s">
        <v>51</v>
      </c>
    </row>
    <row r="28" spans="1:1">
      <c r="A28" t="s">
        <v>49</v>
      </c>
    </row>
    <row r="29" spans="1:1">
      <c r="A29" t="s">
        <v>50</v>
      </c>
    </row>
    <row r="30" spans="1:1">
      <c r="A30" t="s">
        <v>60</v>
      </c>
    </row>
    <row r="31" spans="1:1">
      <c r="A31" t="s">
        <v>51</v>
      </c>
    </row>
    <row r="33" spans="1:1">
      <c r="A33">
        <v>150000</v>
      </c>
    </row>
    <row r="34" spans="1:1">
      <c r="A34">
        <v>50000</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8015-E25D-4E25-91D1-EEE1AAA50BEB}">
  <dimension ref="A2:E12"/>
  <sheetViews>
    <sheetView workbookViewId="0">
      <selection activeCell="D20" sqref="D19:D20"/>
    </sheetView>
  </sheetViews>
  <sheetFormatPr defaultRowHeight="13.5"/>
  <cols>
    <col min="4" max="4" width="9.25" bestFit="1" customWidth="1"/>
  </cols>
  <sheetData>
    <row r="2" spans="1:5">
      <c r="A2" t="s">
        <v>4</v>
      </c>
      <c r="B2">
        <v>0.8</v>
      </c>
    </row>
    <row r="5" spans="1:5">
      <c r="A5" s="65" t="s">
        <v>81</v>
      </c>
      <c r="B5" s="65"/>
      <c r="C5" s="65"/>
      <c r="D5" t="s">
        <v>82</v>
      </c>
      <c r="E5">
        <f>経費所要額調書!C61</f>
        <v>0</v>
      </c>
    </row>
    <row r="6" spans="1:5">
      <c r="A6">
        <v>1</v>
      </c>
      <c r="B6" t="s">
        <v>83</v>
      </c>
      <c r="C6">
        <v>10</v>
      </c>
      <c r="D6" s="20">
        <v>1000000</v>
      </c>
      <c r="E6" t="b">
        <f>AND(A6&lt;=$E$5,$E$5&lt;=C6)</f>
        <v>0</v>
      </c>
    </row>
    <row r="7" spans="1:5">
      <c r="A7">
        <v>11</v>
      </c>
      <c r="B7" t="s">
        <v>83</v>
      </c>
      <c r="C7">
        <v>20</v>
      </c>
      <c r="D7" s="20">
        <v>1500000</v>
      </c>
      <c r="E7" t="b">
        <f>AND(A7&lt;=$E$5,$E$5&lt;=C7)</f>
        <v>0</v>
      </c>
    </row>
    <row r="8" spans="1:5">
      <c r="A8">
        <v>21</v>
      </c>
      <c r="B8" t="s">
        <v>83</v>
      </c>
      <c r="C8">
        <v>30</v>
      </c>
      <c r="D8" s="20">
        <v>2000000</v>
      </c>
      <c r="E8" t="b">
        <f t="shared" ref="E8:E9" si="0">AND(A8&lt;=$E$5,$E$5&lt;=C8)</f>
        <v>0</v>
      </c>
    </row>
    <row r="9" spans="1:5">
      <c r="A9">
        <v>31</v>
      </c>
      <c r="B9" t="s">
        <v>83</v>
      </c>
      <c r="C9">
        <v>10000</v>
      </c>
      <c r="D9" s="20">
        <v>2500000</v>
      </c>
      <c r="E9" t="b">
        <f t="shared" si="0"/>
        <v>0</v>
      </c>
    </row>
    <row r="12" spans="1:5">
      <c r="D12" s="20"/>
    </row>
  </sheetData>
  <mergeCells count="1">
    <mergeCell ref="A5:C5"/>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経費所要額調書</vt:lpstr>
      <vt:lpstr>チェックリスト</vt:lpstr>
      <vt:lpstr>リスト</vt:lpstr>
      <vt:lpstr>ソフト上限額</vt:lpstr>
      <vt:lpstr>チェックリスト!Print_Area</vt:lpstr>
      <vt:lpstr>経費所要額調書!Print_Area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徳橋 明希（高齢者福祉課）</cp:lastModifiedBy>
  <cp:lastPrinted>2026-06-15T01:31:32Z</cp:lastPrinted>
  <dcterms:created xsi:type="dcterms:W3CDTF">2015-08-10T05:04:44Z</dcterms:created>
  <dcterms:modified xsi:type="dcterms:W3CDTF">2026-06-15T07:08:37Z</dcterms:modified>
</cp:coreProperties>
</file>