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1004\Box\【02_課所共有】01_07_市町村課\R03年度\04　選挙担当\01 選挙執行\参議院議員選挙\令和7年7月20日執行\030 一般通知・報告\05 選挙時登録関係\04 資料提供\市区町村回答（確認）\"/>
    </mc:Choice>
  </mc:AlternateContent>
  <xr:revisionPtr revIDLastSave="0" documentId="13_ncr:1_{66D4F08D-11E3-4EAD-BC52-778D8F44274A}" xr6:coauthVersionLast="47" xr6:coauthVersionMax="47" xr10:uidLastSave="{00000000-0000-0000-0000-000000000000}"/>
  <bookViews>
    <workbookView xWindow="-28920" yWindow="-120" windowWidth="29040" windowHeight="15720" xr2:uid="{D4678120-9476-484E-A965-4F51597274D2}"/>
  </bookViews>
  <sheets>
    <sheet name="Sheet1" sheetId="1" r:id="rId1"/>
  </sheets>
  <externalReferences>
    <externalReference r:id="rId2"/>
  </externalReference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1" l="1"/>
  <c r="D61" i="1"/>
  <c r="B15" i="1"/>
  <c r="C15" i="1"/>
  <c r="D15" i="1"/>
  <c r="E156" i="1"/>
  <c r="B156" i="1"/>
  <c r="F153" i="1"/>
  <c r="G153" i="1"/>
  <c r="I149" i="1"/>
  <c r="E154" i="1"/>
  <c r="I148" i="1"/>
  <c r="B152" i="1"/>
  <c r="E146" i="1"/>
  <c r="B146" i="1"/>
  <c r="I143" i="1"/>
  <c r="I142" i="1"/>
  <c r="F144" i="1"/>
  <c r="I141" i="1"/>
  <c r="E138" i="1"/>
  <c r="B138" i="1"/>
  <c r="I134" i="1"/>
  <c r="H134" i="1"/>
  <c r="E131" i="1"/>
  <c r="B131" i="1"/>
  <c r="H126" i="1"/>
  <c r="I126" i="1"/>
  <c r="I123" i="1"/>
  <c r="I122" i="1"/>
  <c r="H122" i="1"/>
  <c r="H121" i="1"/>
  <c r="F127" i="1"/>
  <c r="G127" i="1"/>
  <c r="E118" i="1"/>
  <c r="B118" i="1"/>
  <c r="I115" i="1"/>
  <c r="H115" i="1"/>
  <c r="I113" i="1"/>
  <c r="I112" i="1"/>
  <c r="E110" i="1"/>
  <c r="B110" i="1"/>
  <c r="I102" i="1"/>
  <c r="H102" i="1"/>
  <c r="I101" i="1"/>
  <c r="I98" i="1"/>
  <c r="H98" i="1"/>
  <c r="J98" i="1" s="1"/>
  <c r="K98" i="1" s="1"/>
  <c r="H97" i="1"/>
  <c r="I94" i="1"/>
  <c r="E92" i="1"/>
  <c r="B92" i="1"/>
  <c r="B89" i="1"/>
  <c r="I87" i="1"/>
  <c r="I84" i="1"/>
  <c r="H84" i="1"/>
  <c r="J84" i="1" s="1"/>
  <c r="H82" i="1"/>
  <c r="H80" i="1"/>
  <c r="H79" i="1"/>
  <c r="E76" i="1"/>
  <c r="F73" i="1"/>
  <c r="C73" i="1"/>
  <c r="I71" i="1"/>
  <c r="I70" i="1"/>
  <c r="E73" i="1"/>
  <c r="I69" i="1"/>
  <c r="H68" i="1"/>
  <c r="H67" i="1"/>
  <c r="H66" i="1"/>
  <c r="E72" i="1"/>
  <c r="C72" i="1"/>
  <c r="E64" i="1"/>
  <c r="E61" i="1"/>
  <c r="F61" i="1"/>
  <c r="F60" i="1"/>
  <c r="E55" i="1"/>
  <c r="F53" i="1"/>
  <c r="I51" i="1"/>
  <c r="E49" i="1"/>
  <c r="I45" i="1"/>
  <c r="I44" i="1"/>
  <c r="F47" i="1"/>
  <c r="E41" i="1"/>
  <c r="E39" i="1"/>
  <c r="I38" i="1"/>
  <c r="I37" i="1"/>
  <c r="H36" i="1"/>
  <c r="H35" i="1"/>
  <c r="F39" i="1"/>
  <c r="E33" i="1"/>
  <c r="I30" i="1"/>
  <c r="I29" i="1"/>
  <c r="I28" i="1"/>
  <c r="I27" i="1"/>
  <c r="H27" i="1"/>
  <c r="E25" i="1"/>
  <c r="H21" i="1"/>
  <c r="I21" i="1"/>
  <c r="K20" i="1"/>
  <c r="J20" i="1"/>
  <c r="I20" i="1"/>
  <c r="H20" i="1"/>
  <c r="G20" i="1"/>
  <c r="F20" i="1"/>
  <c r="E20" i="1"/>
  <c r="E18" i="1"/>
  <c r="B18" i="1"/>
  <c r="B25" i="1" s="1"/>
  <c r="B33" i="1" s="1"/>
  <c r="B41" i="1" s="1"/>
  <c r="B49" i="1" s="1"/>
  <c r="B55" i="1" s="1"/>
  <c r="B64" i="1" s="1"/>
  <c r="B76" i="1" s="1"/>
  <c r="K15" i="1"/>
  <c r="J15" i="1"/>
  <c r="I15" i="1"/>
  <c r="H15" i="1"/>
  <c r="G15" i="1"/>
  <c r="F15" i="1"/>
  <c r="E15" i="1"/>
  <c r="K14" i="1"/>
  <c r="J14" i="1"/>
  <c r="I14" i="1"/>
  <c r="H14" i="1"/>
  <c r="G14" i="1"/>
  <c r="F14" i="1"/>
  <c r="E14" i="1"/>
  <c r="E12" i="1"/>
  <c r="B12" i="1"/>
  <c r="H8" i="1"/>
  <c r="I8" i="1"/>
  <c r="C10" i="1"/>
  <c r="B10" i="1"/>
  <c r="J134" i="1" l="1"/>
  <c r="B61" i="1"/>
  <c r="H61" i="1" s="1"/>
  <c r="J102" i="1"/>
  <c r="J122" i="1"/>
  <c r="K122" i="1" s="1"/>
  <c r="F72" i="1"/>
  <c r="F74" i="1" s="1"/>
  <c r="D88" i="1"/>
  <c r="B116" i="1"/>
  <c r="F10" i="1"/>
  <c r="E53" i="1"/>
  <c r="I66" i="1"/>
  <c r="J66" i="1" s="1"/>
  <c r="K66" i="1" s="1"/>
  <c r="H87" i="1"/>
  <c r="J87" i="1" s="1"/>
  <c r="I100" i="1"/>
  <c r="C116" i="1"/>
  <c r="I121" i="1"/>
  <c r="J121" i="1" s="1"/>
  <c r="K121" i="1" s="1"/>
  <c r="B128" i="1"/>
  <c r="F128" i="1"/>
  <c r="E136" i="1"/>
  <c r="B144" i="1"/>
  <c r="F152" i="1"/>
  <c r="E153" i="1"/>
  <c r="K84" i="1"/>
  <c r="I83" i="1"/>
  <c r="H9" i="1"/>
  <c r="C60" i="1"/>
  <c r="I60" i="1" s="1"/>
  <c r="H59" i="1"/>
  <c r="D73" i="1"/>
  <c r="I79" i="1"/>
  <c r="J79" i="1" s="1"/>
  <c r="I80" i="1"/>
  <c r="J80" i="1" s="1"/>
  <c r="K80" i="1" s="1"/>
  <c r="H85" i="1"/>
  <c r="I95" i="1"/>
  <c r="I103" i="1"/>
  <c r="H105" i="1"/>
  <c r="E116" i="1"/>
  <c r="E127" i="1"/>
  <c r="F136" i="1"/>
  <c r="I140" i="1"/>
  <c r="K102" i="1"/>
  <c r="J126" i="1"/>
  <c r="K126" i="1" s="1"/>
  <c r="E152" i="1"/>
  <c r="H152" i="1" s="1"/>
  <c r="I9" i="1"/>
  <c r="J9" i="1" s="1"/>
  <c r="B31" i="1"/>
  <c r="H30" i="1"/>
  <c r="J30" i="1" s="1"/>
  <c r="K30" i="1" s="1"/>
  <c r="I67" i="1"/>
  <c r="J67" i="1" s="1"/>
  <c r="K67" i="1" s="1"/>
  <c r="E106" i="1"/>
  <c r="F116" i="1"/>
  <c r="E144" i="1"/>
  <c r="C31" i="1"/>
  <c r="I43" i="1"/>
  <c r="I52" i="1"/>
  <c r="F62" i="1"/>
  <c r="C89" i="1"/>
  <c r="F106" i="1"/>
  <c r="I96" i="1"/>
  <c r="H101" i="1"/>
  <c r="J101" i="1" s="1"/>
  <c r="H133" i="1"/>
  <c r="J133" i="1" s="1"/>
  <c r="K133" i="1" s="1"/>
  <c r="I135" i="1"/>
  <c r="J21" i="1"/>
  <c r="K21" i="1" s="1"/>
  <c r="G47" i="1"/>
  <c r="F88" i="1"/>
  <c r="E89" i="1"/>
  <c r="H89" i="1" s="1"/>
  <c r="H83" i="1"/>
  <c r="I99" i="1"/>
  <c r="H125" i="1"/>
  <c r="H104" i="1"/>
  <c r="I124" i="1"/>
  <c r="C128" i="1"/>
  <c r="I128" i="1" s="1"/>
  <c r="D128" i="1"/>
  <c r="H135" i="1"/>
  <c r="D136" i="1"/>
  <c r="F89" i="1"/>
  <c r="C127" i="1"/>
  <c r="I120" i="1"/>
  <c r="F129" i="1"/>
  <c r="H51" i="1"/>
  <c r="J51" i="1" s="1"/>
  <c r="H69" i="1"/>
  <c r="J69" i="1" s="1"/>
  <c r="K69" i="1" s="1"/>
  <c r="B73" i="1"/>
  <c r="H99" i="1"/>
  <c r="B107" i="1"/>
  <c r="D127" i="1"/>
  <c r="D129" i="1" s="1"/>
  <c r="H123" i="1"/>
  <c r="J123" i="1" s="1"/>
  <c r="K123" i="1" s="1"/>
  <c r="H143" i="1"/>
  <c r="J143" i="1" s="1"/>
  <c r="K143" i="1" s="1"/>
  <c r="I7" i="1"/>
  <c r="J8" i="1"/>
  <c r="K8" i="1" s="1"/>
  <c r="G10" i="1"/>
  <c r="C22" i="1"/>
  <c r="G31" i="1"/>
  <c r="H29" i="1"/>
  <c r="J29" i="1" s="1"/>
  <c r="K29" i="1" s="1"/>
  <c r="H38" i="1"/>
  <c r="J38" i="1" s="1"/>
  <c r="K38" i="1" s="1"/>
  <c r="H43" i="1"/>
  <c r="E60" i="1"/>
  <c r="E62" i="1" s="1"/>
  <c r="C61" i="1"/>
  <c r="I59" i="1"/>
  <c r="C74" i="1"/>
  <c r="I73" i="1"/>
  <c r="K79" i="1"/>
  <c r="G106" i="1"/>
  <c r="H96" i="1"/>
  <c r="J96" i="1" s="1"/>
  <c r="K96" i="1" s="1"/>
  <c r="I114" i="1"/>
  <c r="I116" i="1" s="1"/>
  <c r="H142" i="1"/>
  <c r="J142" i="1" s="1"/>
  <c r="K142" i="1" s="1"/>
  <c r="H149" i="1"/>
  <c r="J149" i="1" s="1"/>
  <c r="D31" i="1"/>
  <c r="C144" i="1"/>
  <c r="I46" i="1"/>
  <c r="H86" i="1"/>
  <c r="H100" i="1"/>
  <c r="E128" i="1"/>
  <c r="H124" i="1"/>
  <c r="J124" i="1" s="1"/>
  <c r="K124" i="1" s="1"/>
  <c r="I150" i="1"/>
  <c r="C154" i="1"/>
  <c r="H28" i="1"/>
  <c r="J28" i="1" s="1"/>
  <c r="K28" i="1" s="1"/>
  <c r="B53" i="1"/>
  <c r="H71" i="1"/>
  <c r="J71" i="1" s="1"/>
  <c r="K71" i="1" s="1"/>
  <c r="H95" i="1"/>
  <c r="E107" i="1"/>
  <c r="E108" i="1" s="1"/>
  <c r="B154" i="1"/>
  <c r="H148" i="1"/>
  <c r="H151" i="1"/>
  <c r="J151" i="1" s="1"/>
  <c r="K151" i="1" s="1"/>
  <c r="B153" i="1"/>
  <c r="I31" i="1"/>
  <c r="H45" i="1"/>
  <c r="J45" i="1" s="1"/>
  <c r="K45" i="1" s="1"/>
  <c r="C47" i="1"/>
  <c r="I47" i="1" s="1"/>
  <c r="C53" i="1"/>
  <c r="I53" i="1" s="1"/>
  <c r="G61" i="1"/>
  <c r="H70" i="1"/>
  <c r="J70" i="1" s="1"/>
  <c r="K70" i="1" s="1"/>
  <c r="C106" i="1"/>
  <c r="I105" i="1"/>
  <c r="H113" i="1"/>
  <c r="J113" i="1" s="1"/>
  <c r="K113" i="1" s="1"/>
  <c r="C152" i="1"/>
  <c r="C153" i="1"/>
  <c r="I153" i="1" s="1"/>
  <c r="I151" i="1"/>
  <c r="I125" i="1"/>
  <c r="E10" i="1"/>
  <c r="H37" i="1"/>
  <c r="J37" i="1" s="1"/>
  <c r="K37" i="1" s="1"/>
  <c r="D39" i="1"/>
  <c r="H58" i="1"/>
  <c r="J58" i="1" s="1"/>
  <c r="K58" i="1" s="1"/>
  <c r="B60" i="1"/>
  <c r="H57" i="1"/>
  <c r="F107" i="1"/>
  <c r="H7" i="1"/>
  <c r="B22" i="1"/>
  <c r="D22" i="1"/>
  <c r="F31" i="1"/>
  <c r="B47" i="1"/>
  <c r="B72" i="1"/>
  <c r="H72" i="1" s="1"/>
  <c r="I78" i="1"/>
  <c r="C88" i="1"/>
  <c r="H94" i="1"/>
  <c r="J94" i="1" s="1"/>
  <c r="K94" i="1" s="1"/>
  <c r="B106" i="1"/>
  <c r="J27" i="1"/>
  <c r="B39" i="1"/>
  <c r="H44" i="1"/>
  <c r="J44" i="1" s="1"/>
  <c r="K44" i="1" s="1"/>
  <c r="E88" i="1"/>
  <c r="H78" i="1"/>
  <c r="C107" i="1"/>
  <c r="I97" i="1"/>
  <c r="J97" i="1" s="1"/>
  <c r="K97" i="1" s="1"/>
  <c r="K101" i="1"/>
  <c r="H112" i="1"/>
  <c r="J115" i="1"/>
  <c r="G136" i="1"/>
  <c r="B136" i="1"/>
  <c r="H136" i="1" s="1"/>
  <c r="H141" i="1"/>
  <c r="J141" i="1" s="1"/>
  <c r="D153" i="1"/>
  <c r="I144" i="1"/>
  <c r="I36" i="1"/>
  <c r="J36" i="1" s="1"/>
  <c r="K36" i="1" s="1"/>
  <c r="I68" i="1"/>
  <c r="J68" i="1" s="1"/>
  <c r="E74" i="1"/>
  <c r="H81" i="1"/>
  <c r="B88" i="1"/>
  <c r="H103" i="1"/>
  <c r="G144" i="1"/>
  <c r="H120" i="1"/>
  <c r="J120" i="1" s="1"/>
  <c r="K120" i="1" s="1"/>
  <c r="C136" i="1"/>
  <c r="I136" i="1" s="1"/>
  <c r="C39" i="1"/>
  <c r="E31" i="1"/>
  <c r="G39" i="1"/>
  <c r="H52" i="1"/>
  <c r="G72" i="1"/>
  <c r="I86" i="1"/>
  <c r="H114" i="1"/>
  <c r="J114" i="1" s="1"/>
  <c r="K114" i="1" s="1"/>
  <c r="K134" i="1"/>
  <c r="G152" i="1"/>
  <c r="H150" i="1"/>
  <c r="H46" i="1"/>
  <c r="G73" i="1"/>
  <c r="I82" i="1"/>
  <c r="J82" i="1" s="1"/>
  <c r="K82" i="1" s="1"/>
  <c r="I85" i="1"/>
  <c r="J85" i="1" s="1"/>
  <c r="K85" i="1" s="1"/>
  <c r="I104" i="1"/>
  <c r="B127" i="1"/>
  <c r="H140" i="1"/>
  <c r="F154" i="1"/>
  <c r="I35" i="1"/>
  <c r="E47" i="1"/>
  <c r="I57" i="1"/>
  <c r="I81" i="1"/>
  <c r="I133" i="1"/>
  <c r="H128" i="1" l="1"/>
  <c r="J95" i="1"/>
  <c r="K95" i="1" s="1"/>
  <c r="I89" i="1"/>
  <c r="B160" i="1"/>
  <c r="H160" i="1" s="1"/>
  <c r="H31" i="1"/>
  <c r="C159" i="1"/>
  <c r="I159" i="1" s="1"/>
  <c r="H153" i="1"/>
  <c r="J153" i="1" s="1"/>
  <c r="K153" i="1" s="1"/>
  <c r="I152" i="1"/>
  <c r="J152" i="1" s="1"/>
  <c r="K152" i="1" s="1"/>
  <c r="I154" i="1"/>
  <c r="J128" i="1"/>
  <c r="F108" i="1"/>
  <c r="J100" i="1"/>
  <c r="K100" i="1" s="1"/>
  <c r="J103" i="1"/>
  <c r="K103" i="1" s="1"/>
  <c r="J86" i="1"/>
  <c r="K86" i="1" s="1"/>
  <c r="E90" i="1"/>
  <c r="J59" i="1"/>
  <c r="H53" i="1"/>
  <c r="J53" i="1" s="1"/>
  <c r="H47" i="1"/>
  <c r="J47" i="1" s="1"/>
  <c r="K47" i="1" s="1"/>
  <c r="J46" i="1"/>
  <c r="K46" i="1" s="1"/>
  <c r="J57" i="1"/>
  <c r="K57" i="1" s="1"/>
  <c r="J105" i="1"/>
  <c r="K105" i="1" s="1"/>
  <c r="D47" i="1"/>
  <c r="J99" i="1"/>
  <c r="K99" i="1" s="1"/>
  <c r="K51" i="1"/>
  <c r="J135" i="1"/>
  <c r="K135" i="1" s="1"/>
  <c r="J43" i="1"/>
  <c r="K43" i="1" s="1"/>
  <c r="I10" i="1"/>
  <c r="D107" i="1"/>
  <c r="J125" i="1"/>
  <c r="K125" i="1" s="1"/>
  <c r="J52" i="1"/>
  <c r="K52" i="1" s="1"/>
  <c r="D60" i="1"/>
  <c r="D62" i="1" s="1"/>
  <c r="K115" i="1"/>
  <c r="J78" i="1"/>
  <c r="K78" i="1" s="1"/>
  <c r="I74" i="1"/>
  <c r="K87" i="1"/>
  <c r="J104" i="1"/>
  <c r="K104" i="1" s="1"/>
  <c r="J83" i="1"/>
  <c r="K83" i="1" s="1"/>
  <c r="I72" i="1"/>
  <c r="J72" i="1" s="1"/>
  <c r="K72" i="1" s="1"/>
  <c r="G154" i="1"/>
  <c r="D144" i="1"/>
  <c r="I39" i="1"/>
  <c r="D89" i="1"/>
  <c r="D90" i="1" s="1"/>
  <c r="G116" i="1"/>
  <c r="B159" i="1"/>
  <c r="G107" i="1"/>
  <c r="K9" i="1"/>
  <c r="D116" i="1"/>
  <c r="J89" i="1"/>
  <c r="B90" i="1"/>
  <c r="H90" i="1" s="1"/>
  <c r="H88" i="1"/>
  <c r="E129" i="1"/>
  <c r="D154" i="1"/>
  <c r="D152" i="1"/>
  <c r="G128" i="1"/>
  <c r="G129" i="1" s="1"/>
  <c r="D10" i="1"/>
  <c r="B129" i="1"/>
  <c r="H127" i="1"/>
  <c r="B108" i="1"/>
  <c r="H108" i="1" s="1"/>
  <c r="H106" i="1"/>
  <c r="I106" i="1"/>
  <c r="C108" i="1"/>
  <c r="I108" i="1" s="1"/>
  <c r="D53" i="1"/>
  <c r="H154" i="1"/>
  <c r="J148" i="1"/>
  <c r="K68" i="1"/>
  <c r="K59" i="1"/>
  <c r="F90" i="1"/>
  <c r="G88" i="1"/>
  <c r="G74" i="1"/>
  <c r="C90" i="1"/>
  <c r="I88" i="1"/>
  <c r="J150" i="1"/>
  <c r="K150" i="1" s="1"/>
  <c r="I107" i="1"/>
  <c r="I61" i="1"/>
  <c r="J61" i="1" s="1"/>
  <c r="K61" i="1" s="1"/>
  <c r="C160" i="1"/>
  <c r="I160" i="1" s="1"/>
  <c r="C62" i="1"/>
  <c r="I62" i="1" s="1"/>
  <c r="G89" i="1"/>
  <c r="K27" i="1"/>
  <c r="J31" i="1"/>
  <c r="K31" i="1" s="1"/>
  <c r="J35" i="1"/>
  <c r="H107" i="1"/>
  <c r="J107" i="1" s="1"/>
  <c r="J140" i="1"/>
  <c r="H144" i="1"/>
  <c r="B62" i="1"/>
  <c r="H62" i="1" s="1"/>
  <c r="J62" i="1" s="1"/>
  <c r="H60" i="1"/>
  <c r="J60" i="1" s="1"/>
  <c r="H116" i="1"/>
  <c r="J112" i="1"/>
  <c r="H39" i="1"/>
  <c r="J81" i="1"/>
  <c r="K81" i="1" s="1"/>
  <c r="K141" i="1"/>
  <c r="H10" i="1"/>
  <c r="J7" i="1"/>
  <c r="G53" i="1"/>
  <c r="J136" i="1"/>
  <c r="K136" i="1" s="1"/>
  <c r="D106" i="1"/>
  <c r="D72" i="1"/>
  <c r="D74" i="1" s="1"/>
  <c r="G108" i="1"/>
  <c r="K149" i="1"/>
  <c r="G60" i="1"/>
  <c r="G62" i="1" s="1"/>
  <c r="H73" i="1"/>
  <c r="J73" i="1" s="1"/>
  <c r="K73" i="1" s="1"/>
  <c r="B74" i="1"/>
  <c r="H74" i="1" s="1"/>
  <c r="I127" i="1"/>
  <c r="C129" i="1"/>
  <c r="I129" i="1" s="1"/>
  <c r="B158" i="1" l="1"/>
  <c r="H158" i="1" s="1"/>
  <c r="D108" i="1"/>
  <c r="J74" i="1"/>
  <c r="K74" i="1" s="1"/>
  <c r="K53" i="1"/>
  <c r="D159" i="1"/>
  <c r="J159" i="1" s="1"/>
  <c r="K159" i="1" s="1"/>
  <c r="K107" i="1"/>
  <c r="K89" i="1"/>
  <c r="K62" i="1"/>
  <c r="K128" i="1"/>
  <c r="G90" i="1"/>
  <c r="H159" i="1"/>
  <c r="K35" i="1"/>
  <c r="J39" i="1"/>
  <c r="K39" i="1" s="1"/>
  <c r="J108" i="1"/>
  <c r="K108" i="1" s="1"/>
  <c r="J88" i="1"/>
  <c r="K88" i="1" s="1"/>
  <c r="C158" i="1"/>
  <c r="I158" i="1" s="1"/>
  <c r="J144" i="1"/>
  <c r="K144" i="1" s="1"/>
  <c r="K140" i="1"/>
  <c r="K112" i="1"/>
  <c r="J116" i="1"/>
  <c r="K116" i="1" s="1"/>
  <c r="J127" i="1"/>
  <c r="K127" i="1" s="1"/>
  <c r="I90" i="1"/>
  <c r="J90" i="1" s="1"/>
  <c r="J154" i="1"/>
  <c r="K154" i="1" s="1"/>
  <c r="K148" i="1"/>
  <c r="H129" i="1"/>
  <c r="J129" i="1" s="1"/>
  <c r="K129" i="1" s="1"/>
  <c r="D160" i="1"/>
  <c r="J160" i="1" s="1"/>
  <c r="K160" i="1" s="1"/>
  <c r="J106" i="1"/>
  <c r="K106" i="1" s="1"/>
  <c r="J10" i="1"/>
  <c r="K10" i="1" s="1"/>
  <c r="K7" i="1"/>
  <c r="K60" i="1"/>
  <c r="K90" i="1" l="1"/>
  <c r="D158" i="1"/>
  <c r="J158" i="1" s="1"/>
  <c r="K158" i="1" s="1"/>
</calcChain>
</file>

<file path=xl/sharedStrings.xml><?xml version="1.0" encoding="utf-8"?>
<sst xmlns="http://schemas.openxmlformats.org/spreadsheetml/2006/main" count="339" uniqueCount="124">
  <si>
    <t>在外選挙人名簿選挙時登録者数調べ（衆議院小選挙区別）</t>
    <rPh sb="0" eb="2">
      <t>ザイガイ</t>
    </rPh>
    <rPh sb="2" eb="5">
      <t>センキョニン</t>
    </rPh>
    <rPh sb="5" eb="7">
      <t>メイボ</t>
    </rPh>
    <rPh sb="7" eb="10">
      <t>センキョジ</t>
    </rPh>
    <rPh sb="10" eb="13">
      <t>トウロクシャ</t>
    </rPh>
    <rPh sb="13" eb="14">
      <t>スウ</t>
    </rPh>
    <rPh sb="14" eb="15">
      <t>シラベ</t>
    </rPh>
    <rPh sb="17" eb="20">
      <t>シュウギイン</t>
    </rPh>
    <rPh sb="20" eb="24">
      <t>ショウセンキョク</t>
    </rPh>
    <rPh sb="24" eb="25">
      <t>ベツ</t>
    </rPh>
    <phoneticPr fontId="3"/>
  </si>
  <si>
    <t>　　　　埼玉県選挙管理委員会</t>
    <phoneticPr fontId="3"/>
  </si>
  <si>
    <t>第　　１　　区</t>
  </si>
  <si>
    <t>　　　　　　　項目
市町村名</t>
  </si>
  <si>
    <t>増　　　　　減</t>
  </si>
  <si>
    <t>男</t>
    <phoneticPr fontId="3"/>
  </si>
  <si>
    <t>女</t>
  </si>
  <si>
    <t>計</t>
  </si>
  <si>
    <t>男</t>
  </si>
  <si>
    <t>率(%)</t>
  </si>
  <si>
    <t>見　　沼　　区</t>
    <rPh sb="0" eb="4">
      <t>ミヌマ</t>
    </rPh>
    <rPh sb="6" eb="7">
      <t>ク</t>
    </rPh>
    <phoneticPr fontId="3"/>
  </si>
  <si>
    <t>浦　　和　　区</t>
    <rPh sb="0" eb="4">
      <t>ウラワ</t>
    </rPh>
    <rPh sb="6" eb="7">
      <t>ク</t>
    </rPh>
    <phoneticPr fontId="3"/>
  </si>
  <si>
    <t>緑　　　　　区</t>
    <rPh sb="0" eb="7">
      <t>ミドリク</t>
    </rPh>
    <phoneticPr fontId="3"/>
  </si>
  <si>
    <t>第　 １　 区　 計</t>
  </si>
  <si>
    <t>第　　２　　区</t>
  </si>
  <si>
    <t>川　　口　　市</t>
  </si>
  <si>
    <t>第 　２ 　区 　計</t>
  </si>
  <si>
    <t>注）川口市の選挙人名簿定時登録者数は、一部区域（第３区に属する区域）を除く登録者数です。</t>
    <phoneticPr fontId="3"/>
  </si>
  <si>
    <t>第　　３　　区</t>
  </si>
  <si>
    <t>越　　谷　　市</t>
  </si>
  <si>
    <t>第　 ３ 　区 　計</t>
  </si>
  <si>
    <t>-</t>
    <phoneticPr fontId="3"/>
  </si>
  <si>
    <t>注）川口市の選挙人名簿定時登録者数は、一部区域（第２区に属する区域）を除く登録者数です。</t>
    <rPh sb="2" eb="4">
      <t>カワグチ</t>
    </rPh>
    <phoneticPr fontId="3"/>
  </si>
  <si>
    <t>第　　４　　区</t>
  </si>
  <si>
    <t>朝　　霞　　市</t>
  </si>
  <si>
    <t>志　　木　　市</t>
  </si>
  <si>
    <t>和　　光　　市</t>
  </si>
  <si>
    <t>新　　座　　市</t>
  </si>
  <si>
    <t>第　 ４ 　区 　計</t>
  </si>
  <si>
    <t>第　　５　　区</t>
  </si>
  <si>
    <t>西　　　　　区</t>
    <rPh sb="0" eb="7">
      <t>ニシク</t>
    </rPh>
    <phoneticPr fontId="3"/>
  </si>
  <si>
    <t>北　　　　　区</t>
    <rPh sb="0" eb="7">
      <t>キタク</t>
    </rPh>
    <phoneticPr fontId="3"/>
  </si>
  <si>
    <t>大　　宮　　区</t>
    <rPh sb="0" eb="4">
      <t>オオミヤ</t>
    </rPh>
    <rPh sb="6" eb="7">
      <t>ク</t>
    </rPh>
    <phoneticPr fontId="3"/>
  </si>
  <si>
    <t>中　　央　　区</t>
    <rPh sb="0" eb="7">
      <t>チュウオウク</t>
    </rPh>
    <phoneticPr fontId="3"/>
  </si>
  <si>
    <t>第 　５ 　区 　計</t>
  </si>
  <si>
    <t>第　　６　　区</t>
  </si>
  <si>
    <t>鴻　　巣　　市</t>
  </si>
  <si>
    <t>上　　尾　　市</t>
  </si>
  <si>
    <t>桶　　川　　市</t>
  </si>
  <si>
    <t>北　　本　　市</t>
  </si>
  <si>
    <t>第　 ６ 　区 　計</t>
  </si>
  <si>
    <t>第　　７　　区</t>
  </si>
  <si>
    <t>川　　越　　市</t>
  </si>
  <si>
    <t>富　士　見　市</t>
  </si>
  <si>
    <t>第　 ７ 　区 　計</t>
  </si>
  <si>
    <t>第　　８　　区</t>
  </si>
  <si>
    <t>所　　沢　　市</t>
  </si>
  <si>
    <t>ふ じ み 野 市</t>
    <rPh sb="6" eb="7">
      <t>ノ</t>
    </rPh>
    <rPh sb="8" eb="9">
      <t>シ</t>
    </rPh>
    <phoneticPr fontId="3"/>
  </si>
  <si>
    <t>三　　芳　　町</t>
  </si>
  <si>
    <t>市　　　　 　　計</t>
  </si>
  <si>
    <t>町　 　村　　　計</t>
  </si>
  <si>
    <t>第　 ８ 　区 　計</t>
  </si>
  <si>
    <t>第　　９　　区</t>
  </si>
  <si>
    <t>飯　　能　　市</t>
  </si>
  <si>
    <t>狭　　山　　市</t>
  </si>
  <si>
    <t>入　　間　　市</t>
  </si>
  <si>
    <t>日　　高　　市</t>
  </si>
  <si>
    <t>毛　呂　山　町</t>
  </si>
  <si>
    <t>越　　生　　町</t>
  </si>
  <si>
    <t>第　 ９ 　区 　計</t>
  </si>
  <si>
    <t>第　 １０ 　区</t>
  </si>
  <si>
    <t>増　　　　　減</t>
    <phoneticPr fontId="3"/>
  </si>
  <si>
    <t>東　松　山　市</t>
  </si>
  <si>
    <t>坂　　戸　　市</t>
  </si>
  <si>
    <t>鶴　ヶ　島　市</t>
  </si>
  <si>
    <t>滑　　川　　町</t>
  </si>
  <si>
    <t>嵐　　山　　町</t>
  </si>
  <si>
    <t>小　　川　　町</t>
  </si>
  <si>
    <t>川　　島　　町</t>
  </si>
  <si>
    <t>吉　　見　　町</t>
  </si>
  <si>
    <t>鳩　　山　　町</t>
  </si>
  <si>
    <t>と き が わ 町</t>
    <rPh sb="8" eb="9">
      <t>マチ</t>
    </rPh>
    <phoneticPr fontId="3"/>
  </si>
  <si>
    <t>第  １０  区 　計</t>
  </si>
  <si>
    <t>第　 １１ 　区</t>
  </si>
  <si>
    <t>秩　　父　　市</t>
  </si>
  <si>
    <t>本　　庄　　市</t>
  </si>
  <si>
    <t>深　　谷　　市</t>
  </si>
  <si>
    <t>横　　瀬　　町</t>
  </si>
  <si>
    <t>皆　　野　　町</t>
  </si>
  <si>
    <t>長　　瀞　　町</t>
  </si>
  <si>
    <t>小　鹿　野　町</t>
  </si>
  <si>
    <t>東　秩　父　村</t>
  </si>
  <si>
    <t>美　　里　　町</t>
  </si>
  <si>
    <t>神　　川　　町</t>
  </si>
  <si>
    <t>上　　里　　町</t>
  </si>
  <si>
    <t>寄　　居　　町</t>
  </si>
  <si>
    <t>第  １１  区 　計</t>
  </si>
  <si>
    <t>第　 １２ 　区</t>
  </si>
  <si>
    <t>熊　　谷　　市</t>
  </si>
  <si>
    <t>行　　田　　市</t>
  </si>
  <si>
    <t>加　　須　　市</t>
  </si>
  <si>
    <t>羽　　生　　市</t>
  </si>
  <si>
    <t>第  １２  区 　計</t>
  </si>
  <si>
    <t>第　 １３ 　区</t>
  </si>
  <si>
    <t>久　　喜　　市</t>
  </si>
  <si>
    <t>蓮　　田　　市</t>
  </si>
  <si>
    <t>幸　　手　　市</t>
  </si>
  <si>
    <t>白　　岡　　市</t>
    <rPh sb="6" eb="7">
      <t>シ</t>
    </rPh>
    <phoneticPr fontId="3"/>
  </si>
  <si>
    <t>伊　　奈　　町</t>
  </si>
  <si>
    <t>宮　　代　　町</t>
  </si>
  <si>
    <t>杉　　戸　　町</t>
  </si>
  <si>
    <t>第  １３  区 　計</t>
  </si>
  <si>
    <t>第　 １４ 　区</t>
  </si>
  <si>
    <t>草　　加　　市</t>
  </si>
  <si>
    <t>八　　潮　　市</t>
  </si>
  <si>
    <t>三　　郷　　市</t>
  </si>
  <si>
    <t>第  １４  区 　計</t>
  </si>
  <si>
    <t>第　 １５ 　区</t>
    <phoneticPr fontId="3"/>
  </si>
  <si>
    <t>桜　　　　　区</t>
    <rPh sb="0" eb="1">
      <t>サクラ</t>
    </rPh>
    <rPh sb="6" eb="7">
      <t>ク</t>
    </rPh>
    <phoneticPr fontId="3"/>
  </si>
  <si>
    <t>南　　　　　区</t>
    <rPh sb="0" eb="7">
      <t>ミナミク</t>
    </rPh>
    <phoneticPr fontId="3"/>
  </si>
  <si>
    <t>蕨　　　　　市</t>
  </si>
  <si>
    <t>戸　　田　　市</t>
  </si>
  <si>
    <t>第　１５ 　区 　計</t>
    <phoneticPr fontId="3"/>
  </si>
  <si>
    <t>第　 １６ 　区</t>
    <phoneticPr fontId="3"/>
  </si>
  <si>
    <t>岩　　槻　　区</t>
    <rPh sb="6" eb="7">
      <t>ク</t>
    </rPh>
    <phoneticPr fontId="3"/>
  </si>
  <si>
    <t>春　日　部　市</t>
  </si>
  <si>
    <t>吉　　川　　市</t>
  </si>
  <si>
    <t>松　　伏　　町</t>
  </si>
  <si>
    <t>第　１６ 　区 　計</t>
    <phoneticPr fontId="3"/>
  </si>
  <si>
    <t>県　  合 　 計</t>
    <rPh sb="0" eb="1">
      <t>ケン</t>
    </rPh>
    <rPh sb="4" eb="5">
      <t>ゴウ</t>
    </rPh>
    <phoneticPr fontId="3"/>
  </si>
  <si>
    <t>　　　　　　　項目
全体計</t>
    <rPh sb="10" eb="12">
      <t>ゼンタイ</t>
    </rPh>
    <rPh sb="12" eb="13">
      <t>ケイ</t>
    </rPh>
    <phoneticPr fontId="3"/>
  </si>
  <si>
    <t>県 　　　　　　計</t>
    <rPh sb="0" eb="1">
      <t>ケン</t>
    </rPh>
    <phoneticPr fontId="3"/>
  </si>
  <si>
    <t>令和７年７月２日現在</t>
    <rPh sb="0" eb="1">
      <t>レイ</t>
    </rPh>
    <rPh sb="1" eb="2">
      <t>カズ</t>
    </rPh>
    <rPh sb="3" eb="4">
      <t>ネン</t>
    </rPh>
    <phoneticPr fontId="3"/>
  </si>
  <si>
    <t>令和４年６月２１日現在</t>
    <rPh sb="0" eb="1">
      <t>レイ</t>
    </rPh>
    <rPh sb="1" eb="2">
      <t>カズ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</si>
</sst>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55">
    <xf numFmtId="0" fontId="0" fillId="0" borderId="0" xfId="0">
      <alignment vertical="center"/>
    </xf>
    <xf numFmtId="0" fontId="1" fillId="0" borderId="0" xfId="0" applyNumberFormat="1" applyFont="1" applyAlignment="1"/>
    <xf numFmtId="3" fontId="1" fillId="0" borderId="0" xfId="0" applyNumberFormat="1" applyFont="1" applyAlignment="1"/>
    <xf numFmtId="3" fontId="4" fillId="0" borderId="0" xfId="0" applyNumberFormat="1" applyFont="1" applyAlignment="1"/>
    <xf numFmtId="0" fontId="1" fillId="0" borderId="0" xfId="0" applyFont="1" applyAlignment="1"/>
    <xf numFmtId="2" fontId="1" fillId="0" borderId="0" xfId="0" applyNumberFormat="1" applyFont="1" applyAlignment="1"/>
    <xf numFmtId="0" fontId="5" fillId="0" borderId="0" xfId="0" applyNumberFormat="1" applyFont="1" applyAlignment="1"/>
    <xf numFmtId="3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right"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2" fontId="6" fillId="0" borderId="7" xfId="0" applyNumberFormat="1" applyFont="1" applyBorder="1" applyAlignment="1">
      <alignment horizontal="right" vertical="center"/>
    </xf>
    <xf numFmtId="0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right" vertical="center"/>
    </xf>
    <xf numFmtId="0" fontId="6" fillId="0" borderId="6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right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3" fontId="6" fillId="0" borderId="7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2" fontId="6" fillId="0" borderId="8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/>
    </xf>
    <xf numFmtId="0" fontId="6" fillId="0" borderId="12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right" vertical="center"/>
    </xf>
    <xf numFmtId="2" fontId="6" fillId="0" borderId="12" xfId="0" applyNumberFormat="1" applyFont="1" applyBorder="1" applyAlignment="1">
      <alignment horizontal="right" vertical="center"/>
    </xf>
    <xf numFmtId="0" fontId="6" fillId="0" borderId="10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right" vertical="center"/>
    </xf>
    <xf numFmtId="4" fontId="6" fillId="0" borderId="6" xfId="0" applyNumberFormat="1" applyFont="1" applyBorder="1" applyAlignment="1">
      <alignment horizontal="right" vertical="center"/>
    </xf>
    <xf numFmtId="0" fontId="6" fillId="0" borderId="11" xfId="0" applyNumberFormat="1" applyFont="1" applyBorder="1" applyAlignment="1">
      <alignment horizontal="center" vertical="center"/>
    </xf>
    <xf numFmtId="0" fontId="5" fillId="0" borderId="0" xfId="1" applyNumberFormat="1" applyFont="1" applyAlignment="1">
      <alignment horizontal="left"/>
    </xf>
    <xf numFmtId="3" fontId="1" fillId="0" borderId="0" xfId="1" applyNumberFormat="1" applyFont="1"/>
    <xf numFmtId="2" fontId="1" fillId="0" borderId="0" xfId="1" applyNumberFormat="1" applyFont="1"/>
    <xf numFmtId="3" fontId="6" fillId="0" borderId="6" xfId="1" applyNumberFormat="1" applyFont="1" applyBorder="1" applyAlignment="1">
      <alignment horizontal="center" vertical="center"/>
    </xf>
    <xf numFmtId="2" fontId="6" fillId="0" borderId="6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3" fontId="6" fillId="0" borderId="6" xfId="1" applyNumberFormat="1" applyFont="1" applyBorder="1" applyAlignment="1">
      <alignment horizontal="right" vertical="center"/>
    </xf>
    <xf numFmtId="2" fontId="6" fillId="0" borderId="6" xfId="1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0" fontId="6" fillId="0" borderId="1" xfId="1" applyNumberFormat="1" applyFont="1" applyBorder="1" applyAlignment="1">
      <alignment vertical="center" wrapText="1"/>
    </xf>
    <xf numFmtId="0" fontId="6" fillId="0" borderId="5" xfId="1" applyNumberFormat="1" applyFont="1" applyBorder="1" applyAlignment="1">
      <alignment vertical="center" wrapText="1"/>
    </xf>
    <xf numFmtId="2" fontId="6" fillId="0" borderId="13" xfId="1" applyNumberFormat="1" applyFont="1" applyBorder="1" applyAlignment="1">
      <alignment horizontal="center" vertical="center"/>
    </xf>
  </cellXfs>
  <cellStyles count="2">
    <cellStyle name="標準" xfId="0" builtinId="0"/>
    <cellStyle name="標準_資料５" xfId="1" xr:uid="{3AF98E79-4DB7-46EA-AFAA-434485E81E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1003/Downloads/061014&#36984;&#25369;&#26178;&#30331;&#37682;&#38598;&#35336;&#12304;&#26032;&#38598;&#35336;&#20316;&#26989;&#29992;&#12305;ver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ツール"/>
      <sheetName val="説明"/>
      <sheetName val="準備シート"/>
      <sheetName val="提出状況"/>
      <sheetName val="集計シート"/>
      <sheetName val="資料１"/>
      <sheetName val="資料２"/>
      <sheetName val="資料３"/>
      <sheetName val="資料４"/>
      <sheetName val="資料５"/>
      <sheetName val="県議選挙区別"/>
      <sheetName val="順位"/>
      <sheetName val="告示"/>
      <sheetName val="Sheet1"/>
      <sheetName val="ﾌｧｲﾙ名取得用補助ツー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B12">
            <v>18</v>
          </cell>
        </row>
        <row r="25">
          <cell r="E25" t="str">
            <v>-</v>
          </cell>
          <cell r="F25" t="str">
            <v>-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</row>
        <row r="26"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98391-1C21-4C37-A2D7-0FBDA2141757}">
  <dimension ref="A1:K160"/>
  <sheetViews>
    <sheetView tabSelected="1" view="pageBreakPreview" zoomScaleNormal="100" zoomScaleSheetLayoutView="100" workbookViewId="0">
      <selection activeCell="D151" sqref="D151"/>
    </sheetView>
  </sheetViews>
  <sheetFormatPr defaultRowHeight="13"/>
  <cols>
    <col min="1" max="1" width="15.54296875" customWidth="1"/>
  </cols>
  <sheetData>
    <row r="1" spans="1:11" ht="16.5">
      <c r="A1" s="1" t="s">
        <v>122</v>
      </c>
      <c r="B1" s="1"/>
      <c r="C1" s="2"/>
      <c r="D1" s="3"/>
      <c r="E1" s="4"/>
      <c r="F1" s="2"/>
      <c r="G1" s="3"/>
      <c r="H1" s="2"/>
      <c r="I1" s="2"/>
      <c r="J1" s="2"/>
      <c r="K1" s="5"/>
    </row>
    <row r="2" spans="1:11" ht="16.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>
      <c r="A3" s="1"/>
      <c r="B3" s="2"/>
      <c r="C3" s="2"/>
      <c r="D3" s="2"/>
      <c r="E3" s="2"/>
      <c r="F3" s="2"/>
      <c r="G3" s="2"/>
      <c r="H3" s="2"/>
      <c r="I3" s="2" t="s">
        <v>1</v>
      </c>
      <c r="J3" s="2"/>
      <c r="K3" s="5"/>
    </row>
    <row r="4" spans="1:11" ht="19">
      <c r="A4" s="6" t="s">
        <v>2</v>
      </c>
      <c r="B4" s="2"/>
      <c r="C4" s="2"/>
      <c r="D4" s="2"/>
      <c r="E4" s="2"/>
      <c r="F4" s="2"/>
      <c r="G4" s="2"/>
      <c r="H4" s="2"/>
      <c r="I4" s="2"/>
      <c r="J4" s="2"/>
      <c r="K4" s="5"/>
    </row>
    <row r="5" spans="1:11">
      <c r="A5" s="43" t="s">
        <v>3</v>
      </c>
      <c r="B5" s="45" t="s">
        <v>122</v>
      </c>
      <c r="C5" s="46"/>
      <c r="D5" s="47"/>
      <c r="E5" s="45" t="s">
        <v>123</v>
      </c>
      <c r="F5" s="46"/>
      <c r="G5" s="47"/>
      <c r="H5" s="48" t="s">
        <v>4</v>
      </c>
      <c r="I5" s="49"/>
      <c r="J5" s="49"/>
      <c r="K5" s="50"/>
    </row>
    <row r="6" spans="1:11">
      <c r="A6" s="44"/>
      <c r="B6" s="7" t="s">
        <v>5</v>
      </c>
      <c r="C6" s="7" t="s">
        <v>6</v>
      </c>
      <c r="D6" s="7" t="s">
        <v>7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6</v>
      </c>
      <c r="J6" s="7" t="s">
        <v>7</v>
      </c>
      <c r="K6" s="8" t="s">
        <v>9</v>
      </c>
    </row>
    <row r="7" spans="1:11">
      <c r="A7" s="9" t="s">
        <v>10</v>
      </c>
      <c r="B7" s="10">
        <v>38</v>
      </c>
      <c r="C7" s="10">
        <v>80</v>
      </c>
      <c r="D7" s="10">
        <v>118</v>
      </c>
      <c r="E7" s="10">
        <v>49</v>
      </c>
      <c r="F7" s="10">
        <v>74</v>
      </c>
      <c r="G7" s="10">
        <v>123</v>
      </c>
      <c r="H7" s="11">
        <f t="shared" ref="H7:I9" si="0">B7-E7</f>
        <v>-11</v>
      </c>
      <c r="I7" s="11">
        <f t="shared" si="0"/>
        <v>6</v>
      </c>
      <c r="J7" s="12">
        <f>H7+I7</f>
        <v>-5</v>
      </c>
      <c r="K7" s="13">
        <f>ROUND(J7/G7*100,2)</f>
        <v>-4.07</v>
      </c>
    </row>
    <row r="8" spans="1:11">
      <c r="A8" s="14" t="s">
        <v>11</v>
      </c>
      <c r="B8" s="15">
        <v>104</v>
      </c>
      <c r="C8" s="15">
        <v>91</v>
      </c>
      <c r="D8" s="15">
        <v>195</v>
      </c>
      <c r="E8" s="15">
        <v>89</v>
      </c>
      <c r="F8" s="15">
        <v>89</v>
      </c>
      <c r="G8" s="15">
        <v>178</v>
      </c>
      <c r="H8" s="11">
        <f t="shared" si="0"/>
        <v>15</v>
      </c>
      <c r="I8" s="11">
        <f t="shared" si="0"/>
        <v>2</v>
      </c>
      <c r="J8" s="12">
        <f>H8+I8</f>
        <v>17</v>
      </c>
      <c r="K8" s="13">
        <f>ROUND(J8/G8*100,2)</f>
        <v>9.5500000000000007</v>
      </c>
    </row>
    <row r="9" spans="1:11">
      <c r="A9" s="14" t="s">
        <v>12</v>
      </c>
      <c r="B9" s="12">
        <v>32</v>
      </c>
      <c r="C9" s="12">
        <v>47</v>
      </c>
      <c r="D9" s="12">
        <v>79</v>
      </c>
      <c r="E9" s="12">
        <v>30</v>
      </c>
      <c r="F9" s="12">
        <v>45</v>
      </c>
      <c r="G9" s="12">
        <v>75</v>
      </c>
      <c r="H9" s="11">
        <f t="shared" si="0"/>
        <v>2</v>
      </c>
      <c r="I9" s="11">
        <f t="shared" si="0"/>
        <v>2</v>
      </c>
      <c r="J9" s="12">
        <f>H9+I9</f>
        <v>4</v>
      </c>
      <c r="K9" s="13">
        <f>ROUND(J9/G9*100,2)</f>
        <v>5.33</v>
      </c>
    </row>
    <row r="10" spans="1:11">
      <c r="A10" s="16" t="s">
        <v>13</v>
      </c>
      <c r="B10" s="17">
        <f t="shared" ref="B10:J10" si="1">SUM(B7:B9)</f>
        <v>174</v>
      </c>
      <c r="C10" s="17">
        <f t="shared" si="1"/>
        <v>218</v>
      </c>
      <c r="D10" s="17">
        <f t="shared" si="1"/>
        <v>392</v>
      </c>
      <c r="E10" s="17">
        <f t="shared" si="1"/>
        <v>168</v>
      </c>
      <c r="F10" s="17">
        <f t="shared" si="1"/>
        <v>208</v>
      </c>
      <c r="G10" s="17">
        <f t="shared" si="1"/>
        <v>376</v>
      </c>
      <c r="H10" s="17">
        <f t="shared" si="1"/>
        <v>6</v>
      </c>
      <c r="I10" s="17">
        <f t="shared" si="1"/>
        <v>10</v>
      </c>
      <c r="J10" s="17">
        <f t="shared" si="1"/>
        <v>16</v>
      </c>
      <c r="K10" s="18">
        <f>ROUND(J10/G10*100,2)</f>
        <v>4.26</v>
      </c>
    </row>
    <row r="11" spans="1:11" ht="19">
      <c r="A11" s="6" t="s">
        <v>14</v>
      </c>
      <c r="B11" s="2"/>
      <c r="C11" s="2"/>
      <c r="D11" s="2"/>
      <c r="E11" s="2"/>
      <c r="F11" s="2"/>
      <c r="G11" s="2"/>
      <c r="H11" s="2"/>
      <c r="I11" s="2"/>
      <c r="J11" s="2"/>
      <c r="K11" s="5"/>
    </row>
    <row r="12" spans="1:11">
      <c r="A12" s="43" t="s">
        <v>3</v>
      </c>
      <c r="B12" s="45" t="str">
        <f>B5</f>
        <v>令和７年７月２日現在</v>
      </c>
      <c r="C12" s="46"/>
      <c r="D12" s="47"/>
      <c r="E12" s="45" t="str">
        <f>$E$5</f>
        <v>令和４年６月２１日現在</v>
      </c>
      <c r="F12" s="46"/>
      <c r="G12" s="47"/>
      <c r="H12" s="48" t="s">
        <v>4</v>
      </c>
      <c r="I12" s="49"/>
      <c r="J12" s="49"/>
      <c r="K12" s="50"/>
    </row>
    <row r="13" spans="1:11">
      <c r="A13" s="44"/>
      <c r="B13" s="7" t="s">
        <v>8</v>
      </c>
      <c r="C13" s="7" t="s">
        <v>6</v>
      </c>
      <c r="D13" s="7" t="s">
        <v>7</v>
      </c>
      <c r="E13" s="7" t="s">
        <v>8</v>
      </c>
      <c r="F13" s="7" t="s">
        <v>6</v>
      </c>
      <c r="G13" s="7" t="s">
        <v>7</v>
      </c>
      <c r="H13" s="7" t="s">
        <v>8</v>
      </c>
      <c r="I13" s="7" t="s">
        <v>6</v>
      </c>
      <c r="J13" s="7" t="s">
        <v>7</v>
      </c>
      <c r="K13" s="8" t="s">
        <v>9</v>
      </c>
    </row>
    <row r="14" spans="1:11">
      <c r="A14" s="9" t="s">
        <v>15</v>
      </c>
      <c r="B14" s="12">
        <v>146</v>
      </c>
      <c r="C14" s="12">
        <v>186</v>
      </c>
      <c r="D14" s="12">
        <v>332</v>
      </c>
      <c r="E14" s="7" t="str">
        <f>[1]資料４!E25</f>
        <v>-</v>
      </c>
      <c r="F14" s="7" t="str">
        <f>[1]資料４!F25</f>
        <v>-</v>
      </c>
      <c r="G14" s="7" t="str">
        <f>[1]資料４!G25</f>
        <v>-</v>
      </c>
      <c r="H14" s="7" t="str">
        <f>[1]資料４!H25</f>
        <v>-</v>
      </c>
      <c r="I14" s="7" t="str">
        <f>[1]資料４!I25</f>
        <v>-</v>
      </c>
      <c r="J14" s="7" t="str">
        <f>[1]資料４!J25</f>
        <v>-</v>
      </c>
      <c r="K14" s="7" t="str">
        <f>[1]資料４!K25</f>
        <v>-</v>
      </c>
    </row>
    <row r="15" spans="1:11">
      <c r="A15" s="16" t="s">
        <v>16</v>
      </c>
      <c r="B15" s="17">
        <f t="shared" ref="B15:D15" si="2">B14</f>
        <v>146</v>
      </c>
      <c r="C15" s="17">
        <f t="shared" si="2"/>
        <v>186</v>
      </c>
      <c r="D15" s="17">
        <f t="shared" si="2"/>
        <v>332</v>
      </c>
      <c r="E15" s="7" t="str">
        <f>[1]資料４!E26</f>
        <v>-</v>
      </c>
      <c r="F15" s="7" t="str">
        <f>[1]資料４!F26</f>
        <v>-</v>
      </c>
      <c r="G15" s="7" t="str">
        <f>[1]資料４!G26</f>
        <v>-</v>
      </c>
      <c r="H15" s="7" t="str">
        <f>[1]資料４!H26</f>
        <v>-</v>
      </c>
      <c r="I15" s="7" t="str">
        <f>[1]資料４!I26</f>
        <v>-</v>
      </c>
      <c r="J15" s="7" t="str">
        <f>[1]資料４!J26</f>
        <v>-</v>
      </c>
      <c r="K15" s="7" t="str">
        <f>[1]資料４!K26</f>
        <v>-</v>
      </c>
    </row>
    <row r="16" spans="1:11">
      <c r="A16" s="19" t="s">
        <v>17</v>
      </c>
      <c r="B16" s="20"/>
      <c r="C16" s="20"/>
      <c r="D16" s="20"/>
      <c r="E16" s="20"/>
      <c r="F16" s="20"/>
      <c r="G16" s="20"/>
      <c r="H16" s="20"/>
      <c r="I16" s="20"/>
      <c r="J16" s="20"/>
      <c r="K16" s="21"/>
    </row>
    <row r="17" spans="1:11" ht="19">
      <c r="A17" s="6" t="s">
        <v>18</v>
      </c>
      <c r="B17" s="2"/>
      <c r="C17" s="2"/>
      <c r="D17" s="2"/>
      <c r="E17" s="2"/>
      <c r="F17" s="2"/>
      <c r="G17" s="2"/>
      <c r="H17" s="2"/>
      <c r="I17" s="2"/>
      <c r="J17" s="2"/>
      <c r="K17" s="5"/>
    </row>
    <row r="18" spans="1:11">
      <c r="A18" s="43" t="s">
        <v>3</v>
      </c>
      <c r="B18" s="45" t="str">
        <f>B12</f>
        <v>令和７年７月２日現在</v>
      </c>
      <c r="C18" s="46"/>
      <c r="D18" s="47"/>
      <c r="E18" s="45" t="str">
        <f>$E$5</f>
        <v>令和４年６月２１日現在</v>
      </c>
      <c r="F18" s="46"/>
      <c r="G18" s="47"/>
      <c r="H18" s="48" t="s">
        <v>4</v>
      </c>
      <c r="I18" s="49"/>
      <c r="J18" s="49"/>
      <c r="K18" s="50"/>
    </row>
    <row r="19" spans="1:11">
      <c r="A19" s="44"/>
      <c r="B19" s="7" t="s">
        <v>8</v>
      </c>
      <c r="C19" s="7" t="s">
        <v>6</v>
      </c>
      <c r="D19" s="7" t="s">
        <v>7</v>
      </c>
      <c r="E19" s="7" t="s">
        <v>8</v>
      </c>
      <c r="F19" s="7" t="s">
        <v>6</v>
      </c>
      <c r="G19" s="7" t="s">
        <v>7</v>
      </c>
      <c r="H19" s="7" t="s">
        <v>8</v>
      </c>
      <c r="I19" s="7" t="s">
        <v>6</v>
      </c>
      <c r="J19" s="7" t="s">
        <v>7</v>
      </c>
      <c r="K19" s="8" t="s">
        <v>9</v>
      </c>
    </row>
    <row r="20" spans="1:11">
      <c r="A20" s="9" t="s">
        <v>15</v>
      </c>
      <c r="B20" s="12">
        <v>24</v>
      </c>
      <c r="C20" s="12">
        <v>28</v>
      </c>
      <c r="D20" s="12">
        <v>52</v>
      </c>
      <c r="E20" s="22" t="str">
        <f>[1]資料４!E26</f>
        <v>-</v>
      </c>
      <c r="F20" s="22" t="str">
        <f>[1]資料４!F26</f>
        <v>-</v>
      </c>
      <c r="G20" s="22" t="str">
        <f>[1]資料４!G26</f>
        <v>-</v>
      </c>
      <c r="H20" s="22" t="str">
        <f>[1]資料４!H26</f>
        <v>-</v>
      </c>
      <c r="I20" s="22" t="str">
        <f>[1]資料４!I26</f>
        <v>-</v>
      </c>
      <c r="J20" s="22" t="str">
        <f>[1]資料４!J26</f>
        <v>-</v>
      </c>
      <c r="K20" s="22" t="str">
        <f>[1]資料４!K26</f>
        <v>-</v>
      </c>
    </row>
    <row r="21" spans="1:11">
      <c r="A21" s="9" t="s">
        <v>19</v>
      </c>
      <c r="B21" s="12">
        <v>94</v>
      </c>
      <c r="C21" s="12">
        <v>126</v>
      </c>
      <c r="D21" s="12">
        <v>220</v>
      </c>
      <c r="E21" s="12">
        <v>92</v>
      </c>
      <c r="F21" s="12">
        <v>127</v>
      </c>
      <c r="G21" s="12">
        <v>219</v>
      </c>
      <c r="H21" s="12">
        <f t="shared" ref="H21:I21" si="3">B21-E21</f>
        <v>2</v>
      </c>
      <c r="I21" s="12">
        <f t="shared" si="3"/>
        <v>-1</v>
      </c>
      <c r="J21" s="12">
        <f>H21+I21</f>
        <v>1</v>
      </c>
      <c r="K21" s="13">
        <f>ROUND(J21/G21*100,2)</f>
        <v>0.46</v>
      </c>
    </row>
    <row r="22" spans="1:11">
      <c r="A22" s="16" t="s">
        <v>20</v>
      </c>
      <c r="B22" s="17">
        <f>B20+B21</f>
        <v>118</v>
      </c>
      <c r="C22" s="17">
        <f>C20+C21</f>
        <v>154</v>
      </c>
      <c r="D22" s="17">
        <f>SUM(D20:D21)</f>
        <v>272</v>
      </c>
      <c r="E22" s="7" t="s">
        <v>21</v>
      </c>
      <c r="F22" s="7" t="s">
        <v>21</v>
      </c>
      <c r="G22" s="7" t="s">
        <v>21</v>
      </c>
      <c r="H22" s="7" t="s">
        <v>21</v>
      </c>
      <c r="I22" s="7" t="s">
        <v>21</v>
      </c>
      <c r="J22" s="7" t="s">
        <v>21</v>
      </c>
      <c r="K22" s="7" t="s">
        <v>21</v>
      </c>
    </row>
    <row r="23" spans="1:11">
      <c r="A23" s="19" t="s">
        <v>22</v>
      </c>
      <c r="B23" s="20"/>
      <c r="C23" s="20"/>
      <c r="D23" s="20"/>
      <c r="E23" s="20"/>
      <c r="F23" s="20"/>
      <c r="G23" s="20"/>
      <c r="H23" s="20"/>
      <c r="I23" s="20"/>
      <c r="J23" s="20"/>
      <c r="K23" s="23"/>
    </row>
    <row r="24" spans="1:11" ht="19">
      <c r="A24" s="6" t="s">
        <v>23</v>
      </c>
      <c r="B24" s="2"/>
      <c r="C24" s="2"/>
      <c r="D24" s="2"/>
      <c r="E24" s="2"/>
      <c r="F24" s="2"/>
      <c r="G24" s="2"/>
      <c r="H24" s="2"/>
      <c r="I24" s="2"/>
      <c r="J24" s="2"/>
      <c r="K24" s="5"/>
    </row>
    <row r="25" spans="1:11">
      <c r="A25" s="43" t="s">
        <v>3</v>
      </c>
      <c r="B25" s="45" t="str">
        <f>B18</f>
        <v>令和７年７月２日現在</v>
      </c>
      <c r="C25" s="46"/>
      <c r="D25" s="47"/>
      <c r="E25" s="45" t="str">
        <f>$E$5</f>
        <v>令和４年６月２１日現在</v>
      </c>
      <c r="F25" s="46"/>
      <c r="G25" s="47"/>
      <c r="H25" s="48" t="s">
        <v>4</v>
      </c>
      <c r="I25" s="49"/>
      <c r="J25" s="49"/>
      <c r="K25" s="50"/>
    </row>
    <row r="26" spans="1:11">
      <c r="A26" s="44"/>
      <c r="B26" s="7" t="s">
        <v>8</v>
      </c>
      <c r="C26" s="7" t="s">
        <v>6</v>
      </c>
      <c r="D26" s="7" t="s">
        <v>7</v>
      </c>
      <c r="E26" s="7" t="s">
        <v>8</v>
      </c>
      <c r="F26" s="7" t="s">
        <v>6</v>
      </c>
      <c r="G26" s="7" t="s">
        <v>7</v>
      </c>
      <c r="H26" s="7" t="s">
        <v>8</v>
      </c>
      <c r="I26" s="7" t="s">
        <v>6</v>
      </c>
      <c r="J26" s="7" t="s">
        <v>7</v>
      </c>
      <c r="K26" s="8" t="s">
        <v>9</v>
      </c>
    </row>
    <row r="27" spans="1:11">
      <c r="A27" s="9" t="s">
        <v>24</v>
      </c>
      <c r="B27" s="12">
        <v>56</v>
      </c>
      <c r="C27" s="12">
        <v>53</v>
      </c>
      <c r="D27" s="12">
        <v>109</v>
      </c>
      <c r="E27" s="12">
        <v>63</v>
      </c>
      <c r="F27" s="12">
        <v>54</v>
      </c>
      <c r="G27" s="12">
        <v>117</v>
      </c>
      <c r="H27" s="12">
        <f t="shared" ref="H27:I30" si="4">B27-E27</f>
        <v>-7</v>
      </c>
      <c r="I27" s="12">
        <f t="shared" si="4"/>
        <v>-1</v>
      </c>
      <c r="J27" s="12">
        <f>H27+I27</f>
        <v>-8</v>
      </c>
      <c r="K27" s="13">
        <f>ROUND(J27/G27*100,2)</f>
        <v>-6.84</v>
      </c>
    </row>
    <row r="28" spans="1:11">
      <c r="A28" s="9" t="s">
        <v>25</v>
      </c>
      <c r="B28" s="12">
        <v>36</v>
      </c>
      <c r="C28" s="12">
        <v>45</v>
      </c>
      <c r="D28" s="12">
        <v>81</v>
      </c>
      <c r="E28" s="12">
        <v>38</v>
      </c>
      <c r="F28" s="12">
        <v>38</v>
      </c>
      <c r="G28" s="12">
        <v>76</v>
      </c>
      <c r="H28" s="12">
        <f t="shared" si="4"/>
        <v>-2</v>
      </c>
      <c r="I28" s="12">
        <f t="shared" si="4"/>
        <v>7</v>
      </c>
      <c r="J28" s="12">
        <f>H28+I28</f>
        <v>5</v>
      </c>
      <c r="K28" s="13">
        <f>ROUND(J28/G28*100,2)</f>
        <v>6.58</v>
      </c>
    </row>
    <row r="29" spans="1:11">
      <c r="A29" s="9" t="s">
        <v>26</v>
      </c>
      <c r="B29" s="12">
        <v>62</v>
      </c>
      <c r="C29" s="12">
        <v>78</v>
      </c>
      <c r="D29" s="12">
        <v>140</v>
      </c>
      <c r="E29" s="12">
        <v>70</v>
      </c>
      <c r="F29" s="12">
        <v>70</v>
      </c>
      <c r="G29" s="12">
        <v>140</v>
      </c>
      <c r="H29" s="12">
        <f t="shared" si="4"/>
        <v>-8</v>
      </c>
      <c r="I29" s="12">
        <f t="shared" si="4"/>
        <v>8</v>
      </c>
      <c r="J29" s="12">
        <f>H29+I29</f>
        <v>0</v>
      </c>
      <c r="K29" s="13">
        <f>ROUND(J29/G29*100,2)</f>
        <v>0</v>
      </c>
    </row>
    <row r="30" spans="1:11">
      <c r="A30" s="9" t="s">
        <v>27</v>
      </c>
      <c r="B30" s="12">
        <v>70</v>
      </c>
      <c r="C30" s="12">
        <v>81</v>
      </c>
      <c r="D30" s="12">
        <v>151</v>
      </c>
      <c r="E30" s="12">
        <v>68</v>
      </c>
      <c r="F30" s="12">
        <v>77</v>
      </c>
      <c r="G30" s="12">
        <v>145</v>
      </c>
      <c r="H30" s="12">
        <f t="shared" si="4"/>
        <v>2</v>
      </c>
      <c r="I30" s="12">
        <f t="shared" si="4"/>
        <v>4</v>
      </c>
      <c r="J30" s="12">
        <f>H30+I30</f>
        <v>6</v>
      </c>
      <c r="K30" s="13">
        <f>ROUND(J30/G30*100,2)</f>
        <v>4.1399999999999997</v>
      </c>
    </row>
    <row r="31" spans="1:11">
      <c r="A31" s="16" t="s">
        <v>28</v>
      </c>
      <c r="B31" s="17">
        <f t="shared" ref="B31:J31" si="5">SUM(B27:B30)</f>
        <v>224</v>
      </c>
      <c r="C31" s="17">
        <f t="shared" si="5"/>
        <v>257</v>
      </c>
      <c r="D31" s="17">
        <f>SUM(D27:D30)</f>
        <v>481</v>
      </c>
      <c r="E31" s="17">
        <f>SUM(E27:E30)</f>
        <v>239</v>
      </c>
      <c r="F31" s="17">
        <f>SUM(F27:F30)</f>
        <v>239</v>
      </c>
      <c r="G31" s="17">
        <f>SUM(G27:G30)</f>
        <v>478</v>
      </c>
      <c r="H31" s="17">
        <f t="shared" si="5"/>
        <v>-15</v>
      </c>
      <c r="I31" s="17">
        <f t="shared" si="5"/>
        <v>18</v>
      </c>
      <c r="J31" s="17">
        <f t="shared" si="5"/>
        <v>3</v>
      </c>
      <c r="K31" s="18">
        <f>ROUND(J31/G31*100,2)</f>
        <v>0.63</v>
      </c>
    </row>
    <row r="32" spans="1:11" ht="19">
      <c r="A32" s="6" t="s">
        <v>29</v>
      </c>
      <c r="B32" s="2"/>
      <c r="C32" s="2"/>
      <c r="D32" s="2"/>
      <c r="E32" s="2"/>
      <c r="F32" s="2"/>
      <c r="G32" s="2"/>
      <c r="H32" s="2"/>
      <c r="I32" s="2"/>
      <c r="J32" s="2"/>
      <c r="K32" s="5"/>
    </row>
    <row r="33" spans="1:11">
      <c r="A33" s="43" t="s">
        <v>3</v>
      </c>
      <c r="B33" s="45" t="str">
        <f>B25</f>
        <v>令和７年７月２日現在</v>
      </c>
      <c r="C33" s="46"/>
      <c r="D33" s="47"/>
      <c r="E33" s="45" t="str">
        <f>$E$5</f>
        <v>令和４年６月２１日現在</v>
      </c>
      <c r="F33" s="46"/>
      <c r="G33" s="47"/>
      <c r="H33" s="48" t="s">
        <v>4</v>
      </c>
      <c r="I33" s="49"/>
      <c r="J33" s="49"/>
      <c r="K33" s="50"/>
    </row>
    <row r="34" spans="1:11">
      <c r="A34" s="44"/>
      <c r="B34" s="7" t="s">
        <v>8</v>
      </c>
      <c r="C34" s="7" t="s">
        <v>6</v>
      </c>
      <c r="D34" s="7" t="s">
        <v>7</v>
      </c>
      <c r="E34" s="7" t="s">
        <v>8</v>
      </c>
      <c r="F34" s="7" t="s">
        <v>6</v>
      </c>
      <c r="G34" s="7" t="s">
        <v>7</v>
      </c>
      <c r="H34" s="7" t="s">
        <v>8</v>
      </c>
      <c r="I34" s="7" t="s">
        <v>6</v>
      </c>
      <c r="J34" s="7" t="s">
        <v>7</v>
      </c>
      <c r="K34" s="8" t="s">
        <v>9</v>
      </c>
    </row>
    <row r="35" spans="1:11">
      <c r="A35" s="9" t="s">
        <v>30</v>
      </c>
      <c r="B35" s="12">
        <v>20</v>
      </c>
      <c r="C35" s="12">
        <v>23</v>
      </c>
      <c r="D35" s="24">
        <v>43</v>
      </c>
      <c r="E35" s="12">
        <v>17</v>
      </c>
      <c r="F35" s="12">
        <v>24</v>
      </c>
      <c r="G35" s="24">
        <v>41</v>
      </c>
      <c r="H35" s="10">
        <f t="shared" ref="H35:I38" si="6">B35-E35</f>
        <v>3</v>
      </c>
      <c r="I35" s="10">
        <f t="shared" si="6"/>
        <v>-1</v>
      </c>
      <c r="J35" s="24">
        <f>+H35+I35</f>
        <v>2</v>
      </c>
      <c r="K35" s="25">
        <f>ROUND(J35/G35*100,2)</f>
        <v>4.88</v>
      </c>
    </row>
    <row r="36" spans="1:11">
      <c r="A36" s="9" t="s">
        <v>31</v>
      </c>
      <c r="B36" s="12">
        <v>42</v>
      </c>
      <c r="C36" s="12">
        <v>49</v>
      </c>
      <c r="D36" s="24">
        <v>91</v>
      </c>
      <c r="E36" s="12">
        <v>39</v>
      </c>
      <c r="F36" s="12">
        <v>47</v>
      </c>
      <c r="G36" s="24">
        <v>86</v>
      </c>
      <c r="H36" s="12">
        <f t="shared" si="6"/>
        <v>3</v>
      </c>
      <c r="I36" s="12">
        <f t="shared" si="6"/>
        <v>2</v>
      </c>
      <c r="J36" s="24">
        <f>+H36+I36</f>
        <v>5</v>
      </c>
      <c r="K36" s="13">
        <f>ROUND(J36/G36*100,2)</f>
        <v>5.81</v>
      </c>
    </row>
    <row r="37" spans="1:11">
      <c r="A37" s="9" t="s">
        <v>32</v>
      </c>
      <c r="B37" s="12">
        <v>47</v>
      </c>
      <c r="C37" s="12">
        <v>57</v>
      </c>
      <c r="D37" s="24">
        <v>104</v>
      </c>
      <c r="E37" s="12">
        <v>46</v>
      </c>
      <c r="F37" s="12">
        <v>51</v>
      </c>
      <c r="G37" s="24">
        <v>97</v>
      </c>
      <c r="H37" s="12">
        <f t="shared" si="6"/>
        <v>1</v>
      </c>
      <c r="I37" s="12">
        <f t="shared" si="6"/>
        <v>6</v>
      </c>
      <c r="J37" s="24">
        <f>+H37+I37</f>
        <v>7</v>
      </c>
      <c r="K37" s="13">
        <f>ROUND(J37/G37*100,2)</f>
        <v>7.22</v>
      </c>
    </row>
    <row r="38" spans="1:11">
      <c r="A38" s="9" t="s">
        <v>33</v>
      </c>
      <c r="B38" s="12">
        <v>38</v>
      </c>
      <c r="C38" s="12">
        <v>34</v>
      </c>
      <c r="D38" s="24">
        <v>72</v>
      </c>
      <c r="E38" s="12">
        <v>43</v>
      </c>
      <c r="F38" s="12">
        <v>42</v>
      </c>
      <c r="G38" s="24">
        <v>85</v>
      </c>
      <c r="H38" s="26">
        <f t="shared" si="6"/>
        <v>-5</v>
      </c>
      <c r="I38" s="26">
        <f t="shared" si="6"/>
        <v>-8</v>
      </c>
      <c r="J38" s="24">
        <f>+H38+I38</f>
        <v>-13</v>
      </c>
      <c r="K38" s="27">
        <f>ROUND(J38/G38*100,2)</f>
        <v>-15.29</v>
      </c>
    </row>
    <row r="39" spans="1:11">
      <c r="A39" s="16" t="s">
        <v>34</v>
      </c>
      <c r="B39" s="17">
        <f t="shared" ref="B39:J39" si="7">SUM(B35:B38)</f>
        <v>147</v>
      </c>
      <c r="C39" s="17">
        <f t="shared" si="7"/>
        <v>163</v>
      </c>
      <c r="D39" s="17">
        <f t="shared" si="7"/>
        <v>310</v>
      </c>
      <c r="E39" s="17">
        <f t="shared" si="7"/>
        <v>145</v>
      </c>
      <c r="F39" s="17">
        <f t="shared" si="7"/>
        <v>164</v>
      </c>
      <c r="G39" s="17">
        <f t="shared" si="7"/>
        <v>309</v>
      </c>
      <c r="H39" s="17">
        <f t="shared" si="7"/>
        <v>2</v>
      </c>
      <c r="I39" s="17">
        <f t="shared" si="7"/>
        <v>-1</v>
      </c>
      <c r="J39" s="17">
        <f t="shared" si="7"/>
        <v>1</v>
      </c>
      <c r="K39" s="18">
        <f>ROUND(J39/G39*100,2)</f>
        <v>0.32</v>
      </c>
    </row>
    <row r="40" spans="1:11" ht="19">
      <c r="A40" s="6" t="s">
        <v>35</v>
      </c>
      <c r="B40" s="2"/>
      <c r="C40" s="2"/>
      <c r="D40" s="2"/>
      <c r="E40" s="2"/>
      <c r="F40" s="2"/>
      <c r="G40" s="2"/>
      <c r="H40" s="2"/>
      <c r="I40" s="2"/>
      <c r="J40" s="2"/>
      <c r="K40" s="5"/>
    </row>
    <row r="41" spans="1:11">
      <c r="A41" s="43" t="s">
        <v>3</v>
      </c>
      <c r="B41" s="45" t="str">
        <f>B33</f>
        <v>令和７年７月２日現在</v>
      </c>
      <c r="C41" s="46"/>
      <c r="D41" s="47"/>
      <c r="E41" s="45" t="str">
        <f>$E$5</f>
        <v>令和４年６月２１日現在</v>
      </c>
      <c r="F41" s="46"/>
      <c r="G41" s="47"/>
      <c r="H41" s="48" t="s">
        <v>4</v>
      </c>
      <c r="I41" s="49"/>
      <c r="J41" s="49"/>
      <c r="K41" s="50"/>
    </row>
    <row r="42" spans="1:11">
      <c r="A42" s="44"/>
      <c r="B42" s="7" t="s">
        <v>8</v>
      </c>
      <c r="C42" s="7" t="s">
        <v>6</v>
      </c>
      <c r="D42" s="7" t="s">
        <v>7</v>
      </c>
      <c r="E42" s="7" t="s">
        <v>8</v>
      </c>
      <c r="F42" s="7" t="s">
        <v>6</v>
      </c>
      <c r="G42" s="7" t="s">
        <v>7</v>
      </c>
      <c r="H42" s="7" t="s">
        <v>8</v>
      </c>
      <c r="I42" s="7" t="s">
        <v>6</v>
      </c>
      <c r="J42" s="7" t="s">
        <v>7</v>
      </c>
      <c r="K42" s="8" t="s">
        <v>9</v>
      </c>
    </row>
    <row r="43" spans="1:11">
      <c r="A43" s="9" t="s">
        <v>36</v>
      </c>
      <c r="B43" s="12">
        <v>36</v>
      </c>
      <c r="C43" s="12">
        <v>52</v>
      </c>
      <c r="D43" s="12">
        <v>88</v>
      </c>
      <c r="E43" s="12">
        <v>31</v>
      </c>
      <c r="F43" s="12">
        <v>54</v>
      </c>
      <c r="G43" s="12">
        <v>85</v>
      </c>
      <c r="H43" s="12">
        <f t="shared" ref="H43:I47" si="8">B43-E43</f>
        <v>5</v>
      </c>
      <c r="I43" s="12">
        <f t="shared" si="8"/>
        <v>-2</v>
      </c>
      <c r="J43" s="12">
        <f>H43+I43</f>
        <v>3</v>
      </c>
      <c r="K43" s="13">
        <f>ROUND(J43/G43*100,2)</f>
        <v>3.53</v>
      </c>
    </row>
    <row r="44" spans="1:11">
      <c r="A44" s="9" t="s">
        <v>37</v>
      </c>
      <c r="B44" s="12">
        <v>54</v>
      </c>
      <c r="C44" s="12">
        <v>75</v>
      </c>
      <c r="D44" s="12">
        <v>129</v>
      </c>
      <c r="E44" s="12">
        <v>53</v>
      </c>
      <c r="F44" s="12">
        <v>74</v>
      </c>
      <c r="G44" s="12">
        <v>127</v>
      </c>
      <c r="H44" s="12">
        <f t="shared" si="8"/>
        <v>1</v>
      </c>
      <c r="I44" s="12">
        <f t="shared" si="8"/>
        <v>1</v>
      </c>
      <c r="J44" s="12">
        <f>H44+I44</f>
        <v>2</v>
      </c>
      <c r="K44" s="13">
        <f>ROUND(J44/G44*100,2)</f>
        <v>1.57</v>
      </c>
    </row>
    <row r="45" spans="1:11">
      <c r="A45" s="9" t="s">
        <v>38</v>
      </c>
      <c r="B45" s="12">
        <v>25</v>
      </c>
      <c r="C45" s="12">
        <v>20</v>
      </c>
      <c r="D45" s="12">
        <v>45</v>
      </c>
      <c r="E45" s="12">
        <v>23</v>
      </c>
      <c r="F45" s="12">
        <v>24</v>
      </c>
      <c r="G45" s="12">
        <v>47</v>
      </c>
      <c r="H45" s="12">
        <f t="shared" si="8"/>
        <v>2</v>
      </c>
      <c r="I45" s="12">
        <f t="shared" si="8"/>
        <v>-4</v>
      </c>
      <c r="J45" s="12">
        <f>H45+I45</f>
        <v>-2</v>
      </c>
      <c r="K45" s="13">
        <f>ROUND(J45/G45*100,2)</f>
        <v>-4.26</v>
      </c>
    </row>
    <row r="46" spans="1:11">
      <c r="A46" s="9" t="s">
        <v>39</v>
      </c>
      <c r="B46" s="12">
        <v>19</v>
      </c>
      <c r="C46" s="12">
        <v>22</v>
      </c>
      <c r="D46" s="12">
        <v>41</v>
      </c>
      <c r="E46" s="12">
        <v>19</v>
      </c>
      <c r="F46" s="12">
        <v>16</v>
      </c>
      <c r="G46" s="12">
        <v>35</v>
      </c>
      <c r="H46" s="12">
        <f t="shared" si="8"/>
        <v>0</v>
      </c>
      <c r="I46" s="12">
        <f t="shared" si="8"/>
        <v>6</v>
      </c>
      <c r="J46" s="12">
        <f>H46+I46</f>
        <v>6</v>
      </c>
      <c r="K46" s="13">
        <f>ROUND(J46/G46*100,2)</f>
        <v>17.14</v>
      </c>
    </row>
    <row r="47" spans="1:11">
      <c r="A47" s="16" t="s">
        <v>40</v>
      </c>
      <c r="B47" s="17">
        <f t="shared" ref="B47:G47" si="9">SUM(B43:B46)</f>
        <v>134</v>
      </c>
      <c r="C47" s="17">
        <f t="shared" si="9"/>
        <v>169</v>
      </c>
      <c r="D47" s="17">
        <f t="shared" si="9"/>
        <v>303</v>
      </c>
      <c r="E47" s="17">
        <f t="shared" si="9"/>
        <v>126</v>
      </c>
      <c r="F47" s="17">
        <f t="shared" si="9"/>
        <v>168</v>
      </c>
      <c r="G47" s="17">
        <f t="shared" si="9"/>
        <v>294</v>
      </c>
      <c r="H47" s="17">
        <f t="shared" si="8"/>
        <v>8</v>
      </c>
      <c r="I47" s="17">
        <f t="shared" si="8"/>
        <v>1</v>
      </c>
      <c r="J47" s="17">
        <f>H47+I47</f>
        <v>9</v>
      </c>
      <c r="K47" s="18">
        <f>ROUND(J47/G47*100,2)</f>
        <v>3.06</v>
      </c>
    </row>
    <row r="48" spans="1:11" ht="19">
      <c r="A48" s="6" t="s">
        <v>41</v>
      </c>
      <c r="B48" s="2"/>
      <c r="C48" s="2"/>
      <c r="D48" s="2"/>
      <c r="E48" s="2"/>
      <c r="F48" s="2"/>
      <c r="G48" s="2"/>
      <c r="H48" s="2"/>
      <c r="I48" s="2"/>
      <c r="J48" s="2"/>
      <c r="K48" s="5"/>
    </row>
    <row r="49" spans="1:11">
      <c r="A49" s="43" t="s">
        <v>3</v>
      </c>
      <c r="B49" s="45" t="str">
        <f>B41</f>
        <v>令和７年７月２日現在</v>
      </c>
      <c r="C49" s="46"/>
      <c r="D49" s="47"/>
      <c r="E49" s="45" t="str">
        <f>$E$5</f>
        <v>令和４年６月２１日現在</v>
      </c>
      <c r="F49" s="46"/>
      <c r="G49" s="47"/>
      <c r="H49" s="48" t="s">
        <v>4</v>
      </c>
      <c r="I49" s="49"/>
      <c r="J49" s="49"/>
      <c r="K49" s="50"/>
    </row>
    <row r="50" spans="1:11">
      <c r="A50" s="44"/>
      <c r="B50" s="7" t="s">
        <v>8</v>
      </c>
      <c r="C50" s="7" t="s">
        <v>6</v>
      </c>
      <c r="D50" s="7" t="s">
        <v>7</v>
      </c>
      <c r="E50" s="7" t="s">
        <v>8</v>
      </c>
      <c r="F50" s="7" t="s">
        <v>6</v>
      </c>
      <c r="G50" s="7" t="s">
        <v>7</v>
      </c>
      <c r="H50" s="7" t="s">
        <v>8</v>
      </c>
      <c r="I50" s="7" t="s">
        <v>6</v>
      </c>
      <c r="J50" s="7" t="s">
        <v>7</v>
      </c>
      <c r="K50" s="8" t="s">
        <v>9</v>
      </c>
    </row>
    <row r="51" spans="1:11">
      <c r="A51" s="9" t="s">
        <v>42</v>
      </c>
      <c r="B51" s="12">
        <v>114</v>
      </c>
      <c r="C51" s="12">
        <v>152</v>
      </c>
      <c r="D51" s="12">
        <v>266</v>
      </c>
      <c r="E51" s="12">
        <v>113</v>
      </c>
      <c r="F51" s="12">
        <v>133</v>
      </c>
      <c r="G51" s="12">
        <v>246</v>
      </c>
      <c r="H51" s="12">
        <f t="shared" ref="H51:I53" si="10">B51-E51</f>
        <v>1</v>
      </c>
      <c r="I51" s="12">
        <f t="shared" si="10"/>
        <v>19</v>
      </c>
      <c r="J51" s="12">
        <f>H51+I51</f>
        <v>20</v>
      </c>
      <c r="K51" s="13">
        <f>ROUND(J51/G51*100,2)</f>
        <v>8.1300000000000008</v>
      </c>
    </row>
    <row r="52" spans="1:11">
      <c r="A52" s="9" t="s">
        <v>43</v>
      </c>
      <c r="B52" s="12">
        <v>20</v>
      </c>
      <c r="C52" s="12">
        <v>52</v>
      </c>
      <c r="D52" s="12">
        <v>72</v>
      </c>
      <c r="E52" s="12">
        <v>22</v>
      </c>
      <c r="F52" s="12">
        <v>43</v>
      </c>
      <c r="G52" s="12">
        <v>65</v>
      </c>
      <c r="H52" s="12">
        <f t="shared" si="10"/>
        <v>-2</v>
      </c>
      <c r="I52" s="12">
        <f t="shared" si="10"/>
        <v>9</v>
      </c>
      <c r="J52" s="12">
        <f>H52+I52</f>
        <v>7</v>
      </c>
      <c r="K52" s="13">
        <f>ROUND(J52/G52*100,2)</f>
        <v>10.77</v>
      </c>
    </row>
    <row r="53" spans="1:11">
      <c r="A53" s="16" t="s">
        <v>44</v>
      </c>
      <c r="B53" s="17">
        <f t="shared" ref="B53:G53" si="11">SUM(B51:B52)</f>
        <v>134</v>
      </c>
      <c r="C53" s="17">
        <f t="shared" si="11"/>
        <v>204</v>
      </c>
      <c r="D53" s="17">
        <f t="shared" si="11"/>
        <v>338</v>
      </c>
      <c r="E53" s="17">
        <f t="shared" si="11"/>
        <v>135</v>
      </c>
      <c r="F53" s="17">
        <f t="shared" si="11"/>
        <v>176</v>
      </c>
      <c r="G53" s="17">
        <f t="shared" si="11"/>
        <v>311</v>
      </c>
      <c r="H53" s="17">
        <f t="shared" si="10"/>
        <v>-1</v>
      </c>
      <c r="I53" s="17">
        <f t="shared" si="10"/>
        <v>28</v>
      </c>
      <c r="J53" s="17">
        <f>H53+I53</f>
        <v>27</v>
      </c>
      <c r="K53" s="18">
        <f>ROUND(J53/G53*100,2)</f>
        <v>8.68</v>
      </c>
    </row>
    <row r="54" spans="1:11" ht="19">
      <c r="A54" s="6" t="s">
        <v>45</v>
      </c>
      <c r="B54" s="2"/>
      <c r="C54" s="2"/>
      <c r="D54" s="2"/>
      <c r="E54" s="2"/>
      <c r="F54" s="2"/>
      <c r="G54" s="2"/>
      <c r="H54" s="2"/>
      <c r="I54" s="2"/>
      <c r="J54" s="2"/>
      <c r="K54" s="5"/>
    </row>
    <row r="55" spans="1:11">
      <c r="A55" s="43" t="s">
        <v>3</v>
      </c>
      <c r="B55" s="45" t="str">
        <f>B49</f>
        <v>令和７年７月２日現在</v>
      </c>
      <c r="C55" s="46"/>
      <c r="D55" s="47"/>
      <c r="E55" s="45" t="str">
        <f>$E$5</f>
        <v>令和４年６月２１日現在</v>
      </c>
      <c r="F55" s="46"/>
      <c r="G55" s="47"/>
      <c r="H55" s="48" t="s">
        <v>4</v>
      </c>
      <c r="I55" s="49"/>
      <c r="J55" s="49"/>
      <c r="K55" s="50"/>
    </row>
    <row r="56" spans="1:11">
      <c r="A56" s="44"/>
      <c r="B56" s="7" t="s">
        <v>8</v>
      </c>
      <c r="C56" s="7" t="s">
        <v>6</v>
      </c>
      <c r="D56" s="7" t="s">
        <v>7</v>
      </c>
      <c r="E56" s="7" t="s">
        <v>8</v>
      </c>
      <c r="F56" s="7" t="s">
        <v>6</v>
      </c>
      <c r="G56" s="7" t="s">
        <v>7</v>
      </c>
      <c r="H56" s="7" t="s">
        <v>8</v>
      </c>
      <c r="I56" s="7" t="s">
        <v>6</v>
      </c>
      <c r="J56" s="7" t="s">
        <v>7</v>
      </c>
      <c r="K56" s="8" t="s">
        <v>9</v>
      </c>
    </row>
    <row r="57" spans="1:11">
      <c r="A57" s="9" t="s">
        <v>46</v>
      </c>
      <c r="B57" s="12">
        <v>124</v>
      </c>
      <c r="C57" s="12">
        <v>201</v>
      </c>
      <c r="D57" s="12">
        <v>325</v>
      </c>
      <c r="E57" s="12">
        <v>138</v>
      </c>
      <c r="F57" s="12">
        <v>192</v>
      </c>
      <c r="G57" s="12">
        <v>330</v>
      </c>
      <c r="H57" s="12">
        <f t="shared" ref="H57:I62" si="12">B57-E57</f>
        <v>-14</v>
      </c>
      <c r="I57" s="12">
        <f t="shared" si="12"/>
        <v>9</v>
      </c>
      <c r="J57" s="12">
        <f t="shared" ref="J57:J62" si="13">H57+I57</f>
        <v>-5</v>
      </c>
      <c r="K57" s="13">
        <f t="shared" ref="K57:K62" si="14">ROUND(J57/G57*100,2)</f>
        <v>-1.52</v>
      </c>
    </row>
    <row r="58" spans="1:11">
      <c r="A58" s="9" t="s">
        <v>47</v>
      </c>
      <c r="B58" s="12">
        <v>42</v>
      </c>
      <c r="C58" s="12">
        <v>39</v>
      </c>
      <c r="D58" s="12">
        <v>81</v>
      </c>
      <c r="E58" s="12">
        <v>41</v>
      </c>
      <c r="F58" s="12">
        <v>41</v>
      </c>
      <c r="G58" s="12">
        <v>82</v>
      </c>
      <c r="H58" s="12">
        <f t="shared" si="12"/>
        <v>1</v>
      </c>
      <c r="I58" s="12">
        <f t="shared" si="12"/>
        <v>-2</v>
      </c>
      <c r="J58" s="12">
        <f t="shared" si="13"/>
        <v>-1</v>
      </c>
      <c r="K58" s="13">
        <f t="shared" si="14"/>
        <v>-1.22</v>
      </c>
    </row>
    <row r="59" spans="1:11">
      <c r="A59" s="9" t="s">
        <v>48</v>
      </c>
      <c r="B59" s="12">
        <v>11</v>
      </c>
      <c r="C59" s="12">
        <v>17</v>
      </c>
      <c r="D59" s="12">
        <v>28</v>
      </c>
      <c r="E59" s="12">
        <v>7</v>
      </c>
      <c r="F59" s="12">
        <v>16</v>
      </c>
      <c r="G59" s="12">
        <v>23</v>
      </c>
      <c r="H59" s="12">
        <f t="shared" si="12"/>
        <v>4</v>
      </c>
      <c r="I59" s="12">
        <f t="shared" si="12"/>
        <v>1</v>
      </c>
      <c r="J59" s="12">
        <f t="shared" si="13"/>
        <v>5</v>
      </c>
      <c r="K59" s="13">
        <f t="shared" si="14"/>
        <v>21.74</v>
      </c>
    </row>
    <row r="60" spans="1:11">
      <c r="A60" s="16" t="s">
        <v>49</v>
      </c>
      <c r="B60" s="17">
        <f>B57+B58</f>
        <v>166</v>
      </c>
      <c r="C60" s="17">
        <f>C57+C58</f>
        <v>240</v>
      </c>
      <c r="D60" s="17">
        <f>D57+D58</f>
        <v>406</v>
      </c>
      <c r="E60" s="17">
        <f>SUM(E57:E58)</f>
        <v>179</v>
      </c>
      <c r="F60" s="17">
        <f>SUM(F57:F58)</f>
        <v>233</v>
      </c>
      <c r="G60" s="17">
        <f>SUM(G57:G58)</f>
        <v>412</v>
      </c>
      <c r="H60" s="17">
        <f t="shared" si="12"/>
        <v>-13</v>
      </c>
      <c r="I60" s="17">
        <f t="shared" si="12"/>
        <v>7</v>
      </c>
      <c r="J60" s="17">
        <f t="shared" si="13"/>
        <v>-6</v>
      </c>
      <c r="K60" s="18">
        <f t="shared" si="14"/>
        <v>-1.46</v>
      </c>
    </row>
    <row r="61" spans="1:11">
      <c r="A61" s="16" t="s">
        <v>50</v>
      </c>
      <c r="B61" s="17">
        <f>B59</f>
        <v>11</v>
      </c>
      <c r="C61" s="17">
        <f>C59</f>
        <v>17</v>
      </c>
      <c r="D61" s="17">
        <f>D59</f>
        <v>28</v>
      </c>
      <c r="E61" s="17">
        <f>SUM(E59)</f>
        <v>7</v>
      </c>
      <c r="F61" s="17">
        <f>SUM(F59)</f>
        <v>16</v>
      </c>
      <c r="G61" s="17">
        <f>SUM(G59)</f>
        <v>23</v>
      </c>
      <c r="H61" s="17">
        <f t="shared" si="12"/>
        <v>4</v>
      </c>
      <c r="I61" s="17">
        <f t="shared" si="12"/>
        <v>1</v>
      </c>
      <c r="J61" s="17">
        <f t="shared" si="13"/>
        <v>5</v>
      </c>
      <c r="K61" s="18">
        <f t="shared" si="14"/>
        <v>21.74</v>
      </c>
    </row>
    <row r="62" spans="1:11">
      <c r="A62" s="16" t="s">
        <v>51</v>
      </c>
      <c r="B62" s="17">
        <f>B60+B61</f>
        <v>177</v>
      </c>
      <c r="C62" s="17">
        <f>C60+C61</f>
        <v>257</v>
      </c>
      <c r="D62" s="17">
        <f>D60+D61</f>
        <v>434</v>
      </c>
      <c r="E62" s="17">
        <f>SUM(E60:E61)</f>
        <v>186</v>
      </c>
      <c r="F62" s="17">
        <f>SUM(F60:F61)</f>
        <v>249</v>
      </c>
      <c r="G62" s="17">
        <f>SUM(G60:G61)</f>
        <v>435</v>
      </c>
      <c r="H62" s="17">
        <f t="shared" si="12"/>
        <v>-9</v>
      </c>
      <c r="I62" s="17">
        <f t="shared" si="12"/>
        <v>8</v>
      </c>
      <c r="J62" s="17">
        <f t="shared" si="13"/>
        <v>-1</v>
      </c>
      <c r="K62" s="18">
        <f t="shared" si="14"/>
        <v>-0.23</v>
      </c>
    </row>
    <row r="63" spans="1:11" ht="19">
      <c r="A63" s="6" t="s">
        <v>52</v>
      </c>
      <c r="B63" s="2"/>
      <c r="C63" s="2"/>
      <c r="D63" s="2"/>
      <c r="E63" s="2"/>
      <c r="F63" s="2"/>
      <c r="G63" s="2"/>
      <c r="H63" s="2"/>
      <c r="I63" s="2"/>
      <c r="J63" s="2"/>
      <c r="K63" s="5"/>
    </row>
    <row r="64" spans="1:11">
      <c r="A64" s="43" t="s">
        <v>3</v>
      </c>
      <c r="B64" s="45" t="str">
        <f>B55</f>
        <v>令和７年７月２日現在</v>
      </c>
      <c r="C64" s="46"/>
      <c r="D64" s="47"/>
      <c r="E64" s="45" t="str">
        <f>$E$5</f>
        <v>令和４年６月２１日現在</v>
      </c>
      <c r="F64" s="46"/>
      <c r="G64" s="47"/>
      <c r="H64" s="48" t="s">
        <v>4</v>
      </c>
      <c r="I64" s="49"/>
      <c r="J64" s="49"/>
      <c r="K64" s="50"/>
    </row>
    <row r="65" spans="1:11">
      <c r="A65" s="44"/>
      <c r="B65" s="7" t="s">
        <v>8</v>
      </c>
      <c r="C65" s="7" t="s">
        <v>6</v>
      </c>
      <c r="D65" s="7" t="s">
        <v>7</v>
      </c>
      <c r="E65" s="7" t="s">
        <v>8</v>
      </c>
      <c r="F65" s="7" t="s">
        <v>6</v>
      </c>
      <c r="G65" s="7" t="s">
        <v>7</v>
      </c>
      <c r="H65" s="7" t="s">
        <v>8</v>
      </c>
      <c r="I65" s="7" t="s">
        <v>6</v>
      </c>
      <c r="J65" s="7" t="s">
        <v>7</v>
      </c>
      <c r="K65" s="8" t="s">
        <v>9</v>
      </c>
    </row>
    <row r="66" spans="1:11">
      <c r="A66" s="9" t="s">
        <v>53</v>
      </c>
      <c r="B66" s="12">
        <v>15</v>
      </c>
      <c r="C66" s="12">
        <v>30</v>
      </c>
      <c r="D66" s="12">
        <v>45</v>
      </c>
      <c r="E66" s="12">
        <v>17</v>
      </c>
      <c r="F66" s="12">
        <v>28</v>
      </c>
      <c r="G66" s="12">
        <v>45</v>
      </c>
      <c r="H66" s="12">
        <f t="shared" ref="H66:I74" si="15">B66-E66</f>
        <v>-2</v>
      </c>
      <c r="I66" s="12">
        <f t="shared" si="15"/>
        <v>2</v>
      </c>
      <c r="J66" s="12">
        <f t="shared" ref="J66:J74" si="16">H66+I66</f>
        <v>0</v>
      </c>
      <c r="K66" s="13">
        <f t="shared" ref="K66:K74" si="17">ROUND(J66/G66*100,2)</f>
        <v>0</v>
      </c>
    </row>
    <row r="67" spans="1:11">
      <c r="A67" s="9" t="s">
        <v>54</v>
      </c>
      <c r="B67" s="12">
        <v>33</v>
      </c>
      <c r="C67" s="12">
        <v>57</v>
      </c>
      <c r="D67" s="12">
        <v>90</v>
      </c>
      <c r="E67" s="12">
        <v>34</v>
      </c>
      <c r="F67" s="12">
        <v>56</v>
      </c>
      <c r="G67" s="12">
        <v>90</v>
      </c>
      <c r="H67" s="12">
        <f t="shared" si="15"/>
        <v>-1</v>
      </c>
      <c r="I67" s="12">
        <f t="shared" si="15"/>
        <v>1</v>
      </c>
      <c r="J67" s="12">
        <f t="shared" si="16"/>
        <v>0</v>
      </c>
      <c r="K67" s="13">
        <f t="shared" si="17"/>
        <v>0</v>
      </c>
    </row>
    <row r="68" spans="1:11">
      <c r="A68" s="9" t="s">
        <v>55</v>
      </c>
      <c r="B68" s="12">
        <v>68</v>
      </c>
      <c r="C68" s="12">
        <v>76</v>
      </c>
      <c r="D68" s="12">
        <v>144</v>
      </c>
      <c r="E68" s="12">
        <v>65</v>
      </c>
      <c r="F68" s="12">
        <v>66</v>
      </c>
      <c r="G68" s="12">
        <v>131</v>
      </c>
      <c r="H68" s="12">
        <f t="shared" si="15"/>
        <v>3</v>
      </c>
      <c r="I68" s="12">
        <f t="shared" si="15"/>
        <v>10</v>
      </c>
      <c r="J68" s="12">
        <f t="shared" si="16"/>
        <v>13</v>
      </c>
      <c r="K68" s="13">
        <f t="shared" si="17"/>
        <v>9.92</v>
      </c>
    </row>
    <row r="69" spans="1:11">
      <c r="A69" s="9" t="s">
        <v>56</v>
      </c>
      <c r="B69" s="12">
        <v>9</v>
      </c>
      <c r="C69" s="12">
        <v>18</v>
      </c>
      <c r="D69" s="12">
        <v>27</v>
      </c>
      <c r="E69" s="12">
        <v>14</v>
      </c>
      <c r="F69" s="12">
        <v>19</v>
      </c>
      <c r="G69" s="12">
        <v>33</v>
      </c>
      <c r="H69" s="12">
        <f t="shared" si="15"/>
        <v>-5</v>
      </c>
      <c r="I69" s="12">
        <f t="shared" si="15"/>
        <v>-1</v>
      </c>
      <c r="J69" s="12">
        <f t="shared" si="16"/>
        <v>-6</v>
      </c>
      <c r="K69" s="13">
        <f t="shared" si="17"/>
        <v>-18.18</v>
      </c>
    </row>
    <row r="70" spans="1:11">
      <c r="A70" s="9" t="s">
        <v>57</v>
      </c>
      <c r="B70" s="12">
        <v>8</v>
      </c>
      <c r="C70" s="12">
        <v>16</v>
      </c>
      <c r="D70" s="12">
        <v>24</v>
      </c>
      <c r="E70" s="12">
        <v>10</v>
      </c>
      <c r="F70" s="12">
        <v>14</v>
      </c>
      <c r="G70" s="12">
        <v>24</v>
      </c>
      <c r="H70" s="12">
        <f t="shared" si="15"/>
        <v>-2</v>
      </c>
      <c r="I70" s="12">
        <f t="shared" si="15"/>
        <v>2</v>
      </c>
      <c r="J70" s="12">
        <f t="shared" si="16"/>
        <v>0</v>
      </c>
      <c r="K70" s="13">
        <f t="shared" si="17"/>
        <v>0</v>
      </c>
    </row>
    <row r="71" spans="1:11">
      <c r="A71" s="9" t="s">
        <v>58</v>
      </c>
      <c r="B71" s="12">
        <v>3</v>
      </c>
      <c r="C71" s="12">
        <v>1</v>
      </c>
      <c r="D71" s="12">
        <v>4</v>
      </c>
      <c r="E71" s="12">
        <v>3</v>
      </c>
      <c r="F71" s="12">
        <v>0</v>
      </c>
      <c r="G71" s="12">
        <v>3</v>
      </c>
      <c r="H71" s="12">
        <f t="shared" si="15"/>
        <v>0</v>
      </c>
      <c r="I71" s="12">
        <f t="shared" si="15"/>
        <v>1</v>
      </c>
      <c r="J71" s="12">
        <f t="shared" si="16"/>
        <v>1</v>
      </c>
      <c r="K71" s="13">
        <f t="shared" si="17"/>
        <v>33.33</v>
      </c>
    </row>
    <row r="72" spans="1:11">
      <c r="A72" s="16" t="s">
        <v>49</v>
      </c>
      <c r="B72" s="17">
        <f>B66+B67+B68+B69</f>
        <v>125</v>
      </c>
      <c r="C72" s="17">
        <f>C66+C67+C68+C69</f>
        <v>181</v>
      </c>
      <c r="D72" s="17">
        <f>D66+D67+D68+D69</f>
        <v>306</v>
      </c>
      <c r="E72" s="17">
        <f>SUM(E66:E69)</f>
        <v>130</v>
      </c>
      <c r="F72" s="17">
        <f>SUM(F66:F69)</f>
        <v>169</v>
      </c>
      <c r="G72" s="17">
        <f>SUM(G66:G69)</f>
        <v>299</v>
      </c>
      <c r="H72" s="17">
        <f t="shared" si="15"/>
        <v>-5</v>
      </c>
      <c r="I72" s="17">
        <f t="shared" si="15"/>
        <v>12</v>
      </c>
      <c r="J72" s="17">
        <f t="shared" si="16"/>
        <v>7</v>
      </c>
      <c r="K72" s="18">
        <f t="shared" si="17"/>
        <v>2.34</v>
      </c>
    </row>
    <row r="73" spans="1:11">
      <c r="A73" s="28" t="s">
        <v>50</v>
      </c>
      <c r="B73" s="29">
        <f>B70+B71</f>
        <v>11</v>
      </c>
      <c r="C73" s="29">
        <f>C70+C71</f>
        <v>17</v>
      </c>
      <c r="D73" s="29">
        <f>D70+D71</f>
        <v>28</v>
      </c>
      <c r="E73" s="29">
        <f>SUM(E70:E71)</f>
        <v>13</v>
      </c>
      <c r="F73" s="29">
        <f>SUM(F70:F71)</f>
        <v>14</v>
      </c>
      <c r="G73" s="29">
        <f>SUM(G70:G71)</f>
        <v>27</v>
      </c>
      <c r="H73" s="29">
        <f t="shared" si="15"/>
        <v>-2</v>
      </c>
      <c r="I73" s="29">
        <f t="shared" si="15"/>
        <v>3</v>
      </c>
      <c r="J73" s="29">
        <f t="shared" si="16"/>
        <v>1</v>
      </c>
      <c r="K73" s="30">
        <f t="shared" si="17"/>
        <v>3.7</v>
      </c>
    </row>
    <row r="74" spans="1:11">
      <c r="A74" s="16" t="s">
        <v>59</v>
      </c>
      <c r="B74" s="17">
        <f>B73+B72</f>
        <v>136</v>
      </c>
      <c r="C74" s="17">
        <f>C73+C72</f>
        <v>198</v>
      </c>
      <c r="D74" s="17">
        <f>D73+D72</f>
        <v>334</v>
      </c>
      <c r="E74" s="17">
        <f>SUM(E72:E73)</f>
        <v>143</v>
      </c>
      <c r="F74" s="17">
        <f>SUM(F72:F73)</f>
        <v>183</v>
      </c>
      <c r="G74" s="17">
        <f>SUM(G72:G73)</f>
        <v>326</v>
      </c>
      <c r="H74" s="17">
        <f t="shared" si="15"/>
        <v>-7</v>
      </c>
      <c r="I74" s="17">
        <f t="shared" si="15"/>
        <v>15</v>
      </c>
      <c r="J74" s="17">
        <f t="shared" si="16"/>
        <v>8</v>
      </c>
      <c r="K74" s="18">
        <f t="shared" si="17"/>
        <v>2.4500000000000002</v>
      </c>
    </row>
    <row r="75" spans="1:11" ht="19">
      <c r="A75" s="6" t="s">
        <v>60</v>
      </c>
      <c r="B75" s="2"/>
      <c r="C75" s="2"/>
      <c r="D75" s="2"/>
      <c r="E75" s="2"/>
      <c r="F75" s="2"/>
      <c r="G75" s="2"/>
      <c r="H75" s="2"/>
      <c r="I75" s="2"/>
      <c r="J75" s="2"/>
      <c r="K75" s="5"/>
    </row>
    <row r="76" spans="1:11">
      <c r="A76" s="43" t="s">
        <v>3</v>
      </c>
      <c r="B76" s="45" t="str">
        <f>B64</f>
        <v>令和７年７月２日現在</v>
      </c>
      <c r="C76" s="46"/>
      <c r="D76" s="47"/>
      <c r="E76" s="45" t="str">
        <f>$E$5</f>
        <v>令和４年６月２１日現在</v>
      </c>
      <c r="F76" s="46"/>
      <c r="G76" s="47"/>
      <c r="H76" s="48" t="s">
        <v>61</v>
      </c>
      <c r="I76" s="49"/>
      <c r="J76" s="49"/>
      <c r="K76" s="50"/>
    </row>
    <row r="77" spans="1:11">
      <c r="A77" s="44"/>
      <c r="B77" s="7" t="s">
        <v>8</v>
      </c>
      <c r="C77" s="7" t="s">
        <v>6</v>
      </c>
      <c r="D77" s="7" t="s">
        <v>7</v>
      </c>
      <c r="E77" s="7" t="s">
        <v>8</v>
      </c>
      <c r="F77" s="7" t="s">
        <v>6</v>
      </c>
      <c r="G77" s="7" t="s">
        <v>7</v>
      </c>
      <c r="H77" s="7" t="s">
        <v>8</v>
      </c>
      <c r="I77" s="7" t="s">
        <v>6</v>
      </c>
      <c r="J77" s="7" t="s">
        <v>7</v>
      </c>
      <c r="K77" s="8" t="s">
        <v>9</v>
      </c>
    </row>
    <row r="78" spans="1:11">
      <c r="A78" s="9" t="s">
        <v>62</v>
      </c>
      <c r="B78" s="12">
        <v>20</v>
      </c>
      <c r="C78" s="12">
        <v>32</v>
      </c>
      <c r="D78" s="12">
        <v>52</v>
      </c>
      <c r="E78" s="12">
        <v>23</v>
      </c>
      <c r="F78" s="12">
        <v>30</v>
      </c>
      <c r="G78" s="12">
        <v>53</v>
      </c>
      <c r="H78" s="12">
        <f t="shared" ref="H78:I90" si="18">B78-E78</f>
        <v>-3</v>
      </c>
      <c r="I78" s="12">
        <f t="shared" si="18"/>
        <v>2</v>
      </c>
      <c r="J78" s="12">
        <f t="shared" ref="J78:J90" si="19">H78+I78</f>
        <v>-1</v>
      </c>
      <c r="K78" s="13">
        <f t="shared" ref="K78:K90" si="20">ROUND(J78/G78*100,2)</f>
        <v>-1.89</v>
      </c>
    </row>
    <row r="79" spans="1:11">
      <c r="A79" s="9" t="s">
        <v>63</v>
      </c>
      <c r="B79" s="12">
        <v>26</v>
      </c>
      <c r="C79" s="12">
        <v>38</v>
      </c>
      <c r="D79" s="12">
        <v>64</v>
      </c>
      <c r="E79" s="12">
        <v>26</v>
      </c>
      <c r="F79" s="12">
        <v>43</v>
      </c>
      <c r="G79" s="12">
        <v>69</v>
      </c>
      <c r="H79" s="12">
        <f t="shared" si="18"/>
        <v>0</v>
      </c>
      <c r="I79" s="12">
        <f t="shared" si="18"/>
        <v>-5</v>
      </c>
      <c r="J79" s="12">
        <f t="shared" si="19"/>
        <v>-5</v>
      </c>
      <c r="K79" s="13">
        <f t="shared" si="20"/>
        <v>-7.25</v>
      </c>
    </row>
    <row r="80" spans="1:11">
      <c r="A80" s="9" t="s">
        <v>64</v>
      </c>
      <c r="B80" s="12">
        <v>13</v>
      </c>
      <c r="C80" s="12">
        <v>25</v>
      </c>
      <c r="D80" s="12">
        <v>38</v>
      </c>
      <c r="E80" s="12">
        <v>10</v>
      </c>
      <c r="F80" s="12">
        <v>17</v>
      </c>
      <c r="G80" s="12">
        <v>27</v>
      </c>
      <c r="H80" s="12">
        <f t="shared" si="18"/>
        <v>3</v>
      </c>
      <c r="I80" s="12">
        <f t="shared" si="18"/>
        <v>8</v>
      </c>
      <c r="J80" s="12">
        <f t="shared" si="19"/>
        <v>11</v>
      </c>
      <c r="K80" s="13">
        <f t="shared" si="20"/>
        <v>40.74</v>
      </c>
    </row>
    <row r="81" spans="1:11">
      <c r="A81" s="9" t="s">
        <v>65</v>
      </c>
      <c r="B81" s="12">
        <v>2</v>
      </c>
      <c r="C81" s="12">
        <v>5</v>
      </c>
      <c r="D81" s="12">
        <v>7</v>
      </c>
      <c r="E81" s="12">
        <v>6</v>
      </c>
      <c r="F81" s="12">
        <v>7</v>
      </c>
      <c r="G81" s="12">
        <v>13</v>
      </c>
      <c r="H81" s="12">
        <f t="shared" si="18"/>
        <v>-4</v>
      </c>
      <c r="I81" s="12">
        <f t="shared" si="18"/>
        <v>-2</v>
      </c>
      <c r="J81" s="12">
        <f t="shared" si="19"/>
        <v>-6</v>
      </c>
      <c r="K81" s="13">
        <f t="shared" si="20"/>
        <v>-46.15</v>
      </c>
    </row>
    <row r="82" spans="1:11">
      <c r="A82" s="9" t="s">
        <v>66</v>
      </c>
      <c r="B82" s="12">
        <v>6</v>
      </c>
      <c r="C82" s="12">
        <v>9</v>
      </c>
      <c r="D82" s="12">
        <v>15</v>
      </c>
      <c r="E82" s="12">
        <v>6</v>
      </c>
      <c r="F82" s="12">
        <v>9</v>
      </c>
      <c r="G82" s="12">
        <v>15</v>
      </c>
      <c r="H82" s="12">
        <f t="shared" si="18"/>
        <v>0</v>
      </c>
      <c r="I82" s="12">
        <f t="shared" si="18"/>
        <v>0</v>
      </c>
      <c r="J82" s="12">
        <f t="shared" si="19"/>
        <v>0</v>
      </c>
      <c r="K82" s="13">
        <f t="shared" si="20"/>
        <v>0</v>
      </c>
    </row>
    <row r="83" spans="1:11">
      <c r="A83" s="9" t="s">
        <v>67</v>
      </c>
      <c r="B83" s="12">
        <v>7</v>
      </c>
      <c r="C83" s="12">
        <v>20</v>
      </c>
      <c r="D83" s="12">
        <v>27</v>
      </c>
      <c r="E83" s="12">
        <v>4</v>
      </c>
      <c r="F83" s="12">
        <v>20</v>
      </c>
      <c r="G83" s="12">
        <v>24</v>
      </c>
      <c r="H83" s="12">
        <f t="shared" si="18"/>
        <v>3</v>
      </c>
      <c r="I83" s="12">
        <f t="shared" si="18"/>
        <v>0</v>
      </c>
      <c r="J83" s="12">
        <f t="shared" si="19"/>
        <v>3</v>
      </c>
      <c r="K83" s="13">
        <f t="shared" si="20"/>
        <v>12.5</v>
      </c>
    </row>
    <row r="84" spans="1:11">
      <c r="A84" s="9" t="s">
        <v>68</v>
      </c>
      <c r="B84" s="12">
        <v>2</v>
      </c>
      <c r="C84" s="12">
        <v>6</v>
      </c>
      <c r="D84" s="12">
        <v>8</v>
      </c>
      <c r="E84" s="12">
        <v>2</v>
      </c>
      <c r="F84" s="12">
        <v>7</v>
      </c>
      <c r="G84" s="12">
        <v>9</v>
      </c>
      <c r="H84" s="12">
        <f t="shared" si="18"/>
        <v>0</v>
      </c>
      <c r="I84" s="12">
        <f t="shared" si="18"/>
        <v>-1</v>
      </c>
      <c r="J84" s="12">
        <f t="shared" si="19"/>
        <v>-1</v>
      </c>
      <c r="K84" s="13">
        <f t="shared" si="20"/>
        <v>-11.11</v>
      </c>
    </row>
    <row r="85" spans="1:11">
      <c r="A85" s="9" t="s">
        <v>69</v>
      </c>
      <c r="B85" s="12">
        <v>1</v>
      </c>
      <c r="C85" s="12">
        <v>6</v>
      </c>
      <c r="D85" s="12">
        <v>7</v>
      </c>
      <c r="E85" s="12">
        <v>1</v>
      </c>
      <c r="F85" s="12">
        <v>3</v>
      </c>
      <c r="G85" s="12">
        <v>4</v>
      </c>
      <c r="H85" s="12">
        <f t="shared" si="18"/>
        <v>0</v>
      </c>
      <c r="I85" s="12">
        <f t="shared" si="18"/>
        <v>3</v>
      </c>
      <c r="J85" s="12">
        <f t="shared" si="19"/>
        <v>3</v>
      </c>
      <c r="K85" s="13">
        <f t="shared" si="20"/>
        <v>75</v>
      </c>
    </row>
    <row r="86" spans="1:11">
      <c r="A86" s="9" t="s">
        <v>70</v>
      </c>
      <c r="B86" s="12">
        <v>2</v>
      </c>
      <c r="C86" s="12">
        <v>8</v>
      </c>
      <c r="D86" s="12">
        <v>10</v>
      </c>
      <c r="E86" s="12">
        <v>2</v>
      </c>
      <c r="F86" s="12">
        <v>9</v>
      </c>
      <c r="G86" s="12">
        <v>11</v>
      </c>
      <c r="H86" s="12">
        <f t="shared" si="18"/>
        <v>0</v>
      </c>
      <c r="I86" s="12">
        <f t="shared" si="18"/>
        <v>-1</v>
      </c>
      <c r="J86" s="12">
        <f t="shared" si="19"/>
        <v>-1</v>
      </c>
      <c r="K86" s="13">
        <f t="shared" si="20"/>
        <v>-9.09</v>
      </c>
    </row>
    <row r="87" spans="1:11">
      <c r="A87" s="31" t="s">
        <v>71</v>
      </c>
      <c r="B87" s="15">
        <v>1</v>
      </c>
      <c r="C87" s="15">
        <v>3</v>
      </c>
      <c r="D87" s="15">
        <v>4</v>
      </c>
      <c r="E87" s="12">
        <v>1</v>
      </c>
      <c r="F87" s="12">
        <v>3</v>
      </c>
      <c r="G87" s="12">
        <v>4</v>
      </c>
      <c r="H87" s="15">
        <f t="shared" si="18"/>
        <v>0</v>
      </c>
      <c r="I87" s="15">
        <f t="shared" si="18"/>
        <v>0</v>
      </c>
      <c r="J87" s="15">
        <f t="shared" si="19"/>
        <v>0</v>
      </c>
      <c r="K87" s="32">
        <f t="shared" si="20"/>
        <v>0</v>
      </c>
    </row>
    <row r="88" spans="1:11">
      <c r="A88" s="16" t="s">
        <v>49</v>
      </c>
      <c r="B88" s="17">
        <f>B78+B79+B80</f>
        <v>59</v>
      </c>
      <c r="C88" s="17">
        <f>C78+C79+C80</f>
        <v>95</v>
      </c>
      <c r="D88" s="17">
        <f>D78+D79+D80</f>
        <v>154</v>
      </c>
      <c r="E88" s="17">
        <f>SUM(E78:E80)</f>
        <v>59</v>
      </c>
      <c r="F88" s="17">
        <f>SUM(F78:F80)</f>
        <v>90</v>
      </c>
      <c r="G88" s="17">
        <f>SUM(G78:G80)</f>
        <v>149</v>
      </c>
      <c r="H88" s="17">
        <f t="shared" si="18"/>
        <v>0</v>
      </c>
      <c r="I88" s="17">
        <f t="shared" si="18"/>
        <v>5</v>
      </c>
      <c r="J88" s="17">
        <f t="shared" si="19"/>
        <v>5</v>
      </c>
      <c r="K88" s="18">
        <f t="shared" si="20"/>
        <v>3.36</v>
      </c>
    </row>
    <row r="89" spans="1:11">
      <c r="A89" s="16" t="s">
        <v>50</v>
      </c>
      <c r="B89" s="17">
        <f>B81+B82+B83+B87+B84+B85+B86</f>
        <v>21</v>
      </c>
      <c r="C89" s="17">
        <f>C81+C82+C83+C87+C84+C85+C86</f>
        <v>57</v>
      </c>
      <c r="D89" s="17">
        <f>D81+D82+D83+D87+D84+D85+D86</f>
        <v>78</v>
      </c>
      <c r="E89" s="17">
        <f>SUM(E81:E87)</f>
        <v>22</v>
      </c>
      <c r="F89" s="17">
        <f>SUM(F81:F87)</f>
        <v>58</v>
      </c>
      <c r="G89" s="17">
        <f>SUM(G81:G87)</f>
        <v>80</v>
      </c>
      <c r="H89" s="17">
        <f t="shared" si="18"/>
        <v>-1</v>
      </c>
      <c r="I89" s="17">
        <f t="shared" si="18"/>
        <v>-1</v>
      </c>
      <c r="J89" s="17">
        <f t="shared" si="19"/>
        <v>-2</v>
      </c>
      <c r="K89" s="18">
        <f t="shared" si="20"/>
        <v>-2.5</v>
      </c>
    </row>
    <row r="90" spans="1:11">
      <c r="A90" s="16" t="s">
        <v>72</v>
      </c>
      <c r="B90" s="17">
        <f>B88+B89</f>
        <v>80</v>
      </c>
      <c r="C90" s="17">
        <f>C88+C89</f>
        <v>152</v>
      </c>
      <c r="D90" s="17">
        <f>D88+D89</f>
        <v>232</v>
      </c>
      <c r="E90" s="17">
        <f>SUM(E88:E89)</f>
        <v>81</v>
      </c>
      <c r="F90" s="17">
        <f>SUM(F88:F89)</f>
        <v>148</v>
      </c>
      <c r="G90" s="17">
        <f>SUM(G88:G89)</f>
        <v>229</v>
      </c>
      <c r="H90" s="17">
        <f t="shared" si="18"/>
        <v>-1</v>
      </c>
      <c r="I90" s="17">
        <f t="shared" si="18"/>
        <v>4</v>
      </c>
      <c r="J90" s="17">
        <f t="shared" si="19"/>
        <v>3</v>
      </c>
      <c r="K90" s="18">
        <f t="shared" si="20"/>
        <v>1.31</v>
      </c>
    </row>
    <row r="91" spans="1:11" ht="19">
      <c r="A91" s="6" t="s">
        <v>73</v>
      </c>
      <c r="B91" s="2"/>
      <c r="C91" s="2"/>
      <c r="D91" s="2"/>
      <c r="E91" s="2"/>
      <c r="F91" s="2"/>
      <c r="G91" s="2"/>
      <c r="H91" s="2"/>
      <c r="I91" s="2"/>
      <c r="J91" s="2"/>
      <c r="K91" s="5"/>
    </row>
    <row r="92" spans="1:11">
      <c r="A92" s="43" t="s">
        <v>3</v>
      </c>
      <c r="B92" s="45" t="str">
        <f>$B$5</f>
        <v>令和７年７月２日現在</v>
      </c>
      <c r="C92" s="46"/>
      <c r="D92" s="47"/>
      <c r="E92" s="45" t="str">
        <f>$E$5</f>
        <v>令和４年６月２１日現在</v>
      </c>
      <c r="F92" s="46"/>
      <c r="G92" s="47"/>
      <c r="H92" s="48" t="s">
        <v>4</v>
      </c>
      <c r="I92" s="49"/>
      <c r="J92" s="49"/>
      <c r="K92" s="50"/>
    </row>
    <row r="93" spans="1:11">
      <c r="A93" s="44"/>
      <c r="B93" s="7" t="s">
        <v>8</v>
      </c>
      <c r="C93" s="7" t="s">
        <v>6</v>
      </c>
      <c r="D93" s="7" t="s">
        <v>7</v>
      </c>
      <c r="E93" s="7" t="s">
        <v>8</v>
      </c>
      <c r="F93" s="7" t="s">
        <v>6</v>
      </c>
      <c r="G93" s="7" t="s">
        <v>7</v>
      </c>
      <c r="H93" s="7" t="s">
        <v>8</v>
      </c>
      <c r="I93" s="7" t="s">
        <v>6</v>
      </c>
      <c r="J93" s="7" t="s">
        <v>7</v>
      </c>
      <c r="K93" s="8" t="s">
        <v>9</v>
      </c>
    </row>
    <row r="94" spans="1:11">
      <c r="A94" s="9" t="s">
        <v>74</v>
      </c>
      <c r="B94" s="12">
        <v>11</v>
      </c>
      <c r="C94" s="12">
        <v>17</v>
      </c>
      <c r="D94" s="12">
        <v>28</v>
      </c>
      <c r="E94" s="12">
        <v>12</v>
      </c>
      <c r="F94" s="12">
        <v>19</v>
      </c>
      <c r="G94" s="12">
        <v>31</v>
      </c>
      <c r="H94" s="12">
        <f t="shared" ref="H94:I108" si="21">B94-E94</f>
        <v>-1</v>
      </c>
      <c r="I94" s="12">
        <f t="shared" si="21"/>
        <v>-2</v>
      </c>
      <c r="J94" s="12">
        <f t="shared" ref="J94:J108" si="22">H94+I94</f>
        <v>-3</v>
      </c>
      <c r="K94" s="13">
        <f t="shared" ref="K94:K108" si="23">ROUND(J94/G94*100,2)</f>
        <v>-9.68</v>
      </c>
    </row>
    <row r="95" spans="1:11">
      <c r="A95" s="9" t="s">
        <v>75</v>
      </c>
      <c r="B95" s="12">
        <v>20</v>
      </c>
      <c r="C95" s="12">
        <v>25</v>
      </c>
      <c r="D95" s="12">
        <v>45</v>
      </c>
      <c r="E95" s="12">
        <v>22</v>
      </c>
      <c r="F95" s="12">
        <v>25</v>
      </c>
      <c r="G95" s="12">
        <v>47</v>
      </c>
      <c r="H95" s="12">
        <f t="shared" si="21"/>
        <v>-2</v>
      </c>
      <c r="I95" s="12">
        <f t="shared" si="21"/>
        <v>0</v>
      </c>
      <c r="J95" s="12">
        <f t="shared" si="22"/>
        <v>-2</v>
      </c>
      <c r="K95" s="13">
        <f t="shared" si="23"/>
        <v>-4.26</v>
      </c>
    </row>
    <row r="96" spans="1:11">
      <c r="A96" s="9" t="s">
        <v>76</v>
      </c>
      <c r="B96" s="12">
        <v>18</v>
      </c>
      <c r="C96" s="12">
        <v>34</v>
      </c>
      <c r="D96" s="12">
        <v>52</v>
      </c>
      <c r="E96" s="12">
        <v>18</v>
      </c>
      <c r="F96" s="12">
        <v>33</v>
      </c>
      <c r="G96" s="12">
        <v>51</v>
      </c>
      <c r="H96" s="12">
        <f t="shared" si="21"/>
        <v>0</v>
      </c>
      <c r="I96" s="12">
        <f t="shared" si="21"/>
        <v>1</v>
      </c>
      <c r="J96" s="12">
        <f t="shared" si="22"/>
        <v>1</v>
      </c>
      <c r="K96" s="13">
        <f t="shared" si="23"/>
        <v>1.96</v>
      </c>
    </row>
    <row r="97" spans="1:11">
      <c r="A97" s="9" t="s">
        <v>77</v>
      </c>
      <c r="B97" s="12">
        <v>2</v>
      </c>
      <c r="C97" s="12">
        <v>7</v>
      </c>
      <c r="D97" s="12">
        <v>9</v>
      </c>
      <c r="E97" s="12">
        <v>0</v>
      </c>
      <c r="F97" s="12">
        <v>5</v>
      </c>
      <c r="G97" s="12">
        <v>5</v>
      </c>
      <c r="H97" s="12">
        <f t="shared" si="21"/>
        <v>2</v>
      </c>
      <c r="I97" s="12">
        <f t="shared" si="21"/>
        <v>2</v>
      </c>
      <c r="J97" s="12">
        <f t="shared" si="22"/>
        <v>4</v>
      </c>
      <c r="K97" s="13">
        <f t="shared" si="23"/>
        <v>80</v>
      </c>
    </row>
    <row r="98" spans="1:11">
      <c r="A98" s="9" t="s">
        <v>78</v>
      </c>
      <c r="B98" s="12">
        <v>3</v>
      </c>
      <c r="C98" s="12">
        <v>4</v>
      </c>
      <c r="D98" s="12">
        <v>7</v>
      </c>
      <c r="E98" s="12">
        <v>3</v>
      </c>
      <c r="F98" s="12">
        <v>4</v>
      </c>
      <c r="G98" s="12">
        <v>7</v>
      </c>
      <c r="H98" s="12">
        <f t="shared" si="21"/>
        <v>0</v>
      </c>
      <c r="I98" s="12">
        <f t="shared" si="21"/>
        <v>0</v>
      </c>
      <c r="J98" s="12">
        <f t="shared" si="22"/>
        <v>0</v>
      </c>
      <c r="K98" s="13">
        <f t="shared" si="23"/>
        <v>0</v>
      </c>
    </row>
    <row r="99" spans="1:11">
      <c r="A99" s="9" t="s">
        <v>79</v>
      </c>
      <c r="B99" s="12">
        <v>2</v>
      </c>
      <c r="C99" s="12">
        <v>2</v>
      </c>
      <c r="D99" s="12">
        <v>4</v>
      </c>
      <c r="E99" s="12">
        <v>2</v>
      </c>
      <c r="F99" s="12">
        <v>1</v>
      </c>
      <c r="G99" s="12">
        <v>3</v>
      </c>
      <c r="H99" s="12">
        <f t="shared" si="21"/>
        <v>0</v>
      </c>
      <c r="I99" s="12">
        <f t="shared" si="21"/>
        <v>1</v>
      </c>
      <c r="J99" s="12">
        <f t="shared" si="22"/>
        <v>1</v>
      </c>
      <c r="K99" s="13">
        <f t="shared" si="23"/>
        <v>33.33</v>
      </c>
    </row>
    <row r="100" spans="1:11">
      <c r="A100" s="9" t="s">
        <v>80</v>
      </c>
      <c r="B100" s="12">
        <v>1</v>
      </c>
      <c r="C100" s="12">
        <v>2</v>
      </c>
      <c r="D100" s="12">
        <v>3</v>
      </c>
      <c r="E100" s="12">
        <v>1</v>
      </c>
      <c r="F100" s="12">
        <v>2</v>
      </c>
      <c r="G100" s="12">
        <v>3</v>
      </c>
      <c r="H100" s="12">
        <f t="shared" si="21"/>
        <v>0</v>
      </c>
      <c r="I100" s="12">
        <f t="shared" si="21"/>
        <v>0</v>
      </c>
      <c r="J100" s="12">
        <f t="shared" si="22"/>
        <v>0</v>
      </c>
      <c r="K100" s="13">
        <f t="shared" si="23"/>
        <v>0</v>
      </c>
    </row>
    <row r="101" spans="1:11">
      <c r="A101" s="9" t="s">
        <v>81</v>
      </c>
      <c r="B101" s="12">
        <v>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f t="shared" si="21"/>
        <v>0</v>
      </c>
      <c r="I101" s="12">
        <f t="shared" si="21"/>
        <v>0</v>
      </c>
      <c r="J101" s="12">
        <f t="shared" si="22"/>
        <v>0</v>
      </c>
      <c r="K101" s="13" t="str">
        <f>IF(G101=0,"－",ROUND(J101/G101*100,2))</f>
        <v>－</v>
      </c>
    </row>
    <row r="102" spans="1:11">
      <c r="A102" s="9" t="s">
        <v>82</v>
      </c>
      <c r="B102" s="12">
        <v>3</v>
      </c>
      <c r="C102" s="12">
        <v>4</v>
      </c>
      <c r="D102" s="12">
        <v>7</v>
      </c>
      <c r="E102" s="12">
        <v>3</v>
      </c>
      <c r="F102" s="12">
        <v>3</v>
      </c>
      <c r="G102" s="12">
        <v>6</v>
      </c>
      <c r="H102" s="12">
        <f t="shared" si="21"/>
        <v>0</v>
      </c>
      <c r="I102" s="12">
        <f t="shared" si="21"/>
        <v>1</v>
      </c>
      <c r="J102" s="12">
        <f t="shared" si="22"/>
        <v>1</v>
      </c>
      <c r="K102" s="32">
        <f t="shared" si="23"/>
        <v>16.670000000000002</v>
      </c>
    </row>
    <row r="103" spans="1:11">
      <c r="A103" s="9" t="s">
        <v>83</v>
      </c>
      <c r="B103" s="12">
        <v>4</v>
      </c>
      <c r="C103" s="12">
        <v>5</v>
      </c>
      <c r="D103" s="12">
        <v>9</v>
      </c>
      <c r="E103" s="12">
        <v>5</v>
      </c>
      <c r="F103" s="12">
        <v>7</v>
      </c>
      <c r="G103" s="12">
        <v>12</v>
      </c>
      <c r="H103" s="12">
        <f t="shared" si="21"/>
        <v>-1</v>
      </c>
      <c r="I103" s="12">
        <f t="shared" si="21"/>
        <v>-2</v>
      </c>
      <c r="J103" s="12">
        <f t="shared" si="22"/>
        <v>-3</v>
      </c>
      <c r="K103" s="13">
        <f t="shared" si="23"/>
        <v>-25</v>
      </c>
    </row>
    <row r="104" spans="1:11">
      <c r="A104" s="9" t="s">
        <v>84</v>
      </c>
      <c r="B104" s="12">
        <v>6</v>
      </c>
      <c r="C104" s="12">
        <v>6</v>
      </c>
      <c r="D104" s="12">
        <v>12</v>
      </c>
      <c r="E104" s="12">
        <v>6</v>
      </c>
      <c r="F104" s="12">
        <v>4</v>
      </c>
      <c r="G104" s="12">
        <v>10</v>
      </c>
      <c r="H104" s="12">
        <f t="shared" si="21"/>
        <v>0</v>
      </c>
      <c r="I104" s="12">
        <f t="shared" si="21"/>
        <v>2</v>
      </c>
      <c r="J104" s="12">
        <f t="shared" si="22"/>
        <v>2</v>
      </c>
      <c r="K104" s="13">
        <f t="shared" si="23"/>
        <v>20</v>
      </c>
    </row>
    <row r="105" spans="1:11">
      <c r="A105" s="9" t="s">
        <v>85</v>
      </c>
      <c r="B105" s="12">
        <v>6</v>
      </c>
      <c r="C105" s="12">
        <v>12</v>
      </c>
      <c r="D105" s="12">
        <v>18</v>
      </c>
      <c r="E105" s="12">
        <v>5</v>
      </c>
      <c r="F105" s="12">
        <v>12</v>
      </c>
      <c r="G105" s="12">
        <v>17</v>
      </c>
      <c r="H105" s="12">
        <f t="shared" si="21"/>
        <v>1</v>
      </c>
      <c r="I105" s="12">
        <f t="shared" si="21"/>
        <v>0</v>
      </c>
      <c r="J105" s="12">
        <f t="shared" si="22"/>
        <v>1</v>
      </c>
      <c r="K105" s="13">
        <f t="shared" si="23"/>
        <v>5.88</v>
      </c>
    </row>
    <row r="106" spans="1:11">
      <c r="A106" s="16" t="s">
        <v>49</v>
      </c>
      <c r="B106" s="17">
        <f>B94+B95+B96</f>
        <v>49</v>
      </c>
      <c r="C106" s="17">
        <f>C94+C95+C96</f>
        <v>76</v>
      </c>
      <c r="D106" s="17">
        <f>D94+D95+D96</f>
        <v>125</v>
      </c>
      <c r="E106" s="17">
        <f>SUM(E94:E96)</f>
        <v>52</v>
      </c>
      <c r="F106" s="17">
        <f>SUM(F94:F96)</f>
        <v>77</v>
      </c>
      <c r="G106" s="17">
        <f>SUM(G94:G96)</f>
        <v>129</v>
      </c>
      <c r="H106" s="17">
        <f t="shared" si="21"/>
        <v>-3</v>
      </c>
      <c r="I106" s="17">
        <f t="shared" si="21"/>
        <v>-1</v>
      </c>
      <c r="J106" s="17">
        <f t="shared" si="22"/>
        <v>-4</v>
      </c>
      <c r="K106" s="18">
        <f t="shared" si="23"/>
        <v>-3.1</v>
      </c>
    </row>
    <row r="107" spans="1:11">
      <c r="A107" s="16" t="s">
        <v>50</v>
      </c>
      <c r="B107" s="17">
        <f t="shared" ref="B107:G107" si="24">SUM(B97:B105)</f>
        <v>27</v>
      </c>
      <c r="C107" s="17">
        <f t="shared" si="24"/>
        <v>42</v>
      </c>
      <c r="D107" s="17">
        <f t="shared" si="24"/>
        <v>69</v>
      </c>
      <c r="E107" s="17">
        <f t="shared" si="24"/>
        <v>25</v>
      </c>
      <c r="F107" s="17">
        <f t="shared" si="24"/>
        <v>38</v>
      </c>
      <c r="G107" s="17">
        <f t="shared" si="24"/>
        <v>63</v>
      </c>
      <c r="H107" s="17">
        <f t="shared" si="21"/>
        <v>2</v>
      </c>
      <c r="I107" s="17">
        <f t="shared" si="21"/>
        <v>4</v>
      </c>
      <c r="J107" s="17">
        <f t="shared" si="22"/>
        <v>6</v>
      </c>
      <c r="K107" s="18">
        <f t="shared" si="23"/>
        <v>9.52</v>
      </c>
    </row>
    <row r="108" spans="1:11">
      <c r="A108" s="16" t="s">
        <v>86</v>
      </c>
      <c r="B108" s="17">
        <f>B106+B107</f>
        <v>76</v>
      </c>
      <c r="C108" s="17">
        <f>C106+C107</f>
        <v>118</v>
      </c>
      <c r="D108" s="17">
        <f>D106+D107</f>
        <v>194</v>
      </c>
      <c r="E108" s="17">
        <f>SUM(E106:E107)</f>
        <v>77</v>
      </c>
      <c r="F108" s="17">
        <f>SUM(F106:F107)</f>
        <v>115</v>
      </c>
      <c r="G108" s="17">
        <f>SUM(G106:G107)</f>
        <v>192</v>
      </c>
      <c r="H108" s="17">
        <f t="shared" si="21"/>
        <v>-1</v>
      </c>
      <c r="I108" s="17">
        <f t="shared" si="21"/>
        <v>3</v>
      </c>
      <c r="J108" s="17">
        <f t="shared" si="22"/>
        <v>2</v>
      </c>
      <c r="K108" s="18">
        <f t="shared" si="23"/>
        <v>1.04</v>
      </c>
    </row>
    <row r="109" spans="1:11" ht="19">
      <c r="A109" s="6" t="s">
        <v>87</v>
      </c>
      <c r="B109" s="2"/>
      <c r="C109" s="2"/>
      <c r="D109" s="2"/>
      <c r="E109" s="2"/>
      <c r="F109" s="2"/>
      <c r="G109" s="2"/>
      <c r="H109" s="2"/>
      <c r="I109" s="2"/>
      <c r="J109" s="2"/>
      <c r="K109" s="5"/>
    </row>
    <row r="110" spans="1:11">
      <c r="A110" s="43" t="s">
        <v>3</v>
      </c>
      <c r="B110" s="45" t="str">
        <f>$B$5</f>
        <v>令和７年７月２日現在</v>
      </c>
      <c r="C110" s="46"/>
      <c r="D110" s="47"/>
      <c r="E110" s="45" t="str">
        <f>$E$5</f>
        <v>令和４年６月２１日現在</v>
      </c>
      <c r="F110" s="46"/>
      <c r="G110" s="47"/>
      <c r="H110" s="48" t="s">
        <v>4</v>
      </c>
      <c r="I110" s="49"/>
      <c r="J110" s="49"/>
      <c r="K110" s="50"/>
    </row>
    <row r="111" spans="1:11">
      <c r="A111" s="44"/>
      <c r="B111" s="7" t="s">
        <v>8</v>
      </c>
      <c r="C111" s="7" t="s">
        <v>6</v>
      </c>
      <c r="D111" s="7" t="s">
        <v>7</v>
      </c>
      <c r="E111" s="7" t="s">
        <v>8</v>
      </c>
      <c r="F111" s="7" t="s">
        <v>6</v>
      </c>
      <c r="G111" s="7" t="s">
        <v>7</v>
      </c>
      <c r="H111" s="7" t="s">
        <v>8</v>
      </c>
      <c r="I111" s="7" t="s">
        <v>6</v>
      </c>
      <c r="J111" s="7" t="s">
        <v>7</v>
      </c>
      <c r="K111" s="8" t="s">
        <v>9</v>
      </c>
    </row>
    <row r="112" spans="1:11">
      <c r="A112" s="9" t="s">
        <v>88</v>
      </c>
      <c r="B112" s="12">
        <v>54</v>
      </c>
      <c r="C112" s="12">
        <v>62</v>
      </c>
      <c r="D112" s="12">
        <v>116</v>
      </c>
      <c r="E112" s="12">
        <v>55</v>
      </c>
      <c r="F112" s="12">
        <v>58</v>
      </c>
      <c r="G112" s="12">
        <v>113</v>
      </c>
      <c r="H112" s="12">
        <f>B112-E112</f>
        <v>-1</v>
      </c>
      <c r="I112" s="12">
        <f t="shared" ref="H112:I115" si="25">C112-F112</f>
        <v>4</v>
      </c>
      <c r="J112" s="12">
        <f>H112+I112</f>
        <v>3</v>
      </c>
      <c r="K112" s="13">
        <f>ROUND(J112/G112*100,2)</f>
        <v>2.65</v>
      </c>
    </row>
    <row r="113" spans="1:11">
      <c r="A113" s="9" t="s">
        <v>89</v>
      </c>
      <c r="B113" s="12">
        <v>28</v>
      </c>
      <c r="C113" s="12">
        <v>34</v>
      </c>
      <c r="D113" s="12">
        <v>62</v>
      </c>
      <c r="E113" s="12">
        <v>27</v>
      </c>
      <c r="F113" s="12">
        <v>31</v>
      </c>
      <c r="G113" s="12">
        <v>58</v>
      </c>
      <c r="H113" s="12">
        <f t="shared" si="25"/>
        <v>1</v>
      </c>
      <c r="I113" s="12">
        <f t="shared" si="25"/>
        <v>3</v>
      </c>
      <c r="J113" s="12">
        <f>H113+I113</f>
        <v>4</v>
      </c>
      <c r="K113" s="13">
        <f>ROUND(J113/G113*100,2)</f>
        <v>6.9</v>
      </c>
    </row>
    <row r="114" spans="1:11">
      <c r="A114" s="9" t="s">
        <v>90</v>
      </c>
      <c r="B114" s="12">
        <v>20</v>
      </c>
      <c r="C114" s="12">
        <v>21</v>
      </c>
      <c r="D114" s="12">
        <v>41</v>
      </c>
      <c r="E114" s="12">
        <v>19</v>
      </c>
      <c r="F114" s="12">
        <v>21</v>
      </c>
      <c r="G114" s="12">
        <v>40</v>
      </c>
      <c r="H114" s="12">
        <f t="shared" si="25"/>
        <v>1</v>
      </c>
      <c r="I114" s="12">
        <f t="shared" si="25"/>
        <v>0</v>
      </c>
      <c r="J114" s="12">
        <f>H114+I114</f>
        <v>1</v>
      </c>
      <c r="K114" s="13">
        <f>ROUND(J114/G114*100,2)</f>
        <v>2.5</v>
      </c>
    </row>
    <row r="115" spans="1:11">
      <c r="A115" s="9" t="s">
        <v>91</v>
      </c>
      <c r="B115" s="12">
        <v>5</v>
      </c>
      <c r="C115" s="12">
        <v>15</v>
      </c>
      <c r="D115" s="12">
        <v>20</v>
      </c>
      <c r="E115" s="12">
        <v>8</v>
      </c>
      <c r="F115" s="12">
        <v>14</v>
      </c>
      <c r="G115" s="12">
        <v>22</v>
      </c>
      <c r="H115" s="12">
        <f t="shared" si="25"/>
        <v>-3</v>
      </c>
      <c r="I115" s="12">
        <f t="shared" si="25"/>
        <v>1</v>
      </c>
      <c r="J115" s="12">
        <f>H115+I115</f>
        <v>-2</v>
      </c>
      <c r="K115" s="13">
        <f>ROUND(J115/G115*100,2)</f>
        <v>-9.09</v>
      </c>
    </row>
    <row r="116" spans="1:11">
      <c r="A116" s="16" t="s">
        <v>92</v>
      </c>
      <c r="B116" s="17">
        <f t="shared" ref="B116:J116" si="26">SUM(B112:B115)</f>
        <v>107</v>
      </c>
      <c r="C116" s="17">
        <f t="shared" si="26"/>
        <v>132</v>
      </c>
      <c r="D116" s="17">
        <f t="shared" si="26"/>
        <v>239</v>
      </c>
      <c r="E116" s="17">
        <f t="shared" si="26"/>
        <v>109</v>
      </c>
      <c r="F116" s="17">
        <f t="shared" si="26"/>
        <v>124</v>
      </c>
      <c r="G116" s="17">
        <f t="shared" si="26"/>
        <v>233</v>
      </c>
      <c r="H116" s="17">
        <f t="shared" si="26"/>
        <v>-2</v>
      </c>
      <c r="I116" s="17">
        <f t="shared" si="26"/>
        <v>8</v>
      </c>
      <c r="J116" s="17">
        <f t="shared" si="26"/>
        <v>6</v>
      </c>
      <c r="K116" s="33">
        <f>ROUND(J116/G116*100,2)</f>
        <v>2.58</v>
      </c>
    </row>
    <row r="117" spans="1:11" ht="19">
      <c r="A117" s="6" t="s">
        <v>93</v>
      </c>
      <c r="B117" s="2"/>
      <c r="C117" s="2"/>
      <c r="D117" s="2"/>
      <c r="E117" s="2"/>
      <c r="F117" s="2"/>
      <c r="G117" s="2"/>
      <c r="H117" s="2"/>
      <c r="I117" s="2"/>
      <c r="J117" s="2"/>
      <c r="K117" s="5"/>
    </row>
    <row r="118" spans="1:11">
      <c r="A118" s="43" t="s">
        <v>3</v>
      </c>
      <c r="B118" s="45" t="str">
        <f>$B$5</f>
        <v>令和７年７月２日現在</v>
      </c>
      <c r="C118" s="46"/>
      <c r="D118" s="47"/>
      <c r="E118" s="45" t="str">
        <f>$E$5</f>
        <v>令和４年６月２１日現在</v>
      </c>
      <c r="F118" s="46"/>
      <c r="G118" s="47"/>
      <c r="H118" s="48" t="s">
        <v>4</v>
      </c>
      <c r="I118" s="49"/>
      <c r="J118" s="49"/>
      <c r="K118" s="50"/>
    </row>
    <row r="119" spans="1:11">
      <c r="A119" s="44"/>
      <c r="B119" s="7" t="s">
        <v>8</v>
      </c>
      <c r="C119" s="7" t="s">
        <v>6</v>
      </c>
      <c r="D119" s="7" t="s">
        <v>7</v>
      </c>
      <c r="E119" s="7" t="s">
        <v>8</v>
      </c>
      <c r="F119" s="7" t="s">
        <v>6</v>
      </c>
      <c r="G119" s="7" t="s">
        <v>7</v>
      </c>
      <c r="H119" s="7" t="s">
        <v>8</v>
      </c>
      <c r="I119" s="7" t="s">
        <v>6</v>
      </c>
      <c r="J119" s="7" t="s">
        <v>7</v>
      </c>
      <c r="K119" s="8" t="s">
        <v>9</v>
      </c>
    </row>
    <row r="120" spans="1:11">
      <c r="A120" s="9" t="s">
        <v>94</v>
      </c>
      <c r="B120" s="12">
        <v>33</v>
      </c>
      <c r="C120" s="12">
        <v>55</v>
      </c>
      <c r="D120" s="12">
        <v>88</v>
      </c>
      <c r="E120" s="12">
        <v>24</v>
      </c>
      <c r="F120" s="12">
        <v>45</v>
      </c>
      <c r="G120" s="12">
        <v>69</v>
      </c>
      <c r="H120" s="12">
        <f t="shared" ref="H120:I129" si="27">B120-E120</f>
        <v>9</v>
      </c>
      <c r="I120" s="12">
        <f t="shared" si="27"/>
        <v>10</v>
      </c>
      <c r="J120" s="12">
        <f t="shared" ref="J120:J129" si="28">H120+I120</f>
        <v>19</v>
      </c>
      <c r="K120" s="13">
        <f t="shared" ref="K120:K129" si="29">ROUND(J120/G120*100,2)</f>
        <v>27.54</v>
      </c>
    </row>
    <row r="121" spans="1:11">
      <c r="A121" s="9" t="s">
        <v>95</v>
      </c>
      <c r="B121" s="12">
        <v>14</v>
      </c>
      <c r="C121" s="12">
        <v>31</v>
      </c>
      <c r="D121" s="12">
        <v>45</v>
      </c>
      <c r="E121" s="12">
        <v>17</v>
      </c>
      <c r="F121" s="12">
        <v>29</v>
      </c>
      <c r="G121" s="12">
        <v>46</v>
      </c>
      <c r="H121" s="12">
        <f t="shared" si="27"/>
        <v>-3</v>
      </c>
      <c r="I121" s="12">
        <f t="shared" si="27"/>
        <v>2</v>
      </c>
      <c r="J121" s="12">
        <f t="shared" si="28"/>
        <v>-1</v>
      </c>
      <c r="K121" s="13">
        <f t="shared" si="29"/>
        <v>-2.17</v>
      </c>
    </row>
    <row r="122" spans="1:11">
      <c r="A122" s="9" t="s">
        <v>96</v>
      </c>
      <c r="B122" s="12">
        <v>6</v>
      </c>
      <c r="C122" s="12">
        <v>10</v>
      </c>
      <c r="D122" s="12">
        <v>16</v>
      </c>
      <c r="E122" s="12">
        <v>4</v>
      </c>
      <c r="F122" s="12">
        <v>13</v>
      </c>
      <c r="G122" s="12">
        <v>17</v>
      </c>
      <c r="H122" s="12">
        <f t="shared" si="27"/>
        <v>2</v>
      </c>
      <c r="I122" s="12">
        <f t="shared" si="27"/>
        <v>-3</v>
      </c>
      <c r="J122" s="12">
        <f t="shared" si="28"/>
        <v>-1</v>
      </c>
      <c r="K122" s="13">
        <f t="shared" si="29"/>
        <v>-5.88</v>
      </c>
    </row>
    <row r="123" spans="1:11">
      <c r="A123" s="9" t="s">
        <v>97</v>
      </c>
      <c r="B123" s="12">
        <v>12</v>
      </c>
      <c r="C123" s="12">
        <v>25</v>
      </c>
      <c r="D123" s="12">
        <v>37</v>
      </c>
      <c r="E123" s="12">
        <v>13</v>
      </c>
      <c r="F123" s="12">
        <v>27</v>
      </c>
      <c r="G123" s="12">
        <v>40</v>
      </c>
      <c r="H123" s="12">
        <f>B123-E123</f>
        <v>-1</v>
      </c>
      <c r="I123" s="12">
        <f t="shared" si="27"/>
        <v>-2</v>
      </c>
      <c r="J123" s="12">
        <f t="shared" si="28"/>
        <v>-3</v>
      </c>
      <c r="K123" s="13">
        <f>ROUND(J123/G123*100,2)</f>
        <v>-7.5</v>
      </c>
    </row>
    <row r="124" spans="1:11">
      <c r="A124" s="9" t="s">
        <v>98</v>
      </c>
      <c r="B124" s="12">
        <v>8</v>
      </c>
      <c r="C124" s="12">
        <v>12</v>
      </c>
      <c r="D124" s="12">
        <v>20</v>
      </c>
      <c r="E124" s="12">
        <v>11</v>
      </c>
      <c r="F124" s="12">
        <v>10</v>
      </c>
      <c r="G124" s="12">
        <v>21</v>
      </c>
      <c r="H124" s="12">
        <f>B124-E124</f>
        <v>-3</v>
      </c>
      <c r="I124" s="12">
        <f>C124-F124</f>
        <v>2</v>
      </c>
      <c r="J124" s="12">
        <f t="shared" si="28"/>
        <v>-1</v>
      </c>
      <c r="K124" s="13">
        <f>ROUND(J124/G124*100,2)</f>
        <v>-4.76</v>
      </c>
    </row>
    <row r="125" spans="1:11">
      <c r="A125" s="9" t="s">
        <v>99</v>
      </c>
      <c r="B125" s="12">
        <v>3</v>
      </c>
      <c r="C125" s="12">
        <v>8</v>
      </c>
      <c r="D125" s="12">
        <v>11</v>
      </c>
      <c r="E125" s="12">
        <v>1</v>
      </c>
      <c r="F125" s="12">
        <v>8</v>
      </c>
      <c r="G125" s="12">
        <v>9</v>
      </c>
      <c r="H125" s="12">
        <f t="shared" si="27"/>
        <v>2</v>
      </c>
      <c r="I125" s="12">
        <f t="shared" si="27"/>
        <v>0</v>
      </c>
      <c r="J125" s="12">
        <f t="shared" si="28"/>
        <v>2</v>
      </c>
      <c r="K125" s="13">
        <f t="shared" si="29"/>
        <v>22.22</v>
      </c>
    </row>
    <row r="126" spans="1:11">
      <c r="A126" s="9" t="s">
        <v>100</v>
      </c>
      <c r="B126" s="12">
        <v>5</v>
      </c>
      <c r="C126" s="12">
        <v>18</v>
      </c>
      <c r="D126" s="12">
        <v>23</v>
      </c>
      <c r="E126" s="12">
        <v>6</v>
      </c>
      <c r="F126" s="12">
        <v>14</v>
      </c>
      <c r="G126" s="12">
        <v>20</v>
      </c>
      <c r="H126" s="12">
        <f t="shared" si="27"/>
        <v>-1</v>
      </c>
      <c r="I126" s="12">
        <f t="shared" si="27"/>
        <v>4</v>
      </c>
      <c r="J126" s="12">
        <f t="shared" si="28"/>
        <v>3</v>
      </c>
      <c r="K126" s="13">
        <f t="shared" si="29"/>
        <v>15</v>
      </c>
    </row>
    <row r="127" spans="1:11">
      <c r="A127" s="16" t="s">
        <v>49</v>
      </c>
      <c r="B127" s="17">
        <f t="shared" ref="B127:G127" si="30">SUM(B120:B123)</f>
        <v>65</v>
      </c>
      <c r="C127" s="17">
        <f t="shared" si="30"/>
        <v>121</v>
      </c>
      <c r="D127" s="17">
        <f t="shared" si="30"/>
        <v>186</v>
      </c>
      <c r="E127" s="17">
        <f t="shared" si="30"/>
        <v>58</v>
      </c>
      <c r="F127" s="17">
        <f t="shared" si="30"/>
        <v>114</v>
      </c>
      <c r="G127" s="17">
        <f t="shared" si="30"/>
        <v>172</v>
      </c>
      <c r="H127" s="17">
        <f>B127-E127</f>
        <v>7</v>
      </c>
      <c r="I127" s="17">
        <f t="shared" si="27"/>
        <v>7</v>
      </c>
      <c r="J127" s="17">
        <f t="shared" si="28"/>
        <v>14</v>
      </c>
      <c r="K127" s="18">
        <f t="shared" si="29"/>
        <v>8.14</v>
      </c>
    </row>
    <row r="128" spans="1:11">
      <c r="A128" s="16" t="s">
        <v>50</v>
      </c>
      <c r="B128" s="17">
        <f t="shared" ref="B128:G128" si="31">SUM(B124:B126)</f>
        <v>16</v>
      </c>
      <c r="C128" s="17">
        <f t="shared" si="31"/>
        <v>38</v>
      </c>
      <c r="D128" s="17">
        <f t="shared" si="31"/>
        <v>54</v>
      </c>
      <c r="E128" s="17">
        <f t="shared" si="31"/>
        <v>18</v>
      </c>
      <c r="F128" s="17">
        <f t="shared" si="31"/>
        <v>32</v>
      </c>
      <c r="G128" s="17">
        <f t="shared" si="31"/>
        <v>50</v>
      </c>
      <c r="H128" s="17">
        <f t="shared" si="27"/>
        <v>-2</v>
      </c>
      <c r="I128" s="17">
        <f t="shared" si="27"/>
        <v>6</v>
      </c>
      <c r="J128" s="17">
        <f t="shared" si="28"/>
        <v>4</v>
      </c>
      <c r="K128" s="18">
        <f t="shared" si="29"/>
        <v>8</v>
      </c>
    </row>
    <row r="129" spans="1:11">
      <c r="A129" s="16" t="s">
        <v>101</v>
      </c>
      <c r="B129" s="17">
        <f>B127+B128</f>
        <v>81</v>
      </c>
      <c r="C129" s="17">
        <f>C127+C128</f>
        <v>159</v>
      </c>
      <c r="D129" s="17">
        <f>D127+D128</f>
        <v>240</v>
      </c>
      <c r="E129" s="17">
        <f>SUM(E127:E128)</f>
        <v>76</v>
      </c>
      <c r="F129" s="17">
        <f>SUM(F127:F128)</f>
        <v>146</v>
      </c>
      <c r="G129" s="17">
        <f>SUM(G127:G128)</f>
        <v>222</v>
      </c>
      <c r="H129" s="17">
        <f>B129-E129</f>
        <v>5</v>
      </c>
      <c r="I129" s="17">
        <f t="shared" si="27"/>
        <v>13</v>
      </c>
      <c r="J129" s="17">
        <f t="shared" si="28"/>
        <v>18</v>
      </c>
      <c r="K129" s="18">
        <f t="shared" si="29"/>
        <v>8.11</v>
      </c>
    </row>
    <row r="130" spans="1:11" ht="19">
      <c r="A130" s="6" t="s">
        <v>102</v>
      </c>
      <c r="B130" s="2"/>
      <c r="C130" s="2"/>
      <c r="D130" s="2"/>
      <c r="E130" s="2"/>
      <c r="F130" s="2"/>
      <c r="G130" s="2"/>
      <c r="H130" s="2"/>
      <c r="I130" s="2"/>
      <c r="J130" s="2"/>
      <c r="K130" s="5"/>
    </row>
    <row r="131" spans="1:11">
      <c r="A131" s="43" t="s">
        <v>3</v>
      </c>
      <c r="B131" s="45" t="str">
        <f>$B$5</f>
        <v>令和７年７月２日現在</v>
      </c>
      <c r="C131" s="46"/>
      <c r="D131" s="47"/>
      <c r="E131" s="45" t="str">
        <f>$E$5</f>
        <v>令和４年６月２１日現在</v>
      </c>
      <c r="F131" s="46"/>
      <c r="G131" s="47"/>
      <c r="H131" s="48" t="s">
        <v>4</v>
      </c>
      <c r="I131" s="49"/>
      <c r="J131" s="49"/>
      <c r="K131" s="50"/>
    </row>
    <row r="132" spans="1:11">
      <c r="A132" s="44"/>
      <c r="B132" s="7" t="s">
        <v>8</v>
      </c>
      <c r="C132" s="7" t="s">
        <v>6</v>
      </c>
      <c r="D132" s="7" t="s">
        <v>7</v>
      </c>
      <c r="E132" s="7" t="s">
        <v>8</v>
      </c>
      <c r="F132" s="7" t="s">
        <v>6</v>
      </c>
      <c r="G132" s="7" t="s">
        <v>7</v>
      </c>
      <c r="H132" s="7" t="s">
        <v>8</v>
      </c>
      <c r="I132" s="7" t="s">
        <v>6</v>
      </c>
      <c r="J132" s="7" t="s">
        <v>7</v>
      </c>
      <c r="K132" s="8" t="s">
        <v>9</v>
      </c>
    </row>
    <row r="133" spans="1:11">
      <c r="A133" s="9" t="s">
        <v>103</v>
      </c>
      <c r="B133" s="12">
        <v>57</v>
      </c>
      <c r="C133" s="12">
        <v>99</v>
      </c>
      <c r="D133" s="12">
        <v>156</v>
      </c>
      <c r="E133" s="12">
        <v>63</v>
      </c>
      <c r="F133" s="12">
        <v>91</v>
      </c>
      <c r="G133" s="12">
        <v>154</v>
      </c>
      <c r="H133" s="12">
        <f t="shared" ref="H133:I136" si="32">B133-E133</f>
        <v>-6</v>
      </c>
      <c r="I133" s="12">
        <f t="shared" si="32"/>
        <v>8</v>
      </c>
      <c r="J133" s="12">
        <f>H133+I133</f>
        <v>2</v>
      </c>
      <c r="K133" s="13">
        <f>ROUND(J133/G133*100,2)</f>
        <v>1.3</v>
      </c>
    </row>
    <row r="134" spans="1:11">
      <c r="A134" s="9" t="s">
        <v>104</v>
      </c>
      <c r="B134" s="12">
        <v>25</v>
      </c>
      <c r="C134" s="12">
        <v>23</v>
      </c>
      <c r="D134" s="12">
        <v>48</v>
      </c>
      <c r="E134" s="12">
        <v>21</v>
      </c>
      <c r="F134" s="12">
        <v>23</v>
      </c>
      <c r="G134" s="12">
        <v>44</v>
      </c>
      <c r="H134" s="12">
        <f t="shared" si="32"/>
        <v>4</v>
      </c>
      <c r="I134" s="12">
        <f t="shared" si="32"/>
        <v>0</v>
      </c>
      <c r="J134" s="12">
        <f>H134+I134</f>
        <v>4</v>
      </c>
      <c r="K134" s="13">
        <f>ROUND(J134/G134*100,2)</f>
        <v>9.09</v>
      </c>
    </row>
    <row r="135" spans="1:11">
      <c r="A135" s="9" t="s">
        <v>105</v>
      </c>
      <c r="B135" s="12">
        <v>33</v>
      </c>
      <c r="C135" s="12">
        <v>47</v>
      </c>
      <c r="D135" s="12">
        <v>80</v>
      </c>
      <c r="E135" s="12">
        <v>31</v>
      </c>
      <c r="F135" s="12">
        <v>37</v>
      </c>
      <c r="G135" s="12">
        <v>68</v>
      </c>
      <c r="H135" s="12">
        <f t="shared" si="32"/>
        <v>2</v>
      </c>
      <c r="I135" s="12">
        <f t="shared" si="32"/>
        <v>10</v>
      </c>
      <c r="J135" s="12">
        <f>H135+I135</f>
        <v>12</v>
      </c>
      <c r="K135" s="13">
        <f>ROUND(J135/G135*100,2)</f>
        <v>17.649999999999999</v>
      </c>
    </row>
    <row r="136" spans="1:11">
      <c r="A136" s="16" t="s">
        <v>106</v>
      </c>
      <c r="B136" s="17">
        <f t="shared" ref="B136:G136" si="33">SUM(B133:B135)</f>
        <v>115</v>
      </c>
      <c r="C136" s="17">
        <f t="shared" si="33"/>
        <v>169</v>
      </c>
      <c r="D136" s="17">
        <f t="shared" si="33"/>
        <v>284</v>
      </c>
      <c r="E136" s="17">
        <f t="shared" si="33"/>
        <v>115</v>
      </c>
      <c r="F136" s="17">
        <f t="shared" si="33"/>
        <v>151</v>
      </c>
      <c r="G136" s="17">
        <f t="shared" si="33"/>
        <v>266</v>
      </c>
      <c r="H136" s="17">
        <f t="shared" si="32"/>
        <v>0</v>
      </c>
      <c r="I136" s="17">
        <f t="shared" si="32"/>
        <v>18</v>
      </c>
      <c r="J136" s="17">
        <f>H136+I136</f>
        <v>18</v>
      </c>
      <c r="K136" s="18">
        <f>ROUND(J136/G136*100,2)</f>
        <v>6.77</v>
      </c>
    </row>
    <row r="137" spans="1:11" ht="19">
      <c r="A137" s="6" t="s">
        <v>107</v>
      </c>
      <c r="B137" s="2"/>
      <c r="C137" s="2"/>
      <c r="D137" s="2"/>
      <c r="E137" s="2"/>
      <c r="F137" s="2"/>
      <c r="G137" s="2"/>
      <c r="H137" s="2"/>
      <c r="I137" s="2"/>
      <c r="J137" s="2"/>
      <c r="K137" s="5"/>
    </row>
    <row r="138" spans="1:11">
      <c r="A138" s="43" t="s">
        <v>3</v>
      </c>
      <c r="B138" s="45" t="str">
        <f>$B$5</f>
        <v>令和７年７月２日現在</v>
      </c>
      <c r="C138" s="46"/>
      <c r="D138" s="47"/>
      <c r="E138" s="45" t="str">
        <f>$E$5</f>
        <v>令和４年６月２１日現在</v>
      </c>
      <c r="F138" s="46"/>
      <c r="G138" s="47"/>
      <c r="H138" s="48" t="s">
        <v>4</v>
      </c>
      <c r="I138" s="49"/>
      <c r="J138" s="49"/>
      <c r="K138" s="50"/>
    </row>
    <row r="139" spans="1:11">
      <c r="A139" s="44"/>
      <c r="B139" s="7" t="s">
        <v>8</v>
      </c>
      <c r="C139" s="7" t="s">
        <v>6</v>
      </c>
      <c r="D139" s="7" t="s">
        <v>7</v>
      </c>
      <c r="E139" s="7" t="s">
        <v>8</v>
      </c>
      <c r="F139" s="7" t="s">
        <v>6</v>
      </c>
      <c r="G139" s="7" t="s">
        <v>7</v>
      </c>
      <c r="H139" s="7" t="s">
        <v>8</v>
      </c>
      <c r="I139" s="7" t="s">
        <v>6</v>
      </c>
      <c r="J139" s="7" t="s">
        <v>7</v>
      </c>
      <c r="K139" s="8" t="s">
        <v>9</v>
      </c>
    </row>
    <row r="140" spans="1:11">
      <c r="A140" s="9" t="s">
        <v>108</v>
      </c>
      <c r="B140" s="12">
        <v>25</v>
      </c>
      <c r="C140" s="12">
        <v>41</v>
      </c>
      <c r="D140" s="12">
        <v>66</v>
      </c>
      <c r="E140" s="12">
        <v>27</v>
      </c>
      <c r="F140" s="12">
        <v>39</v>
      </c>
      <c r="G140" s="12">
        <v>66</v>
      </c>
      <c r="H140" s="12">
        <f t="shared" ref="H140:I143" si="34">B140-E140</f>
        <v>-2</v>
      </c>
      <c r="I140" s="12">
        <f t="shared" si="34"/>
        <v>2</v>
      </c>
      <c r="J140" s="12">
        <f>H140+I140</f>
        <v>0</v>
      </c>
      <c r="K140" s="13">
        <f>ROUND(J140/G140*100,2)</f>
        <v>0</v>
      </c>
    </row>
    <row r="141" spans="1:11">
      <c r="A141" s="14" t="s">
        <v>109</v>
      </c>
      <c r="B141" s="12">
        <v>103</v>
      </c>
      <c r="C141" s="12">
        <v>109</v>
      </c>
      <c r="D141" s="12">
        <v>212</v>
      </c>
      <c r="E141" s="12">
        <v>96</v>
      </c>
      <c r="F141" s="12">
        <v>116</v>
      </c>
      <c r="G141" s="12">
        <v>212</v>
      </c>
      <c r="H141" s="12">
        <f t="shared" si="34"/>
        <v>7</v>
      </c>
      <c r="I141" s="12">
        <f t="shared" si="34"/>
        <v>-7</v>
      </c>
      <c r="J141" s="12">
        <f>H141+I141</f>
        <v>0</v>
      </c>
      <c r="K141" s="13">
        <f>ROUND(J141/G141*100,2)</f>
        <v>0</v>
      </c>
    </row>
    <row r="142" spans="1:11">
      <c r="A142" s="14" t="s">
        <v>110</v>
      </c>
      <c r="B142" s="12">
        <v>21</v>
      </c>
      <c r="C142" s="12">
        <v>32</v>
      </c>
      <c r="D142" s="12">
        <v>53</v>
      </c>
      <c r="E142" s="12">
        <v>26</v>
      </c>
      <c r="F142" s="12">
        <v>31</v>
      </c>
      <c r="G142" s="12">
        <v>57</v>
      </c>
      <c r="H142" s="12">
        <f t="shared" si="34"/>
        <v>-5</v>
      </c>
      <c r="I142" s="12">
        <f t="shared" si="34"/>
        <v>1</v>
      </c>
      <c r="J142" s="12">
        <f>H142+I142</f>
        <v>-4</v>
      </c>
      <c r="K142" s="13">
        <f>ROUND(J142/G142*100,2)</f>
        <v>-7.02</v>
      </c>
    </row>
    <row r="143" spans="1:11">
      <c r="A143" s="34" t="s">
        <v>111</v>
      </c>
      <c r="B143" s="12">
        <v>55</v>
      </c>
      <c r="C143" s="12">
        <v>52</v>
      </c>
      <c r="D143" s="12">
        <v>107</v>
      </c>
      <c r="E143" s="12">
        <v>57</v>
      </c>
      <c r="F143" s="12">
        <v>49</v>
      </c>
      <c r="G143" s="12">
        <v>106</v>
      </c>
      <c r="H143" s="12">
        <f t="shared" si="34"/>
        <v>-2</v>
      </c>
      <c r="I143" s="12">
        <f t="shared" si="34"/>
        <v>3</v>
      </c>
      <c r="J143" s="12">
        <f>H143+I143</f>
        <v>1</v>
      </c>
      <c r="K143" s="13">
        <f>ROUND(J143/G143*100,2)</f>
        <v>0.94</v>
      </c>
    </row>
    <row r="144" spans="1:11">
      <c r="A144" s="16" t="s">
        <v>112</v>
      </c>
      <c r="B144" s="17">
        <f t="shared" ref="B144:J144" si="35">SUM(B140:B143)</f>
        <v>204</v>
      </c>
      <c r="C144" s="17">
        <f t="shared" si="35"/>
        <v>234</v>
      </c>
      <c r="D144" s="17">
        <f t="shared" si="35"/>
        <v>438</v>
      </c>
      <c r="E144" s="17">
        <f t="shared" si="35"/>
        <v>206</v>
      </c>
      <c r="F144" s="17">
        <f t="shared" si="35"/>
        <v>235</v>
      </c>
      <c r="G144" s="17">
        <f t="shared" si="35"/>
        <v>441</v>
      </c>
      <c r="H144" s="17">
        <f t="shared" si="35"/>
        <v>-2</v>
      </c>
      <c r="I144" s="17">
        <f t="shared" si="35"/>
        <v>-1</v>
      </c>
      <c r="J144" s="17">
        <f t="shared" si="35"/>
        <v>-3</v>
      </c>
      <c r="K144" s="18">
        <f>ROUND(J144/G144*100,2)</f>
        <v>-0.68</v>
      </c>
    </row>
    <row r="145" spans="1:11" ht="19">
      <c r="A145" s="6" t="s">
        <v>113</v>
      </c>
      <c r="B145" s="2"/>
      <c r="C145" s="2"/>
      <c r="D145" s="2"/>
      <c r="E145" s="2"/>
      <c r="F145" s="2"/>
      <c r="G145" s="2"/>
      <c r="H145" s="2"/>
      <c r="I145" s="2"/>
      <c r="J145" s="2"/>
      <c r="K145" s="5"/>
    </row>
    <row r="146" spans="1:11">
      <c r="A146" s="43" t="s">
        <v>3</v>
      </c>
      <c r="B146" s="45" t="str">
        <f>$B$5</f>
        <v>令和７年７月２日現在</v>
      </c>
      <c r="C146" s="46"/>
      <c r="D146" s="47"/>
      <c r="E146" s="45" t="str">
        <f>$E$5</f>
        <v>令和４年６月２１日現在</v>
      </c>
      <c r="F146" s="46"/>
      <c r="G146" s="47"/>
      <c r="H146" s="48" t="s">
        <v>4</v>
      </c>
      <c r="I146" s="49"/>
      <c r="J146" s="49"/>
      <c r="K146" s="50"/>
    </row>
    <row r="147" spans="1:11">
      <c r="A147" s="44"/>
      <c r="B147" s="7" t="s">
        <v>8</v>
      </c>
      <c r="C147" s="7" t="s">
        <v>6</v>
      </c>
      <c r="D147" s="7" t="s">
        <v>7</v>
      </c>
      <c r="E147" s="7" t="s">
        <v>8</v>
      </c>
      <c r="F147" s="7" t="s">
        <v>6</v>
      </c>
      <c r="G147" s="7" t="s">
        <v>7</v>
      </c>
      <c r="H147" s="7" t="s">
        <v>8</v>
      </c>
      <c r="I147" s="7" t="s">
        <v>6</v>
      </c>
      <c r="J147" s="7" t="s">
        <v>7</v>
      </c>
      <c r="K147" s="8" t="s">
        <v>9</v>
      </c>
    </row>
    <row r="148" spans="1:11">
      <c r="A148" s="9" t="s">
        <v>114</v>
      </c>
      <c r="B148" s="12">
        <v>15</v>
      </c>
      <c r="C148" s="12">
        <v>29</v>
      </c>
      <c r="D148" s="12">
        <v>44</v>
      </c>
      <c r="E148" s="12">
        <v>17</v>
      </c>
      <c r="F148" s="12">
        <v>23</v>
      </c>
      <c r="G148" s="12">
        <v>40</v>
      </c>
      <c r="H148" s="12">
        <f t="shared" ref="H148:I153" si="36">B148-E148</f>
        <v>-2</v>
      </c>
      <c r="I148" s="12">
        <f t="shared" si="36"/>
        <v>6</v>
      </c>
      <c r="J148" s="12">
        <f t="shared" ref="J148:J153" si="37">H148+I148</f>
        <v>4</v>
      </c>
      <c r="K148" s="13">
        <f>ROUND(J148/G148*100,2)</f>
        <v>10</v>
      </c>
    </row>
    <row r="149" spans="1:11">
      <c r="A149" s="9" t="s">
        <v>115</v>
      </c>
      <c r="B149" s="12">
        <v>49</v>
      </c>
      <c r="C149" s="12">
        <v>85</v>
      </c>
      <c r="D149" s="12">
        <v>134</v>
      </c>
      <c r="E149" s="12">
        <v>52</v>
      </c>
      <c r="F149" s="12">
        <v>81</v>
      </c>
      <c r="G149" s="12">
        <v>133</v>
      </c>
      <c r="H149" s="12">
        <f t="shared" si="36"/>
        <v>-3</v>
      </c>
      <c r="I149" s="12">
        <f t="shared" si="36"/>
        <v>4</v>
      </c>
      <c r="J149" s="12">
        <f t="shared" si="37"/>
        <v>1</v>
      </c>
      <c r="K149" s="13">
        <f t="shared" ref="K149:K154" si="38">ROUND(J149/G149*100,2)</f>
        <v>0.75</v>
      </c>
    </row>
    <row r="150" spans="1:11">
      <c r="A150" s="9" t="s">
        <v>116</v>
      </c>
      <c r="B150" s="12">
        <v>15</v>
      </c>
      <c r="C150" s="12">
        <v>17</v>
      </c>
      <c r="D150" s="12">
        <v>32</v>
      </c>
      <c r="E150" s="12">
        <v>12</v>
      </c>
      <c r="F150" s="12">
        <v>17</v>
      </c>
      <c r="G150" s="12">
        <v>29</v>
      </c>
      <c r="H150" s="12">
        <f t="shared" si="36"/>
        <v>3</v>
      </c>
      <c r="I150" s="12">
        <f t="shared" si="36"/>
        <v>0</v>
      </c>
      <c r="J150" s="12">
        <f t="shared" si="37"/>
        <v>3</v>
      </c>
      <c r="K150" s="13">
        <f t="shared" si="38"/>
        <v>10.34</v>
      </c>
    </row>
    <row r="151" spans="1:11">
      <c r="A151" s="9" t="s">
        <v>117</v>
      </c>
      <c r="B151" s="12">
        <v>8</v>
      </c>
      <c r="C151" s="12">
        <v>8</v>
      </c>
      <c r="D151" s="12">
        <v>16</v>
      </c>
      <c r="E151" s="12">
        <v>4</v>
      </c>
      <c r="F151" s="12">
        <v>8</v>
      </c>
      <c r="G151" s="12">
        <v>12</v>
      </c>
      <c r="H151" s="12">
        <f t="shared" si="36"/>
        <v>4</v>
      </c>
      <c r="I151" s="12">
        <f t="shared" si="36"/>
        <v>0</v>
      </c>
      <c r="J151" s="12">
        <f t="shared" si="37"/>
        <v>4</v>
      </c>
      <c r="K151" s="13">
        <f t="shared" si="38"/>
        <v>33.33</v>
      </c>
    </row>
    <row r="152" spans="1:11">
      <c r="A152" s="16" t="s">
        <v>49</v>
      </c>
      <c r="B152" s="17">
        <f t="shared" ref="B152:G152" si="39">SUM(B148:B150)</f>
        <v>79</v>
      </c>
      <c r="C152" s="17">
        <f t="shared" si="39"/>
        <v>131</v>
      </c>
      <c r="D152" s="17">
        <f t="shared" si="39"/>
        <v>210</v>
      </c>
      <c r="E152" s="17">
        <f t="shared" si="39"/>
        <v>81</v>
      </c>
      <c r="F152" s="17">
        <f t="shared" si="39"/>
        <v>121</v>
      </c>
      <c r="G152" s="17">
        <f t="shared" si="39"/>
        <v>202</v>
      </c>
      <c r="H152" s="17">
        <f t="shared" si="36"/>
        <v>-2</v>
      </c>
      <c r="I152" s="17">
        <f t="shared" si="36"/>
        <v>10</v>
      </c>
      <c r="J152" s="17">
        <f t="shared" si="37"/>
        <v>8</v>
      </c>
      <c r="K152" s="18">
        <f t="shared" si="38"/>
        <v>3.96</v>
      </c>
    </row>
    <row r="153" spans="1:11">
      <c r="A153" s="16" t="s">
        <v>50</v>
      </c>
      <c r="B153" s="17">
        <f t="shared" ref="B153:G153" si="40">SUM(B151)</f>
        <v>8</v>
      </c>
      <c r="C153" s="17">
        <f t="shared" si="40"/>
        <v>8</v>
      </c>
      <c r="D153" s="17">
        <f t="shared" si="40"/>
        <v>16</v>
      </c>
      <c r="E153" s="17">
        <f t="shared" si="40"/>
        <v>4</v>
      </c>
      <c r="F153" s="17">
        <f t="shared" si="40"/>
        <v>8</v>
      </c>
      <c r="G153" s="17">
        <f t="shared" si="40"/>
        <v>12</v>
      </c>
      <c r="H153" s="17">
        <f t="shared" si="36"/>
        <v>4</v>
      </c>
      <c r="I153" s="17">
        <f t="shared" si="36"/>
        <v>0</v>
      </c>
      <c r="J153" s="17">
        <f t="shared" si="37"/>
        <v>4</v>
      </c>
      <c r="K153" s="18">
        <f t="shared" si="38"/>
        <v>33.33</v>
      </c>
    </row>
    <row r="154" spans="1:11">
      <c r="A154" s="16" t="s">
        <v>118</v>
      </c>
      <c r="B154" s="17">
        <f t="shared" ref="B154:J154" si="41">SUM(B148:B151)</f>
        <v>87</v>
      </c>
      <c r="C154" s="17">
        <f t="shared" si="41"/>
        <v>139</v>
      </c>
      <c r="D154" s="17">
        <f t="shared" si="41"/>
        <v>226</v>
      </c>
      <c r="E154" s="17">
        <f t="shared" si="41"/>
        <v>85</v>
      </c>
      <c r="F154" s="17">
        <f t="shared" si="41"/>
        <v>129</v>
      </c>
      <c r="G154" s="17">
        <f t="shared" si="41"/>
        <v>214</v>
      </c>
      <c r="H154" s="17">
        <f t="shared" si="41"/>
        <v>2</v>
      </c>
      <c r="I154" s="17">
        <f t="shared" si="41"/>
        <v>10</v>
      </c>
      <c r="J154" s="17">
        <f t="shared" si="41"/>
        <v>12</v>
      </c>
      <c r="K154" s="18">
        <f t="shared" si="38"/>
        <v>5.61</v>
      </c>
    </row>
    <row r="155" spans="1:11" ht="19">
      <c r="A155" s="35" t="s">
        <v>119</v>
      </c>
      <c r="B155" s="36"/>
      <c r="C155" s="36"/>
      <c r="D155" s="36"/>
      <c r="E155" s="36"/>
      <c r="F155" s="36"/>
      <c r="G155" s="36"/>
      <c r="H155" s="36"/>
      <c r="I155" s="36"/>
      <c r="J155" s="36"/>
      <c r="K155" s="37"/>
    </row>
    <row r="156" spans="1:11">
      <c r="A156" s="52" t="s">
        <v>120</v>
      </c>
      <c r="B156" s="45" t="str">
        <f>$B$5</f>
        <v>令和７年７月２日現在</v>
      </c>
      <c r="C156" s="46"/>
      <c r="D156" s="47"/>
      <c r="E156" s="45" t="str">
        <f>$E$5</f>
        <v>令和４年６月２１日現在</v>
      </c>
      <c r="F156" s="46"/>
      <c r="G156" s="47"/>
      <c r="H156" s="54" t="s">
        <v>4</v>
      </c>
      <c r="I156" s="54"/>
      <c r="J156" s="54"/>
      <c r="K156" s="54"/>
    </row>
    <row r="157" spans="1:11">
      <c r="A157" s="53"/>
      <c r="B157" s="38" t="s">
        <v>8</v>
      </c>
      <c r="C157" s="38" t="s">
        <v>6</v>
      </c>
      <c r="D157" s="38" t="s">
        <v>7</v>
      </c>
      <c r="E157" s="38" t="s">
        <v>8</v>
      </c>
      <c r="F157" s="38" t="s">
        <v>6</v>
      </c>
      <c r="G157" s="38" t="s">
        <v>7</v>
      </c>
      <c r="H157" s="38" t="s">
        <v>8</v>
      </c>
      <c r="I157" s="38" t="s">
        <v>6</v>
      </c>
      <c r="J157" s="38" t="s">
        <v>7</v>
      </c>
      <c r="K157" s="39" t="s">
        <v>9</v>
      </c>
    </row>
    <row r="158" spans="1:11">
      <c r="A158" s="40" t="s">
        <v>121</v>
      </c>
      <c r="B158" s="17">
        <f t="shared" ref="B158:D158" si="42">B159+B160</f>
        <v>2140</v>
      </c>
      <c r="C158" s="17">
        <f t="shared" si="42"/>
        <v>2909</v>
      </c>
      <c r="D158" s="17">
        <f t="shared" si="42"/>
        <v>5049</v>
      </c>
      <c r="E158" s="17">
        <v>2158</v>
      </c>
      <c r="F158" s="17">
        <v>2668</v>
      </c>
      <c r="G158" s="17">
        <v>4826</v>
      </c>
      <c r="H158" s="41">
        <f t="shared" ref="H158:J159" si="43">B158-E158</f>
        <v>-18</v>
      </c>
      <c r="I158" s="41">
        <f t="shared" si="43"/>
        <v>241</v>
      </c>
      <c r="J158" s="41">
        <f t="shared" si="43"/>
        <v>223</v>
      </c>
      <c r="K158" s="42">
        <f>ROUND(J158/G158*100,2)</f>
        <v>4.62</v>
      </c>
    </row>
    <row r="159" spans="1:11">
      <c r="A159" s="40" t="s">
        <v>49</v>
      </c>
      <c r="B159" s="41">
        <f>B10+B15+B22+B31+B39+B53+B60+B72+B88+B106+B116+B127+B144+B136+B47+B152</f>
        <v>2046</v>
      </c>
      <c r="C159" s="41">
        <f>C10+C15+C22+C31+C39+C53+C60+C72+C88+C106+C116+C127+C144+C136+C47+C152</f>
        <v>2730</v>
      </c>
      <c r="D159" s="41">
        <f>SUM(B159:C159)</f>
        <v>4776</v>
      </c>
      <c r="E159" s="41">
        <v>2070</v>
      </c>
      <c r="F159" s="41">
        <v>2514</v>
      </c>
      <c r="G159" s="41">
        <v>4584</v>
      </c>
      <c r="H159" s="41">
        <f t="shared" si="43"/>
        <v>-24</v>
      </c>
      <c r="I159" s="41">
        <f t="shared" si="43"/>
        <v>216</v>
      </c>
      <c r="J159" s="41">
        <f t="shared" si="43"/>
        <v>192</v>
      </c>
      <c r="K159" s="42">
        <f>ROUND(J159/G159*100,2)</f>
        <v>4.1900000000000004</v>
      </c>
    </row>
    <row r="160" spans="1:11">
      <c r="A160" s="40" t="s">
        <v>50</v>
      </c>
      <c r="B160" s="41">
        <f>B61+B73+B89+B107+B128+B153</f>
        <v>94</v>
      </c>
      <c r="C160" s="41">
        <f>C61+C73+C89+C107+C128+C153</f>
        <v>179</v>
      </c>
      <c r="D160" s="41">
        <f>SUM(B160:C160)</f>
        <v>273</v>
      </c>
      <c r="E160" s="41">
        <v>88</v>
      </c>
      <c r="F160" s="41">
        <v>154</v>
      </c>
      <c r="G160" s="41">
        <v>242</v>
      </c>
      <c r="H160" s="41">
        <f>B160-E160</f>
        <v>6</v>
      </c>
      <c r="I160" s="41">
        <f>C160-F160</f>
        <v>25</v>
      </c>
      <c r="J160" s="41">
        <f>D160-G160</f>
        <v>31</v>
      </c>
      <c r="K160" s="42">
        <f>ROUND(J160/G160*100,2)</f>
        <v>12.81</v>
      </c>
    </row>
  </sheetData>
  <mergeCells count="69">
    <mergeCell ref="A156:A157"/>
    <mergeCell ref="B156:D156"/>
    <mergeCell ref="E156:G156"/>
    <mergeCell ref="H156:K156"/>
    <mergeCell ref="A138:A139"/>
    <mergeCell ref="B138:D138"/>
    <mergeCell ref="E138:G138"/>
    <mergeCell ref="H138:K138"/>
    <mergeCell ref="A146:A147"/>
    <mergeCell ref="B146:D146"/>
    <mergeCell ref="E146:G146"/>
    <mergeCell ref="H146:K146"/>
    <mergeCell ref="A118:A119"/>
    <mergeCell ref="B118:D118"/>
    <mergeCell ref="E118:G118"/>
    <mergeCell ref="H118:K118"/>
    <mergeCell ref="A131:A132"/>
    <mergeCell ref="B131:D131"/>
    <mergeCell ref="E131:G131"/>
    <mergeCell ref="H131:K131"/>
    <mergeCell ref="A92:A93"/>
    <mergeCell ref="B92:D92"/>
    <mergeCell ref="E92:G92"/>
    <mergeCell ref="H92:K92"/>
    <mergeCell ref="A110:A111"/>
    <mergeCell ref="B110:D110"/>
    <mergeCell ref="E110:G110"/>
    <mergeCell ref="H110:K110"/>
    <mergeCell ref="A64:A65"/>
    <mergeCell ref="B64:D64"/>
    <mergeCell ref="E64:G64"/>
    <mergeCell ref="H64:K64"/>
    <mergeCell ref="A76:A77"/>
    <mergeCell ref="B76:D76"/>
    <mergeCell ref="E76:G76"/>
    <mergeCell ref="H76:K76"/>
    <mergeCell ref="A49:A50"/>
    <mergeCell ref="B49:D49"/>
    <mergeCell ref="E49:G49"/>
    <mergeCell ref="H49:K49"/>
    <mergeCell ref="A55:A56"/>
    <mergeCell ref="B55:D55"/>
    <mergeCell ref="E55:G55"/>
    <mergeCell ref="H55:K55"/>
    <mergeCell ref="A33:A34"/>
    <mergeCell ref="B33:D33"/>
    <mergeCell ref="E33:G33"/>
    <mergeCell ref="H33:K33"/>
    <mergeCell ref="A41:A42"/>
    <mergeCell ref="B41:D41"/>
    <mergeCell ref="E41:G41"/>
    <mergeCell ref="H41:K41"/>
    <mergeCell ref="A18:A19"/>
    <mergeCell ref="B18:D18"/>
    <mergeCell ref="E18:G18"/>
    <mergeCell ref="H18:K18"/>
    <mergeCell ref="A25:A26"/>
    <mergeCell ref="B25:D25"/>
    <mergeCell ref="E25:G25"/>
    <mergeCell ref="H25:K25"/>
    <mergeCell ref="A12:A13"/>
    <mergeCell ref="B12:D12"/>
    <mergeCell ref="E12:G12"/>
    <mergeCell ref="H12:K12"/>
    <mergeCell ref="A2:K2"/>
    <mergeCell ref="A5:A6"/>
    <mergeCell ref="B5:D5"/>
    <mergeCell ref="E5:G5"/>
    <mergeCell ref="H5:K5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2" manualBreakCount="2">
    <brk id="53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樋口敬太</dc:creator>
  <cp:lastModifiedBy>飯塚 智生（選挙管理委員会）</cp:lastModifiedBy>
  <cp:lastPrinted>2025-07-01T13:10:47Z</cp:lastPrinted>
  <dcterms:created xsi:type="dcterms:W3CDTF">2024-10-13T03:31:40Z</dcterms:created>
  <dcterms:modified xsi:type="dcterms:W3CDTF">2025-07-01T13:45:25Z</dcterms:modified>
</cp:coreProperties>
</file>