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D053583F-F8DE-42E8-8FB4-EDC98329A87B}" xr6:coauthVersionLast="47" xr6:coauthVersionMax="47" xr10:uidLastSave="{00000000-0000-0000-0000-000000000000}"/>
  <workbookProtection workbookAlgorithmName="SHA-512" workbookHashValue="v6dULoKlJ6Mfd4EqDLOVjl8KFuwCcS5r1MdWsmSgb2sVommf8gNQb4UVH1suq+Bb0YWDZBvo7cFfOLux1FTgYA==" workbookSaltValue="ttYTg+K1LC5nwxM91c6uWg==" workbookSpinCount="100000" lockStructure="1"/>
  <bookViews>
    <workbookView xWindow="-120" yWindow="-120" windowWidth="29040" windowHeight="15720" xr2:uid="{20FA8359-781F-4E9F-BA2C-CCC3CF92EE78}"/>
  </bookViews>
  <sheets>
    <sheet name="交付申請書" sheetId="1" r:id="rId1"/>
    <sheet name="介護ロボット" sheetId="2" r:id="rId2"/>
    <sheet name="介護ソフト" sheetId="3" r:id="rId3"/>
    <sheet name="パッケージ" sheetId="4" r:id="rId4"/>
    <sheet name="Sheet1" sheetId="5" state="hidden" r:id="rId5"/>
    <sheet name="Sheet2" sheetId="6" state="hidden" r:id="rId6"/>
  </sheets>
  <externalReferences>
    <externalReference r:id="rId7"/>
  </externalReference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3">パッケージ!$A$1:$E$27</definedName>
    <definedName name="_xlnm.Print_Area" localSheetId="2">介護ソフト!$A$1:$F$36</definedName>
    <definedName name="_xlnm.Print_Area" localSheetId="1">介護ロボット!$A$1:$I$27</definedName>
    <definedName name="_xlnm.Print_Area" localSheetId="0">交付申請書!$A$1:$L$38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E5" i="5"/>
  <c r="C21" i="4" l="1"/>
  <c r="E21" i="4" s="1"/>
  <c r="B28" i="3"/>
  <c r="C28" i="3" s="1"/>
  <c r="B15" i="3"/>
  <c r="F16" i="2"/>
  <c r="C15" i="2"/>
  <c r="E15" i="2" s="1"/>
  <c r="G15" i="2" s="1"/>
  <c r="C14" i="2"/>
  <c r="E14" i="2" s="1"/>
  <c r="G14" i="2" s="1"/>
  <c r="C13" i="2"/>
  <c r="E13" i="2" s="1"/>
  <c r="G13" i="2" s="1"/>
  <c r="G16" i="2" l="1"/>
  <c r="I16" i="2" s="1"/>
  <c r="E8" i="5"/>
  <c r="E6" i="5"/>
  <c r="B11" i="3" s="1"/>
  <c r="D28" i="3" s="1"/>
  <c r="E9" i="5"/>
  <c r="E7" i="5"/>
  <c r="E28" i="3" l="1"/>
  <c r="F28" i="3" s="1"/>
  <c r="D25" i="1" s="1"/>
</calcChain>
</file>

<file path=xl/sharedStrings.xml><?xml version="1.0" encoding="utf-8"?>
<sst xmlns="http://schemas.openxmlformats.org/spreadsheetml/2006/main" count="158" uniqueCount="127">
  <si>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</si>
  <si>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埼玉県介護テクノロジー定着支援事業費補助金交付申請書</t>
    <rPh sb="0" eb="3">
      <t>サイタマケン</t>
    </rPh>
    <rPh sb="3" eb="5">
      <t>カイゴ</t>
    </rPh>
    <rPh sb="11" eb="13">
      <t>テイチャク</t>
    </rPh>
    <rPh sb="13" eb="15">
      <t>シエン</t>
    </rPh>
    <rPh sb="15" eb="17">
      <t>ジギョウ</t>
    </rPh>
    <rPh sb="17" eb="18">
      <t>ヒ</t>
    </rPh>
    <rPh sb="18" eb="21">
      <t>ホジョキン</t>
    </rPh>
    <rPh sb="21" eb="23">
      <t>コウフ</t>
    </rPh>
    <rPh sb="23" eb="26">
      <t>シンセイショ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</si>
  <si>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</si>
  <si>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</si>
  <si>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</si>
  <si>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</si>
  <si>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（宛先）</t>
    <rPh sb="1" eb="3">
      <t>アテサキ</t>
    </rPh>
    <phoneticPr fontId="1"/>
  </si>
  <si>
    <t>（申請者）</t>
    <rPh sb="1" eb="4">
      <t>シンセイシャ</t>
    </rPh>
    <phoneticPr fontId="1"/>
  </si>
  <si>
    <t>法人郵便番号</t>
    <rPh sb="0" eb="2">
      <t>ホウジン</t>
    </rPh>
    <rPh sb="2" eb="6">
      <t>ユウビンバンゴウ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</si>
  <si>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</si>
  <si>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</si>
  <si>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</si>
  <si>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-</t>
    <phoneticPr fontId="1"/>
  </si>
  <si>
    <t>　下記により埼玉県介護テクノロジー定着支援事業費補助金の交付を受けたいので、補助金等の交付手続等に関する</t>
    <phoneticPr fontId="1"/>
  </si>
  <si>
    <t>規則第４条の規定により、関係書類を添えて申請します。</t>
    <phoneticPr fontId="1"/>
  </si>
  <si>
    <t>記</t>
    <rPh sb="0" eb="1">
      <t>キ</t>
    </rPh>
    <phoneticPr fontId="1"/>
  </si>
  <si>
    <t>１　交付申請額</t>
    <rPh sb="2" eb="4">
      <t>コウフ</t>
    </rPh>
    <rPh sb="4" eb="6">
      <t>シンセイ</t>
    </rPh>
    <rPh sb="6" eb="7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</si>
  <si>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</si>
  <si>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</si>
  <si>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２　補助の対象　　希望する補助対象に○をつけてください</t>
    <rPh sb="2" eb="4">
      <t>ホジョ</t>
    </rPh>
    <rPh sb="5" eb="7">
      <t>タイショウ</t>
    </rPh>
    <rPh sb="9" eb="11">
      <t>キボウ</t>
    </rPh>
    <rPh sb="13" eb="15">
      <t>ホジョ</t>
    </rPh>
    <rPh sb="15" eb="17">
      <t>タイショウ</t>
    </rPh>
    <phoneticPr fontId="1"/>
  </si>
  <si>
    <t>介護ロボット（第３条第１項（１））</t>
    <rPh sb="0" eb="2">
      <t>カイゴ</t>
    </rPh>
    <rPh sb="7" eb="8">
      <t>ダイ</t>
    </rPh>
    <rPh sb="9" eb="10">
      <t>ジョウ</t>
    </rPh>
    <rPh sb="10" eb="11">
      <t>ダイ</t>
    </rPh>
    <rPh sb="12" eb="13">
      <t>コウ</t>
    </rPh>
    <phoneticPr fontId="1"/>
  </si>
  <si>
    <t>介護ソフト（第３条第１項（１））</t>
    <rPh sb="0" eb="2">
      <t>カイゴ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</si>
  <si>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介護テクノロジーのパッケージ型導入支援（第３条第１項（２））</t>
    <rPh sb="0" eb="2">
      <t>カイゴ</t>
    </rPh>
    <rPh sb="14" eb="15">
      <t>ガタ</t>
    </rPh>
    <rPh sb="15" eb="17">
      <t>ドウニュウ</t>
    </rPh>
    <rPh sb="17" eb="19">
      <t>シエン</t>
    </rPh>
    <rPh sb="20" eb="21">
      <t>ダイ</t>
    </rPh>
    <rPh sb="22" eb="23">
      <t>ジョウ</t>
    </rPh>
    <rPh sb="23" eb="24">
      <t>ダイ</t>
    </rPh>
    <rPh sb="25" eb="26">
      <t>コウ</t>
    </rPh>
    <phoneticPr fontId="1"/>
  </si>
  <si>
    <t>３　添付書類</t>
    <rPh sb="2" eb="4">
      <t>テンプ</t>
    </rPh>
    <rPh sb="4" eb="6">
      <t>ショルイ</t>
    </rPh>
    <phoneticPr fontId="1"/>
  </si>
  <si>
    <t>（１）経費所要額調書（様式第１号別紙１）</t>
    <rPh sb="3" eb="5">
      <t>ケイヒ</t>
    </rPh>
    <rPh sb="5" eb="7">
      <t>ショヨウ</t>
    </rPh>
    <rPh sb="7" eb="8">
      <t>ガク</t>
    </rPh>
    <rPh sb="8" eb="10">
      <t>チョウショ</t>
    </rPh>
    <rPh sb="11" eb="13">
      <t>ヨウシキ</t>
    </rPh>
    <rPh sb="13" eb="14">
      <t>ダイ</t>
    </rPh>
    <rPh sb="15" eb="16">
      <t>ゴウ</t>
    </rPh>
    <rPh sb="16" eb="18">
      <t>ベッシ</t>
    </rPh>
    <phoneticPr fontId="1"/>
  </si>
  <si>
    <t>（２）見積書の写し</t>
    <rPh sb="3" eb="6">
      <t>ミツモリショ</t>
    </rPh>
    <rPh sb="7" eb="8">
      <t>ウツ</t>
    </rPh>
    <phoneticPr fontId="1"/>
  </si>
  <si>
    <t>（３）導入する機器のカタログ等</t>
    <rPh sb="3" eb="5">
      <t>ドウニュウ</t>
    </rPh>
    <rPh sb="7" eb="9">
      <t>キキ</t>
    </rPh>
    <rPh sb="14" eb="15">
      <t>トウ</t>
    </rPh>
    <phoneticPr fontId="1"/>
  </si>
  <si>
    <t>（４）事業所の職員数が分かる書類（介護ソフトのみ）</t>
    <rPh sb="3" eb="6">
      <t>ジギョウショ</t>
    </rPh>
    <rPh sb="7" eb="9">
      <t>ショクイン</t>
    </rPh>
    <rPh sb="9" eb="10">
      <t>スウ</t>
    </rPh>
    <rPh sb="11" eb="12">
      <t>ワ</t>
    </rPh>
    <rPh sb="14" eb="16">
      <t>ショルイ</t>
    </rPh>
    <rPh sb="17" eb="19">
      <t>カイゴ</t>
    </rPh>
    <phoneticPr fontId="1"/>
  </si>
  <si>
    <t>○</t>
    <phoneticPr fontId="1"/>
  </si>
  <si>
    <t>経費所要額調書</t>
    <rPh sb="0" eb="2">
      <t>ケイヒ</t>
    </rPh>
    <rPh sb="2" eb="5">
      <t>ショヨウガク</t>
    </rPh>
    <rPh sb="5" eb="7">
      <t>チョウショ</t>
    </rPh>
    <phoneticPr fontId="9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</si>
  <si>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9"/>
  </si>
  <si>
    <t>事業所名</t>
    <rPh sb="0" eb="3">
      <t>ジギョウショ</t>
    </rPh>
    <rPh sb="3" eb="4">
      <t>メイ</t>
    </rPh>
    <phoneticPr fontId="9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</si>
  <si>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（介護ロボット）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0" eb="22">
      <t>カイゴ</t>
    </rPh>
    <phoneticPr fontId="9"/>
  </si>
  <si>
    <t>機器名</t>
    <rPh sb="0" eb="2">
      <t>キキ</t>
    </rPh>
    <rPh sb="2" eb="3">
      <t>メイ</t>
    </rPh>
    <phoneticPr fontId="9"/>
  </si>
  <si>
    <t>1台あたりの所要経費
（機器購入価格）</t>
    <rPh sb="1" eb="2">
      <t>ダイ</t>
    </rPh>
    <rPh sb="6" eb="8">
      <t>ショヨウ</t>
    </rPh>
    <rPh sb="8" eb="10">
      <t>ケイヒ</t>
    </rPh>
    <phoneticPr fontId="9"/>
  </si>
  <si>
    <t>1台あたりの基礎額
（A）×3/4
(1,000円未満切捨て)</t>
    <rPh sb="1" eb="2">
      <t>ダイ</t>
    </rPh>
    <rPh sb="24" eb="25">
      <t>エン</t>
    </rPh>
    <rPh sb="25" eb="27">
      <t>ミマン</t>
    </rPh>
    <rPh sb="27" eb="29">
      <t>キリス</t>
    </rPh>
    <phoneticPr fontId="9"/>
  </si>
  <si>
    <t>１台あたりの補助金
基準額</t>
    <rPh sb="1" eb="2">
      <t>ダイ</t>
    </rPh>
    <rPh sb="6" eb="9">
      <t>ホジョキン</t>
    </rPh>
    <rPh sb="10" eb="12">
      <t>キジュン</t>
    </rPh>
    <rPh sb="12" eb="13">
      <t>ガク</t>
    </rPh>
    <phoneticPr fontId="9"/>
  </si>
  <si>
    <r>
      <t>１台あたりの申請額
※（</t>
    </r>
    <r>
      <rPr>
        <sz val="12"/>
        <rFont val="ＪＳＰ明朝"/>
        <family val="1"/>
      </rPr>
      <t>B</t>
    </r>
    <r>
      <rPr>
        <sz val="12"/>
        <rFont val="ＪＳＰ明朝"/>
        <family val="1"/>
        <charset val="128"/>
      </rPr>
      <t>）と（</t>
    </r>
    <r>
      <rPr>
        <sz val="12"/>
        <rFont val="ＪＳＰ明朝"/>
        <family val="1"/>
      </rPr>
      <t>C</t>
    </r>
    <r>
      <rPr>
        <sz val="12"/>
        <rFont val="ＪＳＰ明朝"/>
        <family val="1"/>
        <charset val="128"/>
      </rPr>
      <t>）の
いずれか低い額</t>
    </r>
    <rPh sb="1" eb="2">
      <t>ダイ</t>
    </rPh>
    <rPh sb="6" eb="8">
      <t>シンセイ</t>
    </rPh>
    <rPh sb="8" eb="9">
      <t>ガク</t>
    </rPh>
    <rPh sb="24" eb="25">
      <t>ヒク</t>
    </rPh>
    <rPh sb="26" eb="27">
      <t>ガク</t>
    </rPh>
    <phoneticPr fontId="9"/>
  </si>
  <si>
    <t>導入台数</t>
    <rPh sb="0" eb="2">
      <t>ドウニュウ</t>
    </rPh>
    <rPh sb="2" eb="4">
      <t>ダイスウ</t>
    </rPh>
    <phoneticPr fontId="9"/>
  </si>
  <si>
    <t>補助所要額
（D）×（E）</t>
    <rPh sb="0" eb="2">
      <t>ホジョ</t>
    </rPh>
    <rPh sb="2" eb="4">
      <t>ショヨウ</t>
    </rPh>
    <rPh sb="4" eb="5">
      <t>ガク</t>
    </rPh>
    <phoneticPr fontId="9"/>
  </si>
  <si>
    <t>補助上限額</t>
    <rPh sb="0" eb="2">
      <t>ホジョ</t>
    </rPh>
    <rPh sb="2" eb="5">
      <t>ジョウゲンガク</t>
    </rPh>
    <phoneticPr fontId="9"/>
  </si>
  <si>
    <t>（A）</t>
    <phoneticPr fontId="9"/>
  </si>
  <si>
    <t>（B）</t>
    <phoneticPr fontId="9"/>
  </si>
  <si>
    <t>（C）</t>
    <phoneticPr fontId="9"/>
  </si>
  <si>
    <t>（D）</t>
    <phoneticPr fontId="9"/>
  </si>
  <si>
    <t>（E）</t>
    <phoneticPr fontId="9"/>
  </si>
  <si>
    <t>（F）</t>
    <phoneticPr fontId="9"/>
  </si>
  <si>
    <t>（G）</t>
    <phoneticPr fontId="9"/>
  </si>
  <si>
    <t>（H）</t>
    <phoneticPr fontId="9"/>
  </si>
  <si>
    <t>円</t>
    <rPh sb="0" eb="1">
      <t>エン</t>
    </rPh>
    <phoneticPr fontId="9"/>
  </si>
  <si>
    <t>台</t>
    <rPh sb="0" eb="1">
      <t>ダイ</t>
    </rPh>
    <phoneticPr fontId="9"/>
  </si>
  <si>
    <t>合　　　計</t>
    <rPh sb="0" eb="1">
      <t>ゴウ</t>
    </rPh>
    <rPh sb="4" eb="5">
      <t>ケイ</t>
    </rPh>
    <phoneticPr fontId="9"/>
  </si>
  <si>
    <t>【留意事項】</t>
    <rPh sb="1" eb="3">
      <t>リュウイ</t>
    </rPh>
    <rPh sb="3" eb="5">
      <t>ジコウ</t>
    </rPh>
    <phoneticPr fontId="9"/>
  </si>
  <si>
    <t>１　水色のセルを記載してください。</t>
    <rPh sb="2" eb="4">
      <t>ミズイロ</t>
    </rPh>
    <rPh sb="8" eb="10">
      <t>キサイ</t>
    </rPh>
    <phoneticPr fontId="9"/>
  </si>
  <si>
    <t>３　ロボット導入に付帯して必要となる経費がある場合は、付帯経費を導入台数で除し、（A）欄に計上してください。</t>
    <rPh sb="6" eb="8">
      <t>ドウニュウ</t>
    </rPh>
    <rPh sb="9" eb="11">
      <t>フタイ</t>
    </rPh>
    <rPh sb="13" eb="15">
      <t>ヒツヨウ</t>
    </rPh>
    <rPh sb="18" eb="20">
      <t>ケイヒ</t>
    </rPh>
    <rPh sb="23" eb="25">
      <t>バアイ</t>
    </rPh>
    <rPh sb="27" eb="29">
      <t>フタイ</t>
    </rPh>
    <rPh sb="29" eb="31">
      <t>ケイヒ</t>
    </rPh>
    <rPh sb="32" eb="34">
      <t>ドウニュウ</t>
    </rPh>
    <rPh sb="34" eb="36">
      <t>ダイスウ</t>
    </rPh>
    <rPh sb="37" eb="38">
      <t>ジョ</t>
    </rPh>
    <rPh sb="43" eb="44">
      <t>ラン</t>
    </rPh>
    <rPh sb="45" eb="47">
      <t>ケイジョウ</t>
    </rPh>
    <phoneticPr fontId="9"/>
  </si>
  <si>
    <t>（例）介護ロボット5台導入・単価200,000円・付帯経費100,000円の場合</t>
    <rPh sb="1" eb="2">
      <t>レイ</t>
    </rPh>
    <rPh sb="3" eb="5">
      <t>カイゴ</t>
    </rPh>
    <rPh sb="10" eb="11">
      <t>ダイ</t>
    </rPh>
    <rPh sb="11" eb="13">
      <t>ドウニュウ</t>
    </rPh>
    <rPh sb="14" eb="16">
      <t>タンカ</t>
    </rPh>
    <rPh sb="23" eb="24">
      <t>エン</t>
    </rPh>
    <rPh sb="25" eb="27">
      <t>フタイ</t>
    </rPh>
    <rPh sb="27" eb="29">
      <t>ケイヒ</t>
    </rPh>
    <rPh sb="36" eb="37">
      <t>エン</t>
    </rPh>
    <rPh sb="38" eb="40">
      <t>バアイ</t>
    </rPh>
    <phoneticPr fontId="9"/>
  </si>
  <si>
    <r>
      <t>100,000円（付帯経費）÷5台＝20,000円　　200,000円＋20,000円＝</t>
    </r>
    <r>
      <rPr>
        <b/>
        <sz val="12"/>
        <rFont val="ＭＳ Ｐゴシック"/>
        <family val="3"/>
        <charset val="128"/>
      </rPr>
      <t>220,000円（A欄に記載する額）</t>
    </r>
    <rPh sb="7" eb="8">
      <t>エン</t>
    </rPh>
    <rPh sb="9" eb="11">
      <t>フタイ</t>
    </rPh>
    <rPh sb="11" eb="13">
      <t>ケイヒ</t>
    </rPh>
    <rPh sb="16" eb="17">
      <t>ダイ</t>
    </rPh>
    <rPh sb="24" eb="25">
      <t>エン</t>
    </rPh>
    <rPh sb="34" eb="35">
      <t>エン</t>
    </rPh>
    <rPh sb="42" eb="43">
      <t>エン</t>
    </rPh>
    <rPh sb="51" eb="52">
      <t>エン</t>
    </rPh>
    <rPh sb="54" eb="55">
      <t>ラン</t>
    </rPh>
    <rPh sb="56" eb="58">
      <t>キサイ</t>
    </rPh>
    <rPh sb="60" eb="61">
      <t>ガク</t>
    </rPh>
    <phoneticPr fontId="9"/>
  </si>
  <si>
    <t>４　（B）欄は、１，０００円未満切捨て</t>
    <rPh sb="13" eb="14">
      <t>エン</t>
    </rPh>
    <rPh sb="14" eb="16">
      <t>ミマン</t>
    </rPh>
    <rPh sb="16" eb="18">
      <t>キリス</t>
    </rPh>
    <phoneticPr fontId="9"/>
  </si>
  <si>
    <t>５　（C）欄は、交付要綱第５条で定める基準額（30万円もしくは100万円）を選択</t>
    <rPh sb="8" eb="12">
      <t>コウフヨウコウ</t>
    </rPh>
    <rPh sb="12" eb="13">
      <t>ダイ</t>
    </rPh>
    <rPh sb="14" eb="15">
      <t>ジョウ</t>
    </rPh>
    <rPh sb="16" eb="17">
      <t>サダ</t>
    </rPh>
    <rPh sb="19" eb="21">
      <t>キジュン</t>
    </rPh>
    <rPh sb="21" eb="22">
      <t>ガク</t>
    </rPh>
    <rPh sb="25" eb="27">
      <t>マンエン</t>
    </rPh>
    <rPh sb="34" eb="36">
      <t>マンエン</t>
    </rPh>
    <rPh sb="38" eb="40">
      <t>センタク</t>
    </rPh>
    <phoneticPr fontId="9"/>
  </si>
  <si>
    <t>６　（H）欄の金額を申請書に記載してください。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9"/>
  </si>
  <si>
    <t>〇</t>
    <phoneticPr fontId="9"/>
  </si>
  <si>
    <t>×</t>
    <phoneticPr fontId="9"/>
  </si>
  <si>
    <r>
      <t>【埼玉県介護テクノロジー定着支援事業補助金</t>
    </r>
    <r>
      <rPr>
        <b/>
        <sz val="14"/>
        <color rgb="FFFF0000"/>
        <rFont val="ＪＳＰ明朝"/>
        <family val="1"/>
        <charset val="128"/>
      </rPr>
      <t>（介護ソフト）</t>
    </r>
    <r>
      <rPr>
        <b/>
        <sz val="14"/>
        <color theme="1"/>
        <rFont val="ＪＳＰ明朝"/>
        <family val="1"/>
        <charset val="128"/>
      </rPr>
      <t>】</t>
    </r>
    <rPh sb="1" eb="3">
      <t>サイタマ</t>
    </rPh>
    <rPh sb="3" eb="4">
      <t>ケン</t>
    </rPh>
    <rPh sb="4" eb="6">
      <t>カイゴ</t>
    </rPh>
    <rPh sb="12" eb="14">
      <t>テイチャク</t>
    </rPh>
    <rPh sb="14" eb="16">
      <t>シエン</t>
    </rPh>
    <rPh sb="16" eb="18">
      <t>ジギョウ</t>
    </rPh>
    <rPh sb="18" eb="20">
      <t>ホジョ</t>
    </rPh>
    <rPh sb="20" eb="21">
      <t>キン</t>
    </rPh>
    <rPh sb="22" eb="24">
      <t>カイゴ</t>
    </rPh>
    <phoneticPr fontId="9"/>
  </si>
  <si>
    <t>事業所の職員数</t>
    <rPh sb="0" eb="3">
      <t>ジギョウショ</t>
    </rPh>
    <rPh sb="4" eb="7">
      <t>ショクインスウ</t>
    </rPh>
    <phoneticPr fontId="9"/>
  </si>
  <si>
    <t>１事業所あたりの
補助上限額</t>
    <phoneticPr fontId="9"/>
  </si>
  <si>
    <t>（Ａ）</t>
  </si>
  <si>
    <r>
      <t>令和7</t>
    </r>
    <r>
      <rPr>
        <sz val="12"/>
        <color theme="1"/>
        <rFont val="MS UI Gothic"/>
        <family val="1"/>
        <charset val="128"/>
      </rPr>
      <t>年度中に「ケアプランデータ連携システム」により5事業所以上とデータ連携</t>
    </r>
    <r>
      <rPr>
        <sz val="12"/>
        <color theme="1"/>
        <rFont val="ＪＳＰ明朝"/>
        <family val="1"/>
        <charset val="128"/>
      </rPr>
      <t xml:space="preserve">
</t>
    </r>
    <r>
      <rPr>
        <sz val="12"/>
        <color rgb="FFFF0000"/>
        <rFont val="MS UI Gothic"/>
        <family val="3"/>
        <charset val="128"/>
      </rPr>
      <t>※居宅サービス事業所及び居宅介護支援事業所（介護予防を含む）のみ</t>
    </r>
    <rPh sb="0" eb="2">
      <t>レイワ</t>
    </rPh>
    <rPh sb="3" eb="5">
      <t>ネンド</t>
    </rPh>
    <rPh sb="5" eb="6">
      <t>チュウ</t>
    </rPh>
    <rPh sb="16" eb="18">
      <t>レンケイ</t>
    </rPh>
    <rPh sb="27" eb="30">
      <t>ジギョウショ</t>
    </rPh>
    <rPh sb="30" eb="32">
      <t>イジョウ</t>
    </rPh>
    <rPh sb="36" eb="38">
      <t>レンケイ</t>
    </rPh>
    <rPh sb="40" eb="42">
      <t>キョタク</t>
    </rPh>
    <rPh sb="46" eb="49">
      <t>ジギョウショ</t>
    </rPh>
    <rPh sb="49" eb="50">
      <t>オヨ</t>
    </rPh>
    <rPh sb="51" eb="53">
      <t>キョタク</t>
    </rPh>
    <rPh sb="53" eb="55">
      <t>カイゴ</t>
    </rPh>
    <rPh sb="55" eb="57">
      <t>シエン</t>
    </rPh>
    <rPh sb="57" eb="60">
      <t>ジギョウショ</t>
    </rPh>
    <rPh sb="61" eb="63">
      <t>カイゴ</t>
    </rPh>
    <rPh sb="63" eb="65">
      <t>ヨボウ</t>
    </rPh>
    <rPh sb="66" eb="67">
      <t>フク</t>
    </rPh>
    <phoneticPr fontId="9"/>
  </si>
  <si>
    <t>加算額</t>
    <rPh sb="0" eb="2">
      <t>カサン</t>
    </rPh>
    <rPh sb="2" eb="3">
      <t>ガク</t>
    </rPh>
    <phoneticPr fontId="9"/>
  </si>
  <si>
    <t>所要経費
（機器購入価格等）</t>
    <rPh sb="0" eb="2">
      <t>ショヨウ</t>
    </rPh>
    <rPh sb="2" eb="4">
      <t>ケイヒ</t>
    </rPh>
    <rPh sb="12" eb="13">
      <t>トウ</t>
    </rPh>
    <phoneticPr fontId="9"/>
  </si>
  <si>
    <r>
      <t>（</t>
    </r>
    <r>
      <rPr>
        <sz val="12"/>
        <rFont val="ＭＳ Ｐゴシック"/>
        <family val="1"/>
        <charset val="128"/>
      </rPr>
      <t>E</t>
    </r>
    <r>
      <rPr>
        <sz val="12"/>
        <rFont val="ＪＳＰ明朝"/>
        <family val="1"/>
        <charset val="128"/>
      </rPr>
      <t>）×3/4
(1,000円未満切捨て)</t>
    </r>
    <rPh sb="14" eb="15">
      <t>エン</t>
    </rPh>
    <rPh sb="15" eb="17">
      <t>ミマン</t>
    </rPh>
    <rPh sb="17" eb="19">
      <t>キリス</t>
    </rPh>
    <phoneticPr fontId="9"/>
  </si>
  <si>
    <r>
      <t xml:space="preserve">１事業所あたりの
補助上限額
</t>
    </r>
    <r>
      <rPr>
        <sz val="12"/>
        <rFont val="MS UI Gothic"/>
        <family val="1"/>
        <charset val="1"/>
      </rPr>
      <t>※</t>
    </r>
    <r>
      <rPr>
        <sz val="12"/>
        <rFont val="Calibri"/>
        <family val="1"/>
      </rPr>
      <t>B</t>
    </r>
    <r>
      <rPr>
        <sz val="12"/>
        <rFont val="ＭＳ Ｐ明朝"/>
        <family val="1"/>
        <charset val="128"/>
      </rPr>
      <t>＋</t>
    </r>
    <r>
      <rPr>
        <sz val="12"/>
        <rFont val="Calibri"/>
        <family val="1"/>
      </rPr>
      <t>D</t>
    </r>
    <rPh sb="1" eb="4">
      <t>ジギョウショ</t>
    </rPh>
    <rPh sb="9" eb="14">
      <t>ホジョジョウゲンガク</t>
    </rPh>
    <phoneticPr fontId="9"/>
  </si>
  <si>
    <r>
      <t>補助基本額
※（</t>
    </r>
    <r>
      <rPr>
        <sz val="12"/>
        <rFont val="MS UI Gothic"/>
        <family val="1"/>
        <charset val="128"/>
      </rPr>
      <t>F</t>
    </r>
    <r>
      <rPr>
        <sz val="12"/>
        <rFont val="ＪＳＰ明朝"/>
        <family val="1"/>
        <charset val="128"/>
      </rPr>
      <t>）と（</t>
    </r>
    <r>
      <rPr>
        <sz val="12"/>
        <rFont val="MS UI Gothic"/>
        <family val="1"/>
        <charset val="128"/>
      </rPr>
      <t>G</t>
    </r>
    <r>
      <rPr>
        <sz val="12"/>
        <rFont val="ＪＳＰ明朝"/>
        <family val="1"/>
        <charset val="128"/>
      </rPr>
      <t>）の
いずれか低い額</t>
    </r>
    <rPh sb="0" eb="4">
      <t>ホジョキホン</t>
    </rPh>
    <rPh sb="4" eb="5">
      <t>ガク</t>
    </rPh>
    <rPh sb="20" eb="21">
      <t>ヒク</t>
    </rPh>
    <rPh sb="22" eb="23">
      <t>ガク</t>
    </rPh>
    <phoneticPr fontId="9"/>
  </si>
  <si>
    <r>
      <t>（</t>
    </r>
    <r>
      <rPr>
        <sz val="12"/>
        <rFont val="ＭＳ Ｐゴシック"/>
        <family val="1"/>
        <charset val="128"/>
      </rPr>
      <t>E</t>
    </r>
    <r>
      <rPr>
        <sz val="12"/>
        <rFont val="ＪＳＰ明朝"/>
        <family val="1"/>
        <charset val="128"/>
      </rPr>
      <t>）</t>
    </r>
    <phoneticPr fontId="9"/>
  </si>
  <si>
    <r>
      <t>（</t>
    </r>
    <r>
      <rPr>
        <sz val="12"/>
        <rFont val="ＭＳ Ｐゴシック"/>
        <family val="1"/>
        <charset val="128"/>
      </rPr>
      <t>F</t>
    </r>
    <r>
      <rPr>
        <sz val="12"/>
        <rFont val="ＪＳＰ明朝"/>
        <family val="1"/>
        <charset val="128"/>
      </rPr>
      <t>）</t>
    </r>
    <phoneticPr fontId="9"/>
  </si>
  <si>
    <r>
      <t>（</t>
    </r>
    <r>
      <rPr>
        <sz val="12"/>
        <rFont val="ＭＳ Ｐゴシック"/>
        <family val="1"/>
        <charset val="128"/>
      </rPr>
      <t>G</t>
    </r>
    <r>
      <rPr>
        <sz val="12"/>
        <rFont val="ＪＳＰ明朝"/>
        <family val="1"/>
        <charset val="128"/>
      </rPr>
      <t>）</t>
    </r>
    <phoneticPr fontId="9"/>
  </si>
  <si>
    <r>
      <t>（</t>
    </r>
    <r>
      <rPr>
        <sz val="12"/>
        <rFont val="ＪＳＰ明朝"/>
        <family val="1"/>
      </rPr>
      <t>H</t>
    </r>
    <r>
      <rPr>
        <sz val="12"/>
        <rFont val="ＪＳＰ明朝"/>
        <family val="1"/>
        <charset val="128"/>
      </rPr>
      <t>）</t>
    </r>
    <phoneticPr fontId="9"/>
  </si>
  <si>
    <r>
      <t>（</t>
    </r>
    <r>
      <rPr>
        <sz val="12"/>
        <rFont val="ＭＳ Ｐゴシック"/>
        <family val="1"/>
        <charset val="128"/>
      </rPr>
      <t>I</t>
    </r>
    <r>
      <rPr>
        <sz val="12"/>
        <rFont val="ＪＳＰ明朝"/>
        <family val="1"/>
        <charset val="128"/>
      </rPr>
      <t>）</t>
    </r>
    <phoneticPr fontId="9"/>
  </si>
  <si>
    <t>１　水色のセルのみ入力してください。</t>
    <phoneticPr fontId="9"/>
  </si>
  <si>
    <t>２　介護ソフトの導入に付帯して必要となる経費がある場合は、併せて計上してください。</t>
    <rPh sb="2" eb="4">
      <t>カイゴ</t>
    </rPh>
    <rPh sb="8" eb="10">
      <t>ドウニュウ</t>
    </rPh>
    <rPh sb="11" eb="13">
      <t>フタイ</t>
    </rPh>
    <rPh sb="15" eb="17">
      <t>ヒツヨウ</t>
    </rPh>
    <rPh sb="20" eb="22">
      <t>ケイヒ</t>
    </rPh>
    <rPh sb="25" eb="27">
      <t>バアイ</t>
    </rPh>
    <rPh sb="29" eb="30">
      <t>アワ</t>
    </rPh>
    <rPh sb="32" eb="34">
      <t>ケイジョウ</t>
    </rPh>
    <phoneticPr fontId="9"/>
  </si>
  <si>
    <r>
      <t>【埼玉県テクノロジー定着支援事業補助金</t>
    </r>
    <r>
      <rPr>
        <b/>
        <sz val="14"/>
        <color rgb="FFFF0000"/>
        <rFont val="ＪＳＰ明朝"/>
        <family val="1"/>
        <charset val="128"/>
      </rPr>
      <t>（パッケージ型導入支援）</t>
    </r>
    <r>
      <rPr>
        <b/>
        <sz val="14"/>
        <color theme="1"/>
        <rFont val="ＪＳＰ明朝"/>
        <family val="1"/>
        <charset val="128"/>
      </rPr>
      <t>】</t>
    </r>
    <rPh sb="10" eb="16">
      <t>テイチャクシエンジギョウ</t>
    </rPh>
    <rPh sb="16" eb="19">
      <t>ホジョキン</t>
    </rPh>
    <rPh sb="25" eb="26">
      <t>ガタ</t>
    </rPh>
    <rPh sb="26" eb="28">
      <t>ドウニュウ</t>
    </rPh>
    <rPh sb="28" eb="30">
      <t>シエン</t>
    </rPh>
    <phoneticPr fontId="9"/>
  </si>
  <si>
    <t>項目</t>
    <rPh sb="0" eb="2">
      <t>コウモク</t>
    </rPh>
    <phoneticPr fontId="9"/>
  </si>
  <si>
    <t>所要経費</t>
    <rPh sb="0" eb="2">
      <t>ショヨウ</t>
    </rPh>
    <rPh sb="2" eb="4">
      <t>ケイヒ</t>
    </rPh>
    <phoneticPr fontId="9"/>
  </si>
  <si>
    <r>
      <t>（</t>
    </r>
    <r>
      <rPr>
        <sz val="12"/>
        <rFont val="ＭＳ Ｐゴシック"/>
        <family val="1"/>
        <charset val="128"/>
      </rPr>
      <t>A</t>
    </r>
    <r>
      <rPr>
        <sz val="12"/>
        <rFont val="ＪＳＰ明朝"/>
        <family val="1"/>
        <charset val="128"/>
      </rPr>
      <t>）×3/4
(1,000円未満切捨て)</t>
    </r>
    <rPh sb="14" eb="15">
      <t>エン</t>
    </rPh>
    <rPh sb="15" eb="17">
      <t>ミマン</t>
    </rPh>
    <rPh sb="17" eb="19">
      <t>キリス</t>
    </rPh>
    <phoneticPr fontId="9"/>
  </si>
  <si>
    <t>２　（B）欄は、１，０００円未満切捨てです。</t>
    <rPh sb="13" eb="14">
      <t>エン</t>
    </rPh>
    <rPh sb="14" eb="16">
      <t>ミマン</t>
    </rPh>
    <rPh sb="16" eb="18">
      <t>キリス</t>
    </rPh>
    <phoneticPr fontId="9"/>
  </si>
  <si>
    <t>３　（D）欄の金額を申請書に記載してください。</t>
    <rPh sb="5" eb="6">
      <t>ラン</t>
    </rPh>
    <rPh sb="7" eb="9">
      <t>キンガク</t>
    </rPh>
    <rPh sb="10" eb="12">
      <t>シンセイ</t>
    </rPh>
    <rPh sb="12" eb="13">
      <t>ショ</t>
    </rPh>
    <rPh sb="14" eb="16">
      <t>キサイ</t>
    </rPh>
    <phoneticPr fontId="9"/>
  </si>
  <si>
    <r>
      <t xml:space="preserve">交付申請額
</t>
    </r>
    <r>
      <rPr>
        <sz val="12"/>
        <rFont val="MS UI Gothic"/>
        <family val="1"/>
        <charset val="1"/>
      </rPr>
      <t>※</t>
    </r>
    <r>
      <rPr>
        <sz val="12"/>
        <rFont val="MS UI Gothic"/>
        <family val="1"/>
        <charset val="128"/>
      </rPr>
      <t>（</t>
    </r>
    <r>
      <rPr>
        <sz val="12"/>
        <rFont val="Calibri"/>
        <family val="1"/>
      </rPr>
      <t>F</t>
    </r>
    <r>
      <rPr>
        <sz val="12"/>
        <rFont val="MS UI Gothic"/>
        <family val="1"/>
        <charset val="128"/>
      </rPr>
      <t>）と（</t>
    </r>
    <r>
      <rPr>
        <sz val="12"/>
        <rFont val="Calibri"/>
        <family val="1"/>
      </rPr>
      <t>G</t>
    </r>
    <r>
      <rPr>
        <sz val="12"/>
        <rFont val="MS UI Gothic"/>
        <family val="1"/>
        <charset val="128"/>
      </rPr>
      <t>）の
いずれか低い額</t>
    </r>
    <rPh sb="0" eb="2">
      <t>コウフ</t>
    </rPh>
    <rPh sb="2" eb="4">
      <t>シンセイ</t>
    </rPh>
    <rPh sb="4" eb="5">
      <t>ガク</t>
    </rPh>
    <rPh sb="20" eb="21">
      <t>ヒク</t>
    </rPh>
    <rPh sb="22" eb="23">
      <t>ガク</t>
    </rPh>
    <phoneticPr fontId="9"/>
  </si>
  <si>
    <t>補助率</t>
    <rPh sb="0" eb="3">
      <t>ホジョリツ</t>
    </rPh>
    <phoneticPr fontId="9"/>
  </si>
  <si>
    <t>職員数</t>
    <rPh sb="0" eb="3">
      <t>ショクインスウ</t>
    </rPh>
    <phoneticPr fontId="31"/>
  </si>
  <si>
    <t>補助上限</t>
    <rPh sb="0" eb="4">
      <t>ホジョジョウゲン</t>
    </rPh>
    <phoneticPr fontId="31"/>
  </si>
  <si>
    <t>~</t>
    <phoneticPr fontId="31"/>
  </si>
  <si>
    <t>５　上記金額は税込みです。</t>
    <rPh sb="2" eb="4">
      <t>ジョウキ</t>
    </rPh>
    <rPh sb="4" eb="6">
      <t>キンガク</t>
    </rPh>
    <rPh sb="7" eb="9">
      <t>ゼイコ</t>
    </rPh>
    <phoneticPr fontId="1"/>
  </si>
  <si>
    <t>３　（Ｆ）欄は、１，０００円未満切捨てです。</t>
    <rPh sb="5" eb="6">
      <t>ラン</t>
    </rPh>
    <rPh sb="13" eb="14">
      <t>エン</t>
    </rPh>
    <rPh sb="14" eb="16">
      <t>ミマン</t>
    </rPh>
    <rPh sb="16" eb="18">
      <t>キリス</t>
    </rPh>
    <phoneticPr fontId="9"/>
  </si>
  <si>
    <t>交付申請額</t>
    <rPh sb="0" eb="2">
      <t>コウフ</t>
    </rPh>
    <rPh sb="2" eb="4">
      <t>シンセイ</t>
    </rPh>
    <rPh sb="4" eb="5">
      <t>ガク</t>
    </rPh>
    <phoneticPr fontId="9"/>
  </si>
  <si>
    <t>４　（Ｉ）欄の金額を申請書に記載してください。</t>
    <rPh sb="7" eb="9">
      <t>キンガク</t>
    </rPh>
    <rPh sb="10" eb="13">
      <t>シンセイショ</t>
    </rPh>
    <rPh sb="14" eb="16">
      <t>キサイ</t>
    </rPh>
    <phoneticPr fontId="9"/>
  </si>
  <si>
    <t>交付申請額
※（B）と（C）の
いずれか低い額</t>
    <rPh sb="0" eb="2">
      <t>コウフ</t>
    </rPh>
    <rPh sb="2" eb="4">
      <t>シンセイ</t>
    </rPh>
    <rPh sb="4" eb="5">
      <t>ガク</t>
    </rPh>
    <phoneticPr fontId="9"/>
  </si>
  <si>
    <t>６　職員数に応じて必要なライセンス数が変動するなど、職員数により合計金額が変動する契約でない場合は「事業所の職員数」には「99」と入力してください。</t>
    <rPh sb="2" eb="5">
      <t>ショクインスウ</t>
    </rPh>
    <rPh sb="6" eb="7">
      <t>オウ</t>
    </rPh>
    <rPh sb="9" eb="11">
      <t>ヒツヨウ</t>
    </rPh>
    <rPh sb="17" eb="18">
      <t>スウ</t>
    </rPh>
    <rPh sb="19" eb="21">
      <t>ヘンドウ</t>
    </rPh>
    <rPh sb="26" eb="28">
      <t>ショクイン</t>
    </rPh>
    <rPh sb="28" eb="29">
      <t>スウ</t>
    </rPh>
    <rPh sb="32" eb="34">
      <t>ゴウケイ</t>
    </rPh>
    <rPh sb="34" eb="36">
      <t>キンガク</t>
    </rPh>
    <rPh sb="37" eb="39">
      <t>ヘンドウ</t>
    </rPh>
    <rPh sb="41" eb="43">
      <t>ケイヤク</t>
    </rPh>
    <rPh sb="46" eb="48">
      <t>バアイ</t>
    </rPh>
    <rPh sb="50" eb="53">
      <t>ジギョウショ</t>
    </rPh>
    <rPh sb="54" eb="56">
      <t>ショクイン</t>
    </rPh>
    <rPh sb="56" eb="57">
      <t>スウ</t>
    </rPh>
    <rPh sb="65" eb="67">
      <t>ニュウリョク</t>
    </rPh>
    <phoneticPr fontId="1"/>
  </si>
  <si>
    <r>
      <t>２　上記金額は、税</t>
    </r>
    <r>
      <rPr>
        <b/>
        <sz val="12"/>
        <rFont val="游ゴシック"/>
        <family val="1"/>
        <charset val="128"/>
      </rPr>
      <t>込み</t>
    </r>
    <r>
      <rPr>
        <b/>
        <sz val="12"/>
        <rFont val="ＪＳＰ明朝"/>
        <family val="1"/>
        <charset val="128"/>
      </rPr>
      <t>となります。</t>
    </r>
    <rPh sb="9" eb="10">
      <t>コ</t>
    </rPh>
    <phoneticPr fontId="9"/>
  </si>
  <si>
    <r>
      <t>１　上記金額は、税</t>
    </r>
    <r>
      <rPr>
        <b/>
        <sz val="12"/>
        <rFont val="游ゴシック"/>
        <family val="1"/>
        <charset val="128"/>
      </rPr>
      <t>込み</t>
    </r>
    <r>
      <rPr>
        <b/>
        <sz val="12"/>
        <rFont val="ＪＳＰ明朝"/>
        <family val="1"/>
        <charset val="128"/>
      </rPr>
      <t>となります。</t>
    </r>
    <rPh sb="9" eb="10">
      <t>コ</t>
    </rPh>
    <phoneticPr fontId="9"/>
  </si>
  <si>
    <t>埼玉県知事　様</t>
    <rPh sb="0" eb="3">
      <t>サイタマケン</t>
    </rPh>
    <rPh sb="3" eb="5">
      <t>チジ</t>
    </rPh>
    <rPh sb="6" eb="7">
      <t>サマ</t>
    </rPh>
    <phoneticPr fontId="1"/>
  </si>
  <si>
    <t>サービス種別</t>
    <rPh sb="4" eb="6">
      <t>シュベツ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</si>
  <si>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</si>
  <si>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</si>
  <si>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</si>
  <si>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</si>
  <si>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</si>
  <si>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</si>
  <si>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</si>
  <si>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</si>
  <si>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</si>
  <si>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</si>
  <si>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</si>
  <si>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</si>
  <si>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</si>
  <si>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</si>
  <si>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</si>
  <si>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</si>
  <si>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</si>
  <si>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</si>
  <si>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複合型サービス</t>
    <rPh sb="0" eb="3">
      <t>フクゴウガタ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</si>
  <si>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</si>
  <si>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</si>
  <si>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</si>
  <si>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</si>
  <si>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訪問型サービス</t>
    <rPh sb="0" eb="2">
      <t>ホウモン</t>
    </rPh>
    <rPh sb="2" eb="3">
      <t>ガタ</t>
    </rPh>
    <phoneticPr fontId="1"/>
  </si>
  <si>
    <t>通所型サービス</t>
    <rPh sb="0" eb="2">
      <t>ツウショ</t>
    </rPh>
    <rPh sb="2" eb="3">
      <t>ガタ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</si>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</sst>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ＪＳＰ明朝"/>
      <family val="1"/>
      <charset val="128"/>
    </font>
    <font>
      <sz val="12"/>
      <name val="ＭＳ 明朝"/>
      <family val="1"/>
      <charset val="128"/>
    </font>
    <font>
      <sz val="11"/>
      <name val="ＪＳＰ明朝"/>
      <family val="1"/>
      <charset val="128"/>
    </font>
    <font>
      <sz val="18"/>
      <name val="ＪＳＰ明朝"/>
      <family val="1"/>
      <charset val="128"/>
    </font>
    <font>
      <sz val="6"/>
      <name val="ＭＳ Ｐゴシック"/>
      <family val="3"/>
      <charset val="128"/>
    </font>
    <font>
      <sz val="16"/>
      <name val="ＪＳＰ明朝"/>
      <family val="1"/>
      <charset val="128"/>
    </font>
    <font>
      <sz val="13"/>
      <name val="ＭＳ Ｐゴシック"/>
      <family val="1"/>
      <charset val="128"/>
    </font>
    <font>
      <sz val="13"/>
      <name val="ＪＳＰ明朝"/>
      <family val="1"/>
      <charset val="128"/>
    </font>
    <font>
      <b/>
      <sz val="14"/>
      <color theme="1"/>
      <name val="ＪＳＰ明朝"/>
      <family val="1"/>
      <charset val="128"/>
    </font>
    <font>
      <b/>
      <sz val="14"/>
      <color rgb="FFFF0000"/>
      <name val="ＪＳＰ明朝"/>
      <family val="1"/>
      <charset val="128"/>
    </font>
    <font>
      <sz val="12"/>
      <color theme="1"/>
      <name val="ＪＳＰ明朝"/>
      <family val="1"/>
      <charset val="128"/>
    </font>
    <font>
      <sz val="12"/>
      <name val="ＪＳＰ明朝"/>
      <family val="1"/>
    </font>
    <font>
      <sz val="12"/>
      <name val="ＭＳ Ｐゴシック"/>
      <family val="1"/>
      <charset val="128"/>
    </font>
    <font>
      <sz val="12"/>
      <name val="MS UI Gothic"/>
      <family val="1"/>
      <charset val="1"/>
    </font>
    <font>
      <sz val="12"/>
      <name val="MS UI Gothic"/>
      <family val="1"/>
      <charset val="128"/>
    </font>
    <font>
      <sz val="12"/>
      <name val="Calibri"/>
      <family val="1"/>
    </font>
    <font>
      <sz val="12"/>
      <name val="游ゴシック"/>
      <family val="1"/>
      <charset val="128"/>
    </font>
    <font>
      <sz val="10"/>
      <name val="ＪＳＰ明朝"/>
      <family val="1"/>
      <charset val="128"/>
    </font>
    <font>
      <sz val="9"/>
      <name val="ＪＳＰ明朝"/>
      <family val="1"/>
      <charset val="128"/>
    </font>
    <font>
      <b/>
      <sz val="12"/>
      <name val="ＭＳ Ｐゴシック"/>
      <family val="3"/>
      <charset val="128"/>
    </font>
    <font>
      <sz val="11"/>
      <color rgb="FFFF0000"/>
      <name val="ＪＳＰ明朝"/>
      <family val="1"/>
      <charset val="128"/>
    </font>
    <font>
      <sz val="11"/>
      <name val="ＭＳ Ｐゴシック"/>
      <family val="1"/>
      <charset val="128"/>
    </font>
    <font>
      <sz val="12"/>
      <color theme="1"/>
      <name val="MS UI Gothic"/>
      <family val="1"/>
      <charset val="128"/>
    </font>
    <font>
      <sz val="12"/>
      <color rgb="FFFF0000"/>
      <name val="MS UI Gothic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name val="ＪＳＰ明朝"/>
      <family val="1"/>
      <charset val="128"/>
    </font>
    <font>
      <b/>
      <sz val="12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Continuous" vertical="center"/>
    </xf>
    <xf numFmtId="0" fontId="5" fillId="0" borderId="0" xfId="1" applyFont="1"/>
    <xf numFmtId="0" fontId="6" fillId="0" borderId="0" xfId="1" applyFont="1" applyAlignment="1">
      <alignment horizontal="justify" vertical="center"/>
    </xf>
    <xf numFmtId="0" fontId="7" fillId="0" borderId="0" xfId="1" applyFont="1"/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3" fontId="7" fillId="0" borderId="0" xfId="1" applyNumberFormat="1" applyFont="1"/>
    <xf numFmtId="0" fontId="11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3" fillId="0" borderId="0" xfId="1" applyFont="1"/>
    <xf numFmtId="0" fontId="15" fillId="0" borderId="0" xfId="1" applyFont="1"/>
    <xf numFmtId="0" fontId="5" fillId="0" borderId="0" xfId="1" applyFont="1" applyAlignment="1">
      <alignment horizontal="right"/>
    </xf>
    <xf numFmtId="0" fontId="5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right"/>
    </xf>
    <xf numFmtId="0" fontId="17" fillId="0" borderId="5" xfId="1" applyFont="1" applyBorder="1" applyAlignment="1">
      <alignment horizontal="right"/>
    </xf>
    <xf numFmtId="0" fontId="17" fillId="0" borderId="6" xfId="1" applyFont="1" applyBorder="1" applyAlignment="1">
      <alignment horizontal="right"/>
    </xf>
    <xf numFmtId="0" fontId="5" fillId="0" borderId="4" xfId="1" applyFont="1" applyBorder="1"/>
    <xf numFmtId="0" fontId="5" fillId="0" borderId="4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5" fillId="2" borderId="9" xfId="1" applyFont="1" applyFill="1" applyBorder="1" applyAlignment="1" applyProtection="1">
      <alignment vertical="center" wrapText="1"/>
      <protection locked="0"/>
    </xf>
    <xf numFmtId="38" fontId="5" fillId="2" borderId="5" xfId="2" applyFont="1" applyFill="1" applyBorder="1" applyAlignment="1" applyProtection="1">
      <alignment horizontal="center" vertical="center" wrapText="1"/>
      <protection locked="0"/>
    </xf>
    <xf numFmtId="38" fontId="5" fillId="0" borderId="5" xfId="2" applyFont="1" applyBorder="1" applyAlignment="1">
      <alignment horizontal="center" vertical="center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10" xfId="2" applyFont="1" applyFill="1" applyBorder="1" applyAlignment="1">
      <alignment horizontal="center" vertical="center" wrapText="1"/>
    </xf>
    <xf numFmtId="38" fontId="5" fillId="0" borderId="10" xfId="2" applyFont="1" applyBorder="1" applyAlignment="1">
      <alignment horizontal="center" vertical="center" wrapText="1"/>
    </xf>
    <xf numFmtId="0" fontId="5" fillId="2" borderId="11" xfId="1" applyFont="1" applyFill="1" applyBorder="1" applyAlignment="1" applyProtection="1">
      <alignment vertical="center" wrapText="1"/>
      <protection locked="0"/>
    </xf>
    <xf numFmtId="38" fontId="5" fillId="2" borderId="1" xfId="2" quotePrefix="1" applyFont="1" applyFill="1" applyBorder="1" applyAlignment="1" applyProtection="1">
      <alignment horizontal="center" vertical="center"/>
      <protection locked="0"/>
    </xf>
    <xf numFmtId="38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38" fontId="5" fillId="2" borderId="4" xfId="2" quotePrefix="1" applyFont="1" applyFill="1" applyBorder="1" applyAlignment="1" applyProtection="1">
      <alignment horizontal="center" vertical="center"/>
      <protection locked="0"/>
    </xf>
    <xf numFmtId="38" fontId="5" fillId="0" borderId="12" xfId="2" applyFont="1" applyFill="1" applyBorder="1" applyAlignment="1">
      <alignment horizontal="center" vertical="center" wrapText="1"/>
    </xf>
    <xf numFmtId="38" fontId="5" fillId="0" borderId="12" xfId="2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38" fontId="5" fillId="0" borderId="14" xfId="1" applyNumberFormat="1" applyFont="1" applyBorder="1" applyAlignment="1">
      <alignment horizontal="center" vertical="center"/>
    </xf>
    <xf numFmtId="38" fontId="5" fillId="0" borderId="15" xfId="1" applyNumberFormat="1" applyFont="1" applyBorder="1" applyAlignment="1">
      <alignment horizontal="center" vertical="center"/>
    </xf>
    <xf numFmtId="0" fontId="17" fillId="0" borderId="0" xfId="1" applyFont="1"/>
    <xf numFmtId="0" fontId="5" fillId="0" borderId="0" xfId="1" applyFont="1" applyAlignment="1">
      <alignment vertical="center"/>
    </xf>
    <xf numFmtId="0" fontId="22" fillId="0" borderId="0" xfId="1" applyFont="1"/>
    <xf numFmtId="0" fontId="23" fillId="0" borderId="0" xfId="1" applyFont="1"/>
    <xf numFmtId="0" fontId="17" fillId="0" borderId="0" xfId="1" applyFont="1" applyAlignment="1">
      <alignment vertical="center"/>
    </xf>
    <xf numFmtId="0" fontId="25" fillId="0" borderId="0" xfId="1" applyFont="1"/>
    <xf numFmtId="0" fontId="26" fillId="0" borderId="0" xfId="1" applyFont="1"/>
    <xf numFmtId="38" fontId="7" fillId="0" borderId="0" xfId="2" applyFont="1" applyAlignment="1" applyProtection="1"/>
    <xf numFmtId="0" fontId="12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7" fillId="2" borderId="1" xfId="1" applyFont="1" applyFill="1" applyBorder="1" applyAlignment="1" applyProtection="1">
      <alignment vertical="center" wrapText="1"/>
      <protection locked="0"/>
    </xf>
    <xf numFmtId="38" fontId="5" fillId="0" borderId="1" xfId="2" quotePrefix="1" applyFont="1" applyBorder="1" applyAlignment="1" applyProtection="1">
      <alignment horizontal="center" vertical="center"/>
    </xf>
    <xf numFmtId="3" fontId="5" fillId="0" borderId="0" xfId="1" quotePrefix="1" applyNumberFormat="1" applyFont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4" xfId="1" applyFont="1" applyBorder="1" applyAlignment="1">
      <alignment horizontal="center" vertical="center" wrapText="1"/>
    </xf>
    <xf numFmtId="0" fontId="21" fillId="2" borderId="11" xfId="1" applyFont="1" applyFill="1" applyBorder="1" applyAlignment="1" applyProtection="1">
      <alignment vertical="center" wrapText="1"/>
      <protection locked="0"/>
    </xf>
    <xf numFmtId="38" fontId="5" fillId="0" borderId="19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7" fillId="0" borderId="7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right"/>
    </xf>
    <xf numFmtId="0" fontId="26" fillId="0" borderId="9" xfId="1" applyFont="1" applyBorder="1" applyAlignment="1">
      <alignment horizontal="right"/>
    </xf>
    <xf numFmtId="0" fontId="26" fillId="0" borderId="7" xfId="1" applyFont="1" applyBorder="1" applyAlignment="1">
      <alignment horizontal="right"/>
    </xf>
    <xf numFmtId="0" fontId="7" fillId="0" borderId="4" xfId="1" applyFont="1" applyBorder="1"/>
    <xf numFmtId="0" fontId="7" fillId="0" borderId="20" xfId="1" applyFont="1" applyBorder="1"/>
    <xf numFmtId="0" fontId="7" fillId="0" borderId="10" xfId="1" applyFont="1" applyBorder="1"/>
    <xf numFmtId="38" fontId="5" fillId="0" borderId="21" xfId="2" quotePrefix="1" applyFont="1" applyFill="1" applyBorder="1" applyAlignment="1">
      <alignment horizontal="center" vertical="center"/>
    </xf>
    <xf numFmtId="0" fontId="7" fillId="0" borderId="22" xfId="1" applyFont="1" applyBorder="1"/>
    <xf numFmtId="0" fontId="7" fillId="0" borderId="21" xfId="1" applyFont="1" applyBorder="1"/>
    <xf numFmtId="38" fontId="5" fillId="0" borderId="23" xfId="2" quotePrefix="1" applyFont="1" applyFill="1" applyBorder="1" applyAlignment="1">
      <alignment horizontal="center" vertical="center"/>
    </xf>
    <xf numFmtId="0" fontId="7" fillId="0" borderId="24" xfId="1" applyFont="1" applyBorder="1"/>
    <xf numFmtId="0" fontId="7" fillId="0" borderId="25" xfId="1" applyFont="1" applyBorder="1"/>
    <xf numFmtId="38" fontId="5" fillId="0" borderId="26" xfId="1" applyNumberFormat="1" applyFont="1" applyBorder="1" applyAlignment="1">
      <alignment horizontal="center" vertical="center"/>
    </xf>
    <xf numFmtId="38" fontId="5" fillId="0" borderId="26" xfId="2" applyFont="1" applyBorder="1" applyAlignment="1">
      <alignment horizontal="center" vertical="center"/>
    </xf>
    <xf numFmtId="38" fontId="7" fillId="0" borderId="19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 shrinkToFit="1"/>
    </xf>
    <xf numFmtId="0" fontId="4" fillId="0" borderId="0" xfId="1"/>
    <xf numFmtId="0" fontId="30" fillId="0" borderId="0" xfId="1" applyFont="1"/>
    <xf numFmtId="0" fontId="30" fillId="0" borderId="0" xfId="1" applyFont="1" applyAlignment="1">
      <alignment horizontal="center" vertical="center"/>
    </xf>
    <xf numFmtId="38" fontId="30" fillId="0" borderId="0" xfId="2" applyFont="1" applyAlignment="1"/>
    <xf numFmtId="38" fontId="30" fillId="0" borderId="0" xfId="2" applyFont="1" applyAlignment="1">
      <alignment horizontal="right" vertical="center"/>
    </xf>
    <xf numFmtId="38" fontId="30" fillId="0" borderId="0" xfId="1" applyNumberFormat="1" applyFont="1"/>
    <xf numFmtId="0" fontId="10" fillId="0" borderId="0" xfId="1" applyFont="1" applyAlignment="1" applyProtection="1">
      <alignment horizontal="center" vertical="center"/>
      <protection locked="0"/>
    </xf>
    <xf numFmtId="38" fontId="2" fillId="0" borderId="0" xfId="0" applyNumberFormat="1" applyFont="1">
      <alignment vertical="center"/>
    </xf>
    <xf numFmtId="38" fontId="17" fillId="2" borderId="5" xfId="2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Alignment="1">
      <alignment vertical="center"/>
    </xf>
    <xf numFmtId="0" fontId="24" fillId="0" borderId="0" xfId="1" applyFont="1"/>
    <xf numFmtId="0" fontId="2" fillId="2" borderId="3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0" fontId="3" fillId="2" borderId="27" xfId="0" applyFont="1" applyFill="1" applyBorder="1" applyProtection="1">
      <alignment vertical="center"/>
      <protection locked="0"/>
    </xf>
    <xf numFmtId="0" fontId="3" fillId="2" borderId="27" xfId="0" applyFont="1" applyFill="1" applyBorder="1" applyAlignment="1" applyProtection="1">
      <alignment vertical="center" shrinkToFit="1"/>
      <protection locked="0"/>
    </xf>
    <xf numFmtId="0" fontId="8" fillId="0" borderId="0" xfId="1" applyFont="1" applyAlignment="1">
      <alignment horizontal="center" vertical="center"/>
    </xf>
    <xf numFmtId="0" fontId="10" fillId="2" borderId="27" xfId="1" applyFont="1" applyFill="1" applyBorder="1" applyAlignment="1" applyProtection="1">
      <alignment vertical="center" shrinkToFit="1"/>
      <protection locked="0"/>
    </xf>
    <xf numFmtId="0" fontId="10" fillId="2" borderId="3" xfId="1" applyFont="1" applyFill="1" applyBorder="1" applyAlignment="1" applyProtection="1">
      <alignment vertical="center" shrinkToFit="1"/>
      <protection locked="0"/>
    </xf>
    <xf numFmtId="38" fontId="5" fillId="0" borderId="16" xfId="2" applyFont="1" applyBorder="1" applyAlignment="1" applyProtection="1">
      <alignment horizontal="center" vertical="center" wrapText="1"/>
    </xf>
    <xf numFmtId="38" fontId="5" fillId="0" borderId="17" xfId="2" applyFont="1" applyBorder="1" applyAlignment="1" applyProtection="1">
      <alignment horizontal="center" vertical="center" wrapText="1"/>
    </xf>
    <xf numFmtId="38" fontId="5" fillId="0" borderId="18" xfId="2" applyFont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vertical="center" shrinkToFit="1"/>
      <protection locked="0"/>
    </xf>
    <xf numFmtId="0" fontId="12" fillId="2" borderId="27" xfId="1" applyFont="1" applyFill="1" applyBorder="1" applyAlignment="1" applyProtection="1">
      <alignment vertical="center" shrinkToFit="1"/>
      <protection locked="0"/>
    </xf>
    <xf numFmtId="0" fontId="11" fillId="2" borderId="27" xfId="1" applyFont="1" applyFill="1" applyBorder="1" applyAlignment="1" applyProtection="1">
      <alignment vertical="center" shrinkToFit="1"/>
      <protection locked="0"/>
    </xf>
    <xf numFmtId="0" fontId="30" fillId="0" borderId="0" xfId="1" applyFont="1" applyAlignment="1">
      <alignment horizontal="center"/>
    </xf>
  </cellXfs>
  <cellStyles count="3">
    <cellStyle name="桁区切り 2" xfId="2" xr:uid="{05406816-0C40-4922-870B-8808860133AA}"/>
    <cellStyle name="標準" xfId="0" builtinId="0"/>
    <cellStyle name="標準 2" xfId="1" xr:uid="{CFE451FE-B7CE-44C3-9FB3-28104EB6E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81642</xdr:colOff>
      <xdr:row>7</xdr:row>
      <xdr:rowOff>122465</xdr:rowOff>
    </xdr:from>
    <xdr:ext cx="6694715" cy="20301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916BE1-C3A3-407E-A350-00917A6C8F4F}"/>
            </a:ext>
          </a:extLst>
        </xdr:cNvPr>
        <xdr:cNvSpPr txBox="1"/>
      </xdr:nvSpPr>
      <xdr:spPr>
        <a:xfrm>
          <a:off x="4567917" y="1989365"/>
          <a:ext cx="6694715" cy="2030185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事業所の職員数について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・職員数は協議書提出時点での常勤換算方法による職員数。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・職員数には、直接処遇職員だけでなく、ＩＣＴの活用が見込まれる管理者や生活相談</a:t>
          </a:r>
          <a:endParaRPr lang="en-US" altLang="ja-JP" sz="12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　員等 の職員も算入しても差し支えない。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・居宅を訪問してサービスを提供する職員（訪問介護員、居宅介護支援専門員等）、</a:t>
          </a:r>
          <a:endParaRPr lang="en-US" altLang="ja-JP" sz="12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　管理者及び生活相談員は実人数（常勤・非常勤の別は問わない）としても差し支</a:t>
          </a:r>
          <a:endParaRPr lang="en-US" altLang="ja-JP" sz="12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　えない。</a:t>
          </a: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2316\Box\&#12304;02_&#35506;&#25152;&#20849;&#26377;&#12305;06_04_&#39640;&#40802;&#32773;&#31119;&#31049;&#35506;\R07&#24180;&#24230;\02_&#26045;&#35373;&#12539;&#20107;&#26989;&#32773;&#25351;&#23566;&#25285;&#24403;\21_&#20107;&#26989;&#32773;&#25903;&#25588;\21_03_ICT&#23566;&#20837;&#25903;&#25588;\21_03_050_ICT&#23566;&#20837;&#25903;&#25588;&#12288;&#20132;&#20184;&#27770;&#23450;\01&#20107;&#21069;&#21332;&#35696;\03HP&#25522;&#36617;&#29992;\05keihisyoyougakutyousyo3.xlsx" TargetMode="External"/><Relationship Id="rId1" Type="http://schemas.openxmlformats.org/officeDocument/2006/relationships/externalLinkPath" Target="/Users/112316/Box/&#12304;02_&#35506;&#25152;&#20849;&#26377;&#12305;06_04_&#39640;&#40802;&#32773;&#31119;&#31049;&#35506;/R07&#24180;&#24230;/02_&#26045;&#35373;&#12539;&#20107;&#26989;&#32773;&#25351;&#23566;&#25285;&#24403;/21_&#20107;&#26989;&#32773;&#25903;&#25588;/21_03_ICT&#23566;&#20837;&#25903;&#25588;/21_03_050_ICT&#23566;&#20837;&#25903;&#25588;&#12288;&#20132;&#20184;&#27770;&#23450;/01&#20107;&#21069;&#21332;&#35696;/03HP&#25522;&#36617;&#29992;/05keihisyoyougakutyousyo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介護ロボット"/>
      <sheetName val="介護ソフト"/>
      <sheetName val="パッケージ"/>
      <sheetName val="Sheet1"/>
    </sheetNames>
    <sheetDataSet>
      <sheetData sheetId="0"/>
      <sheetData sheetId="1"/>
      <sheetData sheetId="2"/>
      <sheetData sheetId="3">
        <row r="2">
          <cell r="B2">
            <v>0.75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B993-0F67-44DE-BB2D-31096D490B24}">
  <dimension ref="A1:N40"/>
  <sheetViews>
    <sheetView tabSelected="1" view="pageBreakPreview" zoomScaleNormal="100" zoomScaleSheetLayoutView="100" workbookViewId="0">
      <selection activeCell="B32" sqref="B32"/>
    </sheetView>
  </sheetViews>
  <sheetFormatPr defaultRowHeight="14.25"/>
  <cols>
    <col min="1" max="2" width="9" style="1"/>
    <col min="3" max="3" width="3.375" style="1" bestFit="1" customWidth="1"/>
    <col min="4" max="4" width="21.625" style="1" customWidth="1"/>
    <col min="5" max="5" width="9" style="1"/>
    <col min="6" max="6" width="18.625" style="1" customWidth="1"/>
    <col min="7" max="7" width="9.125" style="1" customWidth="1"/>
    <col min="8" max="8" width="3.375" style="1" bestFit="1" customWidth="1"/>
    <col min="9" max="9" width="9" style="1"/>
    <col min="10" max="10" width="3.375" style="1" bestFit="1" customWidth="1"/>
    <col min="11" max="11" width="9" style="1"/>
    <col min="12" max="12" width="3.375" style="1" bestFit="1" customWidth="1"/>
    <col min="13" max="16384" width="9" style="1"/>
  </cols>
  <sheetData>
    <row r="1" spans="1:14" ht="20.100000000000001" customHeight="1">
      <c r="A1" s="1" t="s">
        <v>0</v>
      </c>
    </row>
    <row r="2" spans="1:14" ht="20.100000000000001" customHeight="1">
      <c r="N2" s="1" t="s">
        <v>28</v>
      </c>
    </row>
    <row r="3" spans="1:14" ht="20.100000000000001" customHeight="1"/>
    <row r="4" spans="1:14" ht="20.100000000000001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20.100000000000001" customHeight="1"/>
    <row r="6" spans="1:14" ht="20.100000000000001" customHeight="1"/>
    <row r="7" spans="1:14" ht="20.100000000000001" customHeight="1">
      <c r="F7" s="3" t="s">
        <v>2</v>
      </c>
      <c r="G7" s="98"/>
      <c r="H7" s="1" t="s">
        <v>3</v>
      </c>
      <c r="I7" s="98"/>
      <c r="J7" s="1" t="s">
        <v>4</v>
      </c>
      <c r="K7" s="98"/>
      <c r="L7" s="1" t="s">
        <v>5</v>
      </c>
    </row>
    <row r="8" spans="1:14" ht="20.100000000000001" customHeight="1"/>
    <row r="9" spans="1:14" ht="20.100000000000001" customHeight="1">
      <c r="A9" s="1" t="s">
        <v>6</v>
      </c>
    </row>
    <row r="10" spans="1:14" ht="20.100000000000001" customHeight="1">
      <c r="A10" s="1" t="s">
        <v>98</v>
      </c>
    </row>
    <row r="11" spans="1:14" ht="20.100000000000001" customHeight="1"/>
    <row r="12" spans="1:14" ht="20.100000000000001" customHeight="1">
      <c r="F12" s="1" t="s">
        <v>7</v>
      </c>
    </row>
    <row r="13" spans="1:14" ht="20.100000000000001" customHeight="1">
      <c r="F13" s="1" t="s">
        <v>8</v>
      </c>
      <c r="G13" s="98"/>
      <c r="H13" s="1" t="s">
        <v>12</v>
      </c>
      <c r="I13" s="100"/>
    </row>
    <row r="14" spans="1:14" ht="20.100000000000001" customHeight="1">
      <c r="F14" s="1" t="s">
        <v>9</v>
      </c>
      <c r="G14" s="102"/>
      <c r="H14" s="102"/>
      <c r="I14" s="102"/>
      <c r="J14" s="102"/>
      <c r="K14" s="102"/>
      <c r="L14" s="102"/>
    </row>
    <row r="15" spans="1:14" ht="20.100000000000001" customHeight="1">
      <c r="G15" s="103"/>
      <c r="H15" s="103"/>
      <c r="I15" s="103"/>
      <c r="J15" s="103"/>
      <c r="K15" s="103"/>
      <c r="L15" s="103"/>
    </row>
    <row r="16" spans="1:14" ht="20.100000000000001" customHeight="1">
      <c r="F16" s="1" t="s">
        <v>10</v>
      </c>
      <c r="G16" s="104"/>
      <c r="H16" s="104"/>
      <c r="I16" s="104"/>
      <c r="J16" s="104"/>
      <c r="K16" s="104"/>
      <c r="L16" s="104"/>
    </row>
    <row r="17" spans="1:12" ht="20.100000000000001" customHeight="1">
      <c r="F17" s="1" t="s">
        <v>11</v>
      </c>
      <c r="G17" s="104"/>
      <c r="H17" s="104"/>
      <c r="I17" s="104"/>
      <c r="J17" s="104"/>
      <c r="K17" s="104"/>
      <c r="L17" s="104"/>
    </row>
    <row r="18" spans="1:12" ht="20.100000000000001" customHeight="1">
      <c r="G18" s="4"/>
      <c r="H18" s="4"/>
      <c r="I18" s="4"/>
      <c r="J18" s="4"/>
      <c r="K18" s="4"/>
      <c r="L18" s="4"/>
    </row>
    <row r="19" spans="1:12" ht="20.100000000000001" customHeight="1"/>
    <row r="20" spans="1:12" ht="20.100000000000001" customHeight="1">
      <c r="A20" s="1" t="s">
        <v>13</v>
      </c>
    </row>
    <row r="21" spans="1:12" ht="20.100000000000001" customHeight="1">
      <c r="A21" s="1" t="s">
        <v>14</v>
      </c>
    </row>
    <row r="22" spans="1:12" ht="20.100000000000001" customHeight="1"/>
    <row r="23" spans="1:12" ht="20.100000000000001" customHeight="1">
      <c r="A23" s="5" t="s">
        <v>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/>
    <row r="25" spans="1:12" ht="20.100000000000001" customHeight="1">
      <c r="A25" s="1" t="s">
        <v>16</v>
      </c>
      <c r="C25" s="1" t="s">
        <v>17</v>
      </c>
      <c r="D25" s="94">
        <f>介護ロボット!I16+介護ソフト!F28+パッケージ!E21</f>
        <v>0</v>
      </c>
      <c r="E25" s="1" t="s">
        <v>18</v>
      </c>
    </row>
    <row r="26" spans="1:12" ht="20.100000000000001" customHeight="1"/>
    <row r="27" spans="1:12" ht="20.100000000000001" customHeight="1">
      <c r="A27" s="1" t="s">
        <v>19</v>
      </c>
    </row>
    <row r="28" spans="1:12" ht="20.100000000000001" customHeight="1"/>
    <row r="29" spans="1:12" ht="20.100000000000001" customHeight="1">
      <c r="B29" s="99"/>
      <c r="C29" s="101" t="s">
        <v>20</v>
      </c>
      <c r="D29" s="101"/>
      <c r="E29" s="101"/>
      <c r="F29" s="101"/>
      <c r="G29" s="101"/>
    </row>
    <row r="30" spans="1:12" ht="20.100000000000001" customHeight="1">
      <c r="B30" s="99"/>
      <c r="C30" s="101" t="s">
        <v>21</v>
      </c>
      <c r="D30" s="101"/>
      <c r="E30" s="101"/>
      <c r="F30" s="101"/>
      <c r="G30" s="101"/>
    </row>
    <row r="31" spans="1:12" ht="20.100000000000001" customHeight="1">
      <c r="B31" s="99"/>
      <c r="C31" s="101" t="s">
        <v>22</v>
      </c>
      <c r="D31" s="101"/>
      <c r="E31" s="101"/>
      <c r="F31" s="101"/>
      <c r="G31" s="101"/>
    </row>
    <row r="32" spans="1:12" ht="20.100000000000001" customHeight="1"/>
    <row r="33" spans="1:1" ht="20.100000000000001" customHeight="1">
      <c r="A33" s="1" t="s">
        <v>23</v>
      </c>
    </row>
    <row r="34" spans="1:1" ht="20.100000000000001" customHeight="1">
      <c r="A34" s="1" t="s">
        <v>24</v>
      </c>
    </row>
    <row r="35" spans="1:1" ht="20.100000000000001" customHeight="1">
      <c r="A35" s="1" t="s">
        <v>25</v>
      </c>
    </row>
    <row r="36" spans="1:1" ht="20.100000000000001" customHeight="1">
      <c r="A36" s="1" t="s">
        <v>26</v>
      </c>
    </row>
    <row r="37" spans="1:1" ht="20.100000000000001" customHeight="1">
      <c r="A37" s="1" t="s">
        <v>27</v>
      </c>
    </row>
    <row r="38" spans="1:1" ht="20.100000000000001" customHeight="1"/>
    <row r="39" spans="1:1" ht="20.100000000000001" customHeight="1"/>
    <row r="40" spans="1:1" ht="20.100000000000001" customHeight="1"/>
  </sheetData>
  <sheetProtection algorithmName="SHA-512" hashValue="C40mTqpvO5++SzrQgKkqSc4J1hr1u4oaO0/RwwSEDcWm3auKe6oninO57Afr3EkiFRv+RBOac5fbMCdiO+lioA==" saltValue="xk/7meh2a2wUdpxmTPujKA==" spinCount="100000" sheet="1" objects="1" scenarios="1"/>
  <mergeCells count="7">
    <mergeCell ref="C31:G31"/>
    <mergeCell ref="C30:G30"/>
    <mergeCell ref="C29:G29"/>
    <mergeCell ref="G14:L14"/>
    <mergeCell ref="G15:L15"/>
    <mergeCell ref="G16:L16"/>
    <mergeCell ref="G17:L17"/>
  </mergeCells>
  <phoneticPr fontId="1"/>
  <dataValidations count="2">
    <dataValidation type="list" allowBlank="1" showInputMessage="1" showErrorMessage="1" sqref="B29:B31" xr:uid="{06518E0E-14E6-4214-8F13-CA354741BDFD}">
      <formula1>$N$1:$N$2</formula1>
    </dataValidation>
    <dataValidation type="whole" imeMode="halfAlpha" allowBlank="1" showInputMessage="1" showErrorMessage="1" error="半角数字で入力してください。" sqref="G13 K7 G7 I7" xr:uid="{073A8081-2FD2-438E-B553-BA52936E3712}">
      <formula1>0</formula1>
      <formula2>10000000000000000</formula2>
    </dataValidation>
  </dataValidation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FFF5-DE4A-423F-9A2F-DA06C64A6784}">
  <dimension ref="A1:L28"/>
  <sheetViews>
    <sheetView view="pageBreakPreview" topLeftCell="A10" zoomScaleNormal="70" zoomScaleSheetLayoutView="100" workbookViewId="0">
      <selection activeCell="C13" sqref="C13:D13"/>
    </sheetView>
  </sheetViews>
  <sheetFormatPr defaultColWidth="9" defaultRowHeight="15"/>
  <cols>
    <col min="1" max="1" width="31.375" style="8" customWidth="1"/>
    <col min="2" max="9" width="22.625" style="8" customWidth="1"/>
    <col min="10" max="11" width="9" style="8"/>
    <col min="12" max="12" width="9.75" style="8" bestFit="1" customWidth="1"/>
    <col min="13" max="16384" width="9" style="8"/>
  </cols>
  <sheetData>
    <row r="1" spans="1:12" ht="18.75" customHeight="1">
      <c r="A1" s="6"/>
      <c r="B1" s="7"/>
    </row>
    <row r="2" spans="1:12" ht="30" customHeight="1">
      <c r="A2" s="105" t="s">
        <v>29</v>
      </c>
      <c r="B2" s="105"/>
      <c r="C2" s="105"/>
      <c r="D2" s="105"/>
      <c r="E2" s="105"/>
      <c r="F2" s="105"/>
      <c r="G2" s="105"/>
      <c r="H2" s="105"/>
      <c r="I2" s="105"/>
      <c r="J2" s="10"/>
      <c r="L2" s="11">
        <v>1000000</v>
      </c>
    </row>
    <row r="3" spans="1:12" ht="23.1" customHeight="1">
      <c r="A3" s="9"/>
      <c r="B3" s="9"/>
      <c r="C3" s="9"/>
      <c r="D3" s="9"/>
      <c r="G3" s="12" t="s">
        <v>30</v>
      </c>
      <c r="H3" s="107"/>
      <c r="I3" s="107"/>
      <c r="J3" s="10"/>
      <c r="L3" s="11">
        <v>300000</v>
      </c>
    </row>
    <row r="4" spans="1:12" ht="23.1" customHeight="1">
      <c r="A4" s="9"/>
      <c r="B4" s="9"/>
      <c r="C4" s="9"/>
      <c r="D4" s="9"/>
      <c r="G4" s="12" t="s">
        <v>99</v>
      </c>
      <c r="H4" s="106"/>
      <c r="I4" s="106"/>
      <c r="J4" s="10"/>
      <c r="L4" s="11"/>
    </row>
    <row r="5" spans="1:12" ht="19.5" customHeight="1">
      <c r="A5" s="13"/>
      <c r="B5" s="13"/>
      <c r="C5" s="13"/>
      <c r="D5" s="13"/>
      <c r="G5" s="14" t="s">
        <v>31</v>
      </c>
      <c r="H5" s="106"/>
      <c r="I5" s="106"/>
      <c r="J5" s="10"/>
    </row>
    <row r="6" spans="1:12" ht="18.75" customHeight="1">
      <c r="A6" s="15" t="s">
        <v>32</v>
      </c>
      <c r="B6" s="16"/>
      <c r="C6" s="6"/>
      <c r="D6" s="6"/>
      <c r="E6" s="6"/>
      <c r="F6" s="6"/>
      <c r="G6" s="6"/>
      <c r="H6" s="6"/>
    </row>
    <row r="7" spans="1:12" ht="15" customHeight="1">
      <c r="A7" s="16"/>
      <c r="B7" s="16"/>
      <c r="C7" s="6"/>
      <c r="D7" s="6"/>
      <c r="E7" s="6"/>
      <c r="F7" s="6"/>
      <c r="G7" s="6"/>
      <c r="H7" s="6"/>
    </row>
    <row r="8" spans="1:12" ht="15" customHeight="1">
      <c r="A8" s="17"/>
      <c r="B8" s="17"/>
      <c r="C8" s="17"/>
      <c r="D8" s="6"/>
      <c r="E8" s="6"/>
      <c r="F8" s="6"/>
      <c r="G8" s="6"/>
      <c r="H8" s="6"/>
    </row>
    <row r="9" spans="1:12" ht="15" customHeight="1">
      <c r="A9" s="6"/>
      <c r="B9" s="6"/>
      <c r="C9" s="6"/>
      <c r="D9" s="6"/>
      <c r="E9" s="6"/>
      <c r="F9" s="6"/>
      <c r="G9" s="6"/>
      <c r="H9" s="6"/>
    </row>
    <row r="10" spans="1:12" s="21" customFormat="1" ht="60" customHeight="1">
      <c r="A10" s="18" t="s">
        <v>33</v>
      </c>
      <c r="B10" s="18" t="s">
        <v>34</v>
      </c>
      <c r="C10" s="18" t="s">
        <v>35</v>
      </c>
      <c r="D10" s="18" t="s">
        <v>36</v>
      </c>
      <c r="E10" s="18" t="s">
        <v>37</v>
      </c>
      <c r="F10" s="18" t="s">
        <v>38</v>
      </c>
      <c r="G10" s="19" t="s">
        <v>39</v>
      </c>
      <c r="H10" s="19" t="s">
        <v>40</v>
      </c>
      <c r="I10" s="18" t="s">
        <v>85</v>
      </c>
      <c r="J10" s="20"/>
    </row>
    <row r="11" spans="1:12" ht="15" customHeight="1">
      <c r="A11" s="22"/>
      <c r="B11" s="22" t="s">
        <v>41</v>
      </c>
      <c r="C11" s="23" t="s">
        <v>42</v>
      </c>
      <c r="D11" s="23" t="s">
        <v>43</v>
      </c>
      <c r="E11" s="23" t="s">
        <v>44</v>
      </c>
      <c r="F11" s="24" t="s">
        <v>45</v>
      </c>
      <c r="G11" s="24" t="s">
        <v>46</v>
      </c>
      <c r="H11" s="24" t="s">
        <v>47</v>
      </c>
      <c r="I11" s="23" t="s">
        <v>48</v>
      </c>
    </row>
    <row r="12" spans="1:12" ht="15" customHeight="1">
      <c r="A12" s="25"/>
      <c r="B12" s="26" t="s">
        <v>49</v>
      </c>
      <c r="C12" s="26" t="s">
        <v>49</v>
      </c>
      <c r="D12" s="27" t="s">
        <v>49</v>
      </c>
      <c r="E12" s="28" t="s">
        <v>49</v>
      </c>
      <c r="F12" s="26" t="s">
        <v>50</v>
      </c>
      <c r="G12" s="28"/>
      <c r="H12" s="28"/>
      <c r="I12" s="28" t="s">
        <v>49</v>
      </c>
    </row>
    <row r="13" spans="1:12" ht="39.950000000000003" customHeight="1">
      <c r="A13" s="29"/>
      <c r="B13" s="30"/>
      <c r="C13" s="31">
        <f>ROUNDDOWN(B13*3/4,-3)</f>
        <v>0</v>
      </c>
      <c r="D13" s="30"/>
      <c r="E13" s="31">
        <f>MIN(C13:D13)</f>
        <v>0</v>
      </c>
      <c r="F13" s="30"/>
      <c r="G13" s="32">
        <f>E13*F13</f>
        <v>0</v>
      </c>
      <c r="H13" s="33"/>
      <c r="I13" s="34"/>
    </row>
    <row r="14" spans="1:12" ht="54.95" customHeight="1">
      <c r="A14" s="35"/>
      <c r="B14" s="36"/>
      <c r="C14" s="31">
        <f t="shared" ref="C14" si="0">ROUNDDOWN(B14*3/4,-3)</f>
        <v>0</v>
      </c>
      <c r="D14" s="37"/>
      <c r="E14" s="31">
        <f t="shared" ref="E14:E15" si="1">MIN(C14:D14)</f>
        <v>0</v>
      </c>
      <c r="F14" s="37"/>
      <c r="G14" s="32">
        <f>E14*F14</f>
        <v>0</v>
      </c>
      <c r="H14" s="33"/>
      <c r="I14" s="34"/>
    </row>
    <row r="15" spans="1:12" ht="54.95" customHeight="1" thickBot="1">
      <c r="A15" s="38"/>
      <c r="B15" s="39"/>
      <c r="C15" s="31">
        <f>ROUNDDOWN(B15*3/4,-3)</f>
        <v>0</v>
      </c>
      <c r="D15" s="39"/>
      <c r="E15" s="31">
        <f t="shared" si="1"/>
        <v>0</v>
      </c>
      <c r="F15" s="39"/>
      <c r="G15" s="32">
        <f t="shared" ref="G15" si="2">E15*F15</f>
        <v>0</v>
      </c>
      <c r="H15" s="40"/>
      <c r="I15" s="41"/>
    </row>
    <row r="16" spans="1:12" ht="54.95" customHeight="1" thickBot="1">
      <c r="A16" s="42" t="s">
        <v>51</v>
      </c>
      <c r="B16" s="43"/>
      <c r="C16" s="43"/>
      <c r="D16" s="43"/>
      <c r="E16" s="43"/>
      <c r="F16" s="44">
        <f t="shared" ref="F16" si="3">SUM(F13:F15)</f>
        <v>0</v>
      </c>
      <c r="G16" s="44">
        <f>SUM(G13:G15)</f>
        <v>0</v>
      </c>
      <c r="H16" s="44">
        <v>5000000</v>
      </c>
      <c r="I16" s="44">
        <f>MIN(G16:H16)</f>
        <v>0</v>
      </c>
    </row>
    <row r="17" spans="1:11" ht="11.25" customHeight="1">
      <c r="A17" s="6"/>
      <c r="B17" s="6"/>
      <c r="C17" s="6"/>
      <c r="D17" s="6"/>
      <c r="E17" s="6"/>
      <c r="F17" s="6"/>
      <c r="G17" s="6"/>
      <c r="H17" s="6"/>
    </row>
    <row r="18" spans="1:11" ht="15" customHeight="1">
      <c r="A18" s="6" t="s">
        <v>52</v>
      </c>
      <c r="B18" s="6"/>
      <c r="C18" s="6"/>
      <c r="D18" s="6"/>
      <c r="E18" s="6"/>
      <c r="F18" s="6"/>
      <c r="G18" s="6"/>
      <c r="H18" s="6"/>
    </row>
    <row r="19" spans="1:11" ht="15" customHeight="1">
      <c r="A19" s="45" t="s">
        <v>53</v>
      </c>
      <c r="B19" s="6"/>
      <c r="C19" s="6"/>
      <c r="D19" s="6"/>
      <c r="E19" s="6"/>
      <c r="F19" s="6"/>
      <c r="G19" s="6"/>
      <c r="H19" s="6"/>
    </row>
    <row r="20" spans="1:11" s="48" customFormat="1" ht="15" customHeight="1">
      <c r="A20" s="96" t="s">
        <v>96</v>
      </c>
      <c r="B20" s="47"/>
      <c r="C20" s="6"/>
      <c r="D20" s="6"/>
      <c r="E20" s="6"/>
      <c r="F20" s="6"/>
      <c r="G20" s="6"/>
      <c r="H20" s="6"/>
      <c r="I20" s="6"/>
      <c r="J20" s="6"/>
    </row>
    <row r="21" spans="1:11" s="48" customFormat="1" ht="15" customHeight="1">
      <c r="A21" s="49" t="s">
        <v>54</v>
      </c>
      <c r="B21" s="47"/>
      <c r="C21" s="6"/>
      <c r="D21" s="6"/>
      <c r="E21" s="6"/>
      <c r="F21" s="6"/>
      <c r="G21" s="6"/>
      <c r="H21" s="6"/>
      <c r="I21" s="6"/>
      <c r="J21" s="6"/>
    </row>
    <row r="22" spans="1:11" s="48" customFormat="1" ht="15" customHeight="1">
      <c r="A22" s="49" t="s">
        <v>55</v>
      </c>
      <c r="B22" s="47"/>
      <c r="C22" s="6"/>
      <c r="D22" s="6"/>
      <c r="E22" s="6"/>
      <c r="F22" s="6"/>
      <c r="G22" s="6"/>
      <c r="H22" s="6"/>
      <c r="I22" s="6"/>
      <c r="J22" s="6"/>
    </row>
    <row r="23" spans="1:11" s="48" customFormat="1" ht="15" customHeight="1">
      <c r="A23" s="49" t="s">
        <v>56</v>
      </c>
      <c r="B23" s="47"/>
      <c r="C23" s="6"/>
      <c r="D23" s="6"/>
      <c r="E23" s="6"/>
      <c r="F23" s="6"/>
      <c r="G23" s="6"/>
      <c r="H23" s="6"/>
      <c r="I23" s="6"/>
      <c r="J23" s="6"/>
    </row>
    <row r="24" spans="1:11" s="50" customFormat="1" ht="15" customHeight="1">
      <c r="A24" s="6" t="s">
        <v>57</v>
      </c>
      <c r="B24" s="47"/>
      <c r="C24" s="6"/>
      <c r="D24" s="6"/>
      <c r="E24" s="6"/>
      <c r="F24" s="6"/>
      <c r="G24" s="6"/>
      <c r="H24" s="6"/>
      <c r="I24" s="6"/>
      <c r="J24" s="6"/>
      <c r="K24" s="8"/>
    </row>
    <row r="25" spans="1:11" s="50" customFormat="1" ht="15" customHeight="1">
      <c r="A25" s="6" t="s">
        <v>58</v>
      </c>
      <c r="B25" s="47"/>
      <c r="C25" s="6"/>
      <c r="D25" s="6"/>
      <c r="E25" s="6"/>
      <c r="F25" s="6"/>
      <c r="G25" s="6"/>
      <c r="H25" s="6"/>
      <c r="I25" s="6"/>
      <c r="J25" s="6"/>
      <c r="K25" s="8"/>
    </row>
    <row r="26" spans="1:11" s="50" customFormat="1" ht="15" customHeight="1">
      <c r="A26" s="45" t="s">
        <v>59</v>
      </c>
      <c r="B26" s="47"/>
      <c r="C26" s="6"/>
      <c r="D26" s="6"/>
      <c r="E26" s="6"/>
      <c r="F26" s="6"/>
      <c r="G26" s="6"/>
      <c r="H26" s="6"/>
      <c r="I26" s="6"/>
      <c r="J26" s="6"/>
      <c r="K26" s="8"/>
    </row>
    <row r="27" spans="1:11" ht="15" customHeight="1">
      <c r="A27" s="6"/>
      <c r="B27" s="47"/>
      <c r="C27" s="6"/>
      <c r="D27" s="6"/>
      <c r="E27" s="6"/>
      <c r="F27" s="6"/>
      <c r="G27" s="6"/>
      <c r="H27" s="6"/>
      <c r="I27" s="6"/>
      <c r="J27" s="6"/>
    </row>
    <row r="28" spans="1:11" ht="15.75">
      <c r="A28" s="6"/>
    </row>
  </sheetData>
  <sheetProtection algorithmName="SHA-512" hashValue="4QUKOM2w86s5lWdmaF2wK8O3d3ZgUgB0LkAxFVi22fqPtdAxtNRrTL2HOPxRnTJSkQOMD4mhAvFrN6QNvELpdw==" saltValue="mSxRoH4/4NXaUM/h+WcDrg==" spinCount="100000" sheet="1" objects="1" scenarios="1"/>
  <mergeCells count="4">
    <mergeCell ref="A2:I2"/>
    <mergeCell ref="H5:I5"/>
    <mergeCell ref="H3:I3"/>
    <mergeCell ref="H4:I4"/>
  </mergeCells>
  <phoneticPr fontId="1"/>
  <dataValidations count="3">
    <dataValidation type="list" allowBlank="1" showInputMessage="1" showErrorMessage="1" sqref="D13:D15" xr:uid="{CCECD1AD-6E34-4A91-A18A-D6791E83C2B0}">
      <formula1>$L$1:$L$3</formula1>
    </dataValidation>
    <dataValidation imeMode="halfAlpha" allowBlank="1" showInputMessage="1" showErrorMessage="1" sqref="F13:F15 I3 H3" xr:uid="{EB53AA45-4840-4877-9DDF-82AE2E64879D}"/>
    <dataValidation type="whole" imeMode="halfAlpha" allowBlank="1" showInputMessage="1" showErrorMessage="1" error="半角数字で入力してください。" sqref="B13:B15" xr:uid="{79B4A1F8-1474-4C24-8DC2-25E0B183FF31}">
      <formula1>0</formula1>
      <formula2>1E+21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FE5DAA31-98B2-4ABB-8E9E-6F330DC1CDFB}">
          <x14:formula1>
            <xm:f>Sheet2!$A$1:$A$28</xm:f>
          </x14:formula1>
          <xm:sqref>H4:I4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EB72-9C70-4041-AB37-21C900FB4F03}">
  <dimension ref="A1:L36"/>
  <sheetViews>
    <sheetView view="pageBreakPreview" topLeftCell="A22" zoomScaleNormal="100" zoomScaleSheetLayoutView="100" workbookViewId="0">
      <selection activeCell="B20" sqref="B20"/>
    </sheetView>
  </sheetViews>
  <sheetFormatPr defaultColWidth="9" defaultRowHeight="15"/>
  <cols>
    <col min="1" max="1" width="36.25" style="8" customWidth="1"/>
    <col min="2" max="6" width="22.625" style="8" customWidth="1"/>
    <col min="7" max="10" width="9" style="8"/>
    <col min="11" max="12" width="9" style="8" customWidth="1"/>
    <col min="13" max="16384" width="9" style="8"/>
  </cols>
  <sheetData>
    <row r="1" spans="1:12" ht="18.75" customHeight="1">
      <c r="A1" s="6"/>
      <c r="B1" s="7"/>
    </row>
    <row r="2" spans="1:12" ht="30" customHeight="1">
      <c r="A2" s="105" t="s">
        <v>29</v>
      </c>
      <c r="B2" s="105"/>
      <c r="C2" s="105"/>
      <c r="D2" s="105"/>
      <c r="E2" s="105"/>
      <c r="F2" s="105"/>
      <c r="G2" s="10"/>
      <c r="K2" s="51" t="s">
        <v>60</v>
      </c>
      <c r="L2" s="52">
        <v>50000</v>
      </c>
    </row>
    <row r="3" spans="1:12" ht="30" customHeight="1">
      <c r="A3" s="9"/>
      <c r="B3" s="9"/>
      <c r="C3" s="9"/>
      <c r="D3" s="12" t="s">
        <v>30</v>
      </c>
      <c r="E3" s="111"/>
      <c r="F3" s="111"/>
      <c r="G3" s="10"/>
      <c r="K3" s="51" t="s">
        <v>61</v>
      </c>
    </row>
    <row r="4" spans="1:12" ht="30" customHeight="1">
      <c r="A4" s="9"/>
      <c r="B4" s="9"/>
      <c r="C4" s="9"/>
      <c r="D4" s="12" t="s">
        <v>99</v>
      </c>
      <c r="E4" s="113"/>
      <c r="F4" s="113"/>
      <c r="G4" s="10"/>
      <c r="K4" s="51"/>
    </row>
    <row r="5" spans="1:12" ht="30" customHeight="1">
      <c r="A5" s="13"/>
      <c r="B5" s="13"/>
      <c r="C5" s="13"/>
      <c r="D5" s="14" t="s">
        <v>31</v>
      </c>
      <c r="E5" s="112"/>
      <c r="F5" s="112"/>
      <c r="G5" s="10"/>
    </row>
    <row r="6" spans="1:12" ht="19.5" customHeight="1">
      <c r="A6" s="13"/>
      <c r="B6" s="13"/>
      <c r="C6" s="13"/>
      <c r="D6" s="13"/>
      <c r="E6" s="53"/>
      <c r="F6" s="13"/>
      <c r="G6" s="10"/>
    </row>
    <row r="7" spans="1:12" ht="18.75" customHeight="1">
      <c r="A7" s="15" t="s">
        <v>62</v>
      </c>
      <c r="B7" s="16"/>
      <c r="C7" s="6"/>
      <c r="D7" s="6"/>
      <c r="E7" s="6"/>
    </row>
    <row r="8" spans="1:12" ht="15" customHeight="1">
      <c r="A8" s="16"/>
      <c r="B8" s="16"/>
      <c r="C8" s="6"/>
      <c r="D8" s="6"/>
      <c r="E8" s="6"/>
    </row>
    <row r="9" spans="1:12" ht="46.5" customHeight="1">
      <c r="A9" s="54" t="s">
        <v>63</v>
      </c>
      <c r="B9" s="55" t="s">
        <v>64</v>
      </c>
      <c r="C9" s="56"/>
      <c r="D9" s="6"/>
      <c r="E9" s="6"/>
    </row>
    <row r="10" spans="1:12" ht="15" customHeight="1">
      <c r="A10" s="22" t="s">
        <v>65</v>
      </c>
      <c r="B10" s="22" t="s">
        <v>42</v>
      </c>
      <c r="C10" s="17"/>
      <c r="D10" s="6"/>
      <c r="E10" s="6"/>
    </row>
    <row r="11" spans="1:12" ht="38.25" customHeight="1">
      <c r="A11" s="57"/>
      <c r="B11" s="58" t="str">
        <f>IFERROR(INDEX(Sheet1!D6:D9,MATCH(TRUE,Sheet1!$E$6:$E$9,0)),"0")</f>
        <v>0</v>
      </c>
      <c r="C11" s="59"/>
      <c r="D11" s="59"/>
      <c r="E11" s="59"/>
    </row>
    <row r="12" spans="1:12" ht="15" customHeight="1">
      <c r="A12" s="17"/>
      <c r="B12" s="17"/>
      <c r="C12" s="17"/>
      <c r="D12" s="6"/>
      <c r="E12" s="6"/>
    </row>
    <row r="13" spans="1:12" ht="60" customHeight="1">
      <c r="A13" s="55" t="s">
        <v>66</v>
      </c>
      <c r="B13" s="60" t="s">
        <v>67</v>
      </c>
      <c r="C13" s="56"/>
      <c r="D13" s="6"/>
      <c r="E13" s="6"/>
    </row>
    <row r="14" spans="1:12" ht="15" customHeight="1">
      <c r="A14" s="23" t="s">
        <v>43</v>
      </c>
      <c r="B14" s="23" t="s">
        <v>44</v>
      </c>
      <c r="C14" s="17"/>
      <c r="D14" s="6"/>
      <c r="E14" s="6"/>
      <c r="K14" s="86"/>
    </row>
    <row r="15" spans="1:12" ht="38.25" customHeight="1">
      <c r="A15" s="61"/>
      <c r="B15" s="58">
        <f>IFERROR(VLOOKUP(A15,K2:L2,2,FALSE),0)</f>
        <v>0</v>
      </c>
      <c r="C15" s="59"/>
      <c r="D15" s="59"/>
      <c r="E15" s="59"/>
    </row>
    <row r="16" spans="1:12" ht="15" customHeight="1">
      <c r="A16" s="17"/>
      <c r="B16" s="17"/>
      <c r="C16" s="17"/>
      <c r="D16" s="6"/>
      <c r="E16" s="6"/>
    </row>
    <row r="17" spans="1:7" ht="15" customHeight="1">
      <c r="A17" s="6"/>
      <c r="B17" s="6"/>
      <c r="C17" s="6"/>
      <c r="D17" s="6"/>
      <c r="E17" s="6"/>
    </row>
    <row r="18" spans="1:7" s="21" customFormat="1" ht="60" customHeight="1">
      <c r="A18" s="18" t="s">
        <v>33</v>
      </c>
      <c r="B18" s="18" t="s">
        <v>68</v>
      </c>
      <c r="C18" s="18" t="s">
        <v>69</v>
      </c>
      <c r="D18" s="18" t="s">
        <v>70</v>
      </c>
      <c r="E18" s="18" t="s">
        <v>71</v>
      </c>
      <c r="F18" s="62" t="s">
        <v>92</v>
      </c>
      <c r="G18" s="20"/>
    </row>
    <row r="19" spans="1:7" ht="15" customHeight="1">
      <c r="A19" s="22"/>
      <c r="B19" s="22" t="s">
        <v>72</v>
      </c>
      <c r="C19" s="22" t="s">
        <v>73</v>
      </c>
      <c r="D19" s="22" t="s">
        <v>74</v>
      </c>
      <c r="E19" s="22" t="s">
        <v>75</v>
      </c>
      <c r="F19" s="22" t="s">
        <v>76</v>
      </c>
    </row>
    <row r="20" spans="1:7" ht="54.95" customHeight="1">
      <c r="A20" s="29"/>
      <c r="B20" s="95"/>
      <c r="C20" s="108"/>
      <c r="D20" s="108"/>
      <c r="E20" s="108"/>
      <c r="F20" s="108"/>
    </row>
    <row r="21" spans="1:7" ht="54.95" customHeight="1">
      <c r="A21" s="63"/>
      <c r="B21" s="36"/>
      <c r="C21" s="109"/>
      <c r="D21" s="109"/>
      <c r="E21" s="109"/>
      <c r="F21" s="109"/>
    </row>
    <row r="22" spans="1:7" ht="54.95" customHeight="1">
      <c r="A22" s="35"/>
      <c r="B22" s="39"/>
      <c r="C22" s="109"/>
      <c r="D22" s="109"/>
      <c r="E22" s="109"/>
      <c r="F22" s="109"/>
    </row>
    <row r="23" spans="1:7" ht="54.95" customHeight="1">
      <c r="A23" s="35"/>
      <c r="B23" s="39"/>
      <c r="C23" s="109"/>
      <c r="D23" s="109"/>
      <c r="E23" s="109"/>
      <c r="F23" s="109"/>
    </row>
    <row r="24" spans="1:7" ht="54.95" customHeight="1">
      <c r="A24" s="35"/>
      <c r="B24" s="39"/>
      <c r="C24" s="109"/>
      <c r="D24" s="109"/>
      <c r="E24" s="109"/>
      <c r="F24" s="109"/>
    </row>
    <row r="25" spans="1:7" ht="54.95" customHeight="1">
      <c r="A25" s="35"/>
      <c r="B25" s="39"/>
      <c r="C25" s="109"/>
      <c r="D25" s="109"/>
      <c r="E25" s="109"/>
      <c r="F25" s="109"/>
    </row>
    <row r="26" spans="1:7" ht="54.95" customHeight="1">
      <c r="A26" s="35"/>
      <c r="B26" s="39"/>
      <c r="C26" s="109"/>
      <c r="D26" s="109"/>
      <c r="E26" s="109"/>
      <c r="F26" s="109"/>
    </row>
    <row r="27" spans="1:7" ht="54.95" customHeight="1" thickBot="1">
      <c r="A27" s="35"/>
      <c r="B27" s="39"/>
      <c r="C27" s="110"/>
      <c r="D27" s="110"/>
      <c r="E27" s="110"/>
      <c r="F27" s="110"/>
    </row>
    <row r="28" spans="1:7" ht="54.95" customHeight="1" thickBot="1">
      <c r="A28" s="42" t="s">
        <v>51</v>
      </c>
      <c r="B28" s="44">
        <f>SUM(B20:B27)</f>
        <v>0</v>
      </c>
      <c r="C28" s="44">
        <f>ROUNDDOWN(B28*[1]Sheet1!B2,-3)</f>
        <v>0</v>
      </c>
      <c r="D28" s="44">
        <f>B11+B15</f>
        <v>0</v>
      </c>
      <c r="E28" s="44">
        <f>MIN(C28:D28)</f>
        <v>0</v>
      </c>
      <c r="F28" s="64">
        <f>E28</f>
        <v>0</v>
      </c>
    </row>
    <row r="29" spans="1:7" ht="11.25" customHeight="1">
      <c r="A29" s="6"/>
      <c r="B29" s="6"/>
      <c r="C29" s="6"/>
      <c r="D29" s="6"/>
      <c r="E29" s="6"/>
    </row>
    <row r="30" spans="1:7" ht="15" customHeight="1">
      <c r="A30" s="65" t="s">
        <v>52</v>
      </c>
      <c r="B30" s="6"/>
      <c r="C30" s="6"/>
      <c r="D30" s="6"/>
      <c r="E30" s="6"/>
    </row>
    <row r="31" spans="1:7" s="48" customFormat="1" ht="15" customHeight="1">
      <c r="A31" s="66" t="s">
        <v>77</v>
      </c>
      <c r="B31" s="47"/>
      <c r="C31" s="6"/>
      <c r="D31" s="6"/>
      <c r="E31" s="6"/>
    </row>
    <row r="32" spans="1:7" s="50" customFormat="1" ht="15" customHeight="1">
      <c r="A32" s="66" t="s">
        <v>78</v>
      </c>
      <c r="B32" s="47"/>
      <c r="C32" s="6"/>
      <c r="D32" s="6"/>
      <c r="E32" s="6"/>
      <c r="F32" s="6"/>
    </row>
    <row r="33" spans="1:6" s="50" customFormat="1" ht="15" customHeight="1">
      <c r="A33" s="66" t="s">
        <v>91</v>
      </c>
      <c r="B33" s="47"/>
      <c r="C33" s="6"/>
      <c r="D33" s="6"/>
      <c r="E33" s="6"/>
      <c r="F33" s="6"/>
    </row>
    <row r="34" spans="1:6" s="50" customFormat="1" ht="15" customHeight="1">
      <c r="A34" s="66" t="s">
        <v>93</v>
      </c>
      <c r="B34" s="47"/>
      <c r="C34" s="6"/>
      <c r="D34" s="6"/>
      <c r="E34" s="6"/>
      <c r="F34" s="6"/>
    </row>
    <row r="35" spans="1:6" s="50" customFormat="1" ht="15" customHeight="1">
      <c r="A35" s="97" t="s">
        <v>90</v>
      </c>
      <c r="B35" s="47"/>
      <c r="C35" s="6"/>
      <c r="D35" s="6"/>
      <c r="E35" s="6"/>
      <c r="F35" s="6"/>
    </row>
    <row r="36" spans="1:6">
      <c r="A36" s="51" t="s">
        <v>95</v>
      </c>
    </row>
  </sheetData>
  <sheetProtection algorithmName="SHA-512" hashValue="UGkV8zzOPAFxtGJGj12l5nRXtb43/PXTgO2baCqpY4DWweaD7WbR7xPtckjzr0oH+fLirEvWLFgDXXMES1egQA==" saltValue="1vDA42ij1gbEAYfKxrT2kw==" spinCount="100000" sheet="1" selectLockedCells="1"/>
  <mergeCells count="8">
    <mergeCell ref="A2:F2"/>
    <mergeCell ref="C20:C27"/>
    <mergeCell ref="D20:D27"/>
    <mergeCell ref="E20:E27"/>
    <mergeCell ref="F20:F27"/>
    <mergeCell ref="E3:F3"/>
    <mergeCell ref="E5:F5"/>
    <mergeCell ref="E4:F4"/>
  </mergeCells>
  <phoneticPr fontId="1"/>
  <dataValidations count="3">
    <dataValidation type="list" allowBlank="1" showInputMessage="1" showErrorMessage="1" sqref="A15" xr:uid="{ED3FAA0A-7AFB-47BD-AF8C-A0A43B91EBB9}">
      <formula1>$K$1:$K$3</formula1>
    </dataValidation>
    <dataValidation imeMode="halfAlpha" allowBlank="1" showInputMessage="1" showErrorMessage="1" sqref="F3 E3" xr:uid="{18E2023F-C9B3-4451-98CB-A41B9DA3A0B8}"/>
    <dataValidation type="whole" imeMode="halfAlpha" allowBlank="1" showInputMessage="1" showErrorMessage="1" error="半角数字で入力してください。" sqref="A11 B20:B27" xr:uid="{A67632EF-ACE3-4015-A194-EBE0107C6287}">
      <formula1>0</formula1>
      <formula2>100000000000000000000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A67EB5C1-5DE5-42ED-BBA2-71F4E1BAA08B}">
          <x14:formula1>
            <xm:f>Sheet2!$A$1:$A$28</xm:f>
          </x14:formula1>
          <xm:sqref>E4:F4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B534B-7BA3-4D7D-A2B1-06F57969D93F}">
  <dimension ref="A1:L28"/>
  <sheetViews>
    <sheetView view="pageBreakPreview" zoomScaleNormal="70" zoomScaleSheetLayoutView="100" workbookViewId="0">
      <selection activeCell="D9" sqref="D9"/>
    </sheetView>
  </sheetViews>
  <sheetFormatPr defaultColWidth="9" defaultRowHeight="15"/>
  <cols>
    <col min="1" max="1" width="31.375" style="8" customWidth="1"/>
    <col min="2" max="10" width="22.625" style="8" customWidth="1"/>
    <col min="11" max="16384" width="9" style="8"/>
  </cols>
  <sheetData>
    <row r="1" spans="1:11" ht="18.75" customHeight="1">
      <c r="A1" s="6"/>
      <c r="B1" s="7"/>
      <c r="C1" s="7"/>
    </row>
    <row r="2" spans="1:11" ht="30" customHeight="1">
      <c r="A2" s="67" t="s">
        <v>29</v>
      </c>
      <c r="B2" s="67"/>
      <c r="C2" s="67"/>
      <c r="D2" s="67"/>
      <c r="E2" s="67"/>
      <c r="F2" s="68"/>
      <c r="G2" s="68"/>
      <c r="H2" s="68"/>
      <c r="I2" s="68"/>
      <c r="J2" s="68"/>
      <c r="K2" s="10"/>
    </row>
    <row r="3" spans="1:11" ht="23.1" customHeight="1">
      <c r="A3" s="9"/>
      <c r="B3" s="9"/>
      <c r="C3" s="12" t="s">
        <v>30</v>
      </c>
      <c r="D3" s="111"/>
      <c r="E3" s="111"/>
      <c r="J3" s="9"/>
      <c r="K3" s="10"/>
    </row>
    <row r="4" spans="1:11" ht="23.1" customHeight="1">
      <c r="A4" s="9"/>
      <c r="B4" s="9"/>
      <c r="C4" s="12" t="s">
        <v>99</v>
      </c>
      <c r="D4" s="113"/>
      <c r="E4" s="113"/>
      <c r="J4" s="9"/>
      <c r="K4" s="10"/>
    </row>
    <row r="5" spans="1:11" ht="26.25" customHeight="1">
      <c r="A5" s="13"/>
      <c r="B5" s="13"/>
      <c r="C5" s="14" t="s">
        <v>31</v>
      </c>
      <c r="D5" s="112"/>
      <c r="E5" s="112"/>
      <c r="K5" s="10"/>
    </row>
    <row r="6" spans="1:11" ht="19.5" customHeight="1">
      <c r="A6" s="13"/>
      <c r="B6" s="13"/>
      <c r="C6" s="53"/>
      <c r="D6" s="53"/>
      <c r="E6" s="93"/>
      <c r="K6" s="10"/>
    </row>
    <row r="7" spans="1:11" ht="18.75" customHeight="1">
      <c r="A7" s="15" t="s">
        <v>79</v>
      </c>
      <c r="B7" s="16"/>
      <c r="C7" s="16"/>
      <c r="D7" s="6"/>
      <c r="E7" s="6"/>
      <c r="F7" s="6"/>
      <c r="G7" s="6"/>
      <c r="H7" s="6"/>
      <c r="I7" s="6"/>
    </row>
    <row r="8" spans="1:11" ht="18.75" customHeight="1">
      <c r="A8" s="15"/>
      <c r="B8" s="16"/>
      <c r="C8" s="16"/>
      <c r="D8" s="6"/>
      <c r="E8" s="6"/>
      <c r="F8" s="6"/>
      <c r="G8" s="6"/>
      <c r="H8" s="6"/>
      <c r="I8" s="6"/>
    </row>
    <row r="9" spans="1:11" ht="15" customHeight="1">
      <c r="A9" s="6"/>
      <c r="B9" s="6"/>
      <c r="C9" s="6"/>
      <c r="D9" s="6"/>
      <c r="E9" s="6"/>
      <c r="F9" s="6"/>
      <c r="G9" s="6"/>
      <c r="H9" s="6"/>
      <c r="I9" s="6"/>
    </row>
    <row r="10" spans="1:11" s="21" customFormat="1" ht="60" customHeight="1">
      <c r="A10" s="19" t="s">
        <v>80</v>
      </c>
      <c r="B10" s="18" t="s">
        <v>81</v>
      </c>
      <c r="C10" s="18" t="s">
        <v>82</v>
      </c>
      <c r="D10" s="69" t="s">
        <v>40</v>
      </c>
      <c r="E10" s="70" t="s">
        <v>94</v>
      </c>
    </row>
    <row r="11" spans="1:11" ht="15" customHeight="1">
      <c r="A11" s="22"/>
      <c r="B11" s="23" t="s">
        <v>41</v>
      </c>
      <c r="C11" s="71" t="s">
        <v>42</v>
      </c>
      <c r="D11" s="72" t="s">
        <v>43</v>
      </c>
      <c r="E11" s="71" t="s">
        <v>44</v>
      </c>
    </row>
    <row r="12" spans="1:11" ht="15" customHeight="1">
      <c r="A12" s="25"/>
      <c r="B12" s="26" t="s">
        <v>49</v>
      </c>
      <c r="C12" s="26"/>
      <c r="D12" s="73" t="s">
        <v>49</v>
      </c>
      <c r="E12" s="74"/>
    </row>
    <row r="13" spans="1:11" ht="54.95" customHeight="1">
      <c r="A13" s="29"/>
      <c r="B13" s="30"/>
      <c r="C13" s="33"/>
      <c r="D13" s="75"/>
      <c r="E13" s="76"/>
    </row>
    <row r="14" spans="1:11" ht="54.95" customHeight="1">
      <c r="A14" s="29"/>
      <c r="B14" s="30"/>
      <c r="C14" s="33"/>
      <c r="D14" s="75"/>
      <c r="E14" s="76"/>
    </row>
    <row r="15" spans="1:11" ht="54.95" customHeight="1">
      <c r="A15" s="29"/>
      <c r="B15" s="30"/>
      <c r="C15" s="33"/>
      <c r="D15" s="75"/>
      <c r="E15" s="76"/>
    </row>
    <row r="16" spans="1:11" ht="54.95" customHeight="1">
      <c r="A16" s="29"/>
      <c r="B16" s="30"/>
      <c r="C16" s="33"/>
      <c r="D16" s="75"/>
      <c r="E16" s="76"/>
    </row>
    <row r="17" spans="1:12" ht="54.95" customHeight="1">
      <c r="A17" s="29"/>
      <c r="B17" s="30"/>
      <c r="C17" s="33"/>
      <c r="D17" s="75"/>
      <c r="E17" s="76"/>
    </row>
    <row r="18" spans="1:12" ht="54.95" customHeight="1">
      <c r="A18" s="29"/>
      <c r="B18" s="30"/>
      <c r="C18" s="33"/>
      <c r="D18" s="75"/>
      <c r="E18" s="76"/>
    </row>
    <row r="19" spans="1:12" ht="54.95" customHeight="1">
      <c r="A19" s="35"/>
      <c r="B19" s="36"/>
      <c r="C19" s="77"/>
      <c r="D19" s="78"/>
      <c r="E19" s="79"/>
    </row>
    <row r="20" spans="1:12" ht="54.95" customHeight="1" thickBot="1">
      <c r="A20" s="38"/>
      <c r="B20" s="39"/>
      <c r="C20" s="80"/>
      <c r="D20" s="81"/>
      <c r="E20" s="82"/>
    </row>
    <row r="21" spans="1:12" ht="54.95" customHeight="1" thickBot="1">
      <c r="A21" s="42" t="s">
        <v>51</v>
      </c>
      <c r="B21" s="83">
        <f>SUM(B13:B20)</f>
        <v>0</v>
      </c>
      <c r="C21" s="83">
        <f>ROUNDDOWN(B21*3/4,-3)</f>
        <v>0</v>
      </c>
      <c r="D21" s="84">
        <v>7500000</v>
      </c>
      <c r="E21" s="85">
        <f>MIN(C21:D21)</f>
        <v>0</v>
      </c>
    </row>
    <row r="22" spans="1:12" ht="11.25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12" ht="15" customHeight="1">
      <c r="A23" s="46" t="s">
        <v>52</v>
      </c>
      <c r="B23" s="6"/>
      <c r="C23" s="6"/>
      <c r="D23" s="6"/>
      <c r="E23" s="6"/>
      <c r="F23" s="6"/>
      <c r="G23" s="6"/>
      <c r="H23" s="6"/>
      <c r="I23" s="6"/>
    </row>
    <row r="24" spans="1:12" ht="15" customHeight="1">
      <c r="A24" s="66" t="s">
        <v>77</v>
      </c>
      <c r="B24" s="6"/>
      <c r="C24" s="6"/>
      <c r="D24" s="6"/>
      <c r="E24" s="6"/>
      <c r="F24" s="6"/>
      <c r="G24" s="6"/>
      <c r="H24" s="6"/>
      <c r="I24" s="6"/>
    </row>
    <row r="25" spans="1:12" s="48" customFormat="1" ht="15" customHeight="1">
      <c r="A25" s="96" t="s">
        <v>97</v>
      </c>
      <c r="B25" s="47"/>
      <c r="C25" s="47"/>
      <c r="D25" s="6"/>
      <c r="E25" s="6"/>
      <c r="F25" s="6"/>
      <c r="G25" s="6"/>
      <c r="H25" s="6"/>
      <c r="I25" s="6"/>
      <c r="J25" s="6"/>
      <c r="K25" s="6"/>
    </row>
    <row r="26" spans="1:12" s="50" customFormat="1" ht="15" customHeight="1">
      <c r="A26" s="6" t="s">
        <v>83</v>
      </c>
      <c r="B26" s="47"/>
      <c r="C26" s="47"/>
      <c r="D26" s="6"/>
      <c r="E26" s="6"/>
      <c r="F26" s="6"/>
      <c r="G26" s="6"/>
      <c r="H26" s="6"/>
      <c r="I26" s="6"/>
      <c r="J26" s="6"/>
      <c r="K26" s="6"/>
      <c r="L26" s="8"/>
    </row>
    <row r="27" spans="1:12" ht="15" customHeight="1">
      <c r="A27" s="46" t="s">
        <v>84</v>
      </c>
      <c r="B27" s="47"/>
      <c r="C27" s="47"/>
      <c r="D27" s="6"/>
      <c r="E27" s="6"/>
      <c r="F27" s="6"/>
      <c r="G27" s="6"/>
      <c r="H27" s="6"/>
      <c r="I27" s="6"/>
      <c r="J27" s="6"/>
      <c r="K27" s="6"/>
    </row>
    <row r="28" spans="1:12" ht="15.75">
      <c r="A28" s="45"/>
    </row>
  </sheetData>
  <sheetProtection algorithmName="SHA-512" hashValue="ETsOytxgQvVu18TPYIbWX8Upw90g44BbOSr8cewEPgPq3SVpAc3z4Wb9R3DfmWTN4p54HXYsCeUEk0FFryOV8Q==" saltValue="gmzRxxhaIS8CA4ddYHEJBg==" spinCount="100000" sheet="1" objects="1" scenarios="1"/>
  <mergeCells count="3">
    <mergeCell ref="D3:E3"/>
    <mergeCell ref="D5:E5"/>
    <mergeCell ref="D4:E4"/>
  </mergeCells>
  <phoneticPr fontId="1"/>
  <dataValidations count="2">
    <dataValidation imeMode="halfAlpha" allowBlank="1" showInputMessage="1" showErrorMessage="1" sqref="E3 D3" xr:uid="{6178E711-450B-436F-9306-B8B3795A8093}"/>
    <dataValidation type="whole" imeMode="halfAlpha" allowBlank="1" showInputMessage="1" showErrorMessage="1" sqref="B13:B20" xr:uid="{B0D5848D-5F6C-407E-97FD-8238FDED7332}">
      <formula1>0</formula1>
      <formula2>1E+24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85C2CB61-73BF-43E6-829C-95C60505EAF1}">
          <x14:formula1>
            <xm:f>Sheet2!$A$1:$A$28</xm:f>
          </x14:formula1>
          <xm:sqref>D4:E4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0BA6-85CA-4B38-A91D-F8451698780E}">
  <dimension ref="A2:E9"/>
  <sheetViews>
    <sheetView workbookViewId="0">
      <selection activeCell="D4" sqref="D4:E4"/>
    </sheetView>
  </sheetViews>
  <sheetFormatPr defaultRowHeight="13.5"/>
  <cols>
    <col min="1" max="3" width="9" style="87"/>
    <col min="4" max="4" width="21.375" style="87" customWidth="1"/>
    <col min="5" max="5" width="25.75" style="87" customWidth="1"/>
    <col min="6" max="16384" width="9" style="87"/>
  </cols>
  <sheetData>
    <row r="2" spans="1:5">
      <c r="A2" s="87" t="s">
        <v>86</v>
      </c>
      <c r="B2" s="87">
        <v>0.75</v>
      </c>
    </row>
    <row r="5" spans="1:5" ht="19.5">
      <c r="A5" s="114" t="s">
        <v>87</v>
      </c>
      <c r="B5" s="114"/>
      <c r="C5" s="114"/>
      <c r="D5" s="88" t="s">
        <v>88</v>
      </c>
      <c r="E5" s="92">
        <f>介護ソフト!A11</f>
        <v>0</v>
      </c>
    </row>
    <row r="6" spans="1:5" ht="19.5">
      <c r="A6" s="89">
        <v>1</v>
      </c>
      <c r="B6" s="89" t="s">
        <v>89</v>
      </c>
      <c r="C6" s="89">
        <v>10</v>
      </c>
      <c r="D6" s="90">
        <v>1000000</v>
      </c>
      <c r="E6" s="88" t="b">
        <f>AND(A6&lt;=$E$5,$E$5&lt;=C6)</f>
        <v>0</v>
      </c>
    </row>
    <row r="7" spans="1:5" ht="19.5">
      <c r="A7" s="89">
        <v>11</v>
      </c>
      <c r="B7" s="89" t="s">
        <v>89</v>
      </c>
      <c r="C7" s="89">
        <v>20</v>
      </c>
      <c r="D7" s="90">
        <v>1500000</v>
      </c>
      <c r="E7" s="88" t="b">
        <f>AND(A7&lt;=$E$5,$E$5&lt;=C7)</f>
        <v>0</v>
      </c>
    </row>
    <row r="8" spans="1:5" ht="19.5">
      <c r="A8" s="89">
        <v>21</v>
      </c>
      <c r="B8" s="89" t="s">
        <v>89</v>
      </c>
      <c r="C8" s="89">
        <v>30</v>
      </c>
      <c r="D8" s="91">
        <v>2000000</v>
      </c>
      <c r="E8" s="88" t="b">
        <f t="shared" ref="E8:E9" si="0">AND(A8&lt;=$E$5,$E$5&lt;=C8)</f>
        <v>0</v>
      </c>
    </row>
    <row r="9" spans="1:5" ht="19.5">
      <c r="A9" s="89">
        <v>31</v>
      </c>
      <c r="B9" s="89" t="s">
        <v>89</v>
      </c>
      <c r="C9" s="89">
        <v>10000</v>
      </c>
      <c r="D9" s="90">
        <v>2500000</v>
      </c>
      <c r="E9" s="88" t="b">
        <f t="shared" si="0"/>
        <v>0</v>
      </c>
    </row>
  </sheetData>
  <mergeCells count="1">
    <mergeCell ref="A5:C5"/>
  </mergeCells>
  <phoneticPr fontId="1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28DD-EDB4-420E-877B-FF4D21CD35E0}">
  <dimension ref="A2:A28"/>
  <sheetViews>
    <sheetView workbookViewId="0">
      <selection activeCell="D4" sqref="D4:E4"/>
    </sheetView>
  </sheetViews>
  <sheetFormatPr defaultRowHeight="13.5"/>
  <sheetData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交付申請書</vt:lpstr>
      <vt:lpstr>介護ロボット</vt:lpstr>
      <vt:lpstr>介護ソフト</vt:lpstr>
      <vt:lpstr>パッケージ</vt:lpstr>
      <vt:lpstr>Sheet1</vt:lpstr>
      <vt:lpstr>Sheet2</vt:lpstr>
      <vt:lpstr>パッケージ!Print_Area</vt:lpstr>
      <vt:lpstr>介護ソフト!Print_Area</vt:lpstr>
      <vt:lpstr>介護ロボット!Print_Area</vt:lpstr>
      <vt:lpstr>交付申請書!Print_Area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養田 諒平（高齢者福祉課）</dc:creator>
  <cp:lastModifiedBy>養田 諒平（高齢者福祉課）</cp:lastModifiedBy>
  <cp:lastPrinted>2025-10-14T02:54:43Z</cp:lastPrinted>
  <dcterms:created xsi:type="dcterms:W3CDTF">2025-10-14T02:21:30Z</dcterms:created>
  <dcterms:modified xsi:type="dcterms:W3CDTF">2025-10-29T05:15:20Z</dcterms:modified>
</cp:coreProperties>
</file>